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drawings/drawing3.xml" ContentType="application/vnd.openxmlformats-officedocument.drawing+xml"/>
  <Override PartName="/xl/printerSettings/printerSettings11.bin" ContentType="application/vnd.openxmlformats-officedocument.spreadsheetml.printerSettings"/>
  <Override PartName="/xl/drawings/drawing4.xml" ContentType="application/vnd.openxmlformats-officedocument.drawing+xml"/>
  <Override PartName="/xl/printerSettings/printerSettings12.bin" ContentType="application/vnd.openxmlformats-officedocument.spreadsheetml.printerSettings"/>
  <Override PartName="/xl/drawings/drawing5.xml" ContentType="application/vnd.openxmlformats-officedocument.drawing+xml"/>
  <Override PartName="/xl/printerSettings/printerSettings13.bin" ContentType="application/vnd.openxmlformats-officedocument.spreadsheetml.printerSettings"/>
  <Override PartName="/xl/drawings/drawing6.xml" ContentType="application/vnd.openxmlformats-officedocument.drawing+xml"/>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fortum-my.sharepoint.com/personal/pirjo_liflander_fortum_com/Documents/0_2026/Q2/"/>
    </mc:Choice>
  </mc:AlternateContent>
  <xr:revisionPtr revIDLastSave="0" documentId="8_{1B51240D-88CC-4387-9BEC-BB4840AAF83C}" xr6:coauthVersionLast="47" xr6:coauthVersionMax="47" xr10:uidLastSave="{00000000-0000-0000-0000-000000000000}"/>
  <bookViews>
    <workbookView xWindow="32205" yWindow="615" windowWidth="21600" windowHeight="12645" tabRatio="734" xr2:uid="{00000000-000D-0000-FFFF-FFFF00000000}"/>
  </bookViews>
  <sheets>
    <sheet name="Financials 2022 --" sheetId="26" r:id="rId1"/>
    <sheet name="Definitions" sheetId="19" r:id="rId2"/>
    <sheet name="Volume information 2022 --" sheetId="3" r:id="rId3"/>
    <sheet name="Asset list" sheetId="22" r:id="rId4"/>
    <sheet name="Generation" sheetId="4" r:id="rId5"/>
    <sheet name="Consumer Solutions" sheetId="14" r:id="rId6"/>
    <sheet name="Discontinued_Russia" sheetId="7" r:id="rId7"/>
    <sheet name="History City Solutions" sheetId="11" r:id="rId8"/>
    <sheet name="Discontinued_Uniper" sheetId="18" r:id="rId9"/>
    <sheet name="Discontinued_Distribution" sheetId="8" r:id="rId10"/>
    <sheet name="Historical definitions" sheetId="21" r:id="rId11"/>
    <sheet name="History financials 2019 - 2022" sheetId="24" r:id="rId12"/>
    <sheet name="History financials 2013-2018" sheetId="20" r:id="rId13"/>
    <sheet name="History financials 2006-2013" sheetId="9" r:id="rId14"/>
    <sheet name="History volumes 2013-2022" sheetId="25" r:id="rId15"/>
    <sheet name="History volumes 2005-2013" sheetId="13" r:id="rId16"/>
    <sheet name="History Heat 2005-2013" sheetId="5" r:id="rId17"/>
    <sheet name="History Electr Sales 2005-13" sheetId="6" r:id="rId18"/>
  </sheets>
  <definedNames>
    <definedName name="_xlnm.Print_Area" localSheetId="5">'Consumer Solutions'!$A$1:$AQ$45</definedName>
    <definedName name="_xlnm.Print_Area" localSheetId="1">Definitions!$A$1:$E$69</definedName>
    <definedName name="_xlnm.Print_Area" localSheetId="9">Discontinued_Distribution!$A$1:$AO$62</definedName>
    <definedName name="_xlnm.Print_Area" localSheetId="6">Discontinued_Russia!$A$1:$BV$81</definedName>
    <definedName name="_xlnm.Print_Area" localSheetId="8">Discontinued_Uniper!$A$1:$K$83</definedName>
    <definedName name="_xlnm.Print_Area" localSheetId="4">Generation!$A$1:$CI$119</definedName>
    <definedName name="_xlnm.Print_Area" localSheetId="10">'Historical definitions'!$A$1:$E$59</definedName>
    <definedName name="_xlnm.Print_Area" localSheetId="7">'History City Solutions'!$A$1:$AO$67</definedName>
    <definedName name="_xlnm.Print_Area" localSheetId="17">'History Electr Sales 2005-13'!$A$1:$AG$28</definedName>
    <definedName name="_xlnm.Print_Area" localSheetId="13">'History financials 2006-2013'!$A$1:$AI$449</definedName>
    <definedName name="_xlnm.Print_Area" localSheetId="12">'History financials 2013-2018'!$A$1:$AA$551</definedName>
    <definedName name="_xlnm.Print_Area" localSheetId="11">'History financials 2019 - 2022'!$A$1:$S$592</definedName>
    <definedName name="_xlnm.Print_Area" localSheetId="16">'History Heat 2005-2013'!$A$1:$AG$47</definedName>
    <definedName name="_xlnm.Print_Area" localSheetId="15">'History volumes 2005-2013'!$A$1:$AG$71</definedName>
    <definedName name="_xlnm.Print_Titles" localSheetId="1">Definitions!$1:$3</definedName>
    <definedName name="_xlnm.Print_Titles" localSheetId="10">'Historical definitions'!$1:$3</definedName>
    <definedName name="_xlnm.Print_Titles" localSheetId="13">'History financials 2006-2013'!$A:$C,'History financials 2006-2013'!$1:$2</definedName>
    <definedName name="_xlnm.Print_Titles" localSheetId="12">'History financials 2013-2018'!$A:$C,'History financials 2013-2018'!$1:$2</definedName>
    <definedName name="_xlnm.Print_Titles" localSheetId="11">'History financials 2019 - 2022'!$A:$C,'History financials 2019 - 2022'!$1:$2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55" i="7" l="1"/>
  <c r="E122" i="25" l="1"/>
  <c r="D122" i="25"/>
  <c r="C122" i="25"/>
  <c r="B122" i="25"/>
  <c r="E108" i="25"/>
  <c r="D108" i="25"/>
  <c r="C108" i="25"/>
  <c r="B108" i="25"/>
  <c r="E93" i="25"/>
  <c r="D93" i="25"/>
  <c r="C93" i="25"/>
  <c r="B93" i="25"/>
  <c r="E81" i="25"/>
  <c r="D81" i="25"/>
  <c r="C81" i="25"/>
  <c r="B81" i="25"/>
  <c r="E58" i="25"/>
  <c r="D58" i="25"/>
  <c r="C58" i="25"/>
  <c r="B58" i="25"/>
  <c r="E51" i="25"/>
  <c r="D51" i="25"/>
  <c r="C51" i="25"/>
  <c r="E44" i="25"/>
  <c r="D44" i="25"/>
  <c r="C44" i="25"/>
  <c r="B44" i="25"/>
  <c r="E34" i="25"/>
  <c r="D34" i="25"/>
  <c r="C34" i="25"/>
  <c r="B34" i="25"/>
  <c r="E22" i="25"/>
  <c r="D22" i="25"/>
  <c r="C22" i="25"/>
  <c r="B22" i="25"/>
  <c r="E11" i="25"/>
  <c r="D11" i="25"/>
  <c r="C11" i="25"/>
  <c r="B11" i="25"/>
  <c r="R623" i="24"/>
  <c r="Q623" i="24"/>
  <c r="P623" i="24"/>
  <c r="P629" i="24" s="1"/>
  <c r="O623" i="24"/>
  <c r="N623" i="24"/>
  <c r="N629" i="24" s="1"/>
  <c r="M623" i="24"/>
  <c r="L623" i="24"/>
  <c r="G546" i="20" l="1"/>
  <c r="F546" i="20"/>
  <c r="E546" i="20"/>
  <c r="D546" i="20"/>
  <c r="G477" i="20"/>
  <c r="F477" i="20"/>
  <c r="E477" i="20"/>
  <c r="D477" i="20"/>
  <c r="G451" i="20"/>
  <c r="F451" i="20"/>
  <c r="E451" i="20"/>
  <c r="D451" i="20"/>
  <c r="G438" i="20"/>
  <c r="F438" i="20"/>
  <c r="E438" i="20"/>
  <c r="D438" i="20"/>
  <c r="G424" i="20"/>
  <c r="F424" i="20"/>
  <c r="E424" i="20"/>
  <c r="D424" i="20"/>
  <c r="G395" i="20"/>
  <c r="F395" i="20"/>
  <c r="E395" i="20"/>
  <c r="D395" i="20"/>
  <c r="G382" i="20"/>
  <c r="F382" i="20"/>
  <c r="E382" i="20"/>
  <c r="D382" i="20"/>
  <c r="G370" i="20"/>
  <c r="F370" i="20"/>
  <c r="E370" i="20"/>
  <c r="D370" i="20"/>
  <c r="G354" i="20"/>
  <c r="F354" i="20"/>
  <c r="E354" i="20"/>
  <c r="D354" i="20"/>
  <c r="G342" i="20"/>
  <c r="F342" i="20"/>
  <c r="G316" i="20"/>
  <c r="F316" i="20"/>
  <c r="E316" i="20"/>
  <c r="D316" i="20"/>
  <c r="G303" i="20"/>
  <c r="F303" i="20"/>
  <c r="E303" i="20"/>
  <c r="D303" i="20"/>
  <c r="G287" i="20"/>
  <c r="F287" i="20"/>
  <c r="E287" i="20"/>
  <c r="D287" i="20"/>
  <c r="L92" i="20"/>
  <c r="M62" i="20"/>
  <c r="N61" i="20"/>
  <c r="N62" i="20" s="1"/>
  <c r="AG8" i="5"/>
  <c r="AF8" i="5"/>
  <c r="AE8" i="5"/>
  <c r="AC8" i="5"/>
  <c r="AB8" i="5"/>
  <c r="T8" i="5"/>
  <c r="AG70" i="13"/>
  <c r="AF70" i="13"/>
  <c r="AE70" i="13"/>
  <c r="AD70" i="13"/>
  <c r="AC70" i="13"/>
  <c r="AB70" i="13"/>
  <c r="T70" i="13"/>
  <c r="AG61" i="13"/>
  <c r="AF61" i="13"/>
  <c r="AE61" i="13"/>
  <c r="AD61" i="13"/>
  <c r="AC61" i="13"/>
  <c r="AB61" i="13"/>
  <c r="T61" i="13"/>
  <c r="AG53" i="13"/>
  <c r="AF53" i="13"/>
  <c r="AE53" i="13"/>
  <c r="AC53" i="13"/>
  <c r="AB53" i="13"/>
  <c r="T53" i="13"/>
  <c r="AG47" i="13"/>
  <c r="AF47" i="13"/>
  <c r="AE47" i="13"/>
  <c r="AC47" i="13"/>
  <c r="AB47" i="13"/>
  <c r="T47" i="13"/>
  <c r="AG41" i="13"/>
  <c r="AF41" i="13"/>
  <c r="AE41" i="13"/>
  <c r="AD41" i="13"/>
  <c r="AC41" i="13"/>
  <c r="AB41" i="13"/>
  <c r="T41" i="13"/>
  <c r="AG34" i="13"/>
  <c r="AF34" i="13"/>
  <c r="AE34" i="13"/>
  <c r="T34" i="13"/>
  <c r="AG27" i="13"/>
  <c r="AF27" i="13"/>
  <c r="AE27" i="13"/>
  <c r="AD27" i="13"/>
  <c r="AC27" i="13"/>
  <c r="AB27" i="13"/>
  <c r="T27" i="13"/>
  <c r="AG20" i="13"/>
  <c r="AF20" i="13"/>
  <c r="AE20" i="13"/>
  <c r="AD20" i="13"/>
  <c r="AC20" i="13"/>
  <c r="AB20" i="13"/>
  <c r="T20" i="13"/>
  <c r="AG12" i="13"/>
  <c r="AF12" i="13"/>
  <c r="AE12" i="13"/>
  <c r="T12" i="13"/>
  <c r="AG6" i="13"/>
  <c r="AF6" i="13"/>
  <c r="AE6" i="13"/>
  <c r="T6" i="13"/>
  <c r="AI448" i="9"/>
  <c r="AH448" i="9"/>
  <c r="AG448" i="9"/>
  <c r="AF448" i="9"/>
  <c r="AE448" i="9"/>
  <c r="AD448" i="9"/>
  <c r="AC448" i="9"/>
  <c r="AB448" i="9"/>
  <c r="AA448" i="9"/>
  <c r="Z448" i="9"/>
  <c r="Y448" i="9"/>
  <c r="X448" i="9"/>
  <c r="W448" i="9"/>
  <c r="V448" i="9"/>
  <c r="U448" i="9"/>
  <c r="T448" i="9"/>
  <c r="S448" i="9"/>
  <c r="R448" i="9"/>
  <c r="Q448" i="9"/>
  <c r="P448" i="9"/>
  <c r="O448" i="9"/>
  <c r="N448" i="9"/>
  <c r="M448" i="9"/>
  <c r="L448" i="9"/>
  <c r="K448" i="9"/>
  <c r="J448" i="9"/>
  <c r="I448" i="9"/>
  <c r="H448" i="9"/>
  <c r="G448" i="9"/>
  <c r="F448" i="9"/>
  <c r="E448" i="9"/>
  <c r="D448" i="9"/>
  <c r="AI431" i="9"/>
  <c r="AI434" i="9" s="1"/>
  <c r="AI437" i="9" s="1"/>
  <c r="AH431" i="9"/>
  <c r="AH434" i="9" s="1"/>
  <c r="AH437" i="9" s="1"/>
  <c r="AG431" i="9"/>
  <c r="AG434" i="9" s="1"/>
  <c r="AG437" i="9" s="1"/>
  <c r="AF431" i="9"/>
  <c r="AF434" i="9" s="1"/>
  <c r="AF437" i="9" s="1"/>
  <c r="AE431" i="9"/>
  <c r="AE434" i="9" s="1"/>
  <c r="AE437" i="9" s="1"/>
  <c r="AD431" i="9"/>
  <c r="AD434" i="9" s="1"/>
  <c r="AD437" i="9" s="1"/>
  <c r="AC431" i="9"/>
  <c r="AC434" i="9" s="1"/>
  <c r="AC437" i="9" s="1"/>
  <c r="AB431" i="9"/>
  <c r="AB434" i="9" s="1"/>
  <c r="AB437" i="9" s="1"/>
  <c r="AA431" i="9"/>
  <c r="AA434" i="9" s="1"/>
  <c r="AA437" i="9" s="1"/>
  <c r="Z431" i="9"/>
  <c r="Z434" i="9" s="1"/>
  <c r="Z437" i="9" s="1"/>
  <c r="Y431" i="9"/>
  <c r="Y434" i="9" s="1"/>
  <c r="Y437" i="9" s="1"/>
  <c r="X431" i="9"/>
  <c r="X434" i="9" s="1"/>
  <c r="X437" i="9" s="1"/>
  <c r="W431" i="9"/>
  <c r="W434" i="9" s="1"/>
  <c r="W437" i="9" s="1"/>
  <c r="V431" i="9"/>
  <c r="V434" i="9" s="1"/>
  <c r="V437" i="9" s="1"/>
  <c r="U431" i="9"/>
  <c r="U434" i="9" s="1"/>
  <c r="U437" i="9" s="1"/>
  <c r="T431" i="9"/>
  <c r="T434" i="9" s="1"/>
  <c r="T437" i="9" s="1"/>
  <c r="S431" i="9"/>
  <c r="S434" i="9" s="1"/>
  <c r="S437" i="9" s="1"/>
  <c r="R431" i="9"/>
  <c r="R434" i="9" s="1"/>
  <c r="R437" i="9" s="1"/>
  <c r="Q431" i="9"/>
  <c r="Q434" i="9" s="1"/>
  <c r="Q437" i="9" s="1"/>
  <c r="P431" i="9"/>
  <c r="P434" i="9" s="1"/>
  <c r="P437" i="9" s="1"/>
  <c r="O431" i="9"/>
  <c r="O434" i="9" s="1"/>
  <c r="O437" i="9" s="1"/>
  <c r="N431" i="9"/>
  <c r="N434" i="9" s="1"/>
  <c r="N437" i="9" s="1"/>
  <c r="M431" i="9"/>
  <c r="M434" i="9" s="1"/>
  <c r="M437" i="9" s="1"/>
  <c r="L431" i="9"/>
  <c r="L434" i="9" s="1"/>
  <c r="L437" i="9" s="1"/>
  <c r="K431" i="9"/>
  <c r="K434" i="9" s="1"/>
  <c r="K437" i="9" s="1"/>
  <c r="J431" i="9"/>
  <c r="J434" i="9" s="1"/>
  <c r="J437" i="9" s="1"/>
  <c r="I431" i="9"/>
  <c r="I434" i="9" s="1"/>
  <c r="I437" i="9" s="1"/>
  <c r="H431" i="9"/>
  <c r="H434" i="9" s="1"/>
  <c r="H437" i="9" s="1"/>
  <c r="G431" i="9"/>
  <c r="G434" i="9" s="1"/>
  <c r="G437" i="9" s="1"/>
  <c r="F431" i="9"/>
  <c r="F434" i="9" s="1"/>
  <c r="F437" i="9" s="1"/>
  <c r="E431" i="9"/>
  <c r="E434" i="9" s="1"/>
  <c r="E437" i="9" s="1"/>
  <c r="D431" i="9"/>
  <c r="D434" i="9" s="1"/>
  <c r="D437" i="9" s="1"/>
  <c r="AI412" i="9"/>
  <c r="AI418" i="9" s="1"/>
  <c r="AH412" i="9"/>
  <c r="AH418" i="9" s="1"/>
  <c r="AG412" i="9"/>
  <c r="AG418" i="9" s="1"/>
  <c r="AF412" i="9"/>
  <c r="AF418" i="9" s="1"/>
  <c r="AE412" i="9"/>
  <c r="AE418" i="9" s="1"/>
  <c r="AD412" i="9"/>
  <c r="AD418" i="9" s="1"/>
  <c r="AC412" i="9"/>
  <c r="AC418" i="9" s="1"/>
  <c r="AB412" i="9"/>
  <c r="AB418" i="9" s="1"/>
  <c r="AA412" i="9"/>
  <c r="AA418" i="9" s="1"/>
  <c r="Z412" i="9"/>
  <c r="Z418" i="9" s="1"/>
  <c r="Y412" i="9"/>
  <c r="Y418" i="9" s="1"/>
  <c r="X412" i="9"/>
  <c r="X418" i="9" s="1"/>
  <c r="W412" i="9"/>
  <c r="W418" i="9" s="1"/>
  <c r="V412" i="9"/>
  <c r="V418" i="9" s="1"/>
  <c r="U412" i="9"/>
  <c r="U418" i="9" s="1"/>
  <c r="T412" i="9"/>
  <c r="T418" i="9" s="1"/>
  <c r="S412" i="9"/>
  <c r="S418" i="9" s="1"/>
  <c r="R412" i="9"/>
  <c r="R418" i="9" s="1"/>
  <c r="Q412" i="9"/>
  <c r="Q418" i="9" s="1"/>
  <c r="P412" i="9"/>
  <c r="P418" i="9" s="1"/>
  <c r="O412" i="9"/>
  <c r="O418" i="9" s="1"/>
  <c r="N412" i="9"/>
  <c r="N418" i="9" s="1"/>
  <c r="M412" i="9"/>
  <c r="M418" i="9" s="1"/>
  <c r="L412" i="9"/>
  <c r="L418" i="9" s="1"/>
  <c r="K412" i="9"/>
  <c r="K418" i="9" s="1"/>
  <c r="J412" i="9"/>
  <c r="J418" i="9" s="1"/>
  <c r="I412" i="9"/>
  <c r="I418" i="9" s="1"/>
  <c r="H412" i="9"/>
  <c r="H418" i="9" s="1"/>
  <c r="G412" i="9"/>
  <c r="G418" i="9" s="1"/>
  <c r="F412" i="9"/>
  <c r="F418" i="9" s="1"/>
  <c r="E412" i="9"/>
  <c r="E418" i="9" s="1"/>
  <c r="D412" i="9"/>
  <c r="D418" i="9" s="1"/>
  <c r="AI378" i="9"/>
  <c r="AH378" i="9"/>
  <c r="AG378" i="9"/>
  <c r="AF378" i="9"/>
  <c r="AE378" i="9"/>
  <c r="AD378" i="9"/>
  <c r="AC378" i="9"/>
  <c r="AB378" i="9"/>
  <c r="AA378" i="9"/>
  <c r="Z378" i="9"/>
  <c r="Y378" i="9"/>
  <c r="X378" i="9"/>
  <c r="W378" i="9"/>
  <c r="V378" i="9"/>
  <c r="U378" i="9"/>
  <c r="T378" i="9"/>
  <c r="S378" i="9"/>
  <c r="R378" i="9"/>
  <c r="Q378" i="9"/>
  <c r="P378" i="9"/>
  <c r="O378" i="9"/>
  <c r="N378" i="9"/>
  <c r="M378" i="9"/>
  <c r="L378" i="9"/>
  <c r="K378" i="9"/>
  <c r="J378" i="9"/>
  <c r="I378" i="9"/>
  <c r="H378" i="9"/>
  <c r="G378" i="9"/>
  <c r="F378" i="9"/>
  <c r="E378" i="9"/>
  <c r="D378" i="9"/>
  <c r="AI365" i="9"/>
  <c r="AH365" i="9"/>
  <c r="AG365" i="9"/>
  <c r="AF365" i="9"/>
  <c r="AE365" i="9"/>
  <c r="AD365" i="9"/>
  <c r="AC365" i="9"/>
  <c r="AB365" i="9"/>
  <c r="AA365" i="9"/>
  <c r="Z365" i="9"/>
  <c r="Y365" i="9"/>
  <c r="X365" i="9"/>
  <c r="W365" i="9"/>
  <c r="V365" i="9"/>
  <c r="U365" i="9"/>
  <c r="T365" i="9"/>
  <c r="S365" i="9"/>
  <c r="Q365" i="9"/>
  <c r="P365" i="9"/>
  <c r="O365" i="9"/>
  <c r="N365" i="9"/>
  <c r="M365" i="9"/>
  <c r="L365" i="9"/>
  <c r="K365" i="9"/>
  <c r="J365" i="9"/>
  <c r="I365" i="9"/>
  <c r="H365" i="9"/>
  <c r="G365" i="9"/>
  <c r="F365" i="9"/>
  <c r="E365" i="9"/>
  <c r="D365" i="9"/>
  <c r="R362" i="9"/>
  <c r="R365" i="9" s="1"/>
  <c r="AI354" i="9"/>
  <c r="AH354" i="9"/>
  <c r="AG354" i="9"/>
  <c r="AF354" i="9"/>
  <c r="AE354" i="9"/>
  <c r="AD354" i="9"/>
  <c r="AC354" i="9"/>
  <c r="AB354" i="9"/>
  <c r="AA354" i="9"/>
  <c r="Z354" i="9"/>
  <c r="Y354" i="9"/>
  <c r="X354" i="9"/>
  <c r="W354" i="9"/>
  <c r="V354" i="9"/>
  <c r="U354" i="9"/>
  <c r="T354" i="9"/>
  <c r="S354" i="9"/>
  <c r="R354" i="9"/>
  <c r="Q354" i="9"/>
  <c r="P354" i="9"/>
  <c r="O354" i="9"/>
  <c r="N354" i="9"/>
  <c r="M354" i="9"/>
  <c r="L354" i="9"/>
  <c r="K354" i="9"/>
  <c r="J354" i="9"/>
  <c r="I354" i="9"/>
  <c r="H354" i="9"/>
  <c r="G354" i="9"/>
  <c r="F354" i="9"/>
  <c r="E354" i="9"/>
  <c r="D354" i="9"/>
  <c r="AI342" i="9"/>
  <c r="AH342" i="9"/>
  <c r="AG342" i="9"/>
  <c r="AF342" i="9"/>
  <c r="AE342" i="9"/>
  <c r="AD342" i="9"/>
  <c r="AC342" i="9"/>
  <c r="AB342" i="9"/>
  <c r="AA342" i="9"/>
  <c r="Z342" i="9"/>
  <c r="Y342" i="9"/>
  <c r="X342" i="9"/>
  <c r="W342" i="9"/>
  <c r="V342" i="9"/>
  <c r="U342" i="9"/>
  <c r="T342" i="9"/>
  <c r="S342" i="9"/>
  <c r="R342" i="9"/>
  <c r="Q342" i="9"/>
  <c r="P342" i="9"/>
  <c r="O342" i="9"/>
  <c r="N342" i="9"/>
  <c r="M342" i="9"/>
  <c r="L342" i="9"/>
  <c r="K342" i="9"/>
  <c r="J342" i="9"/>
  <c r="I342" i="9"/>
  <c r="H342" i="9"/>
  <c r="G342" i="9"/>
  <c r="F342" i="9"/>
  <c r="E342" i="9"/>
  <c r="D342" i="9"/>
  <c r="AI330" i="9"/>
  <c r="AH330" i="9"/>
  <c r="AG330" i="9"/>
  <c r="AF330" i="9"/>
  <c r="AE330" i="9"/>
  <c r="AD330" i="9"/>
  <c r="AC330" i="9"/>
  <c r="AB330" i="9"/>
  <c r="AA330" i="9"/>
  <c r="Z330" i="9"/>
  <c r="Y330" i="9"/>
  <c r="X330" i="9"/>
  <c r="W330" i="9"/>
  <c r="V330" i="9"/>
  <c r="U330" i="9"/>
  <c r="T330" i="9"/>
  <c r="S330" i="9"/>
  <c r="R330" i="9"/>
  <c r="Q330" i="9"/>
  <c r="P330" i="9"/>
  <c r="O330" i="9"/>
  <c r="N330" i="9"/>
  <c r="M330" i="9"/>
  <c r="L330" i="9"/>
  <c r="K330" i="9"/>
  <c r="J330" i="9"/>
  <c r="I330" i="9"/>
  <c r="H330" i="9"/>
  <c r="G330" i="9"/>
  <c r="E330" i="9"/>
  <c r="D330" i="9"/>
  <c r="F325" i="9"/>
  <c r="F330" i="9" s="1"/>
  <c r="AI311" i="9"/>
  <c r="AH311" i="9"/>
  <c r="AG311" i="9"/>
  <c r="AF311" i="9"/>
  <c r="AE311" i="9"/>
  <c r="AD311" i="9"/>
  <c r="AC311" i="9"/>
  <c r="AB311" i="9"/>
  <c r="AA311" i="9"/>
  <c r="Z311" i="9"/>
  <c r="Y311" i="9"/>
  <c r="X311" i="9"/>
  <c r="W311" i="9"/>
  <c r="V311" i="9"/>
  <c r="U311" i="9"/>
  <c r="T311" i="9"/>
  <c r="S311" i="9"/>
  <c r="R311" i="9"/>
  <c r="Q311" i="9"/>
  <c r="P311" i="9"/>
  <c r="O311" i="9"/>
  <c r="N311" i="9"/>
  <c r="M311" i="9"/>
  <c r="L311" i="9"/>
  <c r="K311" i="9"/>
  <c r="J311" i="9"/>
  <c r="I311" i="9"/>
  <c r="H311" i="9"/>
  <c r="G311" i="9"/>
  <c r="F311" i="9"/>
  <c r="E311" i="9"/>
  <c r="D311" i="9"/>
  <c r="AI300" i="9"/>
  <c r="AH300" i="9"/>
  <c r="AG300" i="9"/>
  <c r="AF300" i="9"/>
  <c r="AE300" i="9"/>
  <c r="AD300" i="9"/>
  <c r="AC300" i="9"/>
  <c r="AB300" i="9"/>
  <c r="AA300" i="9"/>
  <c r="Z300" i="9"/>
  <c r="Y300" i="9"/>
  <c r="X300" i="9"/>
  <c r="W300" i="9"/>
  <c r="V300" i="9"/>
  <c r="U300" i="9"/>
  <c r="T300" i="9"/>
  <c r="S300" i="9"/>
  <c r="R300" i="9"/>
  <c r="Q300" i="9"/>
  <c r="P300" i="9"/>
  <c r="O300" i="9"/>
  <c r="N300" i="9"/>
  <c r="M300" i="9"/>
  <c r="L300" i="9"/>
  <c r="K300" i="9"/>
  <c r="J300" i="9"/>
  <c r="I300" i="9"/>
  <c r="H300" i="9"/>
  <c r="G300" i="9"/>
  <c r="E300" i="9"/>
  <c r="D300" i="9"/>
  <c r="F299" i="9"/>
  <c r="F300" i="9" s="1"/>
  <c r="AI289" i="9"/>
  <c r="AH289" i="9"/>
  <c r="AG289" i="9"/>
  <c r="AF289" i="9"/>
  <c r="AE289" i="9"/>
  <c r="AD289" i="9"/>
  <c r="AC289" i="9"/>
  <c r="Z288" i="9"/>
  <c r="Y288" i="9"/>
  <c r="X288" i="9"/>
  <c r="W288" i="9"/>
  <c r="V288" i="9"/>
  <c r="U288" i="9"/>
  <c r="T288" i="9"/>
  <c r="S288" i="9"/>
  <c r="R288" i="9"/>
  <c r="Q288" i="9"/>
  <c r="P288" i="9"/>
  <c r="O288" i="9"/>
  <c r="N288" i="9"/>
  <c r="M288" i="9"/>
  <c r="L288" i="9"/>
  <c r="K288" i="9"/>
  <c r="J288" i="9"/>
  <c r="I288" i="9"/>
  <c r="H288" i="9"/>
  <c r="G288" i="9"/>
  <c r="E288" i="9"/>
  <c r="D288" i="9"/>
  <c r="AB287" i="9"/>
  <c r="AA287" i="9"/>
  <c r="Z287" i="9"/>
  <c r="Y287" i="9"/>
  <c r="X287" i="9"/>
  <c r="W287" i="9"/>
  <c r="V287" i="9"/>
  <c r="U287" i="9"/>
  <c r="T287" i="9"/>
  <c r="S287" i="9"/>
  <c r="R287" i="9"/>
  <c r="Q287" i="9"/>
  <c r="P287" i="9"/>
  <c r="O287" i="9"/>
  <c r="N287" i="9"/>
  <c r="M287" i="9"/>
  <c r="L287" i="9"/>
  <c r="K287" i="9"/>
  <c r="J287" i="9"/>
  <c r="I287" i="9"/>
  <c r="H287" i="9"/>
  <c r="G287" i="9"/>
  <c r="F287" i="9"/>
  <c r="E287" i="9"/>
  <c r="D287" i="9"/>
  <c r="AB286" i="9"/>
  <c r="AA286" i="9"/>
  <c r="Z286" i="9"/>
  <c r="Y286" i="9"/>
  <c r="X286" i="9"/>
  <c r="W286" i="9"/>
  <c r="V286" i="9"/>
  <c r="U286" i="9"/>
  <c r="T286" i="9"/>
  <c r="S286" i="9"/>
  <c r="R286" i="9"/>
  <c r="Q286" i="9"/>
  <c r="P286" i="9"/>
  <c r="O286" i="9"/>
  <c r="N286" i="9"/>
  <c r="M286" i="9"/>
  <c r="L286" i="9"/>
  <c r="K286" i="9"/>
  <c r="J286" i="9"/>
  <c r="I286" i="9"/>
  <c r="H286" i="9"/>
  <c r="G286" i="9"/>
  <c r="F286" i="9"/>
  <c r="E286" i="9"/>
  <c r="D286" i="9"/>
  <c r="X285" i="9"/>
  <c r="W285" i="9"/>
  <c r="V285" i="9"/>
  <c r="U285" i="9"/>
  <c r="T285" i="9"/>
  <c r="S285" i="9"/>
  <c r="R285" i="9"/>
  <c r="Q285" i="9"/>
  <c r="P285" i="9"/>
  <c r="O285" i="9"/>
  <c r="N285" i="9"/>
  <c r="M285" i="9"/>
  <c r="AB284" i="9"/>
  <c r="AA284" i="9"/>
  <c r="Z284" i="9"/>
  <c r="Y284" i="9"/>
  <c r="X284" i="9"/>
  <c r="W284" i="9"/>
  <c r="V284" i="9"/>
  <c r="U284" i="9"/>
  <c r="T284" i="9"/>
  <c r="S284" i="9"/>
  <c r="R284" i="9"/>
  <c r="Q284" i="9"/>
  <c r="P284" i="9"/>
  <c r="O284" i="9"/>
  <c r="N284" i="9"/>
  <c r="M284" i="9"/>
  <c r="L284" i="9"/>
  <c r="K284" i="9"/>
  <c r="J284" i="9"/>
  <c r="I284" i="9"/>
  <c r="H284" i="9"/>
  <c r="G284" i="9"/>
  <c r="F284" i="9"/>
  <c r="E284" i="9"/>
  <c r="D284" i="9"/>
  <c r="AB283" i="9"/>
  <c r="AA283" i="9"/>
  <c r="Z283" i="9"/>
  <c r="Y283" i="9"/>
  <c r="X283" i="9"/>
  <c r="W283" i="9"/>
  <c r="V283" i="9"/>
  <c r="U283" i="9"/>
  <c r="T283" i="9"/>
  <c r="S283" i="9"/>
  <c r="R283" i="9"/>
  <c r="Q283" i="9"/>
  <c r="P283" i="9"/>
  <c r="O283" i="9"/>
  <c r="N283" i="9"/>
  <c r="M283" i="9"/>
  <c r="L283" i="9"/>
  <c r="K283" i="9"/>
  <c r="J283" i="9"/>
  <c r="I283" i="9"/>
  <c r="H283" i="9"/>
  <c r="G283" i="9"/>
  <c r="F283" i="9"/>
  <c r="E283" i="9"/>
  <c r="D283" i="9"/>
  <c r="AI276" i="9"/>
  <c r="AH276" i="9"/>
  <c r="AG276" i="9"/>
  <c r="AF276" i="9"/>
  <c r="AE276" i="9"/>
  <c r="AD276" i="9"/>
  <c r="AC276" i="9"/>
  <c r="AB276" i="9"/>
  <c r="AA276" i="9"/>
  <c r="Z276" i="9"/>
  <c r="Y276" i="9"/>
  <c r="X276" i="9"/>
  <c r="W276" i="9"/>
  <c r="V276" i="9"/>
  <c r="U276" i="9"/>
  <c r="T276" i="9"/>
  <c r="S276" i="9"/>
  <c r="R276" i="9"/>
  <c r="Q276" i="9"/>
  <c r="P276" i="9"/>
  <c r="O276" i="9"/>
  <c r="N276" i="9"/>
  <c r="M276" i="9"/>
  <c r="L276" i="9"/>
  <c r="K276" i="9"/>
  <c r="J276" i="9"/>
  <c r="I276" i="9"/>
  <c r="H276" i="9"/>
  <c r="G276" i="9"/>
  <c r="F276" i="9"/>
  <c r="E276" i="9"/>
  <c r="D276" i="9"/>
  <c r="AI263" i="9"/>
  <c r="AH263" i="9"/>
  <c r="AG263" i="9"/>
  <c r="AF263" i="9"/>
  <c r="AE263" i="9"/>
  <c r="AD263" i="9"/>
  <c r="AC263" i="9"/>
  <c r="AB263" i="9"/>
  <c r="AA263" i="9"/>
  <c r="Z263" i="9"/>
  <c r="Y263" i="9"/>
  <c r="X263" i="9"/>
  <c r="W263" i="9"/>
  <c r="V263" i="9"/>
  <c r="U263" i="9"/>
  <c r="T263" i="9"/>
  <c r="S263" i="9"/>
  <c r="R263" i="9"/>
  <c r="Q263" i="9"/>
  <c r="P263" i="9"/>
  <c r="O263" i="9"/>
  <c r="N263" i="9"/>
  <c r="M263" i="9"/>
  <c r="L263" i="9"/>
  <c r="K263" i="9"/>
  <c r="J263" i="9"/>
  <c r="I263" i="9"/>
  <c r="H263" i="9"/>
  <c r="G263" i="9"/>
  <c r="F263" i="9"/>
  <c r="E263" i="9"/>
  <c r="D263" i="9"/>
  <c r="AI251" i="9"/>
  <c r="AH251" i="9"/>
  <c r="AG251" i="9"/>
  <c r="AF251" i="9"/>
  <c r="AE251" i="9"/>
  <c r="AD251" i="9"/>
  <c r="AC251" i="9"/>
  <c r="AB251" i="9"/>
  <c r="AA251" i="9"/>
  <c r="Z251" i="9"/>
  <c r="Y251" i="9"/>
  <c r="X251" i="9"/>
  <c r="W251" i="9"/>
  <c r="V251" i="9"/>
  <c r="U251" i="9"/>
  <c r="T251" i="9"/>
  <c r="S251" i="9"/>
  <c r="R251" i="9"/>
  <c r="Q251" i="9"/>
  <c r="P251" i="9"/>
  <c r="O251" i="9"/>
  <c r="N251" i="9"/>
  <c r="M251" i="9"/>
  <c r="L251" i="9"/>
  <c r="K251" i="9"/>
  <c r="J251" i="9"/>
  <c r="I251" i="9"/>
  <c r="H251" i="9"/>
  <c r="G251" i="9"/>
  <c r="F251" i="9"/>
  <c r="E251" i="9"/>
  <c r="D251" i="9"/>
  <c r="AI239" i="9"/>
  <c r="AH239" i="9"/>
  <c r="AG239" i="9"/>
  <c r="AF239" i="9"/>
  <c r="AE239" i="9"/>
  <c r="AD239" i="9"/>
  <c r="AC239" i="9"/>
  <c r="AB239" i="9"/>
  <c r="AA239" i="9"/>
  <c r="Z239" i="9"/>
  <c r="Y239" i="9"/>
  <c r="X239" i="9"/>
  <c r="W239" i="9"/>
  <c r="V239" i="9"/>
  <c r="U239" i="9"/>
  <c r="T239" i="9"/>
  <c r="S239" i="9"/>
  <c r="R239" i="9"/>
  <c r="Q239" i="9"/>
  <c r="P239" i="9"/>
  <c r="O239" i="9"/>
  <c r="N239" i="9"/>
  <c r="M239" i="9"/>
  <c r="L239" i="9"/>
  <c r="K239" i="9"/>
  <c r="J239" i="9"/>
  <c r="I239" i="9"/>
  <c r="H239" i="9"/>
  <c r="G239" i="9"/>
  <c r="F239" i="9"/>
  <c r="E239" i="9"/>
  <c r="D239" i="9"/>
  <c r="AI223" i="9"/>
  <c r="AH223" i="9"/>
  <c r="AG223" i="9"/>
  <c r="AF223" i="9"/>
  <c r="AE223" i="9"/>
  <c r="AD223" i="9"/>
  <c r="AC223" i="9"/>
  <c r="AB223" i="9"/>
  <c r="AA223" i="9"/>
  <c r="Z223" i="9"/>
  <c r="Y223" i="9"/>
  <c r="X223" i="9"/>
  <c r="W223" i="9"/>
  <c r="V223" i="9"/>
  <c r="U223" i="9"/>
  <c r="T223" i="9"/>
  <c r="S223" i="9"/>
  <c r="R223" i="9"/>
  <c r="Q223" i="9"/>
  <c r="P223" i="9"/>
  <c r="O223" i="9"/>
  <c r="N223" i="9"/>
  <c r="M223" i="9"/>
  <c r="L223" i="9"/>
  <c r="K223" i="9"/>
  <c r="J223" i="9"/>
  <c r="I223" i="9"/>
  <c r="H223" i="9"/>
  <c r="G223" i="9"/>
  <c r="F223" i="9"/>
  <c r="E223" i="9"/>
  <c r="D223" i="9"/>
  <c r="P189" i="9"/>
  <c r="AI138" i="9"/>
  <c r="AI148" i="9" s="1"/>
  <c r="AH138" i="9"/>
  <c r="AH148" i="9" s="1"/>
  <c r="AG138" i="9"/>
  <c r="AG148" i="9" s="1"/>
  <c r="AF138" i="9"/>
  <c r="AF148" i="9" s="1"/>
  <c r="AE138" i="9"/>
  <c r="AE148" i="9" s="1"/>
  <c r="AD138" i="9"/>
  <c r="AD148" i="9" s="1"/>
  <c r="AC138" i="9"/>
  <c r="AC148" i="9" s="1"/>
  <c r="AB138" i="9"/>
  <c r="AB148" i="9" s="1"/>
  <c r="AA138" i="9"/>
  <c r="AA148" i="9" s="1"/>
  <c r="Z138" i="9"/>
  <c r="Z148" i="9" s="1"/>
  <c r="Y138" i="9"/>
  <c r="Y148" i="9" s="1"/>
  <c r="X138" i="9"/>
  <c r="X148" i="9" s="1"/>
  <c r="W138" i="9"/>
  <c r="W148" i="9" s="1"/>
  <c r="V138" i="9"/>
  <c r="V148" i="9" s="1"/>
  <c r="U138" i="9"/>
  <c r="U148" i="9" s="1"/>
  <c r="T138" i="9"/>
  <c r="T148" i="9" s="1"/>
  <c r="S138" i="9"/>
  <c r="S148" i="9" s="1"/>
  <c r="R138" i="9"/>
  <c r="R148" i="9" s="1"/>
  <c r="Q138" i="9"/>
  <c r="Q148" i="9" s="1"/>
  <c r="P138" i="9"/>
  <c r="P148" i="9" s="1"/>
  <c r="O138" i="9"/>
  <c r="O148" i="9" s="1"/>
  <c r="N138" i="9"/>
  <c r="N148" i="9" s="1"/>
  <c r="M138" i="9"/>
  <c r="M148" i="9" s="1"/>
  <c r="L138" i="9"/>
  <c r="L148" i="9" s="1"/>
  <c r="K138" i="9"/>
  <c r="K148" i="9" s="1"/>
  <c r="J138" i="9"/>
  <c r="J148" i="9" s="1"/>
  <c r="I138" i="9"/>
  <c r="I148" i="9" s="1"/>
  <c r="H138" i="9"/>
  <c r="H148" i="9" s="1"/>
  <c r="G138" i="9"/>
  <c r="G148" i="9" s="1"/>
  <c r="F138" i="9"/>
  <c r="F148" i="9" s="1"/>
  <c r="E138" i="9"/>
  <c r="E148" i="9" s="1"/>
  <c r="D138" i="9"/>
  <c r="D148" i="9" s="1"/>
  <c r="AI120" i="9"/>
  <c r="AH120" i="9"/>
  <c r="AG120" i="9"/>
  <c r="AF120" i="9"/>
  <c r="AE120" i="9"/>
  <c r="AD120" i="9"/>
  <c r="AC120" i="9"/>
  <c r="AB120" i="9"/>
  <c r="AA120" i="9"/>
  <c r="Z120" i="9"/>
  <c r="Y120" i="9"/>
  <c r="X120" i="9"/>
  <c r="W120" i="9"/>
  <c r="V120" i="9"/>
  <c r="U120" i="9"/>
  <c r="T120" i="9"/>
  <c r="S120" i="9"/>
  <c r="R120" i="9"/>
  <c r="Q120" i="9"/>
  <c r="P120" i="9"/>
  <c r="O120" i="9"/>
  <c r="N120" i="9"/>
  <c r="M120" i="9"/>
  <c r="L120" i="9"/>
  <c r="K120" i="9"/>
  <c r="J120" i="9"/>
  <c r="I120" i="9"/>
  <c r="H120" i="9"/>
  <c r="G120" i="9"/>
  <c r="F120" i="9"/>
  <c r="E120" i="9"/>
  <c r="D120" i="9"/>
  <c r="AI105" i="9"/>
  <c r="AH105" i="9"/>
  <c r="AG105" i="9"/>
  <c r="AF105" i="9"/>
  <c r="AE105" i="9"/>
  <c r="AD105" i="9"/>
  <c r="AC105" i="9"/>
  <c r="AB105" i="9"/>
  <c r="AA105" i="9"/>
  <c r="Z105" i="9"/>
  <c r="Y105" i="9"/>
  <c r="X105" i="9"/>
  <c r="W105" i="9"/>
  <c r="V105" i="9"/>
  <c r="U105" i="9"/>
  <c r="T105" i="9"/>
  <c r="S105" i="9"/>
  <c r="R105" i="9"/>
  <c r="Q105" i="9"/>
  <c r="P105" i="9"/>
  <c r="O105" i="9"/>
  <c r="N105" i="9"/>
  <c r="M105" i="9"/>
  <c r="L105" i="9"/>
  <c r="K105" i="9"/>
  <c r="J105" i="9"/>
  <c r="I105" i="9"/>
  <c r="H105" i="9"/>
  <c r="G105" i="9"/>
  <c r="F105" i="9"/>
  <c r="E105" i="9"/>
  <c r="D105"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AI85" i="9"/>
  <c r="AI87" i="9" s="1"/>
  <c r="AH85" i="9"/>
  <c r="AH87" i="9" s="1"/>
  <c r="AG85" i="9"/>
  <c r="AG87" i="9" s="1"/>
  <c r="AF85" i="9"/>
  <c r="AF87" i="9" s="1"/>
  <c r="AE85" i="9"/>
  <c r="AE87" i="9" s="1"/>
  <c r="AD85" i="9"/>
  <c r="AD87" i="9" s="1"/>
  <c r="AC85" i="9"/>
  <c r="AC87" i="9" s="1"/>
  <c r="AB85" i="9"/>
  <c r="AB87" i="9" s="1"/>
  <c r="AA85" i="9"/>
  <c r="AA87" i="9" s="1"/>
  <c r="Z85" i="9"/>
  <c r="Z87" i="9" s="1"/>
  <c r="Y85" i="9"/>
  <c r="Y87" i="9" s="1"/>
  <c r="X85" i="9"/>
  <c r="X87" i="9" s="1"/>
  <c r="W85" i="9"/>
  <c r="W87" i="9" s="1"/>
  <c r="V85" i="9"/>
  <c r="V87" i="9" s="1"/>
  <c r="U85" i="9"/>
  <c r="U87" i="9" s="1"/>
  <c r="T85" i="9"/>
  <c r="T87" i="9" s="1"/>
  <c r="S85" i="9"/>
  <c r="S87" i="9" s="1"/>
  <c r="R85" i="9"/>
  <c r="R87" i="9" s="1"/>
  <c r="Q85" i="9"/>
  <c r="Q87" i="9" s="1"/>
  <c r="P85" i="9"/>
  <c r="P87" i="9" s="1"/>
  <c r="O85" i="9"/>
  <c r="O87" i="9" s="1"/>
  <c r="N85" i="9"/>
  <c r="N87" i="9" s="1"/>
  <c r="M85" i="9"/>
  <c r="M87" i="9" s="1"/>
  <c r="L85" i="9"/>
  <c r="L87" i="9" s="1"/>
  <c r="K85" i="9"/>
  <c r="K87" i="9" s="1"/>
  <c r="J85" i="9"/>
  <c r="J87" i="9" s="1"/>
  <c r="I85" i="9"/>
  <c r="I87" i="9" s="1"/>
  <c r="H85" i="9"/>
  <c r="H87" i="9" s="1"/>
  <c r="G85" i="9"/>
  <c r="G87" i="9" s="1"/>
  <c r="F85" i="9"/>
  <c r="F87" i="9" s="1"/>
  <c r="E85" i="9"/>
  <c r="E87" i="9" s="1"/>
  <c r="D85" i="9"/>
  <c r="D87" i="9" s="1"/>
  <c r="AI75" i="9"/>
  <c r="AH75" i="9"/>
  <c r="AG75" i="9"/>
  <c r="AF75" i="9"/>
  <c r="AE75" i="9"/>
  <c r="AD75" i="9"/>
  <c r="AC75" i="9"/>
  <c r="AB75" i="9"/>
  <c r="AA75" i="9"/>
  <c r="Z75" i="9"/>
  <c r="Y75" i="9"/>
  <c r="X75" i="9"/>
  <c r="W75" i="9"/>
  <c r="V75" i="9"/>
  <c r="U75" i="9"/>
  <c r="T75" i="9"/>
  <c r="S75" i="9"/>
  <c r="R75" i="9"/>
  <c r="Q75" i="9"/>
  <c r="P75" i="9"/>
  <c r="O75" i="9"/>
  <c r="AI73" i="9"/>
  <c r="AH73" i="9"/>
  <c r="AG73" i="9"/>
  <c r="AF73" i="9"/>
  <c r="AE73" i="9"/>
  <c r="AD73" i="9"/>
  <c r="AC73" i="9"/>
  <c r="AB73" i="9"/>
  <c r="AA73" i="9"/>
  <c r="Z73" i="9"/>
  <c r="Y73" i="9"/>
  <c r="X73" i="9"/>
  <c r="W73" i="9"/>
  <c r="V73" i="9"/>
  <c r="U73" i="9"/>
  <c r="T73" i="9"/>
  <c r="S73" i="9"/>
  <c r="R73" i="9"/>
  <c r="Q73" i="9"/>
  <c r="P73" i="9"/>
  <c r="O73" i="9"/>
  <c r="N73" i="9"/>
  <c r="N75" i="9" s="1"/>
  <c r="M73" i="9"/>
  <c r="M75" i="9" s="1"/>
  <c r="L73" i="9"/>
  <c r="L75" i="9" s="1"/>
  <c r="K73" i="9"/>
  <c r="K75" i="9" s="1"/>
  <c r="J73" i="9"/>
  <c r="J75" i="9" s="1"/>
  <c r="I73" i="9"/>
  <c r="I75" i="9" s="1"/>
  <c r="H73" i="9"/>
  <c r="H75" i="9" s="1"/>
  <c r="G73" i="9"/>
  <c r="G75" i="9" s="1"/>
  <c r="F73" i="9"/>
  <c r="F75" i="9" s="1"/>
  <c r="E73" i="9"/>
  <c r="E75" i="9" s="1"/>
  <c r="D73" i="9"/>
  <c r="D75" i="9" s="1"/>
  <c r="AI65" i="9"/>
  <c r="AH65" i="9"/>
  <c r="AG65" i="9"/>
  <c r="AF65" i="9"/>
  <c r="AE65" i="9"/>
  <c r="AD65" i="9"/>
  <c r="AC65" i="9"/>
  <c r="AB65" i="9"/>
  <c r="AA65" i="9"/>
  <c r="Z65" i="9"/>
  <c r="Y65" i="9"/>
  <c r="X65" i="9"/>
  <c r="W65" i="9"/>
  <c r="V65" i="9"/>
  <c r="U65" i="9"/>
  <c r="T65" i="9"/>
  <c r="S65" i="9"/>
  <c r="R65" i="9"/>
  <c r="Q65" i="9"/>
  <c r="P65" i="9"/>
  <c r="O65" i="9"/>
  <c r="N65" i="9"/>
  <c r="M65" i="9"/>
  <c r="L65" i="9"/>
  <c r="K65" i="9"/>
  <c r="J65" i="9"/>
  <c r="I65" i="9"/>
  <c r="H65" i="9"/>
  <c r="G65" i="9"/>
  <c r="F65" i="9"/>
  <c r="E65" i="9"/>
  <c r="D65" i="9"/>
  <c r="AI44" i="9"/>
  <c r="AI45" i="9" s="1"/>
  <c r="AH44" i="9"/>
  <c r="AH45" i="9" s="1"/>
  <c r="AG44" i="9"/>
  <c r="AG45" i="9" s="1"/>
  <c r="AF44" i="9"/>
  <c r="AF45" i="9" s="1"/>
  <c r="AE44" i="9"/>
  <c r="AE45" i="9" s="1"/>
  <c r="AD44" i="9"/>
  <c r="AD45" i="9" s="1"/>
  <c r="AC44" i="9"/>
  <c r="AC45" i="9" s="1"/>
  <c r="AB44" i="9"/>
  <c r="AB45" i="9" s="1"/>
  <c r="AA44" i="9"/>
  <c r="AA45" i="9" s="1"/>
  <c r="Z44" i="9"/>
  <c r="Z45" i="9" s="1"/>
  <c r="Y44" i="9"/>
  <c r="Y45" i="9" s="1"/>
  <c r="X44" i="9"/>
  <c r="X45" i="9" s="1"/>
  <c r="W44" i="9"/>
  <c r="W45" i="9" s="1"/>
  <c r="V44" i="9"/>
  <c r="V45" i="9" s="1"/>
  <c r="U44" i="9"/>
  <c r="U45" i="9" s="1"/>
  <c r="T44" i="9"/>
  <c r="T45" i="9" s="1"/>
  <c r="S44" i="9"/>
  <c r="S45" i="9" s="1"/>
  <c r="R44" i="9"/>
  <c r="R45" i="9" s="1"/>
  <c r="Q44" i="9"/>
  <c r="Q45" i="9" s="1"/>
  <c r="P44" i="9"/>
  <c r="P45" i="9" s="1"/>
  <c r="O44" i="9"/>
  <c r="O45" i="9" s="1"/>
  <c r="N44" i="9"/>
  <c r="N45" i="9" s="1"/>
  <c r="M44" i="9"/>
  <c r="M45" i="9" s="1"/>
  <c r="L44" i="9"/>
  <c r="L45" i="9" s="1"/>
  <c r="K44" i="9"/>
  <c r="K45" i="9" s="1"/>
  <c r="J44" i="9"/>
  <c r="J45" i="9" s="1"/>
  <c r="I44" i="9"/>
  <c r="I45" i="9" s="1"/>
  <c r="H44" i="9"/>
  <c r="H45" i="9" s="1"/>
  <c r="G44" i="9"/>
  <c r="G45" i="9" s="1"/>
  <c r="F44" i="9"/>
  <c r="F45" i="9" s="1"/>
  <c r="E44" i="9"/>
  <c r="E45" i="9" s="1"/>
  <c r="D44" i="9"/>
  <c r="D45" i="9" s="1"/>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M25" i="9"/>
  <c r="L25"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AI14" i="9"/>
  <c r="AI16" i="9" s="1"/>
  <c r="AH14" i="9"/>
  <c r="AH16" i="9" s="1"/>
  <c r="AG14" i="9"/>
  <c r="AG16" i="9" s="1"/>
  <c r="AF14" i="9"/>
  <c r="AF16" i="9" s="1"/>
  <c r="AF23" i="9" s="1"/>
  <c r="AF25" i="9" s="1"/>
  <c r="AE14" i="9"/>
  <c r="AE16" i="9" s="1"/>
  <c r="AD14" i="9"/>
  <c r="AD16" i="9" s="1"/>
  <c r="AC14" i="9"/>
  <c r="AC16" i="9" s="1"/>
  <c r="AB14" i="9"/>
  <c r="AB16" i="9" s="1"/>
  <c r="AA14" i="9"/>
  <c r="AA16" i="9" s="1"/>
  <c r="Z14" i="9"/>
  <c r="Z16" i="9" s="1"/>
  <c r="Y14" i="9"/>
  <c r="Y16" i="9" s="1"/>
  <c r="X14" i="9"/>
  <c r="X16" i="9" s="1"/>
  <c r="W14" i="9"/>
  <c r="W16" i="9" s="1"/>
  <c r="V14" i="9"/>
  <c r="V16" i="9" s="1"/>
  <c r="U14" i="9"/>
  <c r="U16" i="9" s="1"/>
  <c r="T14" i="9"/>
  <c r="T16" i="9" s="1"/>
  <c r="S14" i="9"/>
  <c r="S16" i="9" s="1"/>
  <c r="R14" i="9"/>
  <c r="R16" i="9" s="1"/>
  <c r="Q14" i="9"/>
  <c r="Q16" i="9" s="1"/>
  <c r="P14" i="9"/>
  <c r="P16" i="9" s="1"/>
  <c r="O14" i="9"/>
  <c r="O16" i="9" s="1"/>
  <c r="N14" i="9"/>
  <c r="N16" i="9" s="1"/>
  <c r="M14" i="9"/>
  <c r="M16" i="9" s="1"/>
  <c r="L14" i="9"/>
  <c r="L16" i="9" s="1"/>
  <c r="K14" i="9"/>
  <c r="K16" i="9" s="1"/>
  <c r="J14" i="9"/>
  <c r="J16" i="9" s="1"/>
  <c r="I14" i="9"/>
  <c r="I16" i="9" s="1"/>
  <c r="H14" i="9"/>
  <c r="H16" i="9" s="1"/>
  <c r="G14" i="9"/>
  <c r="G16" i="9" s="1"/>
  <c r="F14" i="9"/>
  <c r="F16" i="9" s="1"/>
  <c r="E14" i="9"/>
  <c r="E16" i="9" s="1"/>
  <c r="D14" i="9"/>
  <c r="D16" i="9" s="1"/>
  <c r="AL24" i="8"/>
  <c r="AK24" i="8"/>
  <c r="AJ24" i="8"/>
  <c r="AI24" i="8"/>
  <c r="AG24" i="8"/>
  <c r="AF24" i="8"/>
  <c r="X24" i="8"/>
  <c r="AL16" i="8"/>
  <c r="AK16" i="8"/>
  <c r="AJ16" i="8"/>
  <c r="AI16" i="8"/>
  <c r="AG16" i="8"/>
  <c r="AF16" i="8"/>
  <c r="X16" i="8"/>
  <c r="AL10" i="8"/>
  <c r="AK10" i="8"/>
  <c r="AJ10" i="8"/>
  <c r="AI10" i="8"/>
  <c r="AG10" i="8"/>
  <c r="AF10" i="8"/>
  <c r="X10" i="8"/>
  <c r="E14" i="14"/>
  <c r="D14" i="14"/>
  <c r="F11" i="11"/>
  <c r="E11" i="11"/>
  <c r="D11" i="11"/>
  <c r="C11" i="11"/>
  <c r="B11" i="11"/>
  <c r="AL71" i="4"/>
  <c r="AK71" i="4"/>
  <c r="AJ71" i="4"/>
  <c r="AI71" i="4"/>
  <c r="AH71" i="4"/>
  <c r="AG71" i="4"/>
  <c r="AF71" i="4"/>
  <c r="X71" i="4"/>
  <c r="Y69" i="4"/>
  <c r="Y66" i="4"/>
  <c r="Y65" i="4"/>
  <c r="AL39" i="4"/>
  <c r="AL41" i="4" s="1"/>
  <c r="AK39" i="4"/>
  <c r="AK41" i="4" s="1"/>
  <c r="AJ39" i="4"/>
  <c r="AJ41" i="4" s="1"/>
  <c r="AG39" i="4"/>
  <c r="AG41" i="4" s="1"/>
  <c r="AF39" i="4"/>
  <c r="AF41" i="4" s="1"/>
  <c r="X39" i="4"/>
  <c r="X41" i="4" s="1"/>
  <c r="AC107" i="9" l="1"/>
  <c r="AC109" i="9" s="1"/>
  <c r="V23" i="9"/>
  <c r="V25" i="9" s="1"/>
  <c r="AH23" i="9"/>
  <c r="AH25" i="9" s="1"/>
  <c r="AB23" i="9"/>
  <c r="AB25" i="9" s="1"/>
  <c r="E23" i="9"/>
  <c r="E25" i="9" s="1"/>
  <c r="W107" i="9"/>
  <c r="W109" i="9" s="1"/>
  <c r="M107" i="9"/>
  <c r="M109" i="9" s="1"/>
  <c r="N107" i="9"/>
  <c r="Q23" i="9"/>
  <c r="Q25" i="9" s="1"/>
  <c r="AI23" i="9"/>
  <c r="AI25" i="9" s="1"/>
  <c r="AD107" i="9"/>
  <c r="AD109" i="9" s="1"/>
  <c r="V107" i="9"/>
  <c r="V109" i="9" s="1"/>
  <c r="AH107" i="9"/>
  <c r="AH109" i="9" s="1"/>
  <c r="J107" i="9"/>
  <c r="J109" i="9" s="1"/>
  <c r="R107" i="9"/>
  <c r="R109" i="9" s="1"/>
  <c r="I23" i="9"/>
  <c r="I25" i="9" s="1"/>
  <c r="Z107" i="9"/>
  <c r="Z109" i="9" s="1"/>
  <c r="F107" i="9"/>
  <c r="F109" i="9" s="1"/>
  <c r="X77" i="9"/>
  <c r="S107" i="9"/>
  <c r="S109" i="9" s="1"/>
  <c r="N289" i="9"/>
  <c r="H289" i="9"/>
  <c r="H158" i="9" s="1"/>
  <c r="E77" i="9"/>
  <c r="AI107" i="9"/>
  <c r="AI109" i="9" s="1"/>
  <c r="P23" i="9"/>
  <c r="P25" i="9" s="1"/>
  <c r="AH77" i="9"/>
  <c r="R289" i="9"/>
  <c r="G107" i="9"/>
  <c r="G109" i="9" s="1"/>
  <c r="H107" i="9"/>
  <c r="H109" i="9" s="1"/>
  <c r="R23" i="9"/>
  <c r="R25" i="9" s="1"/>
  <c r="J77" i="9"/>
  <c r="P77" i="9"/>
  <c r="I77" i="9"/>
  <c r="S77" i="9"/>
  <c r="I289" i="9"/>
  <c r="O107" i="9"/>
  <c r="O109" i="9" s="1"/>
  <c r="AE107" i="9"/>
  <c r="AE109" i="9" s="1"/>
  <c r="AB77" i="9"/>
  <c r="X107" i="9"/>
  <c r="X109" i="9" s="1"/>
  <c r="T77" i="9"/>
  <c r="K107" i="9"/>
  <c r="K109" i="9" s="1"/>
  <c r="AA107" i="9"/>
  <c r="AA109" i="9" s="1"/>
  <c r="AF77" i="9"/>
  <c r="G77" i="9"/>
  <c r="AB107" i="9"/>
  <c r="AB109" i="9" s="1"/>
  <c r="W289" i="9"/>
  <c r="Q77" i="9"/>
  <c r="L107" i="9"/>
  <c r="L109" i="9" s="1"/>
  <c r="Z77" i="9"/>
  <c r="F288" i="9"/>
  <c r="F289" i="9" s="1"/>
  <c r="AA77" i="9"/>
  <c r="AI77" i="9"/>
  <c r="G289" i="9"/>
  <c r="V289" i="9"/>
  <c r="Q289" i="9"/>
  <c r="Y289" i="9"/>
  <c r="P289" i="9"/>
  <c r="P158" i="9" s="1"/>
  <c r="X289" i="9"/>
  <c r="O289" i="9"/>
  <c r="S23" i="9"/>
  <c r="S25" i="9" s="1"/>
  <c r="P107" i="9"/>
  <c r="P109" i="9" s="1"/>
  <c r="AD77" i="9"/>
  <c r="Q107" i="9"/>
  <c r="Q109" i="9" s="1"/>
  <c r="AF107" i="9"/>
  <c r="AF109" i="9" s="1"/>
  <c r="T23" i="9"/>
  <c r="T25" i="9" s="1"/>
  <c r="V77" i="9"/>
  <c r="O77" i="9"/>
  <c r="W77" i="9"/>
  <c r="AE77" i="9"/>
  <c r="K289" i="9"/>
  <c r="AA289" i="9"/>
  <c r="J289" i="9"/>
  <c r="Z289" i="9"/>
  <c r="E289" i="9"/>
  <c r="M289" i="9"/>
  <c r="U289" i="9"/>
  <c r="AG77" i="9"/>
  <c r="T107" i="9"/>
  <c r="T109" i="9" s="1"/>
  <c r="D107" i="9"/>
  <c r="D109" i="9" s="1"/>
  <c r="R77" i="9"/>
  <c r="Z23" i="9"/>
  <c r="Z25" i="9" s="1"/>
  <c r="Y77" i="9"/>
  <c r="Y107" i="9"/>
  <c r="Y109" i="9" s="1"/>
  <c r="H23" i="9"/>
  <c r="H25" i="9" s="1"/>
  <c r="AA23" i="9"/>
  <c r="AA25" i="9" s="1"/>
  <c r="S289" i="9"/>
  <c r="E107" i="9"/>
  <c r="E109" i="9" s="1"/>
  <c r="D289" i="9"/>
  <c r="D158" i="9" s="1"/>
  <c r="T289" i="9"/>
  <c r="J23" i="9"/>
  <c r="J25" i="9" s="1"/>
  <c r="M77" i="9"/>
  <c r="U107" i="9"/>
  <c r="U109" i="9" s="1"/>
  <c r="L289" i="9"/>
  <c r="L158" i="9" s="1"/>
  <c r="AB289" i="9"/>
  <c r="AD23" i="9"/>
  <c r="AD25" i="9" s="1"/>
  <c r="D23" i="9"/>
  <c r="D25" i="9" s="1"/>
  <c r="K23" i="9"/>
  <c r="K25" i="9" s="1"/>
  <c r="X23" i="9"/>
  <c r="X25" i="9" s="1"/>
  <c r="AG107" i="9"/>
  <c r="AG109" i="9" s="1"/>
  <c r="I107" i="9"/>
  <c r="I109" i="9" s="1"/>
  <c r="G23" i="9"/>
  <c r="G25" i="9" s="1"/>
  <c r="AE23" i="9"/>
  <c r="AE25" i="9" s="1"/>
  <c r="U23" i="9"/>
  <c r="U25" i="9" s="1"/>
  <c r="F23" i="9"/>
  <c r="F25" i="9" s="1"/>
  <c r="N23" i="9"/>
  <c r="N25" i="9" s="1"/>
  <c r="H77" i="9"/>
  <c r="K77" i="9"/>
  <c r="O23" i="9"/>
  <c r="O25" i="9" s="1"/>
  <c r="AG23" i="9"/>
  <c r="AG25" i="9" s="1"/>
  <c r="D77" i="9"/>
  <c r="W23" i="9"/>
  <c r="W25" i="9" s="1"/>
  <c r="U77" i="9"/>
  <c r="AC77" i="9"/>
  <c r="AC23" i="9"/>
  <c r="AC25" i="9" s="1"/>
  <c r="Y23" i="9"/>
  <c r="Y25" i="9" s="1"/>
  <c r="L77" i="9"/>
  <c r="N109" i="9"/>
  <c r="F77" i="9"/>
  <c r="N77" i="9"/>
  <c r="I158" i="9" l="1"/>
  <c r="J158" i="9" s="1"/>
  <c r="K158" i="9" s="1"/>
  <c r="E158" i="9"/>
  <c r="F158" i="9" s="1"/>
  <c r="G158" i="9" s="1"/>
  <c r="M158" i="9"/>
  <c r="N158" i="9" s="1"/>
  <c r="O158" i="9" s="1"/>
  <c r="Q158" i="9"/>
  <c r="R158" i="9" s="1"/>
  <c r="S158" i="9" s="1"/>
</calcChain>
</file>

<file path=xl/sharedStrings.xml><?xml version="1.0" encoding="utf-8"?>
<sst xmlns="http://schemas.openxmlformats.org/spreadsheetml/2006/main" count="10262" uniqueCount="1217">
  <si>
    <t>Generation</t>
  </si>
  <si>
    <t>Consumer Solutions</t>
  </si>
  <si>
    <t>FINANCIAL INFORMATION</t>
  </si>
  <si>
    <t>EUR million</t>
  </si>
  <si>
    <t>Sales</t>
  </si>
  <si>
    <t>- of which internal</t>
  </si>
  <si>
    <t>- power sales</t>
  </si>
  <si>
    <t>- heat sales</t>
  </si>
  <si>
    <t>- gas sales</t>
  </si>
  <si>
    <t>- waste treatment sales</t>
  </si>
  <si>
    <t>- other sales</t>
  </si>
  <si>
    <t>Comparable EBITDA</t>
  </si>
  <si>
    <t>Comparable operating profit</t>
  </si>
  <si>
    <t>Impairment charges and reversals</t>
  </si>
  <si>
    <t>Capital gains and other related items</t>
  </si>
  <si>
    <t>Other items affecting comparability</t>
  </si>
  <si>
    <t>Operating profit</t>
  </si>
  <si>
    <t>Comparable share of profits in associates and joint ventures</t>
  </si>
  <si>
    <t>Share of profits in associates and joint ventures</t>
  </si>
  <si>
    <t>Depreciation and amortisation</t>
  </si>
  <si>
    <t>Capital expenditure</t>
  </si>
  <si>
    <t>Gross investments in shares</t>
  </si>
  <si>
    <t>Comparable net assets (at period end)</t>
  </si>
  <si>
    <t>Number of employees (at period end)</t>
  </si>
  <si>
    <t>II/2025</t>
  </si>
  <si>
    <t>IV/2025</t>
  </si>
  <si>
    <t>Jun 30 2025</t>
  </si>
  <si>
    <t>Dec 31 2025</t>
  </si>
  <si>
    <t>LTM Jun 30 2025</t>
  </si>
  <si>
    <t>FORTUM GROUP</t>
  </si>
  <si>
    <t>QUARTERLY FINANCIAL INFORMATION</t>
  </si>
  <si>
    <t>The purpose of this file is to give the reader an overview of Fortum's operations over time. Even though the numbers are sometimes restated due to e.g. changes in the segment structure or changes in IFRS standards, not all years and all numbers are restated, so numbers in different years may not be fully comparable. Furthermore it should be noted that the interim financial statements are not subject to an audit as the audit is conducted only on the full year financial statements.</t>
  </si>
  <si>
    <t>On 3 March 2023, Fortum announced its new business structure and restated its quarterly 2022 comparison segment reporting figures in accordance with the new organisation structure. See Note 3 of the Q1 2023 interim report and the stock exchange release published on 17 April 2023.</t>
  </si>
  <si>
    <t>Russia segment is deconsolidated and reclassified as discontinued operations in Q2 2023 and comparatives for Q1 2023 and 2022 have been restated. See Note 3 of the Q2 2023 interim report and the stock exchange release published on 11 May 2023.</t>
  </si>
  <si>
    <t>All figures have been rounded and consequently the sum of individual figures may deviate from the sum presented. Key figures have been calculated using exact figures.</t>
  </si>
  <si>
    <t>QUARTERLY CONSOLIDATED  INCOME STATEMENT</t>
  </si>
  <si>
    <t>I/2022 Restated</t>
  </si>
  <si>
    <t>II/2022 Restated</t>
  </si>
  <si>
    <t>III/2022 Restated</t>
  </si>
  <si>
    <t>IV/2022 Restated</t>
  </si>
  <si>
    <t>I/2023 Restated</t>
  </si>
  <si>
    <t>II/2023</t>
  </si>
  <si>
    <t>III/2023</t>
  </si>
  <si>
    <t>IV/2023</t>
  </si>
  <si>
    <t>I/2024</t>
  </si>
  <si>
    <t>II/2024</t>
  </si>
  <si>
    <t>III/2024</t>
  </si>
  <si>
    <t>IV/2024</t>
  </si>
  <si>
    <t>I/2025</t>
  </si>
  <si>
    <t>III/2025</t>
  </si>
  <si>
    <t>Other income</t>
  </si>
  <si>
    <t>Materials and services</t>
  </si>
  <si>
    <t>Employee benefits</t>
  </si>
  <si>
    <t>Other expenses</t>
  </si>
  <si>
    <t>Items affecting comparability</t>
  </si>
  <si>
    <t>Share of profit/loss of associates and joint ventures</t>
  </si>
  <si>
    <t>Interest expense</t>
  </si>
  <si>
    <t>Interest income</t>
  </si>
  <si>
    <t>Other financial expenses - net</t>
  </si>
  <si>
    <t>Finance costs - net</t>
  </si>
  <si>
    <t>Profit before income tax</t>
  </si>
  <si>
    <t>Income tax expense</t>
  </si>
  <si>
    <t>Net profit from continuing operations</t>
  </si>
  <si>
    <t>Attributable to:</t>
  </si>
  <si>
    <t>Owners of the parent</t>
  </si>
  <si>
    <t>Non-controlling interests</t>
  </si>
  <si>
    <t>Discontinued operations:</t>
  </si>
  <si>
    <t>Net profit from discontinued operations</t>
  </si>
  <si>
    <t>-</t>
  </si>
  <si>
    <t>Net profit, Fortum total:</t>
  </si>
  <si>
    <t>Net profit, Fortum total</t>
  </si>
  <si>
    <t>Earnings per share for profit attributable to the equity owners of the company (EUR per share):</t>
  </si>
  <si>
    <t>Basic, continuing operations</t>
  </si>
  <si>
    <t>Basic, discontinued operations</t>
  </si>
  <si>
    <t>Basic, total Fortum</t>
  </si>
  <si>
    <t>As Fortum currently has no dilutive instruments outstanding, diluted earnings per share is the same as basic earnings per share.</t>
  </si>
  <si>
    <t>Changes in fair values of derivatives hedging future cash flow</t>
  </si>
  <si>
    <t>Other</t>
  </si>
  <si>
    <t>CONSOLIDATED BALANCE SHEET</t>
  </si>
  <si>
    <t>Mar 31 2022</t>
  </si>
  <si>
    <t>Jun 30 2022</t>
  </si>
  <si>
    <t>Sep 30 2022</t>
  </si>
  <si>
    <t>Dec 31 2022</t>
  </si>
  <si>
    <t>Mar 31 2023</t>
  </si>
  <si>
    <t>Jun 30 2023</t>
  </si>
  <si>
    <t>Sep 30 2023</t>
  </si>
  <si>
    <t>Dec 31 2023</t>
  </si>
  <si>
    <t>Mar 31 2024</t>
  </si>
  <si>
    <t>Jun 30 2024</t>
  </si>
  <si>
    <t>Sep 30 2024</t>
  </si>
  <si>
    <t>Dec 31 2024</t>
  </si>
  <si>
    <t>Mar 31 2025</t>
  </si>
  <si>
    <t>Sep 30 2025</t>
  </si>
  <si>
    <t>ASSETS</t>
  </si>
  <si>
    <t>Non-current assets</t>
  </si>
  <si>
    <t>Intangible assets</t>
  </si>
  <si>
    <t>Property, plant and equipment, and right-of-use assets</t>
  </si>
  <si>
    <t>Participations in associates and joint ventures</t>
  </si>
  <si>
    <t>Share in State Nuclear Waste Management Fund</t>
  </si>
  <si>
    <t>Other non-current assets</t>
  </si>
  <si>
    <t>Deferred tax assets</t>
  </si>
  <si>
    <t>Derivative financial instruments</t>
  </si>
  <si>
    <t>Long-term interest-bearing receivables</t>
  </si>
  <si>
    <t>Total non-current assets</t>
  </si>
  <si>
    <t>Current assets</t>
  </si>
  <si>
    <t>Inventories</t>
  </si>
  <si>
    <t>Short-term interest bearing receivables</t>
  </si>
  <si>
    <t>Income tax receivables</t>
  </si>
  <si>
    <t>Margin receivables</t>
  </si>
  <si>
    <t>Trade and other receivables</t>
  </si>
  <si>
    <t>Liquid funds</t>
  </si>
  <si>
    <t>Assets held for sale</t>
  </si>
  <si>
    <t>Total current assets</t>
  </si>
  <si>
    <t>Total assets</t>
  </si>
  <si>
    <t>EQUITY</t>
  </si>
  <si>
    <t>Equity attributable to owners of the parent</t>
  </si>
  <si>
    <t>Share capital</t>
  </si>
  <si>
    <t>Share premium</t>
  </si>
  <si>
    <t>Retained earnings</t>
  </si>
  <si>
    <t>Other equity components</t>
  </si>
  <si>
    <t xml:space="preserve">Total </t>
  </si>
  <si>
    <t>Total equity</t>
  </si>
  <si>
    <t>LIABILITIES</t>
  </si>
  <si>
    <t>Non-current liabilities</t>
  </si>
  <si>
    <t>Interest-bearing liabilities</t>
  </si>
  <si>
    <t>Deferred tax liabilities</t>
  </si>
  <si>
    <t>Nuclear provisions</t>
  </si>
  <si>
    <t>Other provisions</t>
  </si>
  <si>
    <t>Pension obligations</t>
  </si>
  <si>
    <t>Other non-current liabilities</t>
  </si>
  <si>
    <t>Total non-current liabilities</t>
  </si>
  <si>
    <t>Current liabilities</t>
  </si>
  <si>
    <t>Margin liabilities</t>
  </si>
  <si>
    <t>Trade and other payables</t>
  </si>
  <si>
    <t>Liabilities related to assets held for sale</t>
  </si>
  <si>
    <t>Total current liabilities</t>
  </si>
  <si>
    <t>Total liabilities</t>
  </si>
  <si>
    <t>Total equity and liabilities</t>
  </si>
  <si>
    <t xml:space="preserve">QUARTERLY CONDENSED CONSOLIDATED CASH FLOW STATEMENT </t>
  </si>
  <si>
    <t>Cash flow from operating activities</t>
  </si>
  <si>
    <t>Operating profit before depreciations (EBITDA)</t>
  </si>
  <si>
    <t>Non-cash and other items</t>
  </si>
  <si>
    <t>Financial items</t>
  </si>
  <si>
    <t>Income taxes paid</t>
  </si>
  <si>
    <t>Funds from operations</t>
  </si>
  <si>
    <t>Change in working capital</t>
  </si>
  <si>
    <t>Net cash from operating activities, continuing operations</t>
  </si>
  <si>
    <t>Cash flow from investing activities, continuing operations</t>
  </si>
  <si>
    <t>Capital expenditures</t>
  </si>
  <si>
    <t>Acquisitions of shares</t>
  </si>
  <si>
    <t>Proceeds from sales of property, plant and equipment</t>
  </si>
  <si>
    <t>Divestments of shares and capital returns</t>
  </si>
  <si>
    <t>Shareholder loans to associated companies and joint ventures</t>
  </si>
  <si>
    <t>Change in margin receivables</t>
  </si>
  <si>
    <t>Net cash from/used in investing activities, continuing operations</t>
  </si>
  <si>
    <t>Cash flow before financing activities, continuing operations</t>
  </si>
  <si>
    <t>Cash flow from financing activities, continuing operations</t>
  </si>
  <si>
    <t>Net change in loans</t>
  </si>
  <si>
    <t>Dividends paid to the owners of the parent</t>
  </si>
  <si>
    <t>Dividends paid to non-controlling interests</t>
  </si>
  <si>
    <t>Change in margin liabilities</t>
  </si>
  <si>
    <t xml:space="preserve">Other financing items </t>
  </si>
  <si>
    <t>Net cash from/used in financing activities, continuing operations</t>
  </si>
  <si>
    <t xml:space="preserve"> </t>
  </si>
  <si>
    <t>Net increase (+)/decrease (-) in liquid funds, continuing operations</t>
  </si>
  <si>
    <t>Cash flow from discontinued operations</t>
  </si>
  <si>
    <t>Net cash from/used in operating activities, discontinued operations</t>
  </si>
  <si>
    <t>Net cash from/used in financing activities, discontinued operations</t>
  </si>
  <si>
    <t>Net increase(+)/decrease(-) in liquid funds, discontinued operations</t>
  </si>
  <si>
    <t>Cash flow, continuing and discontinued, total Fortum</t>
  </si>
  <si>
    <t>Total net cash from/used in operating activities</t>
  </si>
  <si>
    <t>Total net cash from/used in investing activities</t>
  </si>
  <si>
    <t>Total net cash from/used in financing activities</t>
  </si>
  <si>
    <t>Net increase(+)/decrease(-) in liquid funds, total Fortum</t>
  </si>
  <si>
    <t>1) Realised foreign exchange results and other financial items were earlier included in Non-cash and other items.</t>
  </si>
  <si>
    <t>KEY FIGURES</t>
  </si>
  <si>
    <t>Continuing operations</t>
  </si>
  <si>
    <t>Reported</t>
  </si>
  <si>
    <t xml:space="preserve">Net profit </t>
  </si>
  <si>
    <t>Net profit (after non-controlling interests)</t>
  </si>
  <si>
    <t>Earnings per share (basic), EUR</t>
  </si>
  <si>
    <t>Net cash from operating activities</t>
  </si>
  <si>
    <t>Capital expenditure and gross investments in shares, EUR million</t>
  </si>
  <si>
    <t>Capital expenditure, EUR million</t>
  </si>
  <si>
    <t>Comparable</t>
  </si>
  <si>
    <t>EBITDA</t>
  </si>
  <si>
    <t>Net assets (at period-end)</t>
  </si>
  <si>
    <t>Continuing and discontinued operations (total)</t>
  </si>
  <si>
    <t>I/2022</t>
  </si>
  <si>
    <t>II/2022</t>
  </si>
  <si>
    <t>III/2022</t>
  </si>
  <si>
    <t>IV/2022</t>
  </si>
  <si>
    <t>I/2023</t>
  </si>
  <si>
    <t>Financial position</t>
  </si>
  <si>
    <t>Financial net debt, EUR million</t>
  </si>
  <si>
    <t>N/A</t>
  </si>
  <si>
    <t>Equity per share, EUR</t>
  </si>
  <si>
    <t>Average number of shares, 1,000 shares</t>
  </si>
  <si>
    <t>Diluted adjusted average number of shares, 1,000 shares</t>
  </si>
  <si>
    <t>Number of registered shares, 1,000 shares</t>
  </si>
  <si>
    <t>SEGMENT INFORMATION</t>
  </si>
  <si>
    <t>QUARTERLY SALES BY SEGMENT</t>
  </si>
  <si>
    <r>
      <t xml:space="preserve">Generation </t>
    </r>
    <r>
      <rPr>
        <vertAlign val="superscript"/>
        <sz val="14"/>
        <rFont val="Arial"/>
        <family val="2"/>
      </rPr>
      <t>1)</t>
    </r>
  </si>
  <si>
    <t>Other Operations</t>
  </si>
  <si>
    <r>
      <t xml:space="preserve">Netting of Nord Pool transactions </t>
    </r>
    <r>
      <rPr>
        <vertAlign val="superscript"/>
        <sz val="14"/>
        <rFont val="Arial"/>
        <family val="2"/>
      </rPr>
      <t>2)</t>
    </r>
  </si>
  <si>
    <t xml:space="preserve">Eliminations </t>
  </si>
  <si>
    <t>Total for continuing operations</t>
  </si>
  <si>
    <t>1) Sales, both internal and external, includes effects from realised hedging contracts. Effect on sales can be negative or positive depending on the average contract price and realised spot price. Power sales contains realised result from commodity derivatives, which have not had hedge accounting status under IFRS9, but have been considered operatively as hedges.</t>
  </si>
  <si>
    <t>2) Sales and purchases with Nord Pool is netted on Group level on an hourly basis and posted either as revenue or cost depending on if Fortum is a net seller or net buyer during any particular hour.</t>
  </si>
  <si>
    <t>QUARTERLY COMPARABLE OPERATING PROFIT BY SEGMENT</t>
  </si>
  <si>
    <t>QUARTERLY OPERATING PROFIT BY SEGMENT</t>
  </si>
  <si>
    <t>QUARTERLY IMPAIRMENT CHARGES AND REVERSALS BY SEGMENT</t>
  </si>
  <si>
    <t>QUARTERLY CAPITAL GAINS AND OTHER RELATED ITEMS BY SEGMENT</t>
  </si>
  <si>
    <r>
      <t xml:space="preserve">QUARTERLY OTHER ITEMS AFFECTING COMPARABILITY BY SEGMENT </t>
    </r>
    <r>
      <rPr>
        <b/>
        <vertAlign val="superscript"/>
        <sz val="14"/>
        <rFont val="Arial"/>
        <family val="2"/>
      </rPr>
      <t>1)</t>
    </r>
  </si>
  <si>
    <t>1) Other items affecting comparability comprise Changes in fair values of derivatives hedging future cash flow, and other items affecting comparability.</t>
  </si>
  <si>
    <t>QUARTERLY COMPARABLE EBITDA BY SEGMENT</t>
  </si>
  <si>
    <t>QUARTERLY DEPRECIATION AND AMORTISATION BY SEGMENT</t>
  </si>
  <si>
    <t>QUARTERLY SHARE OF PROFITS IN ASSOCIATES AND JOINT VENTURES BY SEGMENT</t>
  </si>
  <si>
    <t>1) The main part of the associated companies in Generation are power production companies from which Fortum purchase produced electricity at production cost including interest and income taxes.</t>
  </si>
  <si>
    <t>QUARTERLY COMPARABLE SHARE OF PROFITS IN ASSOCIATES AND JOINT VENTURES BY SEGMENT</t>
  </si>
  <si>
    <t>PARTICIPATIONS IN ASSOCIATES AND JOINT VENTURES BY SEGMENT</t>
  </si>
  <si>
    <t>Russia</t>
  </si>
  <si>
    <t>Uniper</t>
  </si>
  <si>
    <t>Total</t>
  </si>
  <si>
    <t>QUARTERLY CAPITAL EXPENDITURE BY SEGMENT</t>
  </si>
  <si>
    <t>QUARTERLY GROSS INVESTMENTS IN SHARES BY SEGMENT</t>
  </si>
  <si>
    <t>QUARTERLY GROSS DIVESTMENTS OF SHARES BY SEGMENT</t>
  </si>
  <si>
    <t>COMPARABLE NET ASSETS BY SEGMENT</t>
  </si>
  <si>
    <t>COMPARABLE RETURN ON NET ASSETS BY SEGMENT</t>
  </si>
  <si>
    <t>%</t>
  </si>
  <si>
    <t>LTM Mar 31 2022</t>
  </si>
  <si>
    <t>LTM Jun 30 2022</t>
  </si>
  <si>
    <t>LTM Sep 30 2022</t>
  </si>
  <si>
    <t>LTM 31 Mar 2023</t>
  </si>
  <si>
    <t>LTM 30 Jun 2023</t>
  </si>
  <si>
    <t>LTM 30 Sep 2023</t>
  </si>
  <si>
    <t>LTM 31 Mar 2024</t>
  </si>
  <si>
    <t>LTM 30 Jun 2024</t>
  </si>
  <si>
    <t>LTM 30 Sep 2024</t>
  </si>
  <si>
    <t>LTM Mar 31 2025</t>
  </si>
  <si>
    <t>LTM Sep 30 2025</t>
  </si>
  <si>
    <t>SEGMENT ASSETS</t>
  </si>
  <si>
    <t>Eliminations</t>
  </si>
  <si>
    <t>Segment assets</t>
  </si>
  <si>
    <t>Interest-bearing receivables</t>
  </si>
  <si>
    <t>Deferred taxes</t>
  </si>
  <si>
    <t>Other assets</t>
  </si>
  <si>
    <t>SEGMENT LIABILITIES</t>
  </si>
  <si>
    <t>Segment liabilities</t>
  </si>
  <si>
    <t>Other liabilities</t>
  </si>
  <si>
    <t>Total liabilities included in capital employed</t>
  </si>
  <si>
    <t>NUMBER OF EMPLOYEES</t>
  </si>
  <si>
    <t>COMPARABLE NET PROFIT AND COMPARABLE EARNINGS PER SHARE</t>
  </si>
  <si>
    <t>Comparable share of profit/loss of associates and joint ventures</t>
  </si>
  <si>
    <t>Comparable finance costs - net</t>
  </si>
  <si>
    <t>Comparable profit before income tax</t>
  </si>
  <si>
    <t>Comparable income tax expense</t>
  </si>
  <si>
    <t>Comparable non-controlling interests</t>
  </si>
  <si>
    <t>Comparable net profit from continuing operations</t>
  </si>
  <si>
    <t>Comparable net profit from discontinued operations</t>
  </si>
  <si>
    <t>Comparable net profit, total Fortum</t>
  </si>
  <si>
    <t>Comparable earnings per share, continuing operations EUR</t>
  </si>
  <si>
    <t>Comparable earnings per share, discontinued operations EUR</t>
  </si>
  <si>
    <t>Comparable earnings per share, total Fortum, EUR</t>
  </si>
  <si>
    <t>RECONCILIATION FROM NET PROFIT TO COMPARABLE NET PROFIT</t>
  </si>
  <si>
    <t>Net profit</t>
  </si>
  <si>
    <t>- Items affecting comparability</t>
  </si>
  <si>
    <t>- Adjustments to share of profit/loss of associates and joint ventures</t>
  </si>
  <si>
    <t>- Adjustments to finance costs - net</t>
  </si>
  <si>
    <t>- Adjustments to income tax expense</t>
  </si>
  <si>
    <t>- Non-controlling interests</t>
  </si>
  <si>
    <t>- Adjustments to non-controlling interests</t>
  </si>
  <si>
    <t>Definitions of key figures</t>
  </si>
  <si>
    <t>Alternative performance measures</t>
  </si>
  <si>
    <t>Business performance</t>
  </si>
  <si>
    <t>  </t>
  </si>
  <si>
    <t>Definition</t>
  </si>
  <si>
    <t>Reason to use the measure</t>
  </si>
  <si>
    <t>Operating profit + depreciations and amortisations - items affecting comparability</t>
  </si>
  <si>
    <t>Comparable EBITDA is representing the underlying cash flow generated by the total Group and segments. Used as a component in the capital structure target of Financial net debt to Comparable EBITDA.</t>
  </si>
  <si>
    <t>Operating profit - items affecting comparability</t>
  </si>
  <si>
    <t>Comparable operating profit is used in financial target setting and forecasting, management's follow up of financial performance and allocation of resources in the group's performance management process.</t>
  </si>
  <si>
    <t>Impairment charges and reversals + capital gains and other related items + changes in fair values of derivatives hedging future cash flow + other</t>
  </si>
  <si>
    <t>Component used in calculating comparable operating profit and comparable EBITDA.</t>
  </si>
  <si>
    <t>Impairment charges and related provisions (mainly dismantling), as well as the reversal of previously recorded impairment charges. Impairment charges are adjusted from depreciation and amortisation, and reversals from other income.</t>
  </si>
  <si>
    <r>
      <t>Capital gains and transaction costs from acquisitions, which are adjusted from other income and other expenses respectively.</t>
    </r>
    <r>
      <rPr>
        <b/>
        <sz val="8"/>
        <rFont val="Arial"/>
        <family val="2"/>
      </rPr>
      <t xml:space="preserve"> </t>
    </r>
    <r>
      <rPr>
        <sz val="8"/>
        <rFont val="Arial"/>
        <family val="2"/>
      </rPr>
      <t xml:space="preserve">Profits are reported in comparable operating profit, if this reflects the business model. </t>
    </r>
  </si>
  <si>
    <t>Effects from financial derivatives hedging future cash flows where hedge accounting is not applied or own use exemption cannot be used according to IFRS 9 and are adjusted from other income or expense to sales and materials and services respectively when calculating Fortum's alternative performance measures.</t>
  </si>
  <si>
    <t>Restructuring and cost management expenses, and other miscellaneous non-operating items, which are adjusted mainly from materials and services or other expenses.</t>
  </si>
  <si>
    <t>Share of profit/loss of associates and joint ventures +/- significant adjustments for share of profit/loss in principal associates and joint ventures.</t>
  </si>
  <si>
    <t>Component used in calculating comparable net profit and comparable return on net assets.</t>
  </si>
  <si>
    <t>Comparable finance costs – net</t>
  </si>
  <si>
    <t>Finance costs – net +/- return from nuclear funds, nuclear fund adjustment and unwinding of nuclear provisions +/- fair value changes on financial items +/- impairment charges and reversals of previously recorded impairment charges on financial items and other one-time adjustments.</t>
  </si>
  <si>
    <t>Component used in calculating comparable net profit.</t>
  </si>
  <si>
    <t>Comparable operating profit +/- comparable share of profit/loss of associates and joint ventures +/- comparable finance costs – net.</t>
  </si>
  <si>
    <t>Subtotal in comparable net profit calculation.</t>
  </si>
  <si>
    <t>Income tax expense excluding taxes on items affecting comparability, adjustments to finance costs – net, tax rate changes and other onetime adjustments.</t>
  </si>
  <si>
    <t>Comparable net profit</t>
  </si>
  <si>
    <t>Comparable operating profit +/- comparable share of profit/loss of associates and joint ventures +/- comparable finance costs - net +/- comparable income tax expense +/- comparable non-controlling interests.</t>
  </si>
  <si>
    <t>Comparable net profit is used to provide additional financial performance indicators to support meaningful comparison of underlying net profitability between periods.</t>
  </si>
  <si>
    <t>Comparable earnings per share</t>
  </si>
  <si>
    <t>    </t>
  </si>
  <si>
    <t xml:space="preserve">Comparable net profit </t>
  </si>
  <si>
    <t>Comparable earnings per share is used to provide additional financial performance indicators to support meaningful comparison of underlying net profitability between periods.</t>
  </si>
  <si>
    <t>Average number of shares during the period</t>
  </si>
  <si>
    <t>Comparable return on net assets, %</t>
  </si>
  <si>
    <t>Comparable operating profit + comparable share of profit /loss in associates and joint ventures</t>
  </si>
  <si>
    <t>x 100</t>
  </si>
  <si>
    <t>Comparable return on net assets is used in financial target setting and forecasting, management's follow up of financial performance and allocation of resources in the group's performance management process.</t>
  </si>
  <si>
    <t>Comparable net assets average</t>
  </si>
  <si>
    <t>Adjustment for Share of profit/loss in associates and joint ventures</t>
  </si>
  <si>
    <t>Adjustment for material items affecting comparability</t>
  </si>
  <si>
    <t>Share of profit/loss in associates and joint ventures is included in profit component in the comparable return on net assets calculation and the adjustments are done based on similar components as in Items affecting comparability.</t>
  </si>
  <si>
    <t>Comparable net assets</t>
  </si>
  <si>
    <t>Non-interest-bearing assets - non-interest-bearing liabilities - provisions (non-interest-bearing assets and liabilities do not include finance-related items, tax and deferred tax and assets and liabilities from fair valuations of derivatives used for hedging future cash flows).</t>
  </si>
  <si>
    <t>Comparable net assets is a component in Comparable return on net assets calculation where return on capital allocated directly to the businesses is measured.</t>
  </si>
  <si>
    <t>Capital structure</t>
  </si>
  <si>
    <t>Financial net debt / comparable EBITDA</t>
  </si>
  <si>
    <t>Financial net debt</t>
  </si>
  <si>
    <t>Interest-bearing liabilities - liquid funds - securities in interest-bearing receivables +/- net margin liabilities/receivables</t>
  </si>
  <si>
    <t>Other key figures</t>
  </si>
  <si>
    <t>Share based key figures</t>
  </si>
  <si>
    <t>Earnings per share (EPS)</t>
  </si>
  <si>
    <t>Profit for the period - non-controlling interests</t>
  </si>
  <si>
    <t>Equity per share</t>
  </si>
  <si>
    <t>Shareholder's equity</t>
  </si>
  <si>
    <t>Number of shares at the end of the period</t>
  </si>
  <si>
    <t>Capitalised investments in property, plant and equipment and intangible assets including maintenance, productivity, growth and investments required by legislation including borrowing costs capitalised during the construction period. Maintenance investments expand the lifetime of an existing asset, maintain usage/availability and/or maintains reliability. Productivity investments improve productivity in an existing asset. Growth investments' purpose is to build new assets and/or to increase customer base within existing businesses. Legislation investments are done at certain point of time due to legal requirements.</t>
  </si>
  <si>
    <t>Investments in subsidiary shares, shares in associated companies and joint ventures and other investments. Investments in subsidiary shares are net of liquid funds and grossed with interest-bearing liabilities and other items included in financial net debt in the acquired company.</t>
  </si>
  <si>
    <t>Last twelve months (LTM)</t>
  </si>
  <si>
    <t>Twelve months preceding the reporting date.</t>
  </si>
  <si>
    <t>PRODUCTION AND SALES VOLUMES</t>
  </si>
  <si>
    <t>POWER GENERATION</t>
  </si>
  <si>
    <t>TWh</t>
  </si>
  <si>
    <t>Q4 2022</t>
  </si>
  <si>
    <t>Nordic countries</t>
  </si>
  <si>
    <t>Other European countries</t>
  </si>
  <si>
    <t>Other countries</t>
  </si>
  <si>
    <t>Total continuing operations</t>
  </si>
  <si>
    <t>HEAT PRODUCTION</t>
  </si>
  <si>
    <t>POWER GENERATION CAPACITY BY SEGMENT</t>
  </si>
  <si>
    <t>MW</t>
  </si>
  <si>
    <t>Mar 31 2022 restated</t>
  </si>
  <si>
    <t>Jun 30 2022
restated</t>
  </si>
  <si>
    <t>Sep 30 2022
restated</t>
  </si>
  <si>
    <t>Dec 31 2022
restated</t>
  </si>
  <si>
    <t>HEAT PRODUCTION CAPACITY BY SEGMENT</t>
  </si>
  <si>
    <t>POWER GENERATION BY SOURCE IN THE NORDIC AREA</t>
  </si>
  <si>
    <t>Hydropower</t>
  </si>
  <si>
    <t>Nuclear power</t>
  </si>
  <si>
    <t>Wind power</t>
  </si>
  <si>
    <t>CHP and condensing power</t>
  </si>
  <si>
    <t>POWER GENERATION BY SOURCE IN OTHER EUROPEAN COUNTRIES</t>
  </si>
  <si>
    <t>CHP</t>
  </si>
  <si>
    <t>POWER SALES</t>
  </si>
  <si>
    <t>HEAT SALES</t>
  </si>
  <si>
    <t>POWER SALES BY AREA</t>
  </si>
  <si>
    <t>Finland</t>
  </si>
  <si>
    <t>Sweden</t>
  </si>
  <si>
    <t>Norway</t>
  </si>
  <si>
    <t>Nord Pool transactions are calculated as a net amount of hourly sales and purchases at the Group level</t>
  </si>
  <si>
    <t>HEAT SALES BY AREA</t>
  </si>
  <si>
    <t>Poland</t>
  </si>
  <si>
    <t>Hydro</t>
  </si>
  <si>
    <t>Nuclear</t>
  </si>
  <si>
    <t>Wind</t>
  </si>
  <si>
    <t>Coal</t>
  </si>
  <si>
    <t>Gas</t>
  </si>
  <si>
    <t>Waste</t>
  </si>
  <si>
    <t>Condensing power</t>
  </si>
  <si>
    <t>Includes full capacity of consolidated power plants regardless of ownership percentage and pro rata share of partly-owned nuclear and hydro power plants in Finland and Sweden. Coal power generation capacity totals 0.7 GW.</t>
  </si>
  <si>
    <t>GENERATION SEGMENT</t>
  </si>
  <si>
    <t>MARKET CONDITIONS</t>
  </si>
  <si>
    <t>POWER CONSUMPTION</t>
  </si>
  <si>
    <t>I/2005</t>
  </si>
  <si>
    <t>II/2005</t>
  </si>
  <si>
    <t>III/2005</t>
  </si>
  <si>
    <t>IV/2005</t>
  </si>
  <si>
    <t>I/2006</t>
  </si>
  <si>
    <t>II/2006</t>
  </si>
  <si>
    <t>III/2006</t>
  </si>
  <si>
    <t>IV/2006</t>
  </si>
  <si>
    <t>I/2007</t>
  </si>
  <si>
    <t>II/2007</t>
  </si>
  <si>
    <t>III/2007</t>
  </si>
  <si>
    <t>IV/2007</t>
  </si>
  <si>
    <t>I/2008</t>
  </si>
  <si>
    <t>II/2008</t>
  </si>
  <si>
    <t>III/2008</t>
  </si>
  <si>
    <t>IV/2008</t>
  </si>
  <si>
    <t>I/2009</t>
  </si>
  <si>
    <t>II/2009</t>
  </si>
  <si>
    <t>III/2009</t>
  </si>
  <si>
    <t>IV/2009</t>
  </si>
  <si>
    <t>I/2010</t>
  </si>
  <si>
    <t>II/2010</t>
  </si>
  <si>
    <t>III/2010</t>
  </si>
  <si>
    <t>IV/2010</t>
  </si>
  <si>
    <t>I/2011</t>
  </si>
  <si>
    <t>II/2011</t>
  </si>
  <si>
    <t>III/2011</t>
  </si>
  <si>
    <t>IV/2011</t>
  </si>
  <si>
    <t>I/2012</t>
  </si>
  <si>
    <t>II/2012</t>
  </si>
  <si>
    <t>III/2012</t>
  </si>
  <si>
    <t>IV/2012</t>
  </si>
  <si>
    <t>I/2013</t>
  </si>
  <si>
    <t>II/2013</t>
  </si>
  <si>
    <t>III/2013</t>
  </si>
  <si>
    <t>IV/2013</t>
  </si>
  <si>
    <t>I/2014</t>
  </si>
  <si>
    <t>II/2014</t>
  </si>
  <si>
    <t>III/2014</t>
  </si>
  <si>
    <t>IV/2014</t>
  </si>
  <si>
    <t>I/2015</t>
  </si>
  <si>
    <t>II/2015</t>
  </si>
  <si>
    <t>III/2015</t>
  </si>
  <si>
    <t>IV/2015</t>
  </si>
  <si>
    <t>I/2016</t>
  </si>
  <si>
    <t>II/2016</t>
  </si>
  <si>
    <t>III/2016</t>
  </si>
  <si>
    <t>IV/2016</t>
  </si>
  <si>
    <t>I/2017</t>
  </si>
  <si>
    <t>II/2017</t>
  </si>
  <si>
    <t>III/2017</t>
  </si>
  <si>
    <t>IV/2017</t>
  </si>
  <si>
    <t>I/2018</t>
  </si>
  <si>
    <t>II/2018</t>
  </si>
  <si>
    <t>III/2018</t>
  </si>
  <si>
    <t>IV/2018</t>
  </si>
  <si>
    <t>I/2019</t>
  </si>
  <si>
    <t>II/2019</t>
  </si>
  <si>
    <t>III/2019</t>
  </si>
  <si>
    <t>IV/2019</t>
  </si>
  <si>
    <t>I/2020</t>
  </si>
  <si>
    <t>II/2020</t>
  </si>
  <si>
    <t>III/2020</t>
  </si>
  <si>
    <t>IV/2020</t>
  </si>
  <si>
    <t>I/2021</t>
  </si>
  <si>
    <t>II/2021</t>
  </si>
  <si>
    <t>III/2021</t>
  </si>
  <si>
    <t>IV/2021</t>
  </si>
  <si>
    <t>Current quarter figures are preliminary statistics and may be revised. Final figures are disclosed in the comparatives.</t>
  </si>
  <si>
    <t>AVERAGE PRICES</t>
  </si>
  <si>
    <t>Spot price for power in NordPool power exchange, EUR/MWh</t>
  </si>
  <si>
    <t>Spot price for power in Finland, EUR/MWh</t>
  </si>
  <si>
    <t>Spot price for power in Sweden, SE3, Stockholm EUR/MWh</t>
  </si>
  <si>
    <t>Spot price for power in Sweden, SE2, Sundsvall, EUR/MWh</t>
  </si>
  <si>
    <t>Spot price for power in Germany, EUR/MWh</t>
  </si>
  <si>
    <r>
      <t>CO</t>
    </r>
    <r>
      <rPr>
        <vertAlign val="subscript"/>
        <sz val="14"/>
        <color theme="1"/>
        <rFont val="Arial"/>
        <family val="2"/>
      </rPr>
      <t>2</t>
    </r>
    <r>
      <rPr>
        <sz val="14"/>
        <color theme="1"/>
        <rFont val="Arial"/>
        <family val="2"/>
      </rPr>
      <t>, (ETS EUA next Dec), EUR/tonne CO</t>
    </r>
    <r>
      <rPr>
        <vertAlign val="subscript"/>
        <sz val="14"/>
        <color theme="1"/>
        <rFont val="Arial"/>
        <family val="2"/>
      </rPr>
      <t>2</t>
    </r>
  </si>
  <si>
    <t>Coal (ICE Rotterdam front month), USD/tonne</t>
  </si>
  <si>
    <t>Oil (Brent front month), USD/bbl</t>
  </si>
  <si>
    <r>
      <t xml:space="preserve">Gas (TTF front month), EUR/MWh </t>
    </r>
    <r>
      <rPr>
        <vertAlign val="superscript"/>
        <sz val="14"/>
        <color theme="1"/>
        <rFont val="Arial"/>
        <family val="2"/>
      </rPr>
      <t>1)</t>
    </r>
  </si>
  <si>
    <t>Gas (TTF front month), EUR/MWh</t>
  </si>
  <si>
    <t>1) Reported from Q2 2020 onwards.</t>
  </si>
  <si>
    <t>HYDRO RESERVOIR</t>
  </si>
  <si>
    <t>March 31
2005</t>
  </si>
  <si>
    <t>June 30
2005</t>
  </si>
  <si>
    <t>Sep 30
2005</t>
  </si>
  <si>
    <t>Dec 31
2005</t>
  </si>
  <si>
    <t>March 31
2006</t>
  </si>
  <si>
    <t>June 30
2006</t>
  </si>
  <si>
    <t>Sep 30
2006</t>
  </si>
  <si>
    <t>Dec 31
2006</t>
  </si>
  <si>
    <t>March 31
2007</t>
  </si>
  <si>
    <t>June 30
2007</t>
  </si>
  <si>
    <t>Sep 30
2007</t>
  </si>
  <si>
    <t>Dec 31
2007</t>
  </si>
  <si>
    <t>March 31
2008</t>
  </si>
  <si>
    <t>June 30
2008</t>
  </si>
  <si>
    <t>Sep 30
2008</t>
  </si>
  <si>
    <t>Dec 31
2008</t>
  </si>
  <si>
    <t>March 31
2009</t>
  </si>
  <si>
    <t>June 30
2009</t>
  </si>
  <si>
    <t>Sep 30
2009</t>
  </si>
  <si>
    <t>Dec 31
2009</t>
  </si>
  <si>
    <t>March 31
2010</t>
  </si>
  <si>
    <t>June 30
2010</t>
  </si>
  <si>
    <t>Sep 30
2010</t>
  </si>
  <si>
    <t>Dec 31
2010</t>
  </si>
  <si>
    <t>March 31 2011</t>
  </si>
  <si>
    <t>June 30 2011</t>
  </si>
  <si>
    <t>Sep 30 2011</t>
  </si>
  <si>
    <t>Dec 31
2011</t>
  </si>
  <si>
    <t>Mar 31
2012</t>
  </si>
  <si>
    <t>June 30
2012</t>
  </si>
  <si>
    <t>Sep 30
2012</t>
  </si>
  <si>
    <t>Dec 31
2012</t>
  </si>
  <si>
    <t>March 31
2013</t>
  </si>
  <si>
    <t>June 30
2013</t>
  </si>
  <si>
    <t>Sep 30
2013</t>
  </si>
  <si>
    <t>Dec 31
2013</t>
  </si>
  <si>
    <t>March 31
2014</t>
  </si>
  <si>
    <t>June 30 2014</t>
  </si>
  <si>
    <t>Sep 30 2014</t>
  </si>
  <si>
    <t>Dec 31 2014</t>
  </si>
  <si>
    <t>March 31 2015</t>
  </si>
  <si>
    <t>June 30 2015</t>
  </si>
  <si>
    <t>Sep 30 2015</t>
  </si>
  <si>
    <t>Dec 31 2015</t>
  </si>
  <si>
    <t>March 31 2016</t>
  </si>
  <si>
    <t>June 30 2016</t>
  </si>
  <si>
    <t>Sep 30 2016</t>
  </si>
  <si>
    <t>Dec 31 2016</t>
  </si>
  <si>
    <t>March 31 2017</t>
  </si>
  <si>
    <t>June 30 2017</t>
  </si>
  <si>
    <t>Sep 30 2017</t>
  </si>
  <si>
    <t>Dec 30 2017</t>
  </si>
  <si>
    <t>March 31 2018</t>
  </si>
  <si>
    <t>June 30 2018</t>
  </si>
  <si>
    <t>Sep 30 2018</t>
  </si>
  <si>
    <t>Dec 31 2018</t>
  </si>
  <si>
    <t>March 31 2019</t>
  </si>
  <si>
    <t>June 30 2019</t>
  </si>
  <si>
    <t>Sep 30 2019</t>
  </si>
  <si>
    <t>Dec 31 2019</t>
  </si>
  <si>
    <t>Mar 31 2020</t>
  </si>
  <si>
    <t>June 30 2020</t>
  </si>
  <si>
    <t>Sep 30 2020</t>
  </si>
  <si>
    <t>Dec 31 2020</t>
  </si>
  <si>
    <t>Mar 31 2021</t>
  </si>
  <si>
    <t>Jun 30 2021</t>
  </si>
  <si>
    <t>Sep 30 2021</t>
  </si>
  <si>
    <t>Dec 31 2021</t>
  </si>
  <si>
    <t>Nordic hydro reservoir level</t>
  </si>
  <si>
    <t>Nordic hydro reservoir level, long-term average</t>
  </si>
  <si>
    <t>EXPORT/IMPORT BETWEEN NORDIC AREA AND CONTINENTAL EUROPE</t>
  </si>
  <si>
    <t>TWh (+ = import to, - = export from Nordic area)</t>
  </si>
  <si>
    <t>Export / import between Nordic area and Continental Europe+Baltics</t>
  </si>
  <si>
    <t>Export / import between Nordic area and Russia</t>
  </si>
  <si>
    <t>Export / import Nordic area, Total</t>
  </si>
  <si>
    <t>POWER GENERATION BY SOURCE</t>
  </si>
  <si>
    <t>I/2022 restated</t>
  </si>
  <si>
    <t>II/2022 restated</t>
  </si>
  <si>
    <t>III/2022 restated</t>
  </si>
  <si>
    <t>IV/2022 restated</t>
  </si>
  <si>
    <t>Hydropower, Nordic</t>
  </si>
  <si>
    <t>Nuclear power, Nordic</t>
  </si>
  <si>
    <t>Wind power, Nordic</t>
  </si>
  <si>
    <r>
      <t xml:space="preserve">CHP and condensing power </t>
    </r>
    <r>
      <rPr>
        <vertAlign val="superscript"/>
        <sz val="14"/>
        <rFont val="Arial"/>
        <family val="2"/>
      </rPr>
      <t>1)</t>
    </r>
  </si>
  <si>
    <r>
      <t xml:space="preserve">Thermal power, Nordic </t>
    </r>
    <r>
      <rPr>
        <vertAlign val="superscript"/>
        <sz val="14"/>
        <rFont val="Arial"/>
        <family val="2"/>
      </rPr>
      <t>1)</t>
    </r>
  </si>
  <si>
    <r>
      <t xml:space="preserve">Thermal in other countries </t>
    </r>
    <r>
      <rPr>
        <vertAlign val="superscript"/>
        <sz val="14"/>
        <rFont val="Arial"/>
        <family val="2"/>
      </rPr>
      <t>1)</t>
    </r>
  </si>
  <si>
    <t>1) CHP and condensing power (Finland, Norway and Poland) reported instead of Thermal power, Nordic and Thermal in other countries from I/2022 onwards.</t>
  </si>
  <si>
    <t>NORDIC SALES VOLUME</t>
  </si>
  <si>
    <t>Power sales volume, Nordic</t>
  </si>
  <si>
    <r>
      <t xml:space="preserve">   of which Nordic outright power sales volume </t>
    </r>
    <r>
      <rPr>
        <vertAlign val="superscript"/>
        <sz val="14"/>
        <rFont val="Arial"/>
        <family val="2"/>
      </rPr>
      <t>1)</t>
    </r>
  </si>
  <si>
    <r>
      <t xml:space="preserve">   of which pass-through sales </t>
    </r>
    <r>
      <rPr>
        <vertAlign val="superscript"/>
        <sz val="14"/>
        <rFont val="Arial"/>
        <family val="2"/>
      </rPr>
      <t>2)</t>
    </r>
  </si>
  <si>
    <r>
      <t xml:space="preserve">Power sales volume, Other </t>
    </r>
    <r>
      <rPr>
        <vertAlign val="superscript"/>
        <sz val="14"/>
        <rFont val="Arial"/>
        <family val="2"/>
      </rPr>
      <t>3)</t>
    </r>
  </si>
  <si>
    <r>
      <t xml:space="preserve">Heat sales volume, Nordic </t>
    </r>
    <r>
      <rPr>
        <vertAlign val="superscript"/>
        <sz val="14"/>
        <rFont val="Arial"/>
        <family val="2"/>
      </rPr>
      <t>3)</t>
    </r>
  </si>
  <si>
    <r>
      <t xml:space="preserve">Heat sales volume, Other </t>
    </r>
    <r>
      <rPr>
        <vertAlign val="superscript"/>
        <sz val="14"/>
        <rFont val="Arial"/>
        <family val="2"/>
      </rPr>
      <t>3)</t>
    </r>
  </si>
  <si>
    <t>1) Nordic outright power sales volume includes hydro, nuclear and wind generation. It does not include CHP and condensing power generation, minorities, customer business, or other purchases.</t>
  </si>
  <si>
    <t>2) Former definition, not reported after IV/2010.</t>
  </si>
  <si>
    <t>3) From I/2022 onwards.</t>
  </si>
  <si>
    <t>ACHIEVED POWER PRICE</t>
  </si>
  <si>
    <t>EUR/MWh</t>
  </si>
  <si>
    <r>
      <t xml:space="preserve">Nordic achieved power price </t>
    </r>
    <r>
      <rPr>
        <vertAlign val="superscript"/>
        <sz val="14"/>
        <rFont val="Arial"/>
        <family val="2"/>
      </rPr>
      <t>1)</t>
    </r>
  </si>
  <si>
    <t>47,4</t>
  </si>
  <si>
    <t>44,3</t>
  </si>
  <si>
    <t>45,2</t>
  </si>
  <si>
    <t>47,2</t>
  </si>
  <si>
    <t>43,9</t>
  </si>
  <si>
    <t>39,7</t>
  </si>
  <si>
    <t>46,8</t>
  </si>
  <si>
    <t>45,7</t>
  </si>
  <si>
    <t>44,7</t>
  </si>
  <si>
    <t>48,1</t>
  </si>
  <si>
    <t>40,2</t>
  </si>
  <si>
    <t>44,2</t>
  </si>
  <si>
    <r>
      <t xml:space="preserve">Nordic power price </t>
    </r>
    <r>
      <rPr>
        <u val="singleAccounting"/>
        <vertAlign val="superscript"/>
        <sz val="12"/>
        <rFont val="Arial"/>
        <family val="2"/>
      </rPr>
      <t>2)</t>
    </r>
  </si>
  <si>
    <t>1) Nordic achieved power price includes hydro, nuclear and wind generation. It does not include CHP and condensing power generation, minorities, customer business, or other purchases.</t>
  </si>
  <si>
    <t>2) Former definition, not reported after I/2011.</t>
  </si>
  <si>
    <t>POWER GENERATION CAPACITY BY TYPE</t>
  </si>
  <si>
    <t>Dec 31 2013</t>
  </si>
  <si>
    <r>
      <t xml:space="preserve">Hydropower </t>
    </r>
    <r>
      <rPr>
        <vertAlign val="superscript"/>
        <sz val="14"/>
        <rFont val="Arial"/>
        <family val="2"/>
      </rPr>
      <t>1)</t>
    </r>
  </si>
  <si>
    <r>
      <t xml:space="preserve">Wind power </t>
    </r>
    <r>
      <rPr>
        <vertAlign val="superscript"/>
        <sz val="14"/>
        <rFont val="Arial"/>
        <family val="2"/>
      </rPr>
      <t>1)</t>
    </r>
  </si>
  <si>
    <r>
      <t xml:space="preserve">CHP and condensing power </t>
    </r>
    <r>
      <rPr>
        <vertAlign val="superscript"/>
        <sz val="14"/>
        <rFont val="Arial"/>
        <family val="2"/>
      </rPr>
      <t>2)</t>
    </r>
  </si>
  <si>
    <r>
      <t xml:space="preserve">Thermal in Nordic </t>
    </r>
    <r>
      <rPr>
        <vertAlign val="superscript"/>
        <sz val="14"/>
        <rFont val="Arial"/>
        <family val="2"/>
      </rPr>
      <t>2)</t>
    </r>
  </si>
  <si>
    <r>
      <t xml:space="preserve">Thermal in other countries (CHP) </t>
    </r>
    <r>
      <rPr>
        <vertAlign val="superscript"/>
        <sz val="14"/>
        <rFont val="Arial"/>
        <family val="2"/>
      </rPr>
      <t>2)</t>
    </r>
  </si>
  <si>
    <t>1) Wind Power capacity is included in Hydro until 2015 and thereafter in Other division until 2018 which after in Generation.</t>
  </si>
  <si>
    <t>2) CHP and condensing power reported instead of Thermal in Nordic and Thermal in other countries (CHP) from I/2022 onwards.</t>
  </si>
  <si>
    <t xml:space="preserve">HEAT PRODUCTION CAPACITY BY AREA </t>
  </si>
  <si>
    <r>
      <t xml:space="preserve">Nordic </t>
    </r>
    <r>
      <rPr>
        <vertAlign val="superscript"/>
        <sz val="14"/>
        <rFont val="Arial"/>
        <family val="2"/>
      </rPr>
      <t>1)</t>
    </r>
  </si>
  <si>
    <r>
      <t xml:space="preserve">Other </t>
    </r>
    <r>
      <rPr>
        <vertAlign val="superscript"/>
        <sz val="14"/>
        <rFont val="Arial"/>
        <family val="2"/>
      </rPr>
      <t>1)</t>
    </r>
  </si>
  <si>
    <r>
      <t xml:space="preserve">Thermal in other countries (CHP) </t>
    </r>
    <r>
      <rPr>
        <vertAlign val="superscript"/>
        <sz val="14"/>
        <rFont val="Arial"/>
        <family val="2"/>
      </rPr>
      <t>1)</t>
    </r>
  </si>
  <si>
    <t>250</t>
  </si>
  <si>
    <t>1) Nordic and Other reported instead of Thermal in other countries (CHP) from I/2022 onwards.</t>
  </si>
  <si>
    <r>
      <t xml:space="preserve">- of which Nordic outright power sales </t>
    </r>
    <r>
      <rPr>
        <vertAlign val="superscript"/>
        <sz val="12"/>
        <rFont val="Arial"/>
        <family val="2"/>
      </rPr>
      <t>1)</t>
    </r>
  </si>
  <si>
    <r>
      <t xml:space="preserve">- gas sales </t>
    </r>
    <r>
      <rPr>
        <vertAlign val="superscript"/>
        <sz val="14"/>
        <rFont val="Arial"/>
        <family val="2"/>
      </rPr>
      <t>2)</t>
    </r>
  </si>
  <si>
    <r>
      <t>- other sales</t>
    </r>
    <r>
      <rPr>
        <sz val="14"/>
        <color rgb="FFFF0000"/>
        <rFont val="Arial"/>
        <family val="2"/>
      </rPr>
      <t/>
    </r>
  </si>
  <si>
    <t>Net assets (at period end)</t>
  </si>
  <si>
    <t>1) Nordic outright power sales includes hydro, nuclear and wind generation. It does not include CHP and condensing power generation, minorities, customer business, or other purchases.</t>
  </si>
  <si>
    <t>2) Gas sales has previously been presented as Other sales.</t>
  </si>
  <si>
    <t>Fortum is disclosing Comparable net assets instead of Net assets from Q1 2016 onwards. Net assets disclosed until Q4 2015 are still available in this file.</t>
  </si>
  <si>
    <t>Operating profit - non-recurring items - other items affecting comparability</t>
  </si>
  <si>
    <t>CONSUMER SOLUTIONS SEGMENT</t>
  </si>
  <si>
    <t>SALES VOLUMES</t>
  </si>
  <si>
    <r>
      <t xml:space="preserve">Electricity sales </t>
    </r>
    <r>
      <rPr>
        <vertAlign val="superscript"/>
        <sz val="14"/>
        <rFont val="Arial"/>
        <family val="2"/>
      </rPr>
      <t>1)</t>
    </r>
  </si>
  <si>
    <t>Gas sales</t>
  </si>
  <si>
    <t>1) IV/2018-III/2019 figures changed from previously published.</t>
  </si>
  <si>
    <t>NUMBER OF CUSTOMERS</t>
  </si>
  <si>
    <r>
      <t xml:space="preserve">Thousands </t>
    </r>
    <r>
      <rPr>
        <b/>
        <vertAlign val="superscript"/>
        <sz val="14"/>
        <rFont val="Arial"/>
        <family val="2"/>
      </rPr>
      <t>1)</t>
    </r>
  </si>
  <si>
    <t>Electricity</t>
  </si>
  <si>
    <t>1) Rounded to nearest 10,000.</t>
  </si>
  <si>
    <r>
      <t xml:space="preserve">- gas sales </t>
    </r>
    <r>
      <rPr>
        <vertAlign val="superscript"/>
        <sz val="14"/>
        <rFont val="Arial"/>
        <family val="2"/>
      </rPr>
      <t>1)</t>
    </r>
  </si>
  <si>
    <t>Segment assets (at period end)</t>
  </si>
  <si>
    <t>Segment liabilities (at period end)</t>
  </si>
  <si>
    <t>1) Gas sales has previously been presented as Other sales.</t>
  </si>
  <si>
    <t>RUSSIA SEGMENT</t>
  </si>
  <si>
    <t>No data, OAO Fortum consolidated from II/2008 onwards !</t>
  </si>
  <si>
    <r>
      <t xml:space="preserve">POWER CONSUMPTION </t>
    </r>
    <r>
      <rPr>
        <b/>
        <vertAlign val="superscript"/>
        <sz val="14"/>
        <rFont val="Arial"/>
        <family val="2"/>
      </rPr>
      <t>1)</t>
    </r>
  </si>
  <si>
    <t>Tyumen</t>
  </si>
  <si>
    <t>Chelyabinsk</t>
  </si>
  <si>
    <t>Russia Urals area</t>
  </si>
  <si>
    <t>Russia Siberia area</t>
  </si>
  <si>
    <t>1) Not disclosed from IV/2024 onwards</t>
  </si>
  <si>
    <r>
      <t xml:space="preserve">AVERAGE PRICES </t>
    </r>
    <r>
      <rPr>
        <b/>
        <vertAlign val="superscript"/>
        <sz val="14"/>
        <rFont val="Arial"/>
        <family val="2"/>
      </rPr>
      <t>1)</t>
    </r>
  </si>
  <si>
    <r>
      <t xml:space="preserve">Spot price for power in the First Price Zone of Russia, RUB/MWh </t>
    </r>
    <r>
      <rPr>
        <vertAlign val="superscript"/>
        <sz val="14"/>
        <rFont val="Arial"/>
        <family val="2"/>
      </rPr>
      <t>2)</t>
    </r>
  </si>
  <si>
    <r>
      <t xml:space="preserve">Spot price for power in the Second Price Zone of Russia, RUB/MWh </t>
    </r>
    <r>
      <rPr>
        <vertAlign val="superscript"/>
        <sz val="14"/>
        <rFont val="Arial"/>
        <family val="2"/>
      </rPr>
      <t>2)</t>
    </r>
  </si>
  <si>
    <t>Average capacity price tRUB/MW/month</t>
  </si>
  <si>
    <r>
      <t>Average regulated gas price in Urals region, RUB/1000 m</t>
    </r>
    <r>
      <rPr>
        <vertAlign val="superscript"/>
        <sz val="14"/>
        <rFont val="Arial"/>
        <family val="2"/>
      </rPr>
      <t>3</t>
    </r>
  </si>
  <si>
    <r>
      <t xml:space="preserve">Average capacity price for CCS, tRUB/MW/month </t>
    </r>
    <r>
      <rPr>
        <vertAlign val="superscript"/>
        <sz val="14"/>
        <rFont val="Arial"/>
        <family val="2"/>
      </rPr>
      <t>3)</t>
    </r>
  </si>
  <si>
    <t>n/a</t>
  </si>
  <si>
    <r>
      <t xml:space="preserve">Average capacity price for CSA, tRUB/MW/month </t>
    </r>
    <r>
      <rPr>
        <vertAlign val="superscript"/>
        <sz val="14"/>
        <rFont val="Arial"/>
        <family val="2"/>
      </rPr>
      <t>3)</t>
    </r>
  </si>
  <si>
    <r>
      <t xml:space="preserve">Spot price for power (market price), Urals hub, RUB/MWh </t>
    </r>
    <r>
      <rPr>
        <vertAlign val="superscript"/>
        <sz val="14"/>
        <rFont val="Arial"/>
        <family val="2"/>
      </rPr>
      <t>2)</t>
    </r>
  </si>
  <si>
    <t>Achieved power price, RUB/MWh</t>
  </si>
  <si>
    <t>Achieved power price, EUR/MWh</t>
  </si>
  <si>
    <t>1) Not reported from IV/2022 onwards.</t>
  </si>
  <si>
    <t>2) Excluding capacity tariff</t>
  </si>
  <si>
    <r>
      <t>3) Capacity price</t>
    </r>
    <r>
      <rPr>
        <u val="singleAccounting"/>
        <sz val="14"/>
        <rFont val="Arial"/>
        <family val="2"/>
      </rPr>
      <t>s paid only for the capacity available at the time</t>
    </r>
  </si>
  <si>
    <r>
      <t xml:space="preserve">POWER MARKET LIBERALISATION IN RUSSIA </t>
    </r>
    <r>
      <rPr>
        <b/>
        <vertAlign val="superscript"/>
        <sz val="14"/>
        <rFont val="Arial"/>
        <family val="2"/>
      </rPr>
      <t>1)</t>
    </r>
  </si>
  <si>
    <t>Share of power sold on the liberalised market</t>
  </si>
  <si>
    <t>Share of power sold at the liberalised price by PAO Fortum</t>
  </si>
  <si>
    <t xml:space="preserve">HEAT SALES </t>
  </si>
  <si>
    <t>Heat sales</t>
  </si>
  <si>
    <t>Power sales</t>
  </si>
  <si>
    <t>Heat production</t>
  </si>
  <si>
    <t>II/2011*</t>
  </si>
  <si>
    <t>Power generation</t>
  </si>
  <si>
    <t>* II/2011 restated</t>
  </si>
  <si>
    <t>POWER AND HEAT GENERATION CAPACITY</t>
  </si>
  <si>
    <t>Power production capacity</t>
  </si>
  <si>
    <t>Heat production capacity</t>
  </si>
  <si>
    <t>IV/2011*</t>
  </si>
  <si>
    <r>
      <t xml:space="preserve">Segment assets (at period end) </t>
    </r>
    <r>
      <rPr>
        <vertAlign val="superscript"/>
        <sz val="14"/>
        <rFont val="Arial"/>
        <family val="2"/>
      </rPr>
      <t>1)</t>
    </r>
  </si>
  <si>
    <r>
      <t xml:space="preserve">Segment liabilities (at period end) </t>
    </r>
    <r>
      <rPr>
        <vertAlign val="superscript"/>
        <sz val="14"/>
        <rFont val="Arial"/>
        <family val="2"/>
      </rPr>
      <t>1)</t>
    </r>
  </si>
  <si>
    <t>1) From March 31 2015 onwards Fortum discloses segment assets and segment liabilities as included in comparable net assets.</t>
  </si>
  <si>
    <t>*Definition of Comparable EBITDA is changed in Q4 2011 closing meaning that net release of CSA provision is excluded from Comparable EBITDA.</t>
  </si>
  <si>
    <t>CITY SOLUTIONS SEGMENT</t>
  </si>
  <si>
    <t>On 3 March 2023, Fortum announced its new business structure, effective as of 31 March 2023. In the new business structure City Solutions no longer exists as a reportable segment. The numbers presented in these tables for year 2022 are the numbers published in the previous business structure.</t>
  </si>
  <si>
    <t xml:space="preserve">HEAT SALES BY AREA </t>
  </si>
  <si>
    <r>
      <t xml:space="preserve">Sweden </t>
    </r>
    <r>
      <rPr>
        <vertAlign val="superscript"/>
        <sz val="14"/>
        <rFont val="Arial"/>
        <family val="2"/>
      </rPr>
      <t>1)</t>
    </r>
  </si>
  <si>
    <r>
      <t xml:space="preserve">Norway </t>
    </r>
    <r>
      <rPr>
        <vertAlign val="superscript"/>
        <sz val="14"/>
        <rFont val="Arial"/>
        <family val="2"/>
      </rPr>
      <t>2)</t>
    </r>
  </si>
  <si>
    <t>1) Sweden is included in Other countries from I/2019 onwards.</t>
  </si>
  <si>
    <t>2) Norway reported separately from I/2018 onwards.</t>
  </si>
  <si>
    <t>2) Gas sales has previously been presented as Other sales</t>
  </si>
  <si>
    <t>DISCONTINUED OPERATIONS (UNIPER SEGMENT)</t>
  </si>
  <si>
    <t>The Uniper segment is treated as discontinued operations in III/2022 interim report. Fortum restated comparative consolidated income statement, consolidated statement of other comprehensive income, consolidated cash flow statement and certain key ratios for the year 2021 and the first and second quarter of 2022. In the Group’s segment information, the Uniper segment is reclassified as discontinued operations and the Generation segment is restated regarding Fortum's ownership in the Swedish nuclear operator OKG AB as an associated company instead of earlier proportionate consolidation. More information on 2021 and I-II/2022 numbers for the discontinued operations can be found in the stock exchange release published on 6 October 2022.</t>
  </si>
  <si>
    <t>Central western Europe</t>
  </si>
  <si>
    <t>Central western European gas demand</t>
  </si>
  <si>
    <r>
      <t xml:space="preserve">Nordic achieved power price, EUR/MWh </t>
    </r>
    <r>
      <rPr>
        <vertAlign val="superscript"/>
        <sz val="14"/>
        <rFont val="Arial"/>
        <family val="2"/>
      </rPr>
      <t>1)</t>
    </r>
  </si>
  <si>
    <r>
      <t xml:space="preserve">Average capacity price for CCS and other, tRUB/MW/month </t>
    </r>
    <r>
      <rPr>
        <vertAlign val="superscript"/>
        <sz val="14"/>
        <rFont val="Arial"/>
        <family val="2"/>
      </rPr>
      <t>2)</t>
    </r>
    <r>
      <rPr>
        <sz val="14"/>
        <rFont val="Arial"/>
        <family val="2"/>
      </rPr>
      <t xml:space="preserve"> </t>
    </r>
    <r>
      <rPr>
        <vertAlign val="superscript"/>
        <sz val="14"/>
        <rFont val="Arial"/>
        <family val="2"/>
      </rPr>
      <t>3)</t>
    </r>
  </si>
  <si>
    <t>Average capacity price, tRUB/MW/month</t>
  </si>
  <si>
    <r>
      <t xml:space="preserve">Achieved power price in Russia, RUB/MWh </t>
    </r>
    <r>
      <rPr>
        <vertAlign val="superscript"/>
        <sz val="14"/>
        <rFont val="Arial"/>
        <family val="2"/>
      </rPr>
      <t>4)</t>
    </r>
  </si>
  <si>
    <r>
      <t xml:space="preserve">Achieved power price in Russia, EUR/MWh </t>
    </r>
    <r>
      <rPr>
        <vertAlign val="superscript"/>
        <sz val="14"/>
        <rFont val="Arial"/>
        <family val="2"/>
      </rPr>
      <t>4) 5)</t>
    </r>
  </si>
  <si>
    <t>1) Uniper’s Nordic achieved power price includes hydro, wind, and nuclear generation. It does not include thermal generation, minorities, customer business, or other purchases.</t>
  </si>
  <si>
    <t>2) Including capacity receiving payments under "forced mode status", regulated tariffs, and bilateral agreements.</t>
  </si>
  <si>
    <t>3) Capacity prices paid for the capacity volumes, excluding unplanned outages, repairs, and own consumption.</t>
  </si>
  <si>
    <t>4) II/2020-II/2021 figures changed from previously published.</t>
  </si>
  <si>
    <t>5) Translated using the average exchange rate.</t>
  </si>
  <si>
    <t>GAS STORAGE LEVELS</t>
  </si>
  <si>
    <t>Central western European gas storage levels</t>
  </si>
  <si>
    <t>Hydropower, Nordics</t>
  </si>
  <si>
    <t>Nuclear power, Nordics</t>
  </si>
  <si>
    <t>Hydropower, Central Europe</t>
  </si>
  <si>
    <t>Thermal power, Central Europe</t>
  </si>
  <si>
    <t>Thermal power, Russia</t>
  </si>
  <si>
    <t>SALES VOLUME</t>
  </si>
  <si>
    <t>Nordic sales volume</t>
  </si>
  <si>
    <t>1) Uniper's Nordic outright power sales volume includes hydro, wind, and nuclear generation. It does not include thermal generation, minorities, customer business, or other purchases.</t>
  </si>
  <si>
    <t>Thermal</t>
  </si>
  <si>
    <t>HEAT GENERATION CAPACITY</t>
  </si>
  <si>
    <r>
      <t xml:space="preserve">Heat production capacity </t>
    </r>
    <r>
      <rPr>
        <vertAlign val="superscript"/>
        <sz val="14"/>
        <rFont val="Arial"/>
        <family val="2"/>
      </rPr>
      <t>1)</t>
    </r>
  </si>
  <si>
    <t>1) June 30 and Sept 30 2020 figures changed from previously published.</t>
  </si>
  <si>
    <t>I/2021 restated</t>
  </si>
  <si>
    <t>II/2021 restated</t>
  </si>
  <si>
    <t>III/2021 restated</t>
  </si>
  <si>
    <t>IV/2021 restated</t>
  </si>
  <si>
    <t>- of which Nordic outright power sales</t>
  </si>
  <si>
    <t>Deconsolidation effect</t>
  </si>
  <si>
    <r>
      <t>Capital expenditure</t>
    </r>
    <r>
      <rPr>
        <vertAlign val="superscript"/>
        <sz val="14"/>
        <rFont val="Arial"/>
        <family val="2"/>
      </rPr>
      <t xml:space="preserve"> 1)</t>
    </r>
  </si>
  <si>
    <t>1) III/2020 comparatives were revised in I/2021 due to a revision of the lease adjustment following the finalisation of the purchase price allocation for the Uniper acquisition.</t>
  </si>
  <si>
    <t>DISCONTINUED OPERATIONS (DISTRIBUTION SEGMENT)</t>
  </si>
  <si>
    <t>Fortum announced the sale of Swedish Distribution business in March 2015. After the divestment of the Swedish Distribution business Fortum does not have any distribution operations and therefore Distribution segment has been treated as discontinued operations starting from Q1 2015 with restatement of year 2014, according to IFRS 5 Non-current Assets held for Sale and Discontinued operations.</t>
  </si>
  <si>
    <t>For more information about the sale of the Distribution business and discontinued operations, please see note 6 of the Q1 2015 interim report.</t>
  </si>
  <si>
    <t>DISTRIBUTED ELECTRICITY IN DISTRIBUTION NETWORK</t>
  </si>
  <si>
    <t>Estonia</t>
  </si>
  <si>
    <t>DISTRIBUTED ELECTRICITY IN REGIONAL NETWORK</t>
  </si>
  <si>
    <t>ELECTRICITY DISTRIBUTION CUSTOMERS BY AREA</t>
  </si>
  <si>
    <t>thousands</t>
  </si>
  <si>
    <t>881*</t>
  </si>
  <si>
    <t>882*</t>
  </si>
  <si>
    <t>* Restated; Sweden Q3 and Q4 2009</t>
  </si>
  <si>
    <t>- distribution network transmission</t>
  </si>
  <si>
    <t>- regional network transmission</t>
  </si>
  <si>
    <t xml:space="preserve"> - of which Finnish and Norwegian operations</t>
  </si>
  <si>
    <t xml:space="preserve"> - of which Swedish operations</t>
  </si>
  <si>
    <t>Non-recurring items</t>
  </si>
  <si>
    <t>Assets (at period end)</t>
  </si>
  <si>
    <t>Liabilities (at period end)</t>
  </si>
  <si>
    <r>
      <t xml:space="preserve">Nuclear fund adjustment </t>
    </r>
    <r>
      <rPr>
        <vertAlign val="superscript"/>
        <sz val="16"/>
        <rFont val="Arial"/>
        <family val="2"/>
      </rPr>
      <t>**)</t>
    </r>
  </si>
  <si>
    <t>Effects from the accounting of Fortum´s part of the Finnish Nuclear Waste Fund where the asset on the balance sheet cannot exceed the related liabilities according to IFRIC interpretation 5, which is adjusted from materials and services. In addition adjustments are made for accounting effects from valuation according to IFRS.</t>
  </si>
  <si>
    <t>Adjustment for Share of profit/loss in associated companies and joint ventures</t>
  </si>
  <si>
    <t xml:space="preserve">Adjustment for material items affecting comparability. </t>
  </si>
  <si>
    <t xml:space="preserve">Capital structure </t>
  </si>
  <si>
    <t xml:space="preserve">Comparable net debt / EBITDA </t>
  </si>
  <si>
    <t>Interest-bearing net debt</t>
  </si>
  <si>
    <t xml:space="preserve">Comparable net debt to EBITDA was capital structure target of the Group until Q1 2020. </t>
  </si>
  <si>
    <r>
      <t xml:space="preserve">Interest-bearing net debt </t>
    </r>
    <r>
      <rPr>
        <vertAlign val="superscript"/>
        <sz val="16"/>
        <rFont val="Arial"/>
        <family val="2"/>
      </rPr>
      <t>*)</t>
    </r>
  </si>
  <si>
    <t>Interest-bearing liabilities - liquid funds</t>
  </si>
  <si>
    <t xml:space="preserve">Until Q1 2020 interest-bearing net debt was used in the follow-up of the indebtedness of the group i.e. capital structure especially as a component in the long-term over-the-cycle financial target of Comparable net debt / EBITDA in the Group. </t>
  </si>
  <si>
    <r>
      <t xml:space="preserve">Return on capital employed (ROCE), % </t>
    </r>
    <r>
      <rPr>
        <vertAlign val="superscript"/>
        <sz val="16"/>
        <rFont val="Arial"/>
        <family val="2"/>
      </rPr>
      <t>*)</t>
    </r>
  </si>
  <si>
    <t>Profit before taxes + interest and other financial expenses</t>
  </si>
  <si>
    <t xml:space="preserve">
x 100 </t>
  </si>
  <si>
    <t xml:space="preserve">Until Q1 2020 return on capital employed (ROCE) was a long-term over the cycle financial ratio target measuring the profitability and how efficiently invested capital was used. </t>
  </si>
  <si>
    <t>Capital employed average</t>
  </si>
  <si>
    <r>
      <t xml:space="preserve">Capital employed </t>
    </r>
    <r>
      <rPr>
        <vertAlign val="superscript"/>
        <sz val="16"/>
        <rFont val="Arial"/>
        <family val="2"/>
      </rPr>
      <t>*)</t>
    </r>
  </si>
  <si>
    <t>Total assets - total non-interest bearing liabilities</t>
  </si>
  <si>
    <t>Capital employed is the book value of the invested capital and it was used as a component when calculating the Return of capital employed in the group.</t>
  </si>
  <si>
    <t>Adjusted net debt</t>
  </si>
  <si>
    <t>Financial net debt + underfunded pension obligations and asset retirement obligations, net of share in nuclear waste funds</t>
  </si>
  <si>
    <t>Adjusted net debt is used in the follow-up of the indebtedness of the group.</t>
  </si>
  <si>
    <r>
      <t xml:space="preserve">FFO/Net debt, % </t>
    </r>
    <r>
      <rPr>
        <vertAlign val="superscript"/>
        <sz val="16"/>
        <rFont val="Arial"/>
        <family val="2"/>
      </rPr>
      <t>*)</t>
    </r>
  </si>
  <si>
    <t>Funds from operations (FFO)</t>
  </si>
  <si>
    <t>x 100</t>
  </si>
  <si>
    <t>Net cash from operating activities before change in working capital and change in settlements for futures</t>
  </si>
  <si>
    <r>
      <t xml:space="preserve">Return on shareholders' equity (ROE), % </t>
    </r>
    <r>
      <rPr>
        <vertAlign val="superscript"/>
        <sz val="16"/>
        <rFont val="Arial"/>
        <family val="2"/>
      </rPr>
      <t>*)</t>
    </r>
  </si>
  <si>
    <t>Profit for the year</t>
  </si>
  <si>
    <t>Total equity average</t>
  </si>
  <si>
    <r>
      <t xml:space="preserve">Gearing, % </t>
    </r>
    <r>
      <rPr>
        <vertAlign val="superscript"/>
        <sz val="16"/>
        <rFont val="Arial"/>
        <family val="2"/>
      </rPr>
      <t>*)</t>
    </r>
  </si>
  <si>
    <t>Total equity including non-controlling interest</t>
  </si>
  <si>
    <r>
      <t xml:space="preserve">Equity-to-assets ratio, % </t>
    </r>
    <r>
      <rPr>
        <vertAlign val="superscript"/>
        <sz val="16"/>
        <rFont val="Arial"/>
        <family val="2"/>
      </rPr>
      <t>*)</t>
    </r>
  </si>
  <si>
    <t>Total equity including non-controlling interests</t>
  </si>
  <si>
    <r>
      <t xml:space="preserve">Interest coverage </t>
    </r>
    <r>
      <rPr>
        <vertAlign val="superscript"/>
        <sz val="16"/>
        <rFont val="Arial"/>
        <family val="2"/>
      </rPr>
      <t>*)</t>
    </r>
  </si>
  <si>
    <t>Net interest expenses</t>
  </si>
  <si>
    <t>Interest coverage including capitalised 
borrowing costs</t>
  </si>
  <si>
    <t>Net interest expenses - capitalised borrowing costs</t>
  </si>
  <si>
    <t>*) Following the consolidation of Uniper, Fortum has changed its definition of net debt and updated its key ratios, starting from I/2020.</t>
  </si>
  <si>
    <t>**) In IV/2020, Nuclear fund adjustment was reclassified from Items affecting comparability to Other financial expenses, net. Comparatives for 2019 and 2020 have been reclassified accordingly.</t>
  </si>
  <si>
    <t>Alternative performance measures excluding Russia</t>
  </si>
  <si>
    <t>Comparable EBITDA from continuing operations excl. Russia</t>
  </si>
  <si>
    <t>Comparable EBITDA from continuing operations - comparable EBITDA, Russia</t>
  </si>
  <si>
    <t>Comparable EBITDA from continuing operations excluding Russia is representing the underlying cash flow generated by the total Group, excluding Russian operations. Used as a component in the capital structure target of Financial net debt to Comparable EBITDA excl. Russia.</t>
  </si>
  <si>
    <t>Comparable operating profit from continuing operations excl. Russia</t>
  </si>
  <si>
    <t>Comparable operating profit - comparable operating profit, Russia</t>
  </si>
  <si>
    <t>Comparable operating profit from continuing operations excluding Russia is an additional financial performance indicator to support meaningful comparison of financials for Fortum's strategic businesses.</t>
  </si>
  <si>
    <t>Comparable net profit from continuing operations excl. Russia</t>
  </si>
  <si>
    <t>Comparable net profit from continuing operations - comparable share of profit/loss of associates and joint ventures, Russia, - comparable finance costs - net, Russia, - comparable income tax expense, Russia, - comparable non-controlling interests, Russia.</t>
  </si>
  <si>
    <t>Comparable net profit from continuing operations excluding Russia is an additional financial performance indicator to support meaningful comparison of financials for Fortum's strategic businesses.</t>
  </si>
  <si>
    <t>Comparable earnings per share from continuing operations excl. Russia</t>
  </si>
  <si>
    <t>Comparable earnings per share from continuing operations excluding Russia is an additional financial performance indicator to support meaningful comparison of financials for Fortum's strategic businesses.</t>
  </si>
  <si>
    <t>Financial net debt/comparable EBITDA excl. Russia</t>
  </si>
  <si>
    <t>Financial net debt excl. Russia</t>
  </si>
  <si>
    <t>Financial net debt/comparable EBITDA excluding Russia is an additional financial performance indicator to support meaningful comparison of the capital structure for Fortum's strategic businesses.</t>
  </si>
  <si>
    <t>Financial net debt - Interest-bearing liabilities, Russia + Liquid funds, Russia</t>
  </si>
  <si>
    <t>Financial net debt excluding Russia is an additional financial performance indicator to support meaningful comparison in the follow-up of the indebtedness of the group and it is a component in the calculation of Financial net debt to Comparable EBITDA excluding Russia.</t>
  </si>
  <si>
    <t>The purpose of this file is to give the reader an overview of Fortum's operations over time. Even though the numbers are sometimes restated due to e.g. changes in the segment structure or changes in IFRS standards, not all years and all numbers are restated, so numbers in different years may not be fully comparable. Furthermore it should be noted that the interim financial statements are not subject to an audit as the audit is conducted only on the full year financial statements. The interim financial statements have been reviewed by the auditors.</t>
  </si>
  <si>
    <t>Fortum has reorganised its operating structure as of 1 January 2019. Fortum has restated its 2018 comparison segment reporting figures in accordance with the new organisation structure. See Note 4 of the Q1 2019 interim report and the stock exchange release published on 19 March 2019.</t>
  </si>
  <si>
    <t>In the fourth quarter of 2020, Nuclear fund adjustment in the consolidated income statement was reclassified from Items affecting comparability to Other financial expenses, net. This change does not impact Comparable operating profit. Further, in the consolidated cash flow statement, nuclear fund-related payments and repayments have been reclassified from cash flow from operating activities to cash flow from investment activities. Comparatives in years 2020 and 2019 have been reclassified accordingly. See note 1.2 Summary of Uniper impacts to Fortum's interim report, in the Q4 2020 interim report.</t>
  </si>
  <si>
    <t xml:space="preserve">Fortum is pursuing a controlled exit from the Russian market with potential divestments of its Russian operations as the preferred path, and in 2022 Fortum introduced new APMs to provide additional financial information excluding Fortum’s Russian operations. </t>
  </si>
  <si>
    <r>
      <t xml:space="preserve">Items affecting comparability </t>
    </r>
    <r>
      <rPr>
        <vertAlign val="superscript"/>
        <sz val="14"/>
        <rFont val="Arial"/>
        <family val="2"/>
      </rPr>
      <t>1)</t>
    </r>
  </si>
  <si>
    <r>
      <t xml:space="preserve">Interest income </t>
    </r>
    <r>
      <rPr>
        <vertAlign val="superscript"/>
        <sz val="14"/>
        <rFont val="Arial"/>
        <family val="2"/>
      </rPr>
      <t>2)</t>
    </r>
  </si>
  <si>
    <t>Fair value gains and losses on financial instruments</t>
  </si>
  <si>
    <r>
      <t xml:space="preserve">Other financial expenses - net </t>
    </r>
    <r>
      <rPr>
        <vertAlign val="superscript"/>
        <sz val="14"/>
        <rFont val="Arial"/>
        <family val="2"/>
      </rPr>
      <t>1) 2)</t>
    </r>
  </si>
  <si>
    <t>Impact from acquisition accounting</t>
  </si>
  <si>
    <t>1) In IV/2020, Nuclear fund adjustment was reclassified from Items affecting comparability to Other financial expenses, net. Comparatives for 2019 and 2020 have been reclassified accordingly.</t>
  </si>
  <si>
    <t>2) In II/2021 part of the other interest income was reclassified in Finance costs - net to Other financial expenses - net.</t>
  </si>
  <si>
    <t>Mar 31 2019</t>
  </si>
  <si>
    <t>Jun 30 2019</t>
  </si>
  <si>
    <t>Jun 30 2020</t>
  </si>
  <si>
    <r>
      <t xml:space="preserve">Intangible assets </t>
    </r>
    <r>
      <rPr>
        <vertAlign val="superscript"/>
        <sz val="14"/>
        <rFont val="Arial"/>
        <family val="2"/>
      </rPr>
      <t>1)</t>
    </r>
  </si>
  <si>
    <r>
      <t xml:space="preserve">Total non-current assets </t>
    </r>
    <r>
      <rPr>
        <b/>
        <vertAlign val="superscript"/>
        <sz val="14"/>
        <rFont val="Arial"/>
        <family val="2"/>
      </rPr>
      <t>1)</t>
    </r>
  </si>
  <si>
    <r>
      <t xml:space="preserve">Inventories </t>
    </r>
    <r>
      <rPr>
        <vertAlign val="superscript"/>
        <sz val="14"/>
        <rFont val="Arial"/>
        <family val="2"/>
      </rPr>
      <t>1)</t>
    </r>
  </si>
  <si>
    <t>Tax receivables</t>
  </si>
  <si>
    <r>
      <t xml:space="preserve">Total current assets </t>
    </r>
    <r>
      <rPr>
        <b/>
        <vertAlign val="superscript"/>
        <sz val="14"/>
        <rFont val="Arial"/>
        <family val="2"/>
      </rPr>
      <t>1)</t>
    </r>
  </si>
  <si>
    <r>
      <t>1) In 2021, CO</t>
    </r>
    <r>
      <rPr>
        <vertAlign val="subscript"/>
        <sz val="14"/>
        <rFont val="Arial"/>
        <family val="2"/>
      </rPr>
      <t>2</t>
    </r>
    <r>
      <rPr>
        <sz val="14"/>
        <rFont val="Arial"/>
        <family val="2"/>
      </rPr>
      <t xml:space="preserve"> emission allowances included in Other intangible assets were reclassified to Inventories in order to better reflect the nature of these assets. Comparatives for 2020 have been reclassified accordingly.</t>
    </r>
  </si>
  <si>
    <r>
      <t xml:space="preserve">Non-cash and other items </t>
    </r>
    <r>
      <rPr>
        <vertAlign val="superscript"/>
        <sz val="14"/>
        <rFont val="Arial"/>
        <family val="2"/>
      </rPr>
      <t>1)</t>
    </r>
    <r>
      <rPr>
        <sz val="14"/>
        <rFont val="Arial"/>
        <family val="2"/>
      </rPr>
      <t xml:space="preserve"> </t>
    </r>
    <r>
      <rPr>
        <vertAlign val="superscript"/>
        <sz val="14"/>
        <rFont val="Arial"/>
        <family val="2"/>
      </rPr>
      <t>2)</t>
    </r>
    <r>
      <rPr>
        <sz val="14"/>
        <rFont val="Arial"/>
        <family val="2"/>
      </rPr>
      <t xml:space="preserve"> </t>
    </r>
    <r>
      <rPr>
        <vertAlign val="superscript"/>
        <sz val="14"/>
        <rFont val="Arial"/>
        <family val="2"/>
      </rPr>
      <t>3)</t>
    </r>
  </si>
  <si>
    <r>
      <t xml:space="preserve">Funds from operations </t>
    </r>
    <r>
      <rPr>
        <b/>
        <vertAlign val="superscript"/>
        <sz val="14"/>
        <rFont val="Arial"/>
        <family val="2"/>
      </rPr>
      <t>2)</t>
    </r>
    <r>
      <rPr>
        <b/>
        <sz val="14"/>
        <rFont val="Arial"/>
        <family val="2"/>
      </rPr>
      <t xml:space="preserve"> </t>
    </r>
    <r>
      <rPr>
        <b/>
        <vertAlign val="superscript"/>
        <sz val="14"/>
        <rFont val="Arial"/>
        <family val="2"/>
      </rPr>
      <t>3)</t>
    </r>
  </si>
  <si>
    <r>
      <t xml:space="preserve">Change in working capital </t>
    </r>
    <r>
      <rPr>
        <vertAlign val="superscript"/>
        <sz val="14"/>
        <rFont val="Arial"/>
        <family val="2"/>
      </rPr>
      <t>2)</t>
    </r>
    <r>
      <rPr>
        <sz val="14"/>
        <rFont val="Arial"/>
        <family val="2"/>
      </rPr>
      <t xml:space="preserve"> </t>
    </r>
    <r>
      <rPr>
        <vertAlign val="superscript"/>
        <sz val="14"/>
        <rFont val="Arial"/>
        <family val="2"/>
      </rPr>
      <t>3)</t>
    </r>
  </si>
  <si>
    <r>
      <t xml:space="preserve">Acquisitions of shares </t>
    </r>
    <r>
      <rPr>
        <vertAlign val="superscript"/>
        <sz val="14"/>
        <rFont val="Arial"/>
        <family val="2"/>
      </rPr>
      <t>4)</t>
    </r>
  </si>
  <si>
    <r>
      <t xml:space="preserve">Change in other interest-bearing receivables and other </t>
    </r>
    <r>
      <rPr>
        <vertAlign val="superscript"/>
        <sz val="14"/>
        <rFont val="Arial"/>
        <family val="2"/>
      </rPr>
      <t>1) 5)</t>
    </r>
  </si>
  <si>
    <t>Net cash from operating activities, discontinued operations</t>
  </si>
  <si>
    <r>
      <t xml:space="preserve">Net cash from/used in investing activities, discontinued operations </t>
    </r>
    <r>
      <rPr>
        <vertAlign val="superscript"/>
        <sz val="14"/>
        <rFont val="Arial"/>
        <family val="2"/>
      </rPr>
      <t>6)</t>
    </r>
  </si>
  <si>
    <t>Total net cash from operating activities</t>
  </si>
  <si>
    <t>2) 2021 comparatives were revised in III/2021 due to alignment in presentation with Uniper.</t>
  </si>
  <si>
    <r>
      <t>3) In 2021, CO</t>
    </r>
    <r>
      <rPr>
        <vertAlign val="subscript"/>
        <sz val="14"/>
        <rFont val="Arial"/>
        <family val="2"/>
      </rPr>
      <t>2</t>
    </r>
    <r>
      <rPr>
        <sz val="14"/>
        <rFont val="Arial"/>
        <family val="2"/>
      </rPr>
      <t xml:space="preserve"> emission allowances included in Other intangible assets were reclassified to Inventories in order to better reflect the nature of these assets. Comparatives for 2020 have been reclassified accordingly.</t>
    </r>
  </si>
  <si>
    <t xml:space="preserve">4) From I/2022, acquisition of additional shares in Uniper are presented in cash flow from financing activities to better reflect the requirements of IAS 7 Statement of cash flows. Until IV/2021 acquisition of additional shares in Uniper were presented in cash flow from investing activities. Comparatives have not been restated. </t>
  </si>
  <si>
    <t>5) In 2021 Fortum granted Uniper a shareholder loan of EUR 4,000 million of which EUR 2,500 million was drawn in 2021 and EUR 1,500 million in 2022. In December 2022, as part of the closing of the Uniper transaction, the EUR 4,000 million shareholder loan was fully repaid to Fortum.</t>
  </si>
  <si>
    <t>6) The consideration received for the Uniper shares, EUR 498 million, is presented in cash flow from discontinued operations in 2022.</t>
  </si>
  <si>
    <t>KEY RATIOS</t>
  </si>
  <si>
    <r>
      <t xml:space="preserve">Net profit (after non-controlling interests) </t>
    </r>
    <r>
      <rPr>
        <vertAlign val="superscript"/>
        <sz val="14"/>
        <rFont val="Arial"/>
        <family val="2"/>
      </rPr>
      <t>1)</t>
    </r>
  </si>
  <si>
    <r>
      <t xml:space="preserve">Capital expenditure and gross investments in shares, EUR million </t>
    </r>
    <r>
      <rPr>
        <vertAlign val="superscript"/>
        <sz val="14"/>
        <rFont val="Arial"/>
        <family val="2"/>
      </rPr>
      <t>2) 3)</t>
    </r>
  </si>
  <si>
    <r>
      <t xml:space="preserve">Capital expenditure, EUR million </t>
    </r>
    <r>
      <rPr>
        <vertAlign val="superscript"/>
        <sz val="14"/>
        <rFont val="Arial"/>
        <family val="2"/>
      </rPr>
      <t>1)</t>
    </r>
  </si>
  <si>
    <r>
      <t xml:space="preserve">Earnings per share (basic), EUR </t>
    </r>
    <r>
      <rPr>
        <vertAlign val="superscript"/>
        <sz val="14"/>
        <rFont val="Arial"/>
        <family val="2"/>
      </rPr>
      <t>1)</t>
    </r>
  </si>
  <si>
    <t>Continuing operations excl. Russia</t>
  </si>
  <si>
    <r>
      <t xml:space="preserve">Financial net debt/comparable EBITDA, continuing operations </t>
    </r>
    <r>
      <rPr>
        <vertAlign val="superscript"/>
        <sz val="14"/>
        <rFont val="Arial"/>
        <family val="2"/>
      </rPr>
      <t>1)</t>
    </r>
  </si>
  <si>
    <t>1) Figures based on LTM (last twelve months)</t>
  </si>
  <si>
    <t>Earnings per share, EUR</t>
  </si>
  <si>
    <t>Number of employees</t>
  </si>
  <si>
    <t>Earnings per share total Fortum (basic), EUR</t>
  </si>
  <si>
    <r>
      <t>Financial net debt, EUR million</t>
    </r>
    <r>
      <rPr>
        <vertAlign val="superscript"/>
        <sz val="14"/>
        <rFont val="Arial"/>
        <family val="2"/>
      </rPr>
      <t xml:space="preserve"> 4)</t>
    </r>
  </si>
  <si>
    <r>
      <t xml:space="preserve">Financial net debt adjusted with Uniper receivable </t>
    </r>
    <r>
      <rPr>
        <vertAlign val="superscript"/>
        <sz val="14"/>
        <rFont val="Arial"/>
        <family val="2"/>
      </rPr>
      <t>5)</t>
    </r>
  </si>
  <si>
    <r>
      <t xml:space="preserve">Adjusted net debt, EUR million </t>
    </r>
    <r>
      <rPr>
        <vertAlign val="superscript"/>
        <sz val="14"/>
        <rFont val="Arial"/>
        <family val="2"/>
      </rPr>
      <t>4)</t>
    </r>
  </si>
  <si>
    <r>
      <t xml:space="preserve">Financial net debt/comparable EBITDA, continuing operations </t>
    </r>
    <r>
      <rPr>
        <vertAlign val="superscript"/>
        <sz val="14"/>
        <rFont val="Arial"/>
        <family val="2"/>
      </rPr>
      <t>6)</t>
    </r>
  </si>
  <si>
    <r>
      <t xml:space="preserve">Financial net debt adjusted with Uniper receivable/comparable EBITDA, continuing operations </t>
    </r>
    <r>
      <rPr>
        <vertAlign val="superscript"/>
        <sz val="14"/>
        <rFont val="Arial"/>
        <family val="2"/>
      </rPr>
      <t>5) 6)</t>
    </r>
  </si>
  <si>
    <r>
      <t xml:space="preserve">Financial net debt/comparable EBITDA, total </t>
    </r>
    <r>
      <rPr>
        <vertAlign val="superscript"/>
        <sz val="14"/>
        <rFont val="Arial"/>
        <family val="2"/>
      </rPr>
      <t>6)</t>
    </r>
  </si>
  <si>
    <t>1) Quarterly figures revised between Q2 and Q4 in 2020 and Earnings per share presented quarterly instead of cumulative.</t>
  </si>
  <si>
    <t>2) III/2020 comparatives were revised in I/2021 due to a revision of the lease adjustment following the finalisation of the purchase price allocation for the Uniper acquisition.</t>
  </si>
  <si>
    <t>3) From I/2022, acquisition of additional shares in Uniper are not included in gross investments in shares. Comparatives have not been restated. For additional information, see Note 6.1 Acquisitions in I/2022 Interim report.</t>
  </si>
  <si>
    <t>4) Following the consolidation of Uniper, Fortum has changed its definition of net debt and updated its key ratios, starting from I/2020.</t>
  </si>
  <si>
    <t>5) As part of the of the agreement in principle, Fortum’s EUR 4 billion shareholder loan to Uniper is to be repaid. Included in the balance sheet on line ‘Short-term interest-bearing receivables'</t>
  </si>
  <si>
    <t>6) Figures based on LTM (last twelve months)</t>
  </si>
  <si>
    <t>PREVIOUSLY REPORTED KEY FIGURES</t>
  </si>
  <si>
    <r>
      <t xml:space="preserve">Capital employed, EUR million </t>
    </r>
    <r>
      <rPr>
        <vertAlign val="superscript"/>
        <sz val="14"/>
        <rFont val="Arial"/>
        <family val="2"/>
      </rPr>
      <t>1)</t>
    </r>
  </si>
  <si>
    <r>
      <t xml:space="preserve">Interest-bearing net debt, EUR million </t>
    </r>
    <r>
      <rPr>
        <vertAlign val="superscript"/>
        <sz val="14"/>
        <rFont val="Arial"/>
        <family val="2"/>
      </rPr>
      <t>1)</t>
    </r>
  </si>
  <si>
    <t>Interest-bearing net debt without Exergi (former Värme) financing, EUR million</t>
  </si>
  <si>
    <r>
      <t xml:space="preserve">Return on capital employed total Fortum, % </t>
    </r>
    <r>
      <rPr>
        <vertAlign val="superscript"/>
        <sz val="14"/>
        <rFont val="Arial"/>
        <family val="2"/>
      </rPr>
      <t>1) 2)</t>
    </r>
  </si>
  <si>
    <r>
      <t xml:space="preserve">Return on capital employed total Fortum LTM, % </t>
    </r>
    <r>
      <rPr>
        <vertAlign val="superscript"/>
        <sz val="14"/>
        <rFont val="Arial"/>
        <family val="2"/>
      </rPr>
      <t>1) 3)</t>
    </r>
  </si>
  <si>
    <r>
      <t xml:space="preserve">Return on shareholders' equity total Fortum, % </t>
    </r>
    <r>
      <rPr>
        <vertAlign val="superscript"/>
        <sz val="14"/>
        <rFont val="Arial"/>
        <family val="2"/>
      </rPr>
      <t xml:space="preserve">1) 2) </t>
    </r>
  </si>
  <si>
    <r>
      <t xml:space="preserve">Return on shareholders' equity total Fortum LTM, % </t>
    </r>
    <r>
      <rPr>
        <vertAlign val="superscript"/>
        <sz val="14"/>
        <rFont val="Arial"/>
        <family val="2"/>
      </rPr>
      <t xml:space="preserve">1) 3) </t>
    </r>
  </si>
  <si>
    <r>
      <t xml:space="preserve">Comparable net debt / EBITDA total Fortum </t>
    </r>
    <r>
      <rPr>
        <vertAlign val="superscript"/>
        <sz val="14"/>
        <rFont val="Arial"/>
        <family val="2"/>
      </rPr>
      <t>1) 3)</t>
    </r>
  </si>
  <si>
    <r>
      <t xml:space="preserve">Comparable net debt / EBITDA without Exergi (former Värme) financing total Fortum </t>
    </r>
    <r>
      <rPr>
        <vertAlign val="superscript"/>
        <sz val="14"/>
        <rFont val="Arial"/>
        <family val="2"/>
      </rPr>
      <t>1) 2)</t>
    </r>
  </si>
  <si>
    <r>
      <t xml:space="preserve">Interest coverage total Fortum </t>
    </r>
    <r>
      <rPr>
        <vertAlign val="superscript"/>
        <sz val="14"/>
        <rFont val="Arial"/>
        <family val="2"/>
      </rPr>
      <t>1) 2)</t>
    </r>
  </si>
  <si>
    <r>
      <t xml:space="preserve">Interest coverage including capitalised borrowing costs total Fortum </t>
    </r>
    <r>
      <rPr>
        <vertAlign val="superscript"/>
        <sz val="14"/>
        <rFont val="Arial"/>
        <family val="2"/>
      </rPr>
      <t>1)</t>
    </r>
  </si>
  <si>
    <r>
      <t xml:space="preserve">Funds from operations/interest-bearing net debt total Fortum, %  </t>
    </r>
    <r>
      <rPr>
        <vertAlign val="superscript"/>
        <sz val="14"/>
        <rFont val="Arial"/>
        <family val="2"/>
      </rPr>
      <t>1) 2)</t>
    </r>
  </si>
  <si>
    <r>
      <t xml:space="preserve">Funds from operations/interest-bearing net debt without Exergi (former Värme) financing total Fortum, %  </t>
    </r>
    <r>
      <rPr>
        <vertAlign val="superscript"/>
        <sz val="14"/>
        <rFont val="Arial"/>
        <family val="2"/>
      </rPr>
      <t xml:space="preserve">2) </t>
    </r>
  </si>
  <si>
    <r>
      <t xml:space="preserve">Gearing, % </t>
    </r>
    <r>
      <rPr>
        <vertAlign val="superscript"/>
        <sz val="14"/>
        <rFont val="Arial"/>
        <family val="2"/>
      </rPr>
      <t>1)</t>
    </r>
  </si>
  <si>
    <r>
      <t xml:space="preserve">Equity-to-assets ratio, % </t>
    </r>
    <r>
      <rPr>
        <vertAlign val="superscript"/>
        <sz val="14"/>
        <rFont val="Arial"/>
        <family val="2"/>
      </rPr>
      <t>1)</t>
    </r>
  </si>
  <si>
    <t>Average number of employees total Fortum</t>
  </si>
  <si>
    <r>
      <t xml:space="preserve">Average number of employees continuing operations </t>
    </r>
    <r>
      <rPr>
        <vertAlign val="superscript"/>
        <sz val="14"/>
        <rFont val="Arial"/>
        <family val="2"/>
      </rPr>
      <t>4)</t>
    </r>
  </si>
  <si>
    <t>1) Following the consolidation of Uniper, Fortum has changed its definition of net debt and updated its key ratios, starting from I/2020.</t>
  </si>
  <si>
    <t>2) Quarterly figures are annualised.</t>
  </si>
  <si>
    <t>3) Figures based on LTM (last twelve months)</t>
  </si>
  <si>
    <r>
      <t xml:space="preserve">City Solutions </t>
    </r>
    <r>
      <rPr>
        <vertAlign val="superscript"/>
        <sz val="14"/>
        <rFont val="Arial"/>
        <family val="2"/>
      </rPr>
      <t>1)</t>
    </r>
  </si>
  <si>
    <t>Total for continuing operations excl. Russia</t>
  </si>
  <si>
    <t>Discontinued operations</t>
  </si>
  <si>
    <t>1) Sales, both internal and external, includes effects from realised hedging contracts. Effect on sales can be negative or positive depending on the average contract price and realised spot price.</t>
  </si>
  <si>
    <t>City Solutions</t>
  </si>
  <si>
    <r>
      <t xml:space="preserve">Other Operations </t>
    </r>
    <r>
      <rPr>
        <vertAlign val="superscript"/>
        <sz val="14"/>
        <rFont val="Arial"/>
        <family val="2"/>
      </rPr>
      <t>2)</t>
    </r>
  </si>
  <si>
    <t>2) I/2020 includes impact from acquisition accounting</t>
  </si>
  <si>
    <r>
      <t xml:space="preserve">Generation </t>
    </r>
    <r>
      <rPr>
        <vertAlign val="superscript"/>
        <sz val="14"/>
        <rFont val="Arial"/>
        <family val="2"/>
      </rPr>
      <t>1) 2)</t>
    </r>
  </si>
  <si>
    <t>1) Including effects from the accounting of Fortum's associates part of Finnish</t>
  </si>
  <si>
    <t xml:space="preserve">  and Swedish Nuclear Waste Management Funds and other nuclear-related financial items with (EUR million):</t>
  </si>
  <si>
    <t>2) The main part of the associated companies in Generation are power production companies from which Fortum purchase produced electricity at production cost including interest and income taxes.</t>
  </si>
  <si>
    <t>Generation*</t>
  </si>
  <si>
    <t>Uniper*</t>
  </si>
  <si>
    <t>*In connection with the Uniper deconsolidation in III/2022, the Generation and Uniper segments were restated for the year 2021 and the first and second quarter of 2022.</t>
  </si>
  <si>
    <r>
      <t>Uniper</t>
    </r>
    <r>
      <rPr>
        <vertAlign val="superscript"/>
        <sz val="14"/>
        <rFont val="Arial"/>
        <family val="2"/>
      </rPr>
      <t xml:space="preserve"> 1)</t>
    </r>
  </si>
  <si>
    <r>
      <t>Total for continuing operations</t>
    </r>
    <r>
      <rPr>
        <b/>
        <vertAlign val="superscript"/>
        <sz val="14"/>
        <rFont val="Arial"/>
        <family val="2"/>
      </rPr>
      <t xml:space="preserve"> 1)</t>
    </r>
  </si>
  <si>
    <r>
      <t xml:space="preserve">Of which capitalised borrowing costs </t>
    </r>
    <r>
      <rPr>
        <vertAlign val="superscript"/>
        <sz val="14"/>
        <rFont val="Arial"/>
        <family val="2"/>
      </rPr>
      <t>2)</t>
    </r>
  </si>
  <si>
    <t>2) Not reported after 2019</t>
  </si>
  <si>
    <t>*Uniper was deconsolidated at 30 September 2022. In III/2022 in connection with the restatement of the Uniper segment as discontinued operations, the Generation segment is restated for the year 2021 and the first and second quarter of 2022 regarding Fortum's ownership in the Swedish nuclear operator OKG AB as an associated company instead of earlier proportionate consolidation.</t>
  </si>
  <si>
    <t>LTM
Mar 31
2019</t>
  </si>
  <si>
    <t>LTM
Jun 30 2019</t>
  </si>
  <si>
    <t>LTM
Sep 30 2019</t>
  </si>
  <si>
    <t xml:space="preserve">
Dec 31 2019</t>
  </si>
  <si>
    <t>LTM
Mar 31 2020</t>
  </si>
  <si>
    <t>LTM
Jun 30 2020</t>
  </si>
  <si>
    <t>LTM
Sep 30 2020</t>
  </si>
  <si>
    <t xml:space="preserve">
Dec 31 2020</t>
  </si>
  <si>
    <t>LTM 31 Mar 2021</t>
  </si>
  <si>
    <t>LTM 30 Jun 2021</t>
  </si>
  <si>
    <t>LTM 30 Sep 2021</t>
  </si>
  <si>
    <t>Reconciliation from operating profit to comparable net profit</t>
  </si>
  <si>
    <t xml:space="preserve"> Operating profit</t>
  </si>
  <si>
    <t xml:space="preserve"> Items affecting comparability</t>
  </si>
  <si>
    <t xml:space="preserve"> Comparable operating profit</t>
  </si>
  <si>
    <t xml:space="preserve"> Share of profit/loss of associates and joint ventures</t>
  </si>
  <si>
    <t>Adjustments to share of profit/loss of associates and joint ventures</t>
  </si>
  <si>
    <t xml:space="preserve"> Finance costs - net</t>
  </si>
  <si>
    <t>Adjustments to finance costs - net</t>
  </si>
  <si>
    <t xml:space="preserve"> Income tax expense</t>
  </si>
  <si>
    <t>Adjustments to income tax expense</t>
  </si>
  <si>
    <t xml:space="preserve"> Non-controlling interests</t>
  </si>
  <si>
    <t>Adjustments to non-controlling interests</t>
  </si>
  <si>
    <t>- Comparable operating profit, Russia</t>
  </si>
  <si>
    <t>- Comparable share of profit/loss of associates and joint ventures, Russia</t>
  </si>
  <si>
    <t>- Comparable finance costs - net, Russia</t>
  </si>
  <si>
    <t>- Comparable income tax expense, Russia</t>
  </si>
  <si>
    <t>- Comparable non-controlling interests, Russia</t>
  </si>
  <si>
    <t>Comparable earnings per share from continuing operations excl. Russia, EUR</t>
  </si>
  <si>
    <t>Fortum has reorganised its operating structure as of 1 March 2017. Fortum has restated its 2016 comparison segment reporting figures in accordance with the new organisation structure. See Note 4 of the Q1 2017 interim report and the stock exchange release published on 11 April 2017.</t>
  </si>
  <si>
    <t xml:space="preserve">Distribution segment is treated as discontinued operations in the first quarter interim report 2015 and the income statement and cash flow for the comparative period 2014 have been restated accordingly. More information on 2014 numbers for the discontinued operations can be found in Note 6 of the Q1 2015 interim report and the stock exchange release published on 15 April 2015. </t>
  </si>
  <si>
    <r>
      <t>The quarterly information for 2013 has been restated due to the adoption of IFRS 10 and 11 which mainly impacted the consolidation method of Stockholm Exergi (former Fortum Värme). Information regarding years 2005-2013 is presented in separate sheets (</t>
    </r>
    <r>
      <rPr>
        <i/>
        <sz val="14"/>
        <rFont val="Arial"/>
        <family val="2"/>
      </rPr>
      <t>"History"</t>
    </r>
    <r>
      <rPr>
        <sz val="14"/>
        <rFont val="Arial"/>
        <family val="2"/>
      </rPr>
      <t>). The sheet "</t>
    </r>
    <r>
      <rPr>
        <i/>
        <sz val="14"/>
        <rFont val="Arial"/>
        <family val="2"/>
      </rPr>
      <t>History Heat 2005-2013"</t>
    </r>
    <r>
      <rPr>
        <sz val="14"/>
        <rFont val="Arial"/>
        <family val="2"/>
      </rPr>
      <t xml:space="preserve"> includes Exergi as a subsidiary. See Note 2 of the Q1 2014 interim report. </t>
    </r>
  </si>
  <si>
    <t xml:space="preserve">The segment information for 2013 has also been restated based on the new business structure. See Note 4 of the Q1 2014 interim report. </t>
  </si>
  <si>
    <t>Profit for the period from discontinued operations</t>
  </si>
  <si>
    <t>Profit for the period</t>
  </si>
  <si>
    <t>Earnings per share for profit from total Fortum Group attributable to the equity owners of the company (in € per share)</t>
  </si>
  <si>
    <t>Basic</t>
  </si>
  <si>
    <t>Diluted</t>
  </si>
  <si>
    <t>Earnings per share for profit from continuing operations attributable to the equity owners of the company (in € per share)</t>
  </si>
  <si>
    <t>Earnings per share for profit from discontinued operations attributable to the equity owners of the company (in € per share)*</t>
  </si>
  <si>
    <t>* Includes impact from sales gains of Finnish and Norwegian Distribution businesses amounting to EUR 2.10 in Q1 and Q2 2014.</t>
  </si>
  <si>
    <t>Nuclear fund adjustment</t>
  </si>
  <si>
    <t>June 30 2013</t>
  </si>
  <si>
    <t>Sep 30 2013</t>
  </si>
  <si>
    <t>March 31 2014</t>
  </si>
  <si>
    <t>Dec 31 2017</t>
  </si>
  <si>
    <r>
      <t xml:space="preserve">Trade and other receivables </t>
    </r>
    <r>
      <rPr>
        <vertAlign val="superscript"/>
        <sz val="14"/>
        <rFont val="Arial"/>
        <family val="2"/>
      </rPr>
      <t>1)</t>
    </r>
  </si>
  <si>
    <t>Deposits and securities (maturity over three months)</t>
  </si>
  <si>
    <t>Cash and cash equivalents</t>
  </si>
  <si>
    <t>1) Trade and other receivables include short-term interest bearing receivables and tax receivables until 31.12.2014.</t>
  </si>
  <si>
    <t>Net release of CSA provision</t>
  </si>
  <si>
    <t>Non-cash flow items</t>
  </si>
  <si>
    <t>Non-cash flow items and divesting activities</t>
  </si>
  <si>
    <t>Financial items, realised foreign exchange gains and losses and other items</t>
  </si>
  <si>
    <t xml:space="preserve">Funds from operations </t>
  </si>
  <si>
    <t>Total net cash from operating activities, continuing operations</t>
  </si>
  <si>
    <t>Total net cash from operating activities, discontinued operations</t>
  </si>
  <si>
    <t>Cash flow from investing activities</t>
  </si>
  <si>
    <t>Acquisition of subsidiaries, net of cash acquired</t>
  </si>
  <si>
    <t>Acquisition of associated companies and joint ventures</t>
  </si>
  <si>
    <t>Acquisition of other long-term investments</t>
  </si>
  <si>
    <t>Proceeds from sales of fixed assets</t>
  </si>
  <si>
    <t>Proceeds from sales of subsidiaries, net of cash disposed</t>
  </si>
  <si>
    <t>Proceeds from sales of associates and JVs</t>
  </si>
  <si>
    <t>Change in cash collaterals and restricted cash</t>
  </si>
  <si>
    <t>Change in other interest-bearing receivables</t>
  </si>
  <si>
    <t>Total net cash used in investing activities, continuing operations</t>
  </si>
  <si>
    <t>Total net cash used in investing activities, discontinued operations</t>
  </si>
  <si>
    <t xml:space="preserve">Total net cash used in investing activities </t>
  </si>
  <si>
    <t>Cash flow before financing activities</t>
  </si>
  <si>
    <t>Cash flow from financing activities</t>
  </si>
  <si>
    <r>
      <t xml:space="preserve">Dividends paid to non-controlling interests </t>
    </r>
    <r>
      <rPr>
        <vertAlign val="superscript"/>
        <sz val="14"/>
        <rFont val="Arial"/>
        <family val="2"/>
      </rPr>
      <t>1)</t>
    </r>
  </si>
  <si>
    <t>Total net cash used in financing activities, continuing operations</t>
  </si>
  <si>
    <t>Total net cash used in financing activities, discontinued operations</t>
  </si>
  <si>
    <t>Total net cash used in financing activities</t>
  </si>
  <si>
    <t>Total net increase (+)/decrease (-) in liquid funds</t>
  </si>
  <si>
    <t>1) Dividends paid to non-controlling interests have previously been presented in 'Other financing items'.</t>
  </si>
  <si>
    <t>Key ratios are calculated for continuing operations if not otherwise stated. For definitions, see below.</t>
  </si>
  <si>
    <r>
      <t xml:space="preserve">Earnings per share total Fortum (basic), EUR </t>
    </r>
    <r>
      <rPr>
        <vertAlign val="superscript"/>
        <sz val="14"/>
        <rFont val="Arial"/>
        <family val="2"/>
      </rPr>
      <t>1)</t>
    </r>
  </si>
  <si>
    <r>
      <t xml:space="preserve">Earnings per share continuing operations (basic), EUR </t>
    </r>
    <r>
      <rPr>
        <vertAlign val="superscript"/>
        <sz val="14"/>
        <rFont val="Arial"/>
        <family val="2"/>
      </rPr>
      <t>1)</t>
    </r>
  </si>
  <si>
    <r>
      <t xml:space="preserve">Earnings per share discontinued operations (basic), EUR </t>
    </r>
    <r>
      <rPr>
        <vertAlign val="superscript"/>
        <sz val="14"/>
        <rFont val="Arial"/>
        <family val="2"/>
      </rPr>
      <t>1)</t>
    </r>
  </si>
  <si>
    <r>
      <t xml:space="preserve">Capital expenditure and gross investments in shares total Fortum, EUR million </t>
    </r>
    <r>
      <rPr>
        <vertAlign val="superscript"/>
        <sz val="14"/>
        <rFont val="Arial"/>
        <family val="2"/>
      </rPr>
      <t>1)</t>
    </r>
  </si>
  <si>
    <r>
      <t xml:space="preserve">Capital expenditure total Fortum, EUR million </t>
    </r>
    <r>
      <rPr>
        <vertAlign val="superscript"/>
        <sz val="14"/>
        <rFont val="Arial"/>
        <family val="2"/>
      </rPr>
      <t>1)</t>
    </r>
  </si>
  <si>
    <r>
      <t xml:space="preserve">Capital expenditure and gross investments in shares continuing operations, EUR million </t>
    </r>
    <r>
      <rPr>
        <vertAlign val="superscript"/>
        <sz val="14"/>
        <rFont val="Arial"/>
        <family val="2"/>
      </rPr>
      <t>1)</t>
    </r>
  </si>
  <si>
    <r>
      <t xml:space="preserve">Capital expenditure continuing operations, EUR million </t>
    </r>
    <r>
      <rPr>
        <vertAlign val="superscript"/>
        <sz val="14"/>
        <rFont val="Arial"/>
        <family val="2"/>
      </rPr>
      <t>1)</t>
    </r>
  </si>
  <si>
    <t>Number of employees total Fortum</t>
  </si>
  <si>
    <t>Number of employees continuing operations</t>
  </si>
  <si>
    <r>
      <t xml:space="preserve">EBITDA total Fortum, EUR million </t>
    </r>
    <r>
      <rPr>
        <vertAlign val="superscript"/>
        <sz val="14"/>
        <rFont val="Arial"/>
        <family val="2"/>
      </rPr>
      <t>1)</t>
    </r>
  </si>
  <si>
    <r>
      <t xml:space="preserve">EBITDA continuing operations, EUR million </t>
    </r>
    <r>
      <rPr>
        <vertAlign val="superscript"/>
        <sz val="14"/>
        <rFont val="Arial"/>
        <family val="2"/>
      </rPr>
      <t>1)</t>
    </r>
  </si>
  <si>
    <t>Adjusted net debt, EUR million</t>
  </si>
  <si>
    <r>
      <t xml:space="preserve">Financial net debt/comparable EBITDA </t>
    </r>
    <r>
      <rPr>
        <vertAlign val="superscript"/>
        <sz val="14"/>
        <rFont val="Arial"/>
        <family val="2"/>
      </rPr>
      <t>3)</t>
    </r>
  </si>
  <si>
    <t>Capital employed, EUR million</t>
  </si>
  <si>
    <t>Interest-bearing net debt, EUR million</t>
  </si>
  <si>
    <r>
      <t xml:space="preserve">Return on capital employed total Fortum, % </t>
    </r>
    <r>
      <rPr>
        <vertAlign val="superscript"/>
        <sz val="14"/>
        <rFont val="Arial"/>
        <family val="2"/>
      </rPr>
      <t>2)</t>
    </r>
  </si>
  <si>
    <r>
      <t xml:space="preserve">Return on capital employed total Fortum LTM, % </t>
    </r>
    <r>
      <rPr>
        <vertAlign val="superscript"/>
        <sz val="14"/>
        <rFont val="Arial"/>
        <family val="2"/>
      </rPr>
      <t>3)</t>
    </r>
  </si>
  <si>
    <r>
      <t xml:space="preserve">Return on shareholders' equity total Fortum, % </t>
    </r>
    <r>
      <rPr>
        <vertAlign val="superscript"/>
        <sz val="14"/>
        <rFont val="Arial"/>
        <family val="2"/>
      </rPr>
      <t>2)</t>
    </r>
  </si>
  <si>
    <r>
      <t xml:space="preserve">Return on shareholders' equity total Fortum LTM, % </t>
    </r>
    <r>
      <rPr>
        <vertAlign val="superscript"/>
        <sz val="14"/>
        <rFont val="Arial"/>
        <family val="2"/>
      </rPr>
      <t>3)</t>
    </r>
  </si>
  <si>
    <r>
      <t xml:space="preserve">Comparable net debt / EBITDA total Fortum </t>
    </r>
    <r>
      <rPr>
        <vertAlign val="superscript"/>
        <sz val="14"/>
        <rFont val="Arial"/>
        <family val="2"/>
      </rPr>
      <t>2)</t>
    </r>
  </si>
  <si>
    <r>
      <t xml:space="preserve">Comparable net debt / EBITDA without Exergi (former Värme) financing total Fortum </t>
    </r>
    <r>
      <rPr>
        <vertAlign val="superscript"/>
        <sz val="14"/>
        <rFont val="Arial"/>
        <family val="2"/>
      </rPr>
      <t>2)</t>
    </r>
  </si>
  <si>
    <r>
      <t xml:space="preserve">Interest coverage total Fortum </t>
    </r>
    <r>
      <rPr>
        <vertAlign val="superscript"/>
        <sz val="14"/>
        <rFont val="Arial"/>
        <family val="2"/>
      </rPr>
      <t>2)</t>
    </r>
  </si>
  <si>
    <t>Interest coverage including capitalised borrowing costs total Fortum</t>
  </si>
  <si>
    <r>
      <t xml:space="preserve">Funds from operations/interest-bearing net debt total Fortum, %  </t>
    </r>
    <r>
      <rPr>
        <vertAlign val="superscript"/>
        <sz val="14"/>
        <rFont val="Arial"/>
        <family val="2"/>
      </rPr>
      <t>2)</t>
    </r>
  </si>
  <si>
    <t>Gearing, %</t>
  </si>
  <si>
    <t>Equity-to-assets ratio, %</t>
  </si>
  <si>
    <t>Average number of employees continuing operations</t>
  </si>
  <si>
    <t>1) Cumulative figures</t>
  </si>
  <si>
    <r>
      <t xml:space="preserve">Generation </t>
    </r>
    <r>
      <rPr>
        <vertAlign val="superscript"/>
        <sz val="14"/>
        <rFont val="Arial"/>
        <family val="2"/>
      </rPr>
      <t>2)</t>
    </r>
  </si>
  <si>
    <r>
      <t xml:space="preserve">Russia </t>
    </r>
    <r>
      <rPr>
        <vertAlign val="superscript"/>
        <sz val="14"/>
        <rFont val="Arial"/>
        <family val="2"/>
      </rPr>
      <t>3)</t>
    </r>
  </si>
  <si>
    <r>
      <t xml:space="preserve">Total for continuing operations </t>
    </r>
    <r>
      <rPr>
        <b/>
        <vertAlign val="superscript"/>
        <sz val="14"/>
        <rFont val="Arial"/>
        <family val="2"/>
      </rPr>
      <t>3)</t>
    </r>
  </si>
  <si>
    <r>
      <t xml:space="preserve">Total </t>
    </r>
    <r>
      <rPr>
        <b/>
        <vertAlign val="superscript"/>
        <sz val="14"/>
        <rFont val="Arial"/>
        <family val="2"/>
      </rPr>
      <t>3)</t>
    </r>
  </si>
  <si>
    <t>1) Other items affecting comparability comprise Changes in fair values of derivatives hedging future cash flow, Nuclear fund adjustment (until Q4 2018, after that reclassified to Other financial expenses, net) and other items affecting comparability.</t>
  </si>
  <si>
    <r>
      <rPr>
        <sz val="14"/>
        <rFont val="Arial"/>
        <family val="2"/>
      </rPr>
      <t>2)</t>
    </r>
    <r>
      <rPr>
        <vertAlign val="superscript"/>
        <sz val="14"/>
        <rFont val="Arial"/>
        <family val="2"/>
      </rPr>
      <t xml:space="preserve"> </t>
    </r>
    <r>
      <rPr>
        <sz val="14"/>
        <rFont val="Arial"/>
        <family val="2"/>
      </rPr>
      <t>Including effects from the accounting of Fortum's part of the Finnish</t>
    </r>
  </si>
  <si>
    <t>State Nuclear Waste Management Fund with (EUR million):</t>
  </si>
  <si>
    <t xml:space="preserve">3) III/2018 and IV/2018 adjusted due to a correction of the calculation formula. </t>
  </si>
  <si>
    <r>
      <t xml:space="preserve">Generation </t>
    </r>
    <r>
      <rPr>
        <vertAlign val="superscript"/>
        <sz val="14"/>
        <rFont val="Arial"/>
        <family val="2"/>
      </rPr>
      <t>1), 2)</t>
    </r>
  </si>
  <si>
    <t xml:space="preserve">  and Swedish Nuclear Waste Management Funds with (EUR million):</t>
  </si>
  <si>
    <t>2) The main part of the associated companies in Power are power production companies from which Fortum purchase produced electricity at production cost including interest and income taxes.</t>
  </si>
  <si>
    <t>Assets related to discontinued operations</t>
  </si>
  <si>
    <t>Of which capitalised borrowing costs</t>
  </si>
  <si>
    <t>Fortum is disclosing Comparable net assets instead of Net assets from Q1 2016 onwards. Net assets until Q4 2015 are disclosed below.</t>
  </si>
  <si>
    <t>NET ASSETS BY SEGMENT</t>
  </si>
  <si>
    <t>LTM       March 31
2013</t>
  </si>
  <si>
    <t>LTM   June 30 2013</t>
  </si>
  <si>
    <t>LTM
Sep 30
2013</t>
  </si>
  <si>
    <t>LTM
March 31
2014</t>
  </si>
  <si>
    <t>LTM
June 30
2014</t>
  </si>
  <si>
    <t>LTM
Sep 30
2014</t>
  </si>
  <si>
    <t>Dec 31
2014</t>
  </si>
  <si>
    <t>LTM
March 31
2015</t>
  </si>
  <si>
    <t>LTM
June 30
2015</t>
  </si>
  <si>
    <t>LTM
Sep 30
2015</t>
  </si>
  <si>
    <t xml:space="preserve"> 
Dec 31
2015</t>
  </si>
  <si>
    <t>LTM
March 31
2016</t>
  </si>
  <si>
    <t>LTM
June 30
2016</t>
  </si>
  <si>
    <t>LTM
Sep 30
2016</t>
  </si>
  <si>
    <t xml:space="preserve">
Dec 31
2016</t>
  </si>
  <si>
    <t>LTM
March 31
2017</t>
  </si>
  <si>
    <t>LTM
June 30
2017</t>
  </si>
  <si>
    <t>LTM
Sep 30
2017</t>
  </si>
  <si>
    <t xml:space="preserve">
Dec 31
2017</t>
  </si>
  <si>
    <t>LTM
March 31
2018</t>
  </si>
  <si>
    <t>LTM
June 30
2018</t>
  </si>
  <si>
    <t>LTM
Sep 30
2018</t>
  </si>
  <si>
    <t xml:space="preserve">
Dec 31
2018</t>
  </si>
  <si>
    <t>Assets related to discontinued operations (Distribution)</t>
  </si>
  <si>
    <t>RETURN ON NET ASSETS BY SEGMENT</t>
  </si>
  <si>
    <r>
      <t xml:space="preserve">March 31 2015 </t>
    </r>
    <r>
      <rPr>
        <vertAlign val="superscript"/>
        <sz val="14"/>
        <rFont val="Arial"/>
        <family val="2"/>
      </rPr>
      <t>1)</t>
    </r>
  </si>
  <si>
    <t>Liabilities related to discontinued operations (Distribution)</t>
  </si>
  <si>
    <t>Total liabilities included in Capital employed</t>
  </si>
  <si>
    <t>I/2012*</t>
  </si>
  <si>
    <t>II/2012*</t>
  </si>
  <si>
    <t>III/2012*</t>
  </si>
  <si>
    <t>IV/2012*</t>
  </si>
  <si>
    <t>Employee benefit costs</t>
  </si>
  <si>
    <t>Depreciation, amortisation and impairment charges</t>
  </si>
  <si>
    <t>Owners of the parent company, continuing operations</t>
  </si>
  <si>
    <t>Owners of the parent company, discontinuing operations</t>
  </si>
  <si>
    <t>Earnings per share (in € per share), continuing operations</t>
  </si>
  <si>
    <t>Non-recurring items (capital gains and losses)</t>
  </si>
  <si>
    <t>Fair value changes of non-hedge derivatives</t>
  </si>
  <si>
    <t>*2012 figures have been restated. For more information see Note 2 and the attachment in the I/2013 pressrelease.</t>
  </si>
  <si>
    <t>Mar 31
2012*</t>
  </si>
  <si>
    <t>Jun 30
2012*</t>
  </si>
  <si>
    <t>Sep 30
2012*</t>
  </si>
  <si>
    <t>Dec 31
2012*</t>
  </si>
  <si>
    <t>Mar 31
2013</t>
  </si>
  <si>
    <t>Property, plant and equipment</t>
  </si>
  <si>
    <t>Pension assets</t>
  </si>
  <si>
    <t>Bank deposits</t>
  </si>
  <si>
    <t>Financial items and realised foreign exchange gains 
and losses</t>
  </si>
  <si>
    <t>Taxes</t>
  </si>
  <si>
    <t xml:space="preserve">Total net cash from operating activities </t>
  </si>
  <si>
    <t>Acquisition of associates</t>
  </si>
  <si>
    <t>Proceeds from sales of subsidiaries, net of cash 
disposed</t>
  </si>
  <si>
    <t>Proceeds from sales of associates</t>
  </si>
  <si>
    <t>Proceeds from sales of other non-current assets</t>
  </si>
  <si>
    <t>Proceeds from the interest-bearing receivables relating to divestments</t>
  </si>
  <si>
    <t>Shareholder loans to associated companies</t>
  </si>
  <si>
    <t>Dividends paid to the Company´s equity holders</t>
  </si>
  <si>
    <t>Repurchase of own shares</t>
  </si>
  <si>
    <t>Key ratios are calculated for continuing operations if not otherwise stated.</t>
  </si>
  <si>
    <r>
      <t xml:space="preserve">EBITDA, EUR million </t>
    </r>
    <r>
      <rPr>
        <vertAlign val="superscript"/>
        <sz val="14"/>
        <rFont val="Arial"/>
        <family val="2"/>
      </rPr>
      <t>1)</t>
    </r>
  </si>
  <si>
    <r>
      <t xml:space="preserve">Comparable EBITDA, EUR million </t>
    </r>
    <r>
      <rPr>
        <vertAlign val="superscript"/>
        <sz val="16"/>
        <rFont val="Arial"/>
        <family val="2"/>
      </rPr>
      <t>1) 5)</t>
    </r>
  </si>
  <si>
    <r>
      <t xml:space="preserve">Capital expenditure and gross investments in shares, 
EUR million </t>
    </r>
    <r>
      <rPr>
        <vertAlign val="superscript"/>
        <sz val="14"/>
        <rFont val="Arial"/>
        <family val="2"/>
      </rPr>
      <t>1)</t>
    </r>
  </si>
  <si>
    <r>
      <t xml:space="preserve">Return on capital employed, % </t>
    </r>
    <r>
      <rPr>
        <vertAlign val="superscript"/>
        <sz val="14"/>
        <rFont val="Arial"/>
        <family val="2"/>
      </rPr>
      <t>2)</t>
    </r>
  </si>
  <si>
    <r>
      <t xml:space="preserve">Return on capital employed LTM, % </t>
    </r>
    <r>
      <rPr>
        <vertAlign val="superscript"/>
        <sz val="14"/>
        <rFont val="Arial"/>
        <family val="2"/>
      </rPr>
      <t>3)</t>
    </r>
  </si>
  <si>
    <r>
      <t xml:space="preserve">Return on shareholders' equity, % </t>
    </r>
    <r>
      <rPr>
        <vertAlign val="superscript"/>
        <sz val="14"/>
        <rFont val="Arial"/>
        <family val="2"/>
      </rPr>
      <t xml:space="preserve">2) </t>
    </r>
  </si>
  <si>
    <r>
      <t xml:space="preserve">Return on shareholders' equity LTM, % </t>
    </r>
    <r>
      <rPr>
        <vertAlign val="superscript"/>
        <sz val="14"/>
        <rFont val="Arial"/>
        <family val="2"/>
      </rPr>
      <t xml:space="preserve">3) </t>
    </r>
  </si>
  <si>
    <r>
      <t xml:space="preserve">Net debt / EBITDA </t>
    </r>
    <r>
      <rPr>
        <vertAlign val="superscript"/>
        <sz val="14"/>
        <rFont val="Arial"/>
        <family val="2"/>
      </rPr>
      <t>2)</t>
    </r>
  </si>
  <si>
    <r>
      <t xml:space="preserve">Comparable net debt / EBITDA </t>
    </r>
    <r>
      <rPr>
        <vertAlign val="superscript"/>
        <sz val="14"/>
        <rFont val="Arial"/>
        <family val="2"/>
      </rPr>
      <t>2)</t>
    </r>
  </si>
  <si>
    <r>
      <t xml:space="preserve">Interest coverage </t>
    </r>
    <r>
      <rPr>
        <vertAlign val="superscript"/>
        <sz val="14"/>
        <rFont val="Arial"/>
        <family val="2"/>
      </rPr>
      <t>3)</t>
    </r>
  </si>
  <si>
    <r>
      <t xml:space="preserve">Interest coverage including capitalised borrowing costs </t>
    </r>
    <r>
      <rPr>
        <vertAlign val="superscript"/>
        <sz val="14"/>
        <rFont val="Arial"/>
        <family val="2"/>
      </rPr>
      <t>4)</t>
    </r>
  </si>
  <si>
    <r>
      <t xml:space="preserve">Funds from operations/interest-bearing net debt, %  </t>
    </r>
    <r>
      <rPr>
        <vertAlign val="superscript"/>
        <sz val="14"/>
        <rFont val="Arial"/>
        <family val="2"/>
      </rPr>
      <t>2) 4)</t>
    </r>
  </si>
  <si>
    <t xml:space="preserve">Gearing, % </t>
  </si>
  <si>
    <r>
      <t xml:space="preserve">Number of employees </t>
    </r>
    <r>
      <rPr>
        <vertAlign val="superscript"/>
        <sz val="14"/>
        <rFont val="Arial"/>
        <family val="2"/>
      </rPr>
      <t>4)</t>
    </r>
  </si>
  <si>
    <r>
      <t xml:space="preserve">Average number of employees </t>
    </r>
    <r>
      <rPr>
        <vertAlign val="superscript"/>
        <sz val="14"/>
        <rFont val="Arial"/>
        <family val="2"/>
      </rPr>
      <t>4)</t>
    </r>
  </si>
  <si>
    <t>Average number of shares, 1 000 shares</t>
  </si>
  <si>
    <t>Diluted adjusted average number of shares, 1 000 shares</t>
  </si>
  <si>
    <t>Number of registered shares, 1 000 shares</t>
  </si>
  <si>
    <r>
      <t>1)</t>
    </r>
    <r>
      <rPr>
        <sz val="14"/>
        <rFont val="Arial"/>
        <family val="2"/>
      </rPr>
      <t xml:space="preserve"> Cumulative figures</t>
    </r>
  </si>
  <si>
    <r>
      <t>2)</t>
    </r>
    <r>
      <rPr>
        <sz val="14"/>
        <rFont val="Arial"/>
        <family val="2"/>
      </rPr>
      <t xml:space="preserve"> Quarterly figures are annualised.</t>
    </r>
  </si>
  <si>
    <t xml:space="preserve">   For definitions, see Definitions of key figures, last in the sheet "Financials 2013 -" in this report.</t>
  </si>
  <si>
    <r>
      <t>3)</t>
    </r>
    <r>
      <rPr>
        <sz val="14"/>
        <rFont val="Arial"/>
        <family val="2"/>
      </rPr>
      <t xml:space="preserve"> Figures based on LTM (last twelve months)</t>
    </r>
  </si>
  <si>
    <r>
      <t>4)</t>
    </r>
    <r>
      <rPr>
        <sz val="14"/>
        <rFont val="Arial"/>
        <family val="2"/>
      </rPr>
      <t xml:space="preserve"> Figures include both continuing and discontinuing operations in 2005</t>
    </r>
  </si>
  <si>
    <r>
      <t xml:space="preserve">5) </t>
    </r>
    <r>
      <rPr>
        <sz val="14"/>
        <rFont val="Arial"/>
        <family val="2"/>
      </rPr>
      <t xml:space="preserve">Definition of Comparable EBITDA is changed in Q4 2011 closing meaning that net release of CSA provision is excluded from Comparable EBITDA. Based on the new </t>
    </r>
  </si>
  <si>
    <t xml:space="preserve">definition Comparable EBITDA for January-June and January-September 2011 are changed in this report. </t>
  </si>
  <si>
    <t>Following the acquisition of OAO Fortum, Fortum changed its segment reporting during 2008. Comparison numbers for years 2005 - 2007 were revised in 2008. Quarterly numbers below are based on the revised figures for 2005 - 2007.</t>
  </si>
  <si>
    <t>Quarterly information for the year 2009 has been  revised to reflect the minor changes in the composition of segments made 1.1.2010. These changes were not done for years 2005 - 2008.</t>
  </si>
  <si>
    <t>Segment information includes only continuning operations.</t>
  </si>
  <si>
    <r>
      <t xml:space="preserve">Power </t>
    </r>
    <r>
      <rPr>
        <vertAlign val="superscript"/>
        <sz val="14"/>
        <rFont val="Arial"/>
        <family val="2"/>
      </rPr>
      <t>1)</t>
    </r>
  </si>
  <si>
    <r>
      <t>Heat</t>
    </r>
    <r>
      <rPr>
        <vertAlign val="superscript"/>
        <sz val="14"/>
        <rFont val="Arial"/>
        <family val="2"/>
      </rPr>
      <t xml:space="preserve"> 1)</t>
    </r>
  </si>
  <si>
    <t>Distribution</t>
  </si>
  <si>
    <r>
      <t xml:space="preserve">Electricity Sales </t>
    </r>
    <r>
      <rPr>
        <vertAlign val="superscript"/>
        <sz val="14"/>
        <rFont val="Arial"/>
        <family val="2"/>
      </rPr>
      <t>1)</t>
    </r>
  </si>
  <si>
    <r>
      <t xml:space="preserve">1) </t>
    </r>
    <r>
      <rPr>
        <sz val="14"/>
        <rFont val="Arial"/>
        <family val="2"/>
      </rPr>
      <t xml:space="preserve">Sales, both internal and external, includes effects from realised hedging contracts. Effect on sales can be negative or positive depending on the </t>
    </r>
  </si>
  <si>
    <t xml:space="preserve">  average contract price and realised spot price.</t>
  </si>
  <si>
    <r>
      <t>2)</t>
    </r>
    <r>
      <rPr>
        <sz val="14"/>
        <rFont val="Arial"/>
        <family val="2"/>
      </rPr>
      <t xml:space="preserve"> Sales and purchases with Nord Pool is netted on Group level on an hourly basis and posted either as revenue or cost depending on</t>
    </r>
  </si>
  <si>
    <t xml:space="preserve">   if Fortum is a net seller or net buyer during any particular hour.</t>
  </si>
  <si>
    <t xml:space="preserve">Power </t>
  </si>
  <si>
    <t>Heat</t>
  </si>
  <si>
    <t>Electricity Sales</t>
  </si>
  <si>
    <t xml:space="preserve">Comparable operating profit </t>
  </si>
  <si>
    <t>QUARTERLY NON-RECURRING ITEMS BY SEGMENT</t>
  </si>
  <si>
    <t>Non-recurring items include mainly capital gains and losses.</t>
  </si>
  <si>
    <t>QUARTERLY OTHER ITEMS AFFECTING COMPARABILITY BY SEGMENT</t>
  </si>
  <si>
    <r>
      <t xml:space="preserve">1) </t>
    </r>
    <r>
      <rPr>
        <sz val="14"/>
        <rFont val="Arial"/>
        <family val="2"/>
      </rPr>
      <t>Including effects from the accounting of Fortum's part of the Finnish</t>
    </r>
  </si>
  <si>
    <t xml:space="preserve">  State Nuclear Waste Management Fund with (EUR million):</t>
  </si>
  <si>
    <t>QUARTERLY DEPRECIATION, AMORTISATION AND IMPAIRMENT CHARGES BY SEGMENT</t>
  </si>
  <si>
    <r>
      <t xml:space="preserve">Power </t>
    </r>
    <r>
      <rPr>
        <vertAlign val="superscript"/>
        <sz val="14"/>
        <rFont val="Arial"/>
        <family val="2"/>
      </rPr>
      <t>1), 2)</t>
    </r>
  </si>
  <si>
    <r>
      <t xml:space="preserve">1) </t>
    </r>
    <r>
      <rPr>
        <sz val="14"/>
        <rFont val="Arial"/>
        <family val="2"/>
      </rPr>
      <t>Including effects from the accounting of Fortum's associates</t>
    </r>
  </si>
  <si>
    <t xml:space="preserve">   part of Finnish and Swedish Nuclear Waste </t>
  </si>
  <si>
    <t xml:space="preserve">   Management Funds with (EUR million):</t>
  </si>
  <si>
    <r>
      <t>2))</t>
    </r>
    <r>
      <rPr>
        <sz val="14"/>
        <rFont val="Arial"/>
        <family val="2"/>
      </rPr>
      <t xml:space="preserve"> The main part of the associated companies in Power are power production companies from which Fortum purchase produced </t>
    </r>
  </si>
  <si>
    <t xml:space="preserve">   electricity at production cost including interest and income taxes.</t>
  </si>
  <si>
    <t>Dec 31
2012'</t>
  </si>
  <si>
    <t>QUARTERLY GROSS DIVESTMENTS IN SHARES BY SEGMENT</t>
  </si>
  <si>
    <t xml:space="preserve">Other </t>
  </si>
  <si>
    <t>LTM    March 31
2008</t>
  </si>
  <si>
    <t>LTM    June 30
2008</t>
  </si>
  <si>
    <t>LTM    Sep 30
2008</t>
  </si>
  <si>
    <t>LTM     March 31
2009</t>
  </si>
  <si>
    <t>LTM    June 30
2009</t>
  </si>
  <si>
    <t>LTM    Sep 30
2009</t>
  </si>
  <si>
    <t>LTM    March 31
2010</t>
  </si>
  <si>
    <t>LTM       
June 30
2010</t>
  </si>
  <si>
    <t>LTM       Sep 30
2010</t>
  </si>
  <si>
    <t>LTM    March 31 2011</t>
  </si>
  <si>
    <t>LTM   June 30 2011</t>
  </si>
  <si>
    <t>LTM 
Sep 30 2011</t>
  </si>
  <si>
    <t>LTM       Mar 31
2012*</t>
  </si>
  <si>
    <t>LTM       Jun 30
2012*</t>
  </si>
  <si>
    <t>LTM       Sep 30
2012*</t>
  </si>
  <si>
    <t>LTM       Mar 31
2013</t>
  </si>
  <si>
    <t>LTM   Sep 30 2013</t>
  </si>
  <si>
    <t>No LTM's have been calculated for years 2005-2007</t>
  </si>
  <si>
    <t>ASSETS BY SEGMENT</t>
  </si>
  <si>
    <t>Assets included in Net assets</t>
  </si>
  <si>
    <t>Available for sale financial assets</t>
  </si>
  <si>
    <t>LIABILITIES BY SEGMENT</t>
  </si>
  <si>
    <t>Power</t>
  </si>
  <si>
    <t>Liabilities included in Net assets</t>
  </si>
  <si>
    <t>Jun 30
2012</t>
  </si>
  <si>
    <r>
      <t xml:space="preserve">Nordic countries </t>
    </r>
    <r>
      <rPr>
        <vertAlign val="superscript"/>
        <sz val="14"/>
        <color theme="1"/>
        <rFont val="Arial"/>
        <family val="2"/>
      </rPr>
      <t>1)</t>
    </r>
  </si>
  <si>
    <r>
      <t xml:space="preserve">Other European countries </t>
    </r>
    <r>
      <rPr>
        <vertAlign val="superscript"/>
        <sz val="14"/>
        <color theme="1"/>
        <rFont val="Arial"/>
        <family val="2"/>
      </rPr>
      <t>1)</t>
    </r>
  </si>
  <si>
    <r>
      <t xml:space="preserve">European countries </t>
    </r>
    <r>
      <rPr>
        <vertAlign val="superscript"/>
        <sz val="14"/>
        <rFont val="Arial"/>
        <family val="2"/>
      </rPr>
      <t>1)</t>
    </r>
  </si>
  <si>
    <r>
      <t xml:space="preserve">Total continuing operations excl. Russia </t>
    </r>
    <r>
      <rPr>
        <b/>
        <vertAlign val="superscript"/>
        <sz val="14"/>
        <rFont val="Arial"/>
        <family val="2"/>
      </rPr>
      <t>2)</t>
    </r>
  </si>
  <si>
    <r>
      <t xml:space="preserve">Russia </t>
    </r>
    <r>
      <rPr>
        <vertAlign val="superscript"/>
        <sz val="14"/>
        <rFont val="Arial"/>
        <family val="2"/>
      </rPr>
      <t>2)</t>
    </r>
  </si>
  <si>
    <t>1) European countries divided into Nordic countries and other European countries from I/2019 onwards.</t>
  </si>
  <si>
    <t>2) From I/2021 onwards.</t>
  </si>
  <si>
    <t xml:space="preserve">
June 30 2019</t>
  </si>
  <si>
    <t xml:space="preserve">
Sep 30 2019</t>
  </si>
  <si>
    <t xml:space="preserve">
Mar 31 2020</t>
  </si>
  <si>
    <t xml:space="preserve">
June 30 2020</t>
  </si>
  <si>
    <t xml:space="preserve">
Sep 30 2020</t>
  </si>
  <si>
    <r>
      <t xml:space="preserve">Total continuing operations excl. Russia </t>
    </r>
    <r>
      <rPr>
        <b/>
        <vertAlign val="superscript"/>
        <sz val="14"/>
        <rFont val="Arial"/>
        <family val="2"/>
      </rPr>
      <t>1)</t>
    </r>
  </si>
  <si>
    <r>
      <t xml:space="preserve">Russia </t>
    </r>
    <r>
      <rPr>
        <vertAlign val="superscript"/>
        <sz val="14"/>
        <rFont val="Arial"/>
        <family val="2"/>
      </rPr>
      <t>1)</t>
    </r>
  </si>
  <si>
    <t>1) From 31 Mar 2021 onwards.</t>
  </si>
  <si>
    <t>Hydro and wind power</t>
  </si>
  <si>
    <t>Thermal power</t>
  </si>
  <si>
    <r>
      <t xml:space="preserve">POWER GENERATION BY SOURCE IN OTHER EUROPEAN COUNTRIES </t>
    </r>
    <r>
      <rPr>
        <b/>
        <vertAlign val="superscript"/>
        <sz val="14"/>
        <color theme="1"/>
        <rFont val="Arial"/>
        <family val="2"/>
      </rPr>
      <t>1)</t>
    </r>
  </si>
  <si>
    <t>1) Disclosed from I/2019 onwards.</t>
  </si>
  <si>
    <r>
      <t xml:space="preserve">Other European countries </t>
    </r>
    <r>
      <rPr>
        <vertAlign val="superscript"/>
        <sz val="14"/>
        <color theme="1"/>
        <rFont val="Arial"/>
        <family val="2"/>
      </rPr>
      <t>1)</t>
    </r>
    <r>
      <rPr>
        <sz val="14"/>
        <color theme="1"/>
        <rFont val="Arial"/>
        <family val="2"/>
      </rPr>
      <t xml:space="preserve"> </t>
    </r>
    <r>
      <rPr>
        <vertAlign val="superscript"/>
        <sz val="14"/>
        <color theme="1"/>
        <rFont val="Arial"/>
        <family val="2"/>
      </rPr>
      <t>2)</t>
    </r>
  </si>
  <si>
    <r>
      <t xml:space="preserve">Total continuing operations excl. Russia </t>
    </r>
    <r>
      <rPr>
        <b/>
        <vertAlign val="superscript"/>
        <sz val="14"/>
        <rFont val="Arial"/>
        <family val="2"/>
      </rPr>
      <t>3)</t>
    </r>
  </si>
  <si>
    <t>2) Including commodity trading.</t>
  </si>
  <si>
    <t>3) From I/2021 onwards.</t>
  </si>
  <si>
    <t>Germany</t>
  </si>
  <si>
    <t>United Kingdom</t>
  </si>
  <si>
    <t>Netherlands</t>
  </si>
  <si>
    <t>1) From I/2021 onwards.</t>
  </si>
  <si>
    <t>NordPool transactions are calculated as a net amount of hourly sales and purchases at the Group level</t>
  </si>
  <si>
    <r>
      <t xml:space="preserve">Other countries </t>
    </r>
    <r>
      <rPr>
        <vertAlign val="superscript"/>
        <sz val="14"/>
        <rFont val="Arial"/>
        <family val="2"/>
      </rPr>
      <t>1)</t>
    </r>
    <r>
      <rPr>
        <sz val="14"/>
        <rFont val="Arial"/>
        <family val="2"/>
      </rPr>
      <t xml:space="preserve"> </t>
    </r>
    <r>
      <rPr>
        <vertAlign val="superscript"/>
        <sz val="14"/>
        <rFont val="Arial"/>
        <family val="2"/>
      </rPr>
      <t>2)</t>
    </r>
  </si>
  <si>
    <t>1) Until October 2014 including the UK, which is reported as other sales in Generation segment.</t>
  </si>
  <si>
    <t>2) Until December 2018 including Norway.</t>
  </si>
  <si>
    <t>Power generation in the EU and Norway</t>
  </si>
  <si>
    <t>Power generation in Russia</t>
  </si>
  <si>
    <t>Heat production in the EU and Norway*</t>
  </si>
  <si>
    <t>Heat production in Russia</t>
  </si>
  <si>
    <t>* III/2012 restated.</t>
  </si>
  <si>
    <t>POWER GENERATION CAPACITY BY DIVISION</t>
  </si>
  <si>
    <t>Other (solar in India)</t>
  </si>
  <si>
    <t>HEAT PRODUCTION CAPACITY BY DIVISION</t>
  </si>
  <si>
    <t>Jun 30
2013</t>
  </si>
  <si>
    <t>POWER GENERATION BY SOURCE IN THE NORDIC COUNTRIES</t>
  </si>
  <si>
    <t>Power sales in the EU and Norway</t>
  </si>
  <si>
    <t>Power sales in Russia</t>
  </si>
  <si>
    <t>Heat sales in the EU and Norway</t>
  </si>
  <si>
    <t>Heat sales in Russia</t>
  </si>
  <si>
    <t>Other countries*</t>
  </si>
  <si>
    <t>* Including the UK, which is reported in the Power Division, other sales.</t>
  </si>
  <si>
    <t>HEAT DIVISION</t>
  </si>
  <si>
    <t>June 30</t>
  </si>
  <si>
    <t>ESD - ELECTRICITY SALES BUSINESS AREA</t>
  </si>
  <si>
    <t>ELECTRICITY SALES</t>
  </si>
  <si>
    <t>Electricity sales</t>
  </si>
  <si>
    <t>1) Figures based on LTM (last twelve months).</t>
  </si>
  <si>
    <r>
      <t xml:space="preserve">Financial net debt/comparable EBITDA, total </t>
    </r>
    <r>
      <rPr>
        <vertAlign val="superscript"/>
        <sz val="14"/>
        <rFont val="Arial"/>
        <family val="2"/>
      </rPr>
      <t>1)</t>
    </r>
  </si>
  <si>
    <r>
      <t xml:space="preserve">Financial net debt adjusted with Uniper receivable </t>
    </r>
    <r>
      <rPr>
        <vertAlign val="superscript"/>
        <sz val="14"/>
        <rFont val="Arial"/>
        <family val="2"/>
      </rPr>
      <t>2)</t>
    </r>
  </si>
  <si>
    <r>
      <t xml:space="preserve">Adjusted net debt, EUR million </t>
    </r>
    <r>
      <rPr>
        <vertAlign val="superscript"/>
        <sz val="14"/>
        <rFont val="Arial"/>
        <family val="2"/>
      </rPr>
      <t>3)</t>
    </r>
  </si>
  <si>
    <t>3) Fortum is no longer disclosing Adjusted net debt after Dec 31 2022.</t>
  </si>
  <si>
    <t>2) As part of the of the agreement in principle, Fortum’s EUR 4 billion shareholder loan to Uniper is to be repaid. The loan is included in the balance sheet as of 30 September 2022 on the line ‘Short-term interest-bearing receivables'.</t>
  </si>
  <si>
    <r>
      <t xml:space="preserve">Realised foreign exchange results and other financial items </t>
    </r>
    <r>
      <rPr>
        <vertAlign val="superscript"/>
        <sz val="14"/>
        <rFont val="Arial"/>
        <family val="2"/>
      </rPr>
      <t>1)</t>
    </r>
  </si>
  <si>
    <r>
      <t xml:space="preserve">Return on net assets (RONA), % </t>
    </r>
    <r>
      <rPr>
        <vertAlign val="superscript"/>
        <sz val="14"/>
        <rFont val="Arial"/>
        <family val="2"/>
      </rPr>
      <t>1)</t>
    </r>
  </si>
  <si>
    <t>I/2026</t>
  </si>
  <si>
    <t>Mar 31 2026</t>
  </si>
  <si>
    <t>LTM Mar 31 2026</t>
  </si>
  <si>
    <t>Net debt</t>
  </si>
  <si>
    <t>Net debt, EUR million</t>
  </si>
  <si>
    <r>
      <t xml:space="preserve">Net debt/comparable EBITDA, continuing operations </t>
    </r>
    <r>
      <rPr>
        <vertAlign val="superscript"/>
        <sz val="14"/>
        <rFont val="Arial"/>
        <family val="2"/>
      </rPr>
      <t>1)</t>
    </r>
  </si>
  <si>
    <t>Settlements of future contracts</t>
  </si>
  <si>
    <t>Change in deposits and securities</t>
  </si>
  <si>
    <t>II/2026</t>
  </si>
  <si>
    <t>2) Change in liability to return emission rights is presented in Change in working capital from 2026 (previously in non-cash and other items) with no change to Net cash from operating activities. Comparatives for year 2025 have been reclassified accordingly.</t>
  </si>
  <si>
    <r>
      <t xml:space="preserve">Change in working capital </t>
    </r>
    <r>
      <rPr>
        <vertAlign val="superscript"/>
        <sz val="14"/>
        <rFont val="Arial"/>
        <family val="2"/>
      </rPr>
      <t>2)</t>
    </r>
  </si>
  <si>
    <r>
      <t>Change in other interest-bearing receivables and other</t>
    </r>
    <r>
      <rPr>
        <vertAlign val="superscript"/>
        <sz val="14"/>
        <rFont val="Arial"/>
        <family val="2"/>
      </rPr>
      <t xml:space="preserve"> 3)</t>
    </r>
  </si>
  <si>
    <t>3) In 2021 Fortum granted Uniper a shareholder loan of EUR 4,000 million of which EUR 2,500 million was drawn in 2021 and EUR 1,500 million in 2022. In December 2022, as part of the closing of the Uniper transaction, the EUR 4,000 million shareholder loan was fully repaid to Fortum.</t>
  </si>
  <si>
    <r>
      <t xml:space="preserve">Net cash from/used in investing activities, discontinued operations </t>
    </r>
    <r>
      <rPr>
        <vertAlign val="superscript"/>
        <sz val="14"/>
        <rFont val="Arial"/>
        <family val="2"/>
      </rPr>
      <t>5)</t>
    </r>
  </si>
  <si>
    <t>5) Cash flow from investing activities for discontinued operations in 2023 includes Russia related cash flows from I/2023 netted with liquid funds of EUR 284 million lost through the seizure of the Russian assets. The consideration received for the Uniper shares, EUR 498 million, is presented in cash flow from discontinued operations in 2022.</t>
  </si>
  <si>
    <t>4) As of 1 January 2026, the cash flow statement presentation has been changed. Cash and cash equivalents replaced liquid funds in the cash flow statement and therefore deposits and securities classified as liquid funds are now included in investing activities. Comparatives for 2025 have been reclassified accordingly.</t>
  </si>
  <si>
    <r>
      <t xml:space="preserve">Non-cash and other items </t>
    </r>
    <r>
      <rPr>
        <vertAlign val="superscript"/>
        <sz val="14"/>
        <rFont val="Arial"/>
        <family val="2"/>
      </rPr>
      <t>1) 2)</t>
    </r>
  </si>
  <si>
    <r>
      <t xml:space="preserve">Net increase (+)/decrease (-) in cash and cash equivalents, continuing operations </t>
    </r>
    <r>
      <rPr>
        <b/>
        <vertAlign val="superscript"/>
        <sz val="14"/>
        <rFont val="Arial"/>
        <family val="2"/>
      </rPr>
      <t>4)</t>
    </r>
  </si>
  <si>
    <t>Net debt / comparable EBITDA</t>
  </si>
  <si>
    <t>Financial net debt to Comparable EBITDA was Fortum’s long-term financial target measure for capital structure until 31 December 2025.</t>
  </si>
  <si>
    <t>Net debt is used in the follow-up of the indebtedness of the group and it is a component in the capital structure target of Financial net debt to Comparable EBITDA.</t>
  </si>
  <si>
    <t>Financial net debt was used in the follow-up of the indebtedness of the group and it is a component in the capital structure target of Financial net debt to Comparable EBITDA until 31 December 2025.</t>
  </si>
  <si>
    <t>Net debt to Comparable EBITDA is Fortum’s long-term financial target measure for capital structure.</t>
  </si>
  <si>
    <t>3) From 2026 waste treatment sales is included in other sales.</t>
  </si>
  <si>
    <r>
      <t xml:space="preserve">- waste treatment sales </t>
    </r>
    <r>
      <rPr>
        <vertAlign val="superscript"/>
        <sz val="14"/>
        <rFont val="Arial"/>
        <family val="2"/>
      </rPr>
      <t>3)</t>
    </r>
  </si>
  <si>
    <r>
      <t xml:space="preserve">Other items affecting comparability </t>
    </r>
    <r>
      <rPr>
        <vertAlign val="superscript"/>
        <sz val="14"/>
        <rFont val="Arial"/>
        <family val="2"/>
      </rPr>
      <t>4)</t>
    </r>
  </si>
  <si>
    <r>
      <t xml:space="preserve">Segment assets (at period end) </t>
    </r>
    <r>
      <rPr>
        <vertAlign val="superscript"/>
        <sz val="14"/>
        <rFont val="Arial"/>
        <family val="2"/>
      </rPr>
      <t>5)</t>
    </r>
  </si>
  <si>
    <r>
      <t xml:space="preserve">Segment liabilities (at period end) </t>
    </r>
    <r>
      <rPr>
        <vertAlign val="superscript"/>
        <sz val="14"/>
        <rFont val="Arial"/>
        <family val="2"/>
      </rPr>
      <t>5)</t>
    </r>
  </si>
  <si>
    <t>4) In IV/2020, Nuclear fund adjustment was reclassified from Items affecting comparability to Other financial expenses, net. Comparatives for 2019 and 2020 have been reclassified accordingly.</t>
  </si>
  <si>
    <t>5) From March 31 2015 onwards Fortum discloses segment assets and segment liabilities as included in comparable net assets.</t>
  </si>
  <si>
    <t>Jun 30 2026</t>
  </si>
  <si>
    <t>LTM Jun 30 2026</t>
  </si>
  <si>
    <t>Fortum power generation capacity by type and by country, 30 June 2026</t>
  </si>
  <si>
    <t>2) Measured as quarterly paying customers.</t>
  </si>
  <si>
    <t>* Q1/2026 figures changed from previously published</t>
  </si>
  <si>
    <r>
      <t xml:space="preserve">E-mobility </t>
    </r>
    <r>
      <rPr>
        <vertAlign val="superscript"/>
        <sz val="14"/>
        <rFont val="Arial"/>
        <family val="2"/>
      </rPr>
      <t>2)</t>
    </r>
    <r>
      <rPr>
        <sz val="1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</si>
</sst>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164" formatCode="&quot;$&quot;#,##0_);[Red]\(&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00\ _m_k_-;\-* #,##0.00\ _m_k_-;_-* &quot;-&quot;??\ _m_k_-;_-@_-"/>
    <numFmt numFmtId="171" formatCode="0.0"/>
    <numFmt numFmtId="172" formatCode="#,##0.0"/>
    <numFmt numFmtId="173" formatCode="#,##0.000"/>
    <numFmt numFmtId="174" formatCode="_-* #,##0.00&quot;р.&quot;_-;\-* #,##0.00&quot;р.&quot;_-;_-* &quot;-&quot;??&quot;р.&quot;_-;_-@_-"/>
    <numFmt numFmtId="175" formatCode="0.0_)"/>
    <numFmt numFmtId="176" formatCode="_-* #,##0.00\ _z_ł_-;\-* #,##0.00\ _z_ł_-;_-* &quot;-&quot;??\ _z_ł_-;_-@_-"/>
    <numFmt numFmtId="177" formatCode="General_)"/>
    <numFmt numFmtId="178" formatCode="0_)"/>
    <numFmt numFmtId="179" formatCode="#,##0.00\ [$€-1]\ ;\-#,##0.00\ [$€-1]\ ;&quot; -&quot;#\ [$€-1]\ "/>
    <numFmt numFmtId="180" formatCode="#,##0_);\(#,##0\);"/>
    <numFmt numFmtId="181" formatCode="0\ %;[Red]\ \-0\ %"/>
    <numFmt numFmtId="182" formatCode="_-* #,##0\ _m_k_-;\-* #,##0\ _m_k_-;_-* &quot;-&quot;\ _m_k_-;_-@_-"/>
    <numFmt numFmtId="183" formatCode="_-* #,##0\ &quot;mk&quot;_-;\-* #,##0\ &quot;mk&quot;_-;_-* &quot;-&quot;\ &quot;mk&quot;_-;_-@_-"/>
    <numFmt numFmtId="184" formatCode="0.0&quot;x&quot;;@_)"/>
    <numFmt numFmtId="185" formatCode="#.####################"/>
    <numFmt numFmtId="186" formatCode="0.0%"/>
    <numFmt numFmtId="187" formatCode="#.#####"/>
    <numFmt numFmtId="188" formatCode="0.00000"/>
    <numFmt numFmtId="189" formatCode="_-* #,##0_р_._-;\-* #,##0_р_._-;_-* &quot;-&quot;_р_._-;_-@_-"/>
    <numFmt numFmtId="190" formatCode="_-* #,##0.00_р_._-;\-* #,##0.00_р_._-;_-* &quot;-&quot;??_р_._-;_-@_-"/>
    <numFmt numFmtId="191" formatCode="#,##0;\-#,##0;\-"/>
    <numFmt numFmtId="192" formatCode="#,##0.00;\-#,##0.00;\-"/>
    <numFmt numFmtId="193" formatCode="#,##0_ ;\-#,##0\ "/>
    <numFmt numFmtId="194" formatCode="#,##0.0;\-#,##0.0;\-"/>
  </numFmts>
  <fonts count="156">
    <font>
      <u val="singleAccounting"/>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8"/>
      <name val="Arial"/>
      <family val="2"/>
    </font>
    <font>
      <b/>
      <sz val="14"/>
      <name val="Arial"/>
      <family val="2"/>
    </font>
    <font>
      <sz val="14"/>
      <name val="Arial"/>
      <family val="2"/>
    </font>
    <font>
      <i/>
      <sz val="14"/>
      <name val="Arial"/>
      <family val="2"/>
    </font>
    <font>
      <b/>
      <sz val="12"/>
      <name val="Arial"/>
      <family val="2"/>
    </font>
    <font>
      <vertAlign val="superscript"/>
      <sz val="14"/>
      <name val="Arial"/>
      <family val="2"/>
    </font>
    <font>
      <b/>
      <u/>
      <sz val="14"/>
      <name val="Arial"/>
      <family val="2"/>
    </font>
    <font>
      <b/>
      <i/>
      <sz val="14"/>
      <name val="Arial"/>
      <family val="2"/>
    </font>
    <font>
      <sz val="10"/>
      <name val="Arial"/>
      <family val="2"/>
    </font>
    <font>
      <b/>
      <sz val="16"/>
      <name val="Arial"/>
      <family val="2"/>
    </font>
    <font>
      <sz val="16"/>
      <name val="Arial"/>
      <family val="2"/>
    </font>
    <font>
      <vertAlign val="subscript"/>
      <sz val="14"/>
      <name val="Arial"/>
      <family val="2"/>
    </font>
    <font>
      <u val="singleAccounting"/>
      <sz val="12"/>
      <name val="Arial"/>
      <family val="2"/>
    </font>
    <font>
      <u val="singleAccounting"/>
      <sz val="14"/>
      <name val="Arial"/>
      <family val="2"/>
    </font>
    <font>
      <b/>
      <u val="singleAccounting"/>
      <sz val="14"/>
      <name val="Arial"/>
      <family val="2"/>
    </font>
    <font>
      <b/>
      <u val="singleAccounting"/>
      <sz val="12"/>
      <name val="Arial"/>
      <family val="2"/>
    </font>
    <font>
      <strike/>
      <vertAlign val="superscript"/>
      <sz val="14"/>
      <name val="Arial"/>
      <family val="2"/>
    </font>
    <font>
      <b/>
      <sz val="10"/>
      <name val="Arial"/>
      <family val="2"/>
    </font>
    <font>
      <u val="singleAccounting"/>
      <sz val="12"/>
      <name val="Arial"/>
      <family val="2"/>
    </font>
    <font>
      <sz val="14"/>
      <color indexed="10"/>
      <name val="Arial"/>
      <family val="2"/>
    </font>
    <font>
      <vertAlign val="superscript"/>
      <sz val="16"/>
      <name val="Arial"/>
      <family val="2"/>
    </font>
    <font>
      <strike/>
      <sz val="14"/>
      <name val="Arial"/>
      <family val="2"/>
    </font>
    <font>
      <sz val="14"/>
      <color theme="1"/>
      <name val="Arial"/>
      <family val="2"/>
    </font>
    <font>
      <strike/>
      <sz val="14"/>
      <color rgb="FFFF0000"/>
      <name val="Arial"/>
      <family val="2"/>
    </font>
    <font>
      <sz val="12"/>
      <color rgb="FFFF0000"/>
      <name val="Arial"/>
      <family val="2"/>
    </font>
    <font>
      <u val="singleAccounting"/>
      <sz val="12"/>
      <color rgb="FFFF0000"/>
      <name val="Arial"/>
      <family val="2"/>
    </font>
    <font>
      <b/>
      <u val="singleAccounting"/>
      <sz val="12"/>
      <color rgb="FFFF0000"/>
      <name val="Arial"/>
      <family val="2"/>
    </font>
    <font>
      <b/>
      <sz val="12"/>
      <color rgb="FFFF0000"/>
      <name val="Arial"/>
      <family val="2"/>
    </font>
    <font>
      <b/>
      <sz val="14"/>
      <color rgb="FFFF0000"/>
      <name val="Arial"/>
      <family val="2"/>
    </font>
    <font>
      <sz val="14"/>
      <color rgb="FFFF0000"/>
      <name val="Arial"/>
      <family val="2"/>
    </font>
    <font>
      <sz val="10"/>
      <color indexed="8"/>
      <name val="Arial"/>
      <family val="2"/>
    </font>
    <font>
      <b/>
      <sz val="18"/>
      <name val="Arial"/>
      <family val="2"/>
    </font>
    <font>
      <sz val="20"/>
      <color theme="0" tint="-4.9989318521683403E-2"/>
      <name val="Arial"/>
      <family val="2"/>
    </font>
    <font>
      <sz val="12"/>
      <color indexed="63"/>
      <name val="Arial"/>
      <family val="2"/>
    </font>
    <font>
      <sz val="10"/>
      <name val="Arial Cyr"/>
      <charset val="204"/>
    </font>
    <font>
      <sz val="10"/>
      <name val="Helv"/>
    </font>
    <font>
      <sz val="8"/>
      <color indexed="8"/>
      <name val="Tahoma"/>
      <family val="2"/>
    </font>
    <font>
      <b/>
      <sz val="8"/>
      <color indexed="8"/>
      <name val="Tahoma"/>
      <family val="2"/>
    </font>
    <font>
      <sz val="10"/>
      <name val="Helv"/>
      <charset val="204"/>
    </font>
    <font>
      <sz val="12"/>
      <name val="Times New Roman"/>
      <family val="1"/>
    </font>
    <font>
      <sz val="11"/>
      <color indexed="8"/>
      <name val="Czcionka tekstu podstawowego"/>
      <family val="2"/>
      <charset val="238"/>
    </font>
    <font>
      <sz val="11"/>
      <color indexed="9"/>
      <name val="Czcionka tekstu podstawowego"/>
      <family val="2"/>
      <charset val="238"/>
    </font>
    <font>
      <sz val="11"/>
      <color indexed="8"/>
      <name val="Calibri"/>
      <family val="2"/>
      <charset val="238"/>
    </font>
    <font>
      <sz val="11"/>
      <color indexed="9"/>
      <name val="Calibri"/>
      <family val="2"/>
      <charset val="238"/>
    </font>
    <font>
      <sz val="10"/>
      <name val="Courier New"/>
      <family val="3"/>
    </font>
    <font>
      <b/>
      <sz val="12"/>
      <name val="Times New Roman"/>
      <family val="1"/>
    </font>
    <font>
      <sz val="10"/>
      <name val="Arial"/>
      <family val="2"/>
      <charset val="238"/>
    </font>
    <font>
      <sz val="10"/>
      <color indexed="22"/>
      <name val="Arial"/>
      <family val="2"/>
    </font>
    <font>
      <sz val="10"/>
      <name val="BERNHARD"/>
    </font>
    <font>
      <sz val="11"/>
      <color indexed="62"/>
      <name val="Calibri"/>
      <family val="2"/>
    </font>
    <font>
      <b/>
      <sz val="11"/>
      <color indexed="63"/>
      <name val="Calibri"/>
      <family val="2"/>
    </font>
    <font>
      <sz val="8"/>
      <name val="Times New Roman"/>
      <family val="1"/>
    </font>
    <font>
      <sz val="1"/>
      <color indexed="8"/>
      <name val="Courier"/>
      <family val="3"/>
    </font>
    <font>
      <sz val="11"/>
      <color indexed="17"/>
      <name val="Calibri"/>
      <family val="2"/>
    </font>
    <font>
      <i/>
      <sz val="10"/>
      <name val="Arial"/>
      <family val="2"/>
    </font>
    <font>
      <sz val="10"/>
      <name val="MS Sans Serif"/>
      <family val="2"/>
    </font>
    <font>
      <sz val="10"/>
      <name val="Times New Roman CE"/>
    </font>
    <font>
      <b/>
      <sz val="1"/>
      <color indexed="8"/>
      <name val="Courier"/>
      <family val="3"/>
    </font>
    <font>
      <sz val="8"/>
      <name val="Arial"/>
      <family val="2"/>
      <charset val="238"/>
    </font>
    <font>
      <u/>
      <sz val="10"/>
      <color indexed="12"/>
      <name val="Arial"/>
      <family val="2"/>
    </font>
    <font>
      <sz val="10"/>
      <color indexed="12"/>
      <name val="Arial"/>
      <family val="2"/>
    </font>
    <font>
      <sz val="11"/>
      <color indexed="10"/>
      <name val="Calibri"/>
      <family val="2"/>
    </font>
    <font>
      <b/>
      <sz val="11"/>
      <color indexed="9"/>
      <name val="Czcionka tekstu podstawowego"/>
      <family val="2"/>
      <charset val="238"/>
    </font>
    <font>
      <sz val="8"/>
      <name val="Helv"/>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Courier"/>
      <family val="1"/>
      <charset val="238"/>
    </font>
    <font>
      <sz val="10"/>
      <name val="Arial CE"/>
      <charset val="238"/>
    </font>
    <font>
      <b/>
      <sz val="10"/>
      <color indexed="0"/>
      <name val="Arial"/>
      <family val="2"/>
      <charset val="238"/>
    </font>
    <font>
      <sz val="8"/>
      <name val="Arial CE"/>
    </font>
    <font>
      <b/>
      <sz val="11"/>
      <color indexed="52"/>
      <name val="Czcionka tekstu podstawowego"/>
      <family val="2"/>
      <charset val="238"/>
    </font>
    <font>
      <sz val="10"/>
      <color indexed="8"/>
      <name val="Arial CE"/>
      <family val="2"/>
      <charset val="238"/>
    </font>
    <font>
      <b/>
      <i/>
      <sz val="11"/>
      <color indexed="8"/>
      <name val="Times New Roman"/>
      <family val="1"/>
    </font>
    <font>
      <b/>
      <sz val="11"/>
      <color indexed="16"/>
      <name val="Times New Roman"/>
      <family val="1"/>
    </font>
    <font>
      <b/>
      <sz val="22"/>
      <color indexed="8"/>
      <name val="Times New Roman"/>
      <family val="1"/>
    </font>
    <font>
      <b/>
      <sz val="11"/>
      <name val="Arial CE"/>
      <family val="2"/>
      <charset val="238"/>
    </font>
    <font>
      <sz val="10"/>
      <color indexed="8"/>
      <name val="Times New Roman"/>
      <family val="1"/>
    </font>
    <font>
      <u/>
      <sz val="7.8"/>
      <color indexed="36"/>
      <name val="Tms Rmn"/>
    </font>
    <font>
      <b/>
      <sz val="18"/>
      <color indexed="62"/>
      <name val="Cambria"/>
      <family val="2"/>
      <charset val="238"/>
    </font>
    <font>
      <i/>
      <sz val="8"/>
      <name val="Times New Roman"/>
      <family val="1"/>
    </font>
    <font>
      <sz val="10"/>
      <name val="Courier"/>
      <family val="3"/>
    </font>
    <font>
      <b/>
      <sz val="11"/>
      <color indexed="8"/>
      <name val="Calibri"/>
      <family val="2"/>
    </font>
    <font>
      <i/>
      <sz val="11"/>
      <color indexed="23"/>
      <name val="Czcionka tekstu podstawowego"/>
      <family val="2"/>
      <charset val="238"/>
    </font>
    <font>
      <b/>
      <sz val="18"/>
      <color indexed="56"/>
      <name val="Cambria"/>
      <family val="2"/>
      <charset val="238"/>
    </font>
    <font>
      <sz val="11"/>
      <color indexed="20"/>
      <name val="Czcionka tekstu podstawowego"/>
      <family val="2"/>
      <charset val="238"/>
    </font>
    <font>
      <sz val="10"/>
      <name val="Arial Cyr"/>
      <family val="2"/>
      <charset val="204"/>
    </font>
    <font>
      <b/>
      <sz val="14"/>
      <name val="Franklin Gothic Medium"/>
      <family val="2"/>
      <charset val="204"/>
    </font>
    <font>
      <b/>
      <sz val="9"/>
      <name val="Tahoma"/>
      <family val="2"/>
      <charset val="204"/>
    </font>
    <font>
      <b/>
      <sz val="10"/>
      <color indexed="12"/>
      <name val="Arial Cyr"/>
      <family val="2"/>
      <charset val="204"/>
    </font>
    <font>
      <sz val="9"/>
      <name val="Tahoma"/>
      <family val="2"/>
      <charset val="204"/>
    </font>
    <font>
      <b/>
      <sz val="12"/>
      <name val="Arial"/>
      <family val="2"/>
      <charset val="204"/>
    </font>
    <font>
      <b/>
      <sz val="14"/>
      <name val="Arial"/>
      <family val="2"/>
      <charset val="204"/>
    </font>
    <font>
      <sz val="12"/>
      <name val="Arial"/>
      <family val="2"/>
      <charset val="204"/>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4"/>
      <color rgb="FF7030A0"/>
      <name val="Arial"/>
      <family val="2"/>
    </font>
    <font>
      <b/>
      <sz val="14"/>
      <color rgb="FF7030A0"/>
      <name val="Arial"/>
      <family val="2"/>
    </font>
    <font>
      <i/>
      <sz val="14"/>
      <color rgb="FF7030A0"/>
      <name val="Arial"/>
      <family val="2"/>
    </font>
    <font>
      <b/>
      <vertAlign val="superscript"/>
      <sz val="14"/>
      <name val="Arial"/>
      <family val="2"/>
    </font>
    <font>
      <sz val="18"/>
      <name val="Arial"/>
      <family val="2"/>
    </font>
    <font>
      <vertAlign val="superscript"/>
      <sz val="12"/>
      <name val="Arial"/>
      <family val="2"/>
    </font>
    <font>
      <u val="singleAccounting"/>
      <sz val="14"/>
      <color rgb="FFFF0000"/>
      <name val="Arial"/>
      <family val="2"/>
    </font>
    <font>
      <b/>
      <sz val="14"/>
      <color theme="1"/>
      <name val="Arial"/>
      <family val="2"/>
    </font>
    <font>
      <b/>
      <sz val="14"/>
      <color rgb="FF0000FF"/>
      <name val="Arial"/>
      <family val="2"/>
    </font>
    <font>
      <sz val="14"/>
      <color rgb="FF0000FF"/>
      <name val="Arial"/>
      <family val="2"/>
    </font>
    <font>
      <b/>
      <u val="singleAccounting"/>
      <sz val="14"/>
      <color rgb="FFFF0000"/>
      <name val="Arial"/>
      <family val="2"/>
    </font>
    <font>
      <u val="singleAccounting"/>
      <sz val="12"/>
      <color theme="1"/>
      <name val="Arial"/>
      <family val="2"/>
    </font>
    <font>
      <b/>
      <u val="singleAccounting"/>
      <sz val="12"/>
      <color theme="1"/>
      <name val="Arial"/>
      <family val="2"/>
    </font>
    <font>
      <b/>
      <sz val="20"/>
      <name val="Arial"/>
      <family val="2"/>
    </font>
    <font>
      <b/>
      <u/>
      <sz val="18"/>
      <name val="Arial"/>
      <family val="2"/>
    </font>
    <font>
      <sz val="11"/>
      <color rgb="FFFF0000"/>
      <name val="Arial"/>
      <family val="2"/>
    </font>
    <font>
      <vertAlign val="superscript"/>
      <sz val="14"/>
      <color theme="1"/>
      <name val="Arial"/>
      <family val="2"/>
    </font>
    <font>
      <b/>
      <vertAlign val="superscript"/>
      <sz val="14"/>
      <color theme="1"/>
      <name val="Arial"/>
      <family val="2"/>
    </font>
    <font>
      <u val="singleAccounting"/>
      <sz val="14"/>
      <color theme="1"/>
      <name val="Arial"/>
      <family val="2"/>
    </font>
    <font>
      <b/>
      <sz val="8"/>
      <name val="Arial"/>
      <family val="2"/>
    </font>
    <font>
      <u/>
      <sz val="12"/>
      <color theme="10"/>
      <name val="Arial"/>
      <family val="2"/>
    </font>
    <font>
      <b/>
      <sz val="8"/>
      <name val="Calibri"/>
      <family val="2"/>
    </font>
    <font>
      <vertAlign val="subscript"/>
      <sz val="14"/>
      <color theme="1"/>
      <name val="Arial"/>
      <family val="2"/>
    </font>
    <font>
      <sz val="13"/>
      <color rgb="FFFF0000"/>
      <name val="Arial"/>
      <family val="2"/>
    </font>
    <font>
      <b/>
      <sz val="13"/>
      <color rgb="FFFF0000"/>
      <name val="Arial"/>
      <family val="2"/>
    </font>
    <font>
      <b/>
      <sz val="13"/>
      <color theme="1"/>
      <name val="Arial"/>
      <family val="2"/>
    </font>
    <font>
      <sz val="11"/>
      <color theme="1"/>
      <name val="Arial"/>
      <family val="2"/>
    </font>
    <font>
      <sz val="13"/>
      <color theme="1"/>
      <name val="Arial"/>
      <family val="2"/>
    </font>
    <font>
      <b/>
      <sz val="11"/>
      <name val="Arial"/>
      <family val="2"/>
    </font>
    <font>
      <i/>
      <sz val="14"/>
      <color theme="0" tint="-0.499984740745262"/>
      <name val="Arial"/>
      <family val="2"/>
    </font>
    <font>
      <sz val="14"/>
      <color theme="0" tint="-0.499984740745262"/>
      <name val="Arial"/>
      <family val="2"/>
    </font>
    <font>
      <u val="singleAccounting"/>
      <vertAlign val="superscript"/>
      <sz val="12"/>
      <name val="Arial"/>
      <family val="2"/>
    </font>
    <font>
      <b/>
      <sz val="16"/>
      <name val="Calibri"/>
      <family val="2"/>
    </font>
  </fonts>
  <fills count="48">
    <fill>
      <patternFill patternType="none"/>
    </fill>
    <fill>
      <patternFill patternType="gray125"/>
    </fill>
    <fill>
      <patternFill patternType="solid">
        <fgColor indexed="43"/>
        <bgColor indexed="64"/>
      </patternFill>
    </fill>
    <fill>
      <patternFill patternType="solid">
        <fgColor indexed="41"/>
      </patternFill>
    </fill>
    <fill>
      <patternFill patternType="solid">
        <fgColor indexed="40"/>
        <bgColor indexed="64"/>
      </patternFill>
    </fill>
    <fill>
      <patternFill patternType="solid">
        <fgColor indexed="42"/>
        <bgColor indexed="64"/>
      </patternFill>
    </fill>
    <fill>
      <patternFill patternType="solid">
        <fgColor indexed="9"/>
        <bgColor indexed="64"/>
      </patternFill>
    </fill>
    <fill>
      <patternFill patternType="solid">
        <fgColor rgb="FF507D9E"/>
        <bgColor indexed="64"/>
      </patternFill>
    </fill>
    <fill>
      <patternFill patternType="solid">
        <fgColor rgb="FFCBE4F4"/>
        <bgColor indexed="64"/>
      </patternFill>
    </fill>
    <fill>
      <patternFill patternType="solid">
        <fgColor rgb="FFD9ECF6"/>
        <bgColor indexed="64"/>
      </patternFill>
    </fill>
    <fill>
      <patternFill patternType="solid">
        <fgColor indexed="31"/>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0"/>
      </patternFill>
    </fill>
    <fill>
      <patternFill patternType="solid">
        <fgColor indexed="22"/>
        <bgColor indexed="64"/>
      </patternFill>
    </fill>
    <fill>
      <patternFill patternType="solid">
        <fgColor indexed="26"/>
        <bgColor indexed="64"/>
      </patternFill>
    </fill>
    <fill>
      <patternFill patternType="solid">
        <fgColor indexed="55"/>
      </patternFill>
    </fill>
    <fill>
      <patternFill patternType="solid">
        <fgColor indexed="43"/>
      </patternFill>
    </fill>
    <fill>
      <patternFill patternType="solid">
        <fgColor rgb="FFFFB6C1"/>
        <bgColor indexed="64"/>
      </patternFill>
    </fill>
    <fill>
      <patternFill patternType="solid">
        <fgColor indexed="35"/>
        <bgColor indexed="64"/>
      </patternFill>
    </fill>
    <fill>
      <patternFill patternType="solid">
        <fgColor indexed="26"/>
      </patternFill>
    </fill>
    <fill>
      <patternFill patternType="solid">
        <fgColor indexed="27"/>
        <bgColor indexed="64"/>
      </patternFill>
    </fill>
    <fill>
      <patternFill patternType="solid">
        <fgColor indexed="47"/>
        <bgColor indexed="64"/>
      </patternFill>
    </fill>
    <fill>
      <patternFill patternType="solid">
        <fgColor theme="0"/>
        <bgColor indexed="64"/>
      </patternFill>
    </fill>
  </fills>
  <borders count="6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style="medium">
        <color indexed="64"/>
      </top>
      <bottom style="double">
        <color indexed="64"/>
      </bottom>
      <diagonal/>
    </border>
    <border>
      <left/>
      <right/>
      <top style="medium">
        <color indexed="64"/>
      </top>
      <bottom/>
      <diagonal/>
    </border>
    <border>
      <left/>
      <right/>
      <top style="double">
        <color indexed="64"/>
      </top>
      <bottom/>
      <diagonal/>
    </border>
    <border>
      <left/>
      <right style="thin">
        <color indexed="64"/>
      </right>
      <top/>
      <bottom/>
      <diagonal/>
    </border>
    <border>
      <left style="medium">
        <color indexed="64"/>
      </left>
      <right/>
      <top style="medium">
        <color indexed="64"/>
      </top>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right/>
      <top/>
      <bottom style="medium">
        <color rgb="FF507D9E"/>
      </bottom>
      <diagonal/>
    </border>
    <border>
      <left/>
      <right/>
      <top style="medium">
        <color rgb="FF507D9E"/>
      </top>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top style="thin">
        <color indexed="64"/>
      </top>
      <bottom/>
      <diagonal/>
    </border>
    <border>
      <left/>
      <right/>
      <top/>
      <bottom style="thin">
        <color indexed="8"/>
      </bottom>
      <diagonal/>
    </border>
    <border>
      <left style="thin">
        <color indexed="64"/>
      </left>
      <right style="thin">
        <color indexed="64"/>
      </right>
      <top style="thin">
        <color indexed="6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hair">
        <color indexed="64"/>
      </left>
      <right/>
      <top style="hair">
        <color indexed="64"/>
      </top>
      <bottom style="hair">
        <color indexed="9"/>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55"/>
      </top>
      <bottom style="thin">
        <color indexed="55"/>
      </bottom>
      <diagonal/>
    </border>
    <border>
      <left style="thin">
        <color indexed="48"/>
      </left>
      <right style="thin">
        <color indexed="48"/>
      </right>
      <top style="thin">
        <color indexed="48"/>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30"/>
      </bottom>
      <diagonal/>
    </border>
    <border>
      <left/>
      <right/>
      <top style="thin">
        <color indexed="55"/>
      </top>
      <bottom style="thin">
        <color indexed="55"/>
      </bottom>
      <diagonal/>
    </border>
    <border>
      <left/>
      <right style="medium">
        <color rgb="FFB4B4B4"/>
      </right>
      <top/>
      <bottom style="medium">
        <color rgb="FFB4B4B4"/>
      </bottom>
      <diagonal/>
    </border>
    <border>
      <left/>
      <right/>
      <top/>
      <bottom style="thin">
        <color theme="0" tint="-0.14862514114810632"/>
      </bottom>
      <diagonal/>
    </border>
    <border>
      <left/>
      <right/>
      <top style="thin">
        <color auto="1"/>
      </top>
      <bottom/>
      <diagonal/>
    </border>
    <border>
      <left/>
      <right/>
      <top/>
      <bottom style="medium">
        <color theme="2"/>
      </bottom>
      <diagonal/>
    </border>
    <border>
      <left style="thin">
        <color indexed="9"/>
      </left>
      <right/>
      <top style="thin">
        <color theme="0" tint="-0.14419995727408674"/>
      </top>
      <bottom style="thin">
        <color theme="0" tint="-0.14419995727408674"/>
      </bottom>
      <diagonal/>
    </border>
    <border>
      <left style="thin">
        <color indexed="9"/>
      </left>
      <right/>
      <top style="thin">
        <color theme="0" tint="-0.14416943876461075"/>
      </top>
      <bottom style="thin">
        <color theme="0" tint="-0.14416943876461075"/>
      </bottom>
      <diagonal/>
    </border>
    <border>
      <left style="thin">
        <color indexed="9"/>
      </left>
      <right/>
      <top/>
      <bottom style="thin">
        <color theme="0" tint="-0.14419995727408674"/>
      </bottom>
      <diagonal/>
    </border>
    <border>
      <left style="thin">
        <color indexed="9"/>
      </left>
      <right style="thin">
        <color indexed="9"/>
      </right>
      <top style="thin">
        <color theme="0" tint="-0.14419995727408674"/>
      </top>
      <bottom style="medium">
        <color rgb="FFB4B4B4"/>
      </bottom>
      <diagonal/>
    </border>
    <border>
      <left/>
      <right/>
      <top/>
      <bottom style="thin">
        <color theme="0" tint="-0.14419995727408674"/>
      </bottom>
      <diagonal/>
    </border>
    <border>
      <left/>
      <right/>
      <top style="thin">
        <color theme="0" tint="-0.14862514114810632"/>
      </top>
      <bottom style="thin">
        <color indexed="64"/>
      </bottom>
      <diagonal/>
    </border>
  </borders>
  <cellStyleXfs count="6088">
    <xf numFmtId="3" fontId="0" fillId="0" borderId="0">
      <alignment vertical="distributed"/>
    </xf>
    <xf numFmtId="170" fontId="14" fillId="0" borderId="0" applyFont="0" applyFill="0" applyBorder="0" applyAlignment="0" applyProtection="0"/>
    <xf numFmtId="3" fontId="15" fillId="0" borderId="0"/>
    <xf numFmtId="3" fontId="28" fillId="0" borderId="0">
      <alignment vertical="distributed"/>
    </xf>
    <xf numFmtId="3" fontId="15" fillId="0" borderId="0"/>
    <xf numFmtId="3" fontId="24" fillId="0" borderId="0"/>
    <xf numFmtId="3" fontId="15" fillId="0" borderId="0"/>
    <xf numFmtId="0" fontId="24" fillId="0" borderId="0"/>
    <xf numFmtId="0" fontId="24" fillId="0" borderId="0"/>
    <xf numFmtId="0" fontId="24" fillId="0" borderId="0"/>
    <xf numFmtId="0" fontId="13" fillId="0" borderId="0"/>
    <xf numFmtId="0" fontId="12" fillId="0" borderId="0"/>
    <xf numFmtId="0" fontId="11" fillId="0" borderId="0"/>
    <xf numFmtId="0" fontId="11" fillId="0" borderId="0"/>
    <xf numFmtId="0" fontId="10" fillId="0" borderId="0"/>
    <xf numFmtId="0" fontId="9" fillId="0" borderId="0"/>
    <xf numFmtId="3" fontId="15" fillId="0" borderId="0"/>
    <xf numFmtId="9" fontId="14" fillId="0" borderId="0" applyFont="0" applyFill="0" applyBorder="0" applyAlignment="0" applyProtection="0"/>
    <xf numFmtId="4" fontId="46" fillId="3" borderId="11" applyNumberFormat="0" applyProtection="0">
      <alignment horizontal="right" vertical="center"/>
    </xf>
    <xf numFmtId="0" fontId="46" fillId="4" borderId="11" applyNumberFormat="0" applyProtection="0">
      <alignment horizontal="left" vertical="top" indent="1"/>
    </xf>
    <xf numFmtId="170" fontId="14" fillId="0" borderId="0" applyFont="0" applyFill="0" applyBorder="0" applyAlignment="0" applyProtection="0"/>
    <xf numFmtId="9" fontId="14" fillId="0" borderId="0" applyFont="0" applyFill="0" applyBorder="0" applyAlignment="0" applyProtection="0"/>
    <xf numFmtId="0" fontId="48" fillId="7" borderId="0" applyNumberFormat="0">
      <alignment horizontal="center" vertical="center"/>
    </xf>
    <xf numFmtId="0" fontId="26" fillId="0" borderId="0" applyNumberFormat="0">
      <alignment horizontal="left"/>
    </xf>
    <xf numFmtId="0" fontId="20" fillId="8" borderId="13" applyAlignment="0">
      <alignment horizontal="left"/>
    </xf>
    <xf numFmtId="1" fontId="15" fillId="8" borderId="13">
      <alignment horizontal="right" wrapText="1"/>
    </xf>
    <xf numFmtId="0" fontId="15" fillId="9" borderId="0" applyNumberFormat="0">
      <alignment horizontal="right"/>
    </xf>
    <xf numFmtId="0" fontId="20" fillId="0" borderId="14" applyAlignment="0">
      <alignment horizontal="left"/>
    </xf>
    <xf numFmtId="3" fontId="20" fillId="9" borderId="14" applyNumberFormat="0">
      <alignment horizontal="right"/>
    </xf>
    <xf numFmtId="0" fontId="15" fillId="0" borderId="14" applyNumberFormat="0">
      <alignment horizontal="right"/>
    </xf>
    <xf numFmtId="0" fontId="8" fillId="0" borderId="0"/>
    <xf numFmtId="0" fontId="20" fillId="0" borderId="14">
      <alignment horizontal="left"/>
    </xf>
    <xf numFmtId="0" fontId="49" fillId="9" borderId="0" applyNumberFormat="0">
      <alignment horizontal="right"/>
    </xf>
    <xf numFmtId="9" fontId="8" fillId="0" borderId="0" applyFont="0" applyFill="0" applyBorder="0" applyAlignment="0" applyProtection="0"/>
    <xf numFmtId="4" fontId="46" fillId="6" borderId="0">
      <alignment horizontal="right"/>
    </xf>
    <xf numFmtId="3" fontId="15" fillId="0" borderId="0"/>
    <xf numFmtId="0" fontId="8" fillId="0" borderId="0"/>
    <xf numFmtId="0" fontId="8" fillId="0" borderId="0"/>
    <xf numFmtId="0" fontId="14" fillId="0" borderId="0"/>
    <xf numFmtId="4" fontId="46" fillId="3" borderId="15" applyNumberFormat="0" applyProtection="0">
      <alignment horizontal="right" vertical="center"/>
    </xf>
    <xf numFmtId="0" fontId="46" fillId="4" borderId="15" applyNumberFormat="0" applyProtection="0">
      <alignment horizontal="left" vertical="top" indent="1"/>
    </xf>
    <xf numFmtId="3" fontId="14" fillId="0" borderId="0"/>
    <xf numFmtId="170" fontId="14"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0" fontId="8" fillId="0" borderId="0"/>
    <xf numFmtId="0" fontId="50" fillId="0" borderId="0"/>
    <xf numFmtId="0" fontId="50"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1" fillId="0" borderId="0"/>
    <xf numFmtId="0" fontId="51" fillId="0" borderId="0"/>
    <xf numFmtId="0" fontId="51" fillId="0" borderId="0"/>
    <xf numFmtId="0" fontId="51" fillId="0" borderId="0"/>
    <xf numFmtId="0" fontId="14" fillId="0" borderId="0"/>
    <xf numFmtId="0" fontId="14" fillId="0" borderId="0"/>
    <xf numFmtId="0" fontId="14" fillId="0" borderId="0"/>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10" borderId="0">
      <alignment horizontal="left" vertical="top"/>
    </xf>
    <xf numFmtId="0" fontId="53" fillId="11" borderId="0">
      <alignment horizontal="left" vertical="top"/>
    </xf>
    <xf numFmtId="0" fontId="52" fillId="0" borderId="0">
      <alignment horizontal="right" vertical="top"/>
    </xf>
    <xf numFmtId="0" fontId="53"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0" borderId="0">
      <alignment horizontal="righ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3" fillId="11" borderId="0">
      <alignment horizontal="right" vertical="top"/>
    </xf>
    <xf numFmtId="0" fontId="53" fillId="11" borderId="0">
      <alignment horizontal="left" vertical="top"/>
    </xf>
    <xf numFmtId="0" fontId="52" fillId="0" borderId="0">
      <alignment horizontal="righ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2" fillId="0" borderId="0">
      <alignment horizontal="left" vertical="center"/>
    </xf>
    <xf numFmtId="0" fontId="52" fillId="0" borderId="0">
      <alignment horizontal="right" vertical="top"/>
    </xf>
    <xf numFmtId="0" fontId="53" fillId="11" borderId="0">
      <alignment horizontal="right" vertical="top"/>
    </xf>
    <xf numFmtId="0" fontId="52" fillId="0" borderId="0">
      <alignment horizontal="left" vertical="center"/>
    </xf>
    <xf numFmtId="0" fontId="52" fillId="10" borderId="0">
      <alignment horizontal="left" vertical="top"/>
    </xf>
    <xf numFmtId="0" fontId="52" fillId="0" borderId="0">
      <alignment horizontal="right" vertical="top"/>
    </xf>
    <xf numFmtId="0" fontId="53" fillId="11" borderId="0">
      <alignment horizontal="right" vertical="top"/>
    </xf>
    <xf numFmtId="0" fontId="53" fillId="11" borderId="0">
      <alignment horizontal="left" vertical="top"/>
    </xf>
    <xf numFmtId="0" fontId="54" fillId="0" borderId="0"/>
    <xf numFmtId="0" fontId="51" fillId="0" borderId="0"/>
    <xf numFmtId="0" fontId="51" fillId="0" borderId="0"/>
    <xf numFmtId="0" fontId="50" fillId="0" borderId="0"/>
    <xf numFmtId="0" fontId="50" fillId="0" borderId="0"/>
    <xf numFmtId="0" fontId="51" fillId="0" borderId="0"/>
    <xf numFmtId="0" fontId="50" fillId="0" borderId="0"/>
    <xf numFmtId="0" fontId="50" fillId="0" borderId="0"/>
    <xf numFmtId="0" fontId="51" fillId="0" borderId="0"/>
    <xf numFmtId="0" fontId="50" fillId="0" borderId="0"/>
    <xf numFmtId="0" fontId="51" fillId="0" borderId="0"/>
    <xf numFmtId="0" fontId="50" fillId="0" borderId="0"/>
    <xf numFmtId="0" fontId="51" fillId="0" borderId="0"/>
    <xf numFmtId="0" fontId="51" fillId="0" borderId="0"/>
    <xf numFmtId="0" fontId="51" fillId="0" borderId="0"/>
    <xf numFmtId="0" fontId="51" fillId="0" borderId="0"/>
    <xf numFmtId="174" fontId="50" fillId="0" borderId="0">
      <protection locked="0"/>
    </xf>
    <xf numFmtId="174" fontId="50" fillId="0" borderId="0">
      <protection locked="0"/>
    </xf>
    <xf numFmtId="174" fontId="50" fillId="0" borderId="0">
      <protection locked="0"/>
    </xf>
    <xf numFmtId="0" fontId="55" fillId="0" borderId="0" applyFont="0" applyFill="0" applyBorder="0" applyAlignment="0" applyProtection="0"/>
    <xf numFmtId="0" fontId="55" fillId="0" borderId="0" applyFont="0" applyFill="0" applyBorder="0" applyAlignment="0" applyProtection="0"/>
    <xf numFmtId="0" fontId="50" fillId="0" borderId="0">
      <protection locked="0"/>
    </xf>
    <xf numFmtId="0" fontId="50" fillId="0" borderId="0">
      <protection locked="0"/>
    </xf>
    <xf numFmtId="0" fontId="50" fillId="0" borderId="4">
      <protection locked="0"/>
    </xf>
    <xf numFmtId="0" fontId="56" fillId="10" borderId="0" applyNumberFormat="0" applyBorder="0" applyAlignment="0" applyProtection="0"/>
    <xf numFmtId="0" fontId="56" fillId="12" borderId="0" applyNumberFormat="0" applyBorder="0" applyAlignment="0" applyProtection="0"/>
    <xf numFmtId="0" fontId="56"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14" borderId="0" applyNumberFormat="0" applyBorder="0" applyAlignment="0" applyProtection="0"/>
    <xf numFmtId="0" fontId="56" fillId="17" borderId="0" applyNumberFormat="0" applyBorder="0" applyAlignment="0" applyProtection="0"/>
    <xf numFmtId="0" fontId="56" fillId="20" borderId="0" applyNumberFormat="0" applyBorder="0" applyAlignment="0" applyProtection="0"/>
    <xf numFmtId="0" fontId="57" fillId="21"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9" fillId="26" borderId="0" applyNumberFormat="0" applyBorder="0" applyAlignment="0" applyProtection="0"/>
    <xf numFmtId="0" fontId="58" fillId="27" borderId="0" applyNumberFormat="0" applyBorder="0" applyAlignment="0" applyProtection="0"/>
    <xf numFmtId="0" fontId="58" fillId="28" borderId="0" applyNumberFormat="0" applyBorder="0" applyAlignment="0" applyProtection="0"/>
    <xf numFmtId="0" fontId="59" fillId="29" borderId="0" applyNumberFormat="0" applyBorder="0" applyAlignment="0" applyProtection="0"/>
    <xf numFmtId="0" fontId="58" fillId="27" borderId="0" applyNumberFormat="0" applyBorder="0" applyAlignment="0" applyProtection="0"/>
    <xf numFmtId="0" fontId="58" fillId="30" borderId="0" applyNumberFormat="0" applyBorder="0" applyAlignment="0" applyProtection="0"/>
    <xf numFmtId="0" fontId="59" fillId="28" borderId="0" applyNumberFormat="0" applyBorder="0" applyAlignment="0" applyProtection="0"/>
    <xf numFmtId="0" fontId="58" fillId="25" borderId="0" applyNumberFormat="0" applyBorder="0" applyAlignment="0" applyProtection="0"/>
    <xf numFmtId="0" fontId="58" fillId="28" borderId="0" applyNumberFormat="0" applyBorder="0" applyAlignment="0" applyProtection="0"/>
    <xf numFmtId="0" fontId="59" fillId="28" borderId="0" applyNumberFormat="0" applyBorder="0" applyAlignment="0" applyProtection="0"/>
    <xf numFmtId="0" fontId="58" fillId="31" borderId="0" applyNumberFormat="0" applyBorder="0" applyAlignment="0" applyProtection="0"/>
    <xf numFmtId="0" fontId="58" fillId="25" borderId="0" applyNumberFormat="0" applyBorder="0" applyAlignment="0" applyProtection="0"/>
    <xf numFmtId="0" fontId="59" fillId="26" borderId="0" applyNumberFormat="0" applyBorder="0" applyAlignment="0" applyProtection="0"/>
    <xf numFmtId="0" fontId="58" fillId="27" borderId="0" applyNumberFormat="0" applyBorder="0" applyAlignment="0" applyProtection="0"/>
    <xf numFmtId="0" fontId="58" fillId="32" borderId="0" applyNumberFormat="0" applyBorder="0" applyAlignment="0" applyProtection="0"/>
    <xf numFmtId="0" fontId="59" fillId="32" borderId="0" applyNumberFormat="0" applyBorder="0" applyAlignment="0" applyProtection="0"/>
    <xf numFmtId="0" fontId="57" fillId="33"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36" borderId="0" applyNumberFormat="0" applyBorder="0" applyAlignment="0" applyProtection="0"/>
    <xf numFmtId="175" fontId="60" fillId="0" borderId="0">
      <alignment horizontal="left"/>
    </xf>
    <xf numFmtId="0" fontId="61" fillId="0" borderId="2" applyNumberFormat="0" applyFill="0" applyAlignment="0" applyProtection="0"/>
    <xf numFmtId="0" fontId="55" fillId="0" borderId="0" applyFont="0" applyFill="0" applyBorder="0" applyAlignment="0" applyProtection="0"/>
    <xf numFmtId="37" fontId="14" fillId="0" borderId="0" applyFont="0" applyFill="0" applyBorder="0" applyAlignment="0" applyProtection="0"/>
    <xf numFmtId="176" fontId="62" fillId="0" borderId="0" applyFont="0" applyFill="0" applyBorder="0" applyAlignment="0" applyProtection="0"/>
    <xf numFmtId="3" fontId="63" fillId="0" borderId="0" applyFont="0" applyFill="0" applyBorder="0" applyAlignment="0" applyProtection="0"/>
    <xf numFmtId="0" fontId="64" fillId="0" borderId="0"/>
    <xf numFmtId="0" fontId="51" fillId="0" borderId="0"/>
    <xf numFmtId="0" fontId="64" fillId="0" borderId="0"/>
    <xf numFmtId="0" fontId="51" fillId="0" borderId="0"/>
    <xf numFmtId="0" fontId="65" fillId="24" borderId="16" applyNumberFormat="0" applyAlignment="0" applyProtection="0"/>
    <xf numFmtId="0" fontId="66" fillId="11" borderId="17" applyNumberFormat="0" applyAlignment="0" applyProtection="0"/>
    <xf numFmtId="0" fontId="55" fillId="0" borderId="0" applyFont="0" applyFill="0" applyBorder="0" applyAlignment="0" applyProtection="0"/>
    <xf numFmtId="0" fontId="63" fillId="0" borderId="0" applyFont="0" applyFill="0" applyBorder="0" applyAlignment="0" applyProtection="0"/>
    <xf numFmtId="14" fontId="67" fillId="0" borderId="0"/>
    <xf numFmtId="0" fontId="68" fillId="0" borderId="0">
      <protection locked="0"/>
    </xf>
    <xf numFmtId="0" fontId="69" fillId="37" borderId="0" applyNumberFormat="0" applyBorder="0" applyAlignment="0" applyProtection="0"/>
    <xf numFmtId="177" fontId="70" fillId="0" borderId="0">
      <alignment horizontal="center"/>
    </xf>
    <xf numFmtId="38" fontId="71" fillId="0" borderId="0" applyFont="0" applyFill="0" applyBorder="0" applyAlignment="0" applyProtection="0"/>
    <xf numFmtId="0" fontId="72" fillId="0" borderId="0" applyFont="0" applyFill="0" applyBorder="0" applyAlignment="0" applyProtection="0"/>
    <xf numFmtId="178" fontId="14" fillId="0" borderId="0" applyFont="0" applyFill="0" applyBorder="0" applyAlignment="0" applyProtection="0"/>
    <xf numFmtId="0" fontId="73" fillId="0" borderId="0">
      <protection locked="0"/>
    </xf>
    <xf numFmtId="0" fontId="73" fillId="0" borderId="0">
      <protection locked="0"/>
    </xf>
    <xf numFmtId="179" fontId="62" fillId="0" borderId="0" applyFont="0" applyFill="0" applyBorder="0" applyAlignment="0" applyProtection="0"/>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38" fontId="74" fillId="38" borderId="0" applyNumberFormat="0" applyBorder="0" applyAlignment="0" applyProtection="0"/>
    <xf numFmtId="0" fontId="20" fillId="0" borderId="18" applyNumberFormat="0" applyAlignment="0" applyProtection="0">
      <alignment horizontal="left" vertical="center"/>
    </xf>
    <xf numFmtId="0" fontId="20" fillId="0" borderId="3">
      <alignment horizontal="left" vertical="center"/>
    </xf>
    <xf numFmtId="0" fontId="75" fillId="0" borderId="0" applyNumberFormat="0" applyFill="0" applyBorder="0" applyAlignment="0" applyProtection="0">
      <alignment vertical="top"/>
      <protection locked="0"/>
    </xf>
    <xf numFmtId="10" fontId="74" fillId="39" borderId="12" applyNumberFormat="0" applyBorder="0" applyAlignment="0" applyProtection="0"/>
    <xf numFmtId="0" fontId="76" fillId="0" borderId="0" applyNumberFormat="0" applyFill="0" applyBorder="0" applyAlignment="0">
      <protection locked="0"/>
    </xf>
    <xf numFmtId="0" fontId="77" fillId="0" borderId="19" applyNumberFormat="0" applyFill="0" applyAlignment="0" applyProtection="0"/>
    <xf numFmtId="0" fontId="78" fillId="40" borderId="20" applyNumberFormat="0" applyAlignment="0" applyProtection="0"/>
    <xf numFmtId="1" fontId="67" fillId="0" borderId="0"/>
    <xf numFmtId="0" fontId="14" fillId="0" borderId="0" applyFont="0" applyFill="0" applyBorder="0" applyAlignment="0" applyProtection="0"/>
    <xf numFmtId="0" fontId="14" fillId="0" borderId="0" applyFont="0" applyFill="0" applyBorder="0" applyAlignment="0" applyProtection="0"/>
    <xf numFmtId="2" fontId="79" fillId="0" borderId="10" applyFont="0" applyFill="0" applyBorder="0" applyAlignment="0"/>
    <xf numFmtId="0" fontId="14" fillId="0" borderId="0" applyFont="0" applyFill="0" applyBorder="0" applyAlignment="0" applyProtection="0"/>
    <xf numFmtId="0" fontId="14" fillId="0" borderId="0" applyFont="0" applyFill="0" applyBorder="0" applyAlignment="0" applyProtection="0"/>
    <xf numFmtId="0" fontId="80" fillId="0" borderId="21" applyNumberFormat="0" applyFill="0" applyAlignment="0" applyProtection="0"/>
    <xf numFmtId="0" fontId="81" fillId="0" borderId="22" applyNumberFormat="0" applyFill="0" applyAlignment="0" applyProtection="0"/>
    <xf numFmtId="0" fontId="82" fillId="0" borderId="23" applyNumberFormat="0" applyFill="0" applyAlignment="0" applyProtection="0"/>
    <xf numFmtId="0" fontId="82" fillId="0" borderId="0" applyNumberFormat="0" applyFill="0" applyBorder="0" applyAlignment="0" applyProtection="0"/>
    <xf numFmtId="37" fontId="17" fillId="0" borderId="0">
      <alignment horizontal="centerContinuous"/>
    </xf>
    <xf numFmtId="0" fontId="83" fillId="41" borderId="0" applyNumberFormat="0" applyBorder="0" applyAlignment="0" applyProtection="0"/>
    <xf numFmtId="0" fontId="84" fillId="0" borderId="0"/>
    <xf numFmtId="0" fontId="14" fillId="0" borderId="0"/>
    <xf numFmtId="0" fontId="62" fillId="0" borderId="0"/>
    <xf numFmtId="0" fontId="50" fillId="0" borderId="0"/>
    <xf numFmtId="0" fontId="85" fillId="0" borderId="0"/>
    <xf numFmtId="0" fontId="56" fillId="0" borderId="0"/>
    <xf numFmtId="0" fontId="58" fillId="0" borderId="0"/>
    <xf numFmtId="0" fontId="62" fillId="0" borderId="0"/>
    <xf numFmtId="0" fontId="56" fillId="0" borderId="0"/>
    <xf numFmtId="0" fontId="86" fillId="0" borderId="0">
      <alignment wrapText="1"/>
    </xf>
    <xf numFmtId="0" fontId="87" fillId="0" borderId="0"/>
    <xf numFmtId="0" fontId="51" fillId="0" borderId="0"/>
    <xf numFmtId="0" fontId="14" fillId="0" borderId="0"/>
    <xf numFmtId="0" fontId="88" fillId="11" borderId="16" applyNumberFormat="0" applyAlignment="0" applyProtection="0"/>
    <xf numFmtId="0" fontId="15" fillId="0" borderId="0"/>
    <xf numFmtId="37" fontId="89" fillId="0" borderId="0" applyNumberFormat="0" applyFill="0" applyBorder="0" applyProtection="0">
      <alignment horizontal="left" vertical="center" wrapText="1"/>
    </xf>
    <xf numFmtId="0" fontId="90" fillId="6" borderId="0">
      <alignment horizontal="right"/>
    </xf>
    <xf numFmtId="0" fontId="91" fillId="6" borderId="9"/>
    <xf numFmtId="0" fontId="91" fillId="0" borderId="0" applyBorder="0">
      <alignment horizontal="centerContinuous"/>
    </xf>
    <xf numFmtId="0" fontId="92" fillId="0" borderId="0" applyBorder="0">
      <alignment horizontal="centerContinuous"/>
    </xf>
    <xf numFmtId="0" fontId="33" fillId="0" borderId="0"/>
    <xf numFmtId="0" fontId="8" fillId="42" borderId="0"/>
    <xf numFmtId="10" fontId="14" fillId="0" borderId="0" applyFont="0" applyFill="0" applyBorder="0" applyAlignment="0" applyProtection="0"/>
    <xf numFmtId="180" fontId="93" fillId="0" borderId="24" applyFill="0" applyBorder="0" applyProtection="0">
      <alignment vertical="center"/>
    </xf>
    <xf numFmtId="0" fontId="50" fillId="0" borderId="0" applyNumberFormat="0">
      <alignment horizontal="left"/>
    </xf>
    <xf numFmtId="9" fontId="62" fillId="0" borderId="0" applyFont="0" applyFill="0" applyBorder="0" applyAlignment="0" applyProtection="0"/>
    <xf numFmtId="9" fontId="62" fillId="0" borderId="0" applyFont="0" applyFill="0" applyBorder="0" applyAlignment="0" applyProtection="0"/>
    <xf numFmtId="181" fontId="67" fillId="0" borderId="0"/>
    <xf numFmtId="9" fontId="71" fillId="0" borderId="0" applyFont="0" applyFill="0" applyBorder="0" applyAlignment="0" applyProtection="0"/>
    <xf numFmtId="182" fontId="14" fillId="0" borderId="0" applyFont="0" applyFill="0" applyBorder="0" applyAlignment="0" applyProtection="0"/>
    <xf numFmtId="183" fontId="14" fillId="0" borderId="0" applyFont="0" applyFill="0" applyBorder="0" applyAlignment="0" applyProtection="0"/>
    <xf numFmtId="37" fontId="47" fillId="0" borderId="0">
      <alignment horizontal="centerContinuous"/>
    </xf>
    <xf numFmtId="184" fontId="15" fillId="0" borderId="0" applyFont="0" applyFill="0" applyBorder="0" applyAlignment="0" applyProtection="0">
      <alignment horizontal="right"/>
    </xf>
    <xf numFmtId="0" fontId="94" fillId="0" borderId="25">
      <alignment horizontal="centerContinuous"/>
    </xf>
    <xf numFmtId="0" fontId="95" fillId="0" borderId="0" applyNumberFormat="0" applyFill="0" applyBorder="0" applyAlignment="0" applyProtection="0">
      <alignment vertical="top"/>
      <protection locked="0"/>
    </xf>
    <xf numFmtId="0" fontId="96" fillId="0" borderId="0" applyNumberFormat="0" applyFill="0" applyBorder="0" applyAlignment="0" applyProtection="0"/>
    <xf numFmtId="185" fontId="14" fillId="0" borderId="26" applyFont="0" applyFill="0" applyBorder="0" applyAlignment="0" applyProtection="0"/>
    <xf numFmtId="0" fontId="97" fillId="0" borderId="25"/>
    <xf numFmtId="0" fontId="51" fillId="0" borderId="0"/>
    <xf numFmtId="0" fontId="98" fillId="0" borderId="0"/>
    <xf numFmtId="0" fontId="33" fillId="0" borderId="0"/>
    <xf numFmtId="0" fontId="99" fillId="0" borderId="27" applyNumberFormat="0" applyFill="0" applyAlignment="0" applyProtection="0"/>
    <xf numFmtId="0" fontId="61" fillId="0" borderId="2">
      <alignment horizontal="center"/>
    </xf>
    <xf numFmtId="0" fontId="61" fillId="0" borderId="2">
      <alignment horizontal="center"/>
    </xf>
    <xf numFmtId="0" fontId="61" fillId="0" borderId="2">
      <alignment horizontal="center"/>
    </xf>
    <xf numFmtId="40" fontId="67" fillId="0" borderId="0"/>
    <xf numFmtId="0" fontId="100" fillId="0" borderId="0" applyNumberFormat="0" applyFill="0" applyBorder="0" applyAlignment="0" applyProtection="0"/>
    <xf numFmtId="0" fontId="77" fillId="0" borderId="0" applyNumberFormat="0" applyFill="0" applyBorder="0" applyAlignment="0" applyProtection="0"/>
    <xf numFmtId="40" fontId="71" fillId="0" borderId="0" applyFont="0" applyFill="0" applyBorder="0" applyAlignment="0" applyProtection="0"/>
    <xf numFmtId="167" fontId="14" fillId="0" borderId="0" applyFont="0" applyFill="0" applyBorder="0" applyAlignment="0" applyProtection="0"/>
    <xf numFmtId="169" fontId="14" fillId="0" borderId="0" applyFont="0" applyFill="0" applyBorder="0" applyAlignment="0" applyProtection="0"/>
    <xf numFmtId="167" fontId="14" fillId="0" borderId="0" applyFont="0" applyFill="0" applyBorder="0" applyAlignment="0" applyProtection="0"/>
    <xf numFmtId="3" fontId="33" fillId="43" borderId="0" applyFont="0" applyFill="0" applyBorder="0" applyAlignment="0" applyProtection="0"/>
    <xf numFmtId="167" fontId="14" fillId="0" borderId="0" applyFont="0" applyFill="0" applyBorder="0" applyAlignment="0" applyProtection="0"/>
    <xf numFmtId="0" fontId="101" fillId="0" borderId="0" applyNumberFormat="0" applyFill="0" applyBorder="0" applyAlignment="0" applyProtection="0"/>
    <xf numFmtId="0" fontId="62" fillId="44" borderId="28" applyNumberFormat="0" applyFont="0" applyAlignment="0" applyProtection="0"/>
    <xf numFmtId="186" fontId="14" fillId="0" borderId="0" applyFont="0" applyFill="0" applyBorder="0" applyAlignment="0" applyProtection="0"/>
    <xf numFmtId="187" fontId="14" fillId="0" borderId="0" applyFont="0" applyFill="0" applyBorder="0" applyAlignment="0" applyProtection="0"/>
    <xf numFmtId="188" fontId="14" fillId="0" borderId="0" applyFont="0" applyFill="0" applyBorder="0" applyAlignment="0" applyProtection="0"/>
    <xf numFmtId="164" fontId="71" fillId="0" borderId="0" applyFont="0" applyFill="0" applyBorder="0" applyAlignment="0" applyProtection="0"/>
    <xf numFmtId="165" fontId="71" fillId="0" borderId="0" applyFont="0" applyFill="0" applyBorder="0" applyAlignment="0" applyProtection="0"/>
    <xf numFmtId="166" fontId="14" fillId="0" borderId="0" applyFont="0" applyFill="0" applyBorder="0" applyAlignment="0" applyProtection="0"/>
    <xf numFmtId="168" fontId="14" fillId="0" borderId="0" applyFont="0" applyFill="0" applyBorder="0" applyAlignment="0" applyProtection="0"/>
    <xf numFmtId="0" fontId="102" fillId="12" borderId="0" applyNumberFormat="0" applyBorder="0" applyAlignment="0" applyProtection="0"/>
    <xf numFmtId="177" fontId="103" fillId="0" borderId="29">
      <protection locked="0"/>
    </xf>
    <xf numFmtId="0" fontId="104" fillId="0" borderId="0" applyBorder="0">
      <alignment horizontal="center" vertical="center" wrapText="1"/>
    </xf>
    <xf numFmtId="0" fontId="105" fillId="0" borderId="30" applyBorder="0">
      <alignment horizontal="center" vertical="center" wrapText="1"/>
    </xf>
    <xf numFmtId="177" fontId="106" fillId="45" borderId="29"/>
    <xf numFmtId="4" fontId="107" fillId="2" borderId="12" applyBorder="0">
      <alignment horizontal="right"/>
    </xf>
    <xf numFmtId="0" fontId="108" fillId="0" borderId="0">
      <alignment horizontal="center" vertical="top" wrapText="1"/>
    </xf>
    <xf numFmtId="0" fontId="109" fillId="0" borderId="0">
      <alignment horizontal="center" vertical="center" wrapText="1"/>
    </xf>
    <xf numFmtId="0" fontId="15" fillId="5" borderId="0" applyFill="0">
      <alignment wrapText="1"/>
    </xf>
    <xf numFmtId="0" fontId="50" fillId="0" borderId="0"/>
    <xf numFmtId="49" fontId="110" fillId="0" borderId="0">
      <alignment horizontal="center"/>
    </xf>
    <xf numFmtId="189" fontId="50" fillId="0" borderId="0" applyFont="0" applyFill="0" applyBorder="0" applyAlignment="0" applyProtection="0"/>
    <xf numFmtId="190" fontId="50" fillId="0" borderId="0" applyFont="0" applyFill="0" applyBorder="0" applyAlignment="0" applyProtection="0"/>
    <xf numFmtId="190" fontId="50" fillId="0" borderId="0" applyFont="0" applyFill="0" applyBorder="0" applyAlignment="0" applyProtection="0"/>
    <xf numFmtId="4" fontId="107" fillId="5" borderId="0" applyBorder="0">
      <alignment horizontal="right"/>
    </xf>
    <xf numFmtId="4" fontId="107" fillId="46" borderId="31" applyBorder="0">
      <alignment horizontal="right"/>
    </xf>
    <xf numFmtId="4" fontId="107" fillId="5" borderId="32" applyBorder="0">
      <alignment horizontal="right"/>
    </xf>
    <xf numFmtId="174" fontId="50" fillId="0" borderId="0">
      <protection locked="0"/>
    </xf>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0"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2"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3"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5"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6"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8"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4"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17"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2" fillId="21" borderId="0" applyNumberFormat="0" applyBorder="0" applyAlignment="0" applyProtection="0"/>
    <xf numFmtId="0" fontId="112" fillId="21" borderId="0" applyNumberFormat="0" applyBorder="0" applyAlignment="0" applyProtection="0"/>
    <xf numFmtId="0" fontId="112" fillId="18" borderId="0" applyNumberFormat="0" applyBorder="0" applyAlignment="0" applyProtection="0"/>
    <xf numFmtId="0" fontId="112" fillId="18"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1" borderId="0" applyNumberFormat="0" applyBorder="0" applyAlignment="0" applyProtection="0"/>
    <xf numFmtId="0" fontId="112" fillId="18" borderId="0" applyNumberFormat="0" applyBorder="0" applyAlignment="0" applyProtection="0"/>
    <xf numFmtId="0" fontId="112" fillId="19"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24"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12" fillId="35"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36" borderId="0" applyNumberFormat="0" applyBorder="0" applyAlignment="0" applyProtection="0"/>
    <xf numFmtId="0" fontId="112" fillId="36" borderId="0" applyNumberFormat="0" applyBorder="0" applyAlignment="0" applyProtection="0"/>
    <xf numFmtId="0" fontId="14" fillId="44" borderId="28" applyNumberFormat="0" applyFont="0" applyAlignment="0" applyProtection="0"/>
    <xf numFmtId="0" fontId="113" fillId="12" borderId="0" applyNumberFormat="0" applyBorder="0" applyAlignment="0" applyProtection="0"/>
    <xf numFmtId="0" fontId="113" fillId="12" borderId="0" applyNumberFormat="0" applyBorder="0" applyAlignment="0" applyProtection="0"/>
    <xf numFmtId="0" fontId="114" fillId="11" borderId="16" applyNumberFormat="0" applyAlignment="0" applyProtection="0"/>
    <xf numFmtId="0" fontId="69" fillId="13" borderId="0" applyNumberFormat="0" applyBorder="0" applyAlignment="0" applyProtection="0"/>
    <xf numFmtId="0" fontId="114" fillId="11" borderId="16" applyNumberFormat="0" applyAlignment="0" applyProtection="0"/>
    <xf numFmtId="0" fontId="114" fillId="11" borderId="16" applyNumberFormat="0" applyAlignment="0" applyProtection="0"/>
    <xf numFmtId="0" fontId="115" fillId="40" borderId="20" applyNumberFormat="0" applyAlignment="0" applyProtection="0"/>
    <xf numFmtId="0" fontId="115" fillId="40" borderId="20" applyNumberFormat="0" applyAlignment="0" applyProtection="0"/>
    <xf numFmtId="0" fontId="113" fillId="12" borderId="0" applyNumberFormat="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2" fillId="33" borderId="0" applyNumberFormat="0" applyBorder="0" applyAlignment="0" applyProtection="0"/>
    <xf numFmtId="0" fontId="112" fillId="34" borderId="0" applyNumberFormat="0" applyBorder="0" applyAlignment="0" applyProtection="0"/>
    <xf numFmtId="0" fontId="112" fillId="35"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12" fillId="36" borderId="0" applyNumberFormat="0" applyBorder="0" applyAlignment="0" applyProtection="0"/>
    <xf numFmtId="0" fontId="116" fillId="0" borderId="0" applyNumberFormat="0" applyFill="0" applyBorder="0" applyAlignment="0" applyProtection="0"/>
    <xf numFmtId="0" fontId="69" fillId="13" borderId="0" applyNumberFormat="0" applyBorder="0" applyAlignment="0" applyProtection="0"/>
    <xf numFmtId="0" fontId="69" fillId="13" borderId="0" applyNumberFormat="0" applyBorder="0" applyAlignment="0" applyProtection="0"/>
    <xf numFmtId="0" fontId="117" fillId="0" borderId="21" applyNumberFormat="0" applyFill="0" applyAlignment="0" applyProtection="0"/>
    <xf numFmtId="0" fontId="117" fillId="0" borderId="21" applyNumberFormat="0" applyFill="0" applyAlignment="0" applyProtection="0"/>
    <xf numFmtId="0" fontId="118" fillId="0" borderId="22" applyNumberFormat="0" applyFill="0" applyAlignment="0" applyProtection="0"/>
    <xf numFmtId="0" fontId="118" fillId="0" borderId="22" applyNumberFormat="0" applyFill="0" applyAlignment="0" applyProtection="0"/>
    <xf numFmtId="0" fontId="119" fillId="0" borderId="23" applyNumberFormat="0" applyFill="0" applyAlignment="0" applyProtection="0"/>
    <xf numFmtId="0" fontId="119" fillId="0" borderId="23" applyNumberFormat="0" applyFill="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115" fillId="40" borderId="20" applyNumberFormat="0" applyAlignment="0" applyProtection="0"/>
    <xf numFmtId="0" fontId="120" fillId="0" borderId="33" applyNumberFormat="0" applyFill="0" applyAlignment="0" applyProtection="0"/>
    <xf numFmtId="0" fontId="120" fillId="0" borderId="33" applyNumberFormat="0" applyFill="0" applyAlignment="0" applyProtection="0"/>
    <xf numFmtId="0" fontId="120" fillId="0" borderId="33" applyNumberFormat="0" applyFill="0" applyAlignment="0" applyProtection="0"/>
    <xf numFmtId="0" fontId="121" fillId="41" borderId="0" applyNumberFormat="0" applyBorder="0" applyAlignment="0" applyProtection="0"/>
    <xf numFmtId="0" fontId="121" fillId="4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4" fillId="0" borderId="0"/>
    <xf numFmtId="0" fontId="111" fillId="0" borderId="0"/>
    <xf numFmtId="0" fontId="111" fillId="0" borderId="0"/>
    <xf numFmtId="0" fontId="111" fillId="0" borderId="0"/>
    <xf numFmtId="0" fontId="11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 fontId="28" fillId="0" borderId="0">
      <alignment vertical="distributed"/>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9" fontId="14" fillId="0" borderId="0" applyFont="0" applyFill="0" applyBorder="0" applyAlignment="0" applyProtection="0"/>
    <xf numFmtId="0" fontId="122" fillId="0" borderId="0" applyNumberFormat="0" applyFill="0" applyBorder="0" applyAlignment="0" applyProtection="0"/>
    <xf numFmtId="0" fontId="117" fillId="0" borderId="21" applyNumberFormat="0" applyFill="0" applyAlignment="0" applyProtection="0"/>
    <xf numFmtId="0" fontId="118" fillId="0" borderId="22" applyNumberFormat="0" applyFill="0" applyAlignment="0" applyProtection="0"/>
    <xf numFmtId="0" fontId="119" fillId="0" borderId="23" applyNumberFormat="0" applyFill="0" applyAlignment="0" applyProtection="0"/>
    <xf numFmtId="0" fontId="119" fillId="0" borderId="0" applyNumberFormat="0" applyFill="0" applyBorder="0" applyAlignment="0" applyProtection="0"/>
    <xf numFmtId="4" fontId="46" fillId="3" borderId="15" applyNumberFormat="0" applyProtection="0">
      <alignment horizontal="right" vertical="center"/>
    </xf>
    <xf numFmtId="0" fontId="46" fillId="4" borderId="15" applyNumberFormat="0" applyProtection="0">
      <alignment horizontal="left" vertical="top" indent="1"/>
    </xf>
    <xf numFmtId="0" fontId="99" fillId="0" borderId="34"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8" fillId="0" borderId="0"/>
    <xf numFmtId="0" fontId="8" fillId="0" borderId="0"/>
    <xf numFmtId="0" fontId="119" fillId="0" borderId="35" applyNumberFormat="0" applyFill="0" applyAlignment="0" applyProtection="0"/>
    <xf numFmtId="0" fontId="119" fillId="0" borderId="35" applyNumberFormat="0" applyFill="0" applyAlignment="0" applyProtection="0"/>
    <xf numFmtId="0" fontId="82" fillId="0" borderId="35" applyNumberFormat="0" applyFill="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19" fillId="0" borderId="35" applyNumberFormat="0" applyFill="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8" fillId="0" borderId="0" applyNumberFormat="0">
      <alignment horizontal="left"/>
    </xf>
    <xf numFmtId="0" fontId="15" fillId="0" borderId="36"/>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4" fontId="46" fillId="3" borderId="15" applyNumberFormat="0" applyProtection="0">
      <alignment horizontal="right" vertical="center"/>
    </xf>
    <xf numFmtId="0" fontId="46" fillId="4" borderId="15" applyNumberFormat="0" applyProtection="0">
      <alignment horizontal="left" vertical="top" indent="1"/>
    </xf>
    <xf numFmtId="9" fontId="8" fillId="0" borderId="0" applyFont="0" applyFill="0" applyBorder="0" applyAlignment="0" applyProtection="0"/>
    <xf numFmtId="0" fontId="8" fillId="0" borderId="0"/>
    <xf numFmtId="0" fontId="65" fillId="24" borderId="16" applyNumberFormat="0" applyAlignment="0" applyProtection="0"/>
    <xf numFmtId="0" fontId="66" fillId="11" borderId="17" applyNumberFormat="0" applyAlignment="0" applyProtection="0"/>
    <xf numFmtId="0" fontId="88" fillId="11" borderId="16" applyNumberFormat="0" applyAlignment="0" applyProtection="0"/>
    <xf numFmtId="185" fontId="14" fillId="0" borderId="26" applyFont="0" applyFill="0" applyBorder="0" applyAlignment="0" applyProtection="0"/>
    <xf numFmtId="0" fontId="99" fillId="0" borderId="27" applyNumberFormat="0" applyFill="0" applyAlignment="0" applyProtection="0"/>
    <xf numFmtId="0" fontId="46" fillId="4" borderId="15" applyNumberFormat="0" applyProtection="0">
      <alignment horizontal="left" vertical="top" indent="1"/>
    </xf>
    <xf numFmtId="4" fontId="46" fillId="3" borderId="15" applyNumberFormat="0" applyProtection="0">
      <alignment horizontal="right" vertical="center"/>
    </xf>
    <xf numFmtId="0" fontId="62" fillId="44" borderId="28" applyNumberFormat="0" applyFont="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114" fillId="11" borderId="16" applyNumberFormat="0" applyAlignment="0" applyProtection="0"/>
    <xf numFmtId="0" fontId="114" fillId="11" borderId="16" applyNumberFormat="0" applyAlignment="0" applyProtection="0"/>
    <xf numFmtId="0" fontId="114" fillId="11" borderId="16" applyNumberFormat="0" applyAlignment="0" applyProtection="0"/>
    <xf numFmtId="0" fontId="14" fillId="44" borderId="28" applyNumberFormat="0" applyFont="0" applyAlignment="0" applyProtection="0"/>
    <xf numFmtId="0" fontId="14" fillId="44" borderId="28" applyNumberFormat="0" applyFont="0" applyAlignment="0" applyProtection="0"/>
    <xf numFmtId="0" fontId="114" fillId="11" borderId="16" applyNumberFormat="0" applyAlignment="0" applyProtection="0"/>
    <xf numFmtId="0" fontId="114" fillId="11" borderId="16" applyNumberFormat="0" applyAlignment="0" applyProtection="0"/>
    <xf numFmtId="0" fontId="114" fillId="11" borderId="16" applyNumberFormat="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62" fillId="44" borderId="28" applyNumberFormat="0" applyFont="0" applyAlignment="0" applyProtection="0"/>
    <xf numFmtId="0" fontId="99" fillId="0" borderId="27" applyNumberFormat="0" applyFill="0" applyAlignment="0" applyProtection="0"/>
    <xf numFmtId="185" fontId="14" fillId="0" borderId="26" applyFont="0" applyFill="0" applyBorder="0" applyAlignment="0" applyProtection="0"/>
    <xf numFmtId="0" fontId="88" fillId="11" borderId="16" applyNumberFormat="0" applyAlignment="0" applyProtection="0"/>
    <xf numFmtId="0" fontId="66" fillId="11" borderId="17" applyNumberFormat="0" applyAlignment="0" applyProtection="0"/>
    <xf numFmtId="0" fontId="65" fillId="24" borderId="16" applyNumberForma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0" fontId="99" fillId="0" borderId="34" applyNumberFormat="0" applyFill="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5" fillId="0" borderId="36"/>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0" fontId="99" fillId="0" borderId="34" applyNumberFormat="0" applyFill="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119" fillId="0" borderId="35" applyNumberFormat="0" applyFill="0" applyAlignment="0" applyProtection="0"/>
    <xf numFmtId="0" fontId="119" fillId="0" borderId="35" applyNumberFormat="0" applyFill="0" applyAlignment="0" applyProtection="0"/>
    <xf numFmtId="0" fontId="82" fillId="0" borderId="35" applyNumberFormat="0" applyFill="0" applyAlignment="0" applyProtection="0"/>
    <xf numFmtId="0" fontId="119" fillId="0" borderId="35" applyNumberFormat="0" applyFill="0" applyAlignment="0" applyProtection="0"/>
    <xf numFmtId="0" fontId="15" fillId="0" borderId="36"/>
    <xf numFmtId="0" fontId="8" fillId="0" borderId="0"/>
    <xf numFmtId="9" fontId="8" fillId="0" borderId="0" applyFont="0" applyFill="0" applyBorder="0" applyAlignment="0" applyProtection="0"/>
    <xf numFmtId="0" fontId="8" fillId="0" borderId="0"/>
    <xf numFmtId="0" fontId="8" fillId="0" borderId="0"/>
    <xf numFmtId="4" fontId="46" fillId="3" borderId="15" applyNumberFormat="0" applyProtection="0">
      <alignment horizontal="right" vertical="center"/>
    </xf>
    <xf numFmtId="0" fontId="46" fillId="4" borderId="15" applyNumberFormat="0" applyProtection="0">
      <alignment horizontal="left" vertical="top" indent="1"/>
    </xf>
    <xf numFmtId="9" fontId="8" fillId="0" borderId="0" applyFont="0" applyFill="0" applyBorder="0" applyAlignment="0" applyProtection="0"/>
    <xf numFmtId="0" fontId="8" fillId="0" borderId="0"/>
    <xf numFmtId="0" fontId="65" fillId="24" borderId="16" applyNumberFormat="0" applyAlignment="0" applyProtection="0"/>
    <xf numFmtId="0" fontId="66" fillId="11" borderId="17" applyNumberFormat="0" applyAlignment="0" applyProtection="0"/>
    <xf numFmtId="0" fontId="88" fillId="11" borderId="16" applyNumberFormat="0" applyAlignment="0" applyProtection="0"/>
    <xf numFmtId="185" fontId="14" fillId="0" borderId="26" applyFont="0" applyFill="0" applyBorder="0" applyAlignment="0" applyProtection="0"/>
    <xf numFmtId="0" fontId="99" fillId="0" borderId="27" applyNumberFormat="0" applyFill="0" applyAlignment="0" applyProtection="0"/>
    <xf numFmtId="0" fontId="62" fillId="44" borderId="28" applyNumberFormat="0" applyFont="0" applyAlignment="0" applyProtection="0"/>
    <xf numFmtId="0" fontId="14" fillId="44" borderId="28" applyNumberFormat="0" applyFont="0" applyAlignment="0" applyProtection="0"/>
    <xf numFmtId="0" fontId="114" fillId="11" borderId="16" applyNumberFormat="0" applyAlignment="0" applyProtection="0"/>
    <xf numFmtId="0" fontId="114" fillId="11" borderId="16" applyNumberFormat="0" applyAlignment="0" applyProtection="0"/>
    <xf numFmtId="0" fontId="114" fillId="11" borderId="16" applyNumberFormat="0" applyAlignment="0" applyProtection="0"/>
    <xf numFmtId="0" fontId="65" fillId="16" borderId="16" applyNumberFormat="0" applyAlignment="0" applyProtection="0"/>
    <xf numFmtId="0" fontId="65" fillId="16" borderId="16" applyNumberFormat="0" applyAlignment="0" applyProtection="0"/>
    <xf numFmtId="0" fontId="65" fillId="16" borderId="16" applyNumberForma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111" fillId="44" borderId="28" applyNumberFormat="0" applyFont="0" applyAlignment="0" applyProtection="0"/>
    <xf numFmtId="0" fontId="66" fillId="11" borderId="17" applyNumberFormat="0" applyAlignment="0" applyProtection="0"/>
    <xf numFmtId="0" fontId="66" fillId="11" borderId="17" applyNumberFormat="0" applyAlignment="0" applyProtection="0"/>
    <xf numFmtId="0" fontId="99" fillId="0" borderId="34" applyNumberFormat="0" applyFill="0" applyAlignment="0" applyProtection="0"/>
    <xf numFmtId="0" fontId="99" fillId="0" borderId="34" applyNumberFormat="0" applyFill="0" applyAlignment="0" applyProtection="0"/>
    <xf numFmtId="0" fontId="99" fillId="0" borderId="34" applyNumberFormat="0" applyFill="0" applyAlignment="0" applyProtection="0"/>
    <xf numFmtId="0" fontId="66" fillId="11" borderId="17" applyNumberFormat="0" applyAlignment="0" applyProtection="0"/>
    <xf numFmtId="0" fontId="8" fillId="0" borderId="0"/>
    <xf numFmtId="0" fontId="8" fillId="0" borderId="0"/>
    <xf numFmtId="0" fontId="119" fillId="0" borderId="35" applyNumberFormat="0" applyFill="0" applyAlignment="0" applyProtection="0"/>
    <xf numFmtId="0" fontId="119" fillId="0" borderId="35" applyNumberFormat="0" applyFill="0" applyAlignment="0" applyProtection="0"/>
    <xf numFmtId="0" fontId="82" fillId="0" borderId="35" applyNumberFormat="0" applyFill="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19" fillId="0" borderId="35" applyNumberFormat="0" applyFill="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15" fillId="0" borderId="36"/>
    <xf numFmtId="3" fontId="15"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5" fillId="0" borderId="0"/>
    <xf numFmtId="9" fontId="1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4" fontId="46" fillId="3" borderId="37" applyNumberFormat="0" applyProtection="0">
      <alignment horizontal="right" vertical="center"/>
    </xf>
    <xf numFmtId="0" fontId="46" fillId="4" borderId="37" applyNumberFormat="0" applyProtection="0">
      <alignment horizontal="left" vertical="top" indent="1"/>
    </xf>
    <xf numFmtId="9" fontId="4" fillId="0" borderId="0" applyFont="0" applyFill="0" applyBorder="0" applyAlignment="0" applyProtection="0"/>
    <xf numFmtId="0" fontId="4" fillId="0" borderId="0"/>
    <xf numFmtId="0" fontId="65" fillId="24" borderId="38" applyNumberFormat="0" applyAlignment="0" applyProtection="0"/>
    <xf numFmtId="0" fontId="66" fillId="11" borderId="39" applyNumberFormat="0" applyAlignment="0" applyProtection="0"/>
    <xf numFmtId="0" fontId="88" fillId="11" borderId="38" applyNumberFormat="0" applyAlignment="0" applyProtection="0"/>
    <xf numFmtId="185" fontId="14" fillId="0" borderId="40" applyFont="0" applyFill="0" applyBorder="0" applyAlignment="0" applyProtection="0"/>
    <xf numFmtId="0" fontId="99" fillId="0" borderId="41" applyNumberFormat="0" applyFill="0" applyAlignment="0" applyProtection="0"/>
    <xf numFmtId="0" fontId="46" fillId="4" borderId="45" applyNumberFormat="0" applyProtection="0">
      <alignment horizontal="left" vertical="top" indent="1"/>
    </xf>
    <xf numFmtId="4" fontId="46" fillId="3" borderId="45" applyNumberFormat="0" applyProtection="0">
      <alignment horizontal="right" vertical="center"/>
    </xf>
    <xf numFmtId="0" fontId="62" fillId="44" borderId="42" applyNumberFormat="0" applyFont="0" applyAlignment="0" applyProtection="0"/>
    <xf numFmtId="9" fontId="14" fillId="0" borderId="0" applyFont="0" applyFill="0" applyBorder="0" applyAlignment="0" applyProtection="0"/>
    <xf numFmtId="3" fontId="15" fillId="0" borderId="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14" fillId="44" borderId="50" applyNumberFormat="0" applyFont="0" applyAlignment="0" applyProtection="0"/>
    <xf numFmtId="0" fontId="14" fillId="44" borderId="42" applyNumberFormat="0" applyFon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62" fillId="44" borderId="50" applyNumberFormat="0" applyFont="0" applyAlignment="0" applyProtection="0"/>
    <xf numFmtId="0" fontId="99" fillId="0" borderId="49" applyNumberFormat="0" applyFill="0" applyAlignment="0" applyProtection="0"/>
    <xf numFmtId="185" fontId="14" fillId="0" borderId="48" applyFont="0" applyFill="0" applyBorder="0" applyAlignment="0" applyProtection="0"/>
    <xf numFmtId="0" fontId="88" fillId="11" borderId="46" applyNumberFormat="0" applyAlignment="0" applyProtection="0"/>
    <xf numFmtId="0" fontId="66" fillId="11" borderId="47" applyNumberFormat="0" applyAlignment="0" applyProtection="0"/>
    <xf numFmtId="0" fontId="65" fillId="24" borderId="46" applyNumberForma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5" fillId="0" borderId="44"/>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4" fontId="46" fillId="3" borderId="37" applyNumberFormat="0" applyProtection="0">
      <alignment horizontal="right" vertical="center"/>
    </xf>
    <xf numFmtId="0" fontId="46" fillId="4" borderId="37" applyNumberFormat="0" applyProtection="0">
      <alignment horizontal="left" vertical="top" indent="1"/>
    </xf>
    <xf numFmtId="9" fontId="4" fillId="0" borderId="0" applyFont="0" applyFill="0" applyBorder="0" applyAlignment="0" applyProtection="0"/>
    <xf numFmtId="0" fontId="4" fillId="0" borderId="0"/>
    <xf numFmtId="0" fontId="65" fillId="24" borderId="38" applyNumberFormat="0" applyAlignment="0" applyProtection="0"/>
    <xf numFmtId="0" fontId="66" fillId="11" borderId="39" applyNumberFormat="0" applyAlignment="0" applyProtection="0"/>
    <xf numFmtId="0" fontId="88" fillId="11" borderId="38" applyNumberFormat="0" applyAlignment="0" applyProtection="0"/>
    <xf numFmtId="185" fontId="14" fillId="0" borderId="40" applyFont="0" applyFill="0" applyBorder="0" applyAlignment="0" applyProtection="0"/>
    <xf numFmtId="0" fontId="99" fillId="0" borderId="41" applyNumberFormat="0" applyFill="0" applyAlignment="0" applyProtection="0"/>
    <xf numFmtId="0" fontId="46" fillId="4" borderId="37" applyNumberFormat="0" applyProtection="0">
      <alignment horizontal="left" vertical="top" indent="1"/>
    </xf>
    <xf numFmtId="4" fontId="46" fillId="3" borderId="37" applyNumberFormat="0" applyProtection="0">
      <alignment horizontal="right" vertical="center"/>
    </xf>
    <xf numFmtId="0" fontId="62" fillId="44" borderId="42" applyNumberFormat="0" applyFon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14" fillId="44" borderId="42" applyNumberFormat="0" applyFont="0" applyAlignment="0" applyProtection="0"/>
    <xf numFmtId="0" fontId="14" fillId="44" borderId="42" applyNumberFormat="0" applyFon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62" fillId="44" borderId="42" applyNumberFormat="0" applyFont="0" applyAlignment="0" applyProtection="0"/>
    <xf numFmtId="0" fontId="99" fillId="0" borderId="41" applyNumberFormat="0" applyFill="0" applyAlignment="0" applyProtection="0"/>
    <xf numFmtId="185" fontId="14" fillId="0" borderId="40" applyFont="0" applyFill="0" applyBorder="0" applyAlignment="0" applyProtection="0"/>
    <xf numFmtId="0" fontId="88" fillId="11" borderId="38" applyNumberFormat="0" applyAlignment="0" applyProtection="0"/>
    <xf numFmtId="0" fontId="66" fillId="11" borderId="39" applyNumberFormat="0" applyAlignment="0" applyProtection="0"/>
    <xf numFmtId="0" fontId="65" fillId="24" borderId="38" applyNumberForma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5" fillId="0" borderId="44"/>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15" fillId="0" borderId="44"/>
    <xf numFmtId="0" fontId="4" fillId="0" borderId="0"/>
    <xf numFmtId="9" fontId="4" fillId="0" borderId="0" applyFont="0" applyFill="0" applyBorder="0" applyAlignment="0" applyProtection="0"/>
    <xf numFmtId="0" fontId="4" fillId="0" borderId="0"/>
    <xf numFmtId="0" fontId="4" fillId="0" borderId="0"/>
    <xf numFmtId="4" fontId="46" fillId="3" borderId="37" applyNumberFormat="0" applyProtection="0">
      <alignment horizontal="right" vertical="center"/>
    </xf>
    <xf numFmtId="0" fontId="46" fillId="4" borderId="37" applyNumberFormat="0" applyProtection="0">
      <alignment horizontal="left" vertical="top" indent="1"/>
    </xf>
    <xf numFmtId="9" fontId="4" fillId="0" borderId="0" applyFont="0" applyFill="0" applyBorder="0" applyAlignment="0" applyProtection="0"/>
    <xf numFmtId="0" fontId="4" fillId="0" borderId="0"/>
    <xf numFmtId="0" fontId="65" fillId="24" borderId="38" applyNumberFormat="0" applyAlignment="0" applyProtection="0"/>
    <xf numFmtId="0" fontId="66" fillId="11" borderId="39" applyNumberFormat="0" applyAlignment="0" applyProtection="0"/>
    <xf numFmtId="0" fontId="88" fillId="11" borderId="38" applyNumberFormat="0" applyAlignment="0" applyProtection="0"/>
    <xf numFmtId="185" fontId="14" fillId="0" borderId="40" applyFont="0" applyFill="0" applyBorder="0" applyAlignment="0" applyProtection="0"/>
    <xf numFmtId="0" fontId="99" fillId="0" borderId="41" applyNumberFormat="0" applyFill="0" applyAlignment="0" applyProtection="0"/>
    <xf numFmtId="0" fontId="62" fillId="44" borderId="42" applyNumberFormat="0" applyFont="0" applyAlignment="0" applyProtection="0"/>
    <xf numFmtId="0" fontId="14" fillId="44" borderId="42" applyNumberFormat="0" applyFont="0" applyAlignment="0" applyProtection="0"/>
    <xf numFmtId="0" fontId="114" fillId="11" borderId="38" applyNumberFormat="0" applyAlignment="0" applyProtection="0"/>
    <xf numFmtId="0" fontId="114" fillId="11" borderId="38" applyNumberFormat="0" applyAlignment="0" applyProtection="0"/>
    <xf numFmtId="0" fontId="114" fillId="11" borderId="38" applyNumberFormat="0" applyAlignment="0" applyProtection="0"/>
    <xf numFmtId="0" fontId="65" fillId="16" borderId="38" applyNumberFormat="0" applyAlignment="0" applyProtection="0"/>
    <xf numFmtId="0" fontId="65" fillId="16" borderId="38" applyNumberFormat="0" applyAlignment="0" applyProtection="0"/>
    <xf numFmtId="0" fontId="65" fillId="16" borderId="38" applyNumberForma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111" fillId="44" borderId="42" applyNumberFormat="0" applyFont="0" applyAlignment="0" applyProtection="0"/>
    <xf numFmtId="0" fontId="66" fillId="11" borderId="39" applyNumberFormat="0" applyAlignment="0" applyProtection="0"/>
    <xf numFmtId="0" fontId="66" fillId="11" borderId="39" applyNumberFormat="0" applyAlignment="0" applyProtection="0"/>
    <xf numFmtId="0" fontId="99" fillId="0" borderId="43" applyNumberFormat="0" applyFill="0" applyAlignment="0" applyProtection="0"/>
    <xf numFmtId="0" fontId="99" fillId="0" borderId="43" applyNumberFormat="0" applyFill="0" applyAlignment="0" applyProtection="0"/>
    <xf numFmtId="0" fontId="99" fillId="0" borderId="43" applyNumberFormat="0" applyFill="0" applyAlignment="0" applyProtection="0"/>
    <xf numFmtId="0" fontId="66" fillId="11" borderId="39" applyNumberFormat="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5" fillId="0" borderId="44"/>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19" fillId="0" borderId="52" applyNumberFormat="0" applyFill="0" applyAlignment="0" applyProtection="0"/>
    <xf numFmtId="0" fontId="119" fillId="0" borderId="52" applyNumberFormat="0" applyFill="0" applyAlignment="0" applyProtection="0"/>
    <xf numFmtId="0" fontId="82" fillId="0" borderId="52" applyNumberFormat="0" applyFill="0" applyAlignment="0" applyProtection="0"/>
    <xf numFmtId="0" fontId="119" fillId="0" borderId="52" applyNumberFormat="0" applyFill="0" applyAlignment="0" applyProtection="0"/>
    <xf numFmtId="0" fontId="15" fillId="0" borderId="53"/>
    <xf numFmtId="4" fontId="46" fillId="3" borderId="45" applyNumberFormat="0" applyProtection="0">
      <alignment horizontal="right" vertical="center"/>
    </xf>
    <xf numFmtId="0" fontId="46" fillId="4" borderId="45" applyNumberFormat="0" applyProtection="0">
      <alignment horizontal="left" vertical="top" indent="1"/>
    </xf>
    <xf numFmtId="0" fontId="65" fillId="24" borderId="46" applyNumberFormat="0" applyAlignment="0" applyProtection="0"/>
    <xf numFmtId="0" fontId="66" fillId="11" borderId="47" applyNumberFormat="0" applyAlignment="0" applyProtection="0"/>
    <xf numFmtId="0" fontId="88" fillId="11" borderId="46" applyNumberFormat="0" applyAlignment="0" applyProtection="0"/>
    <xf numFmtId="185" fontId="14" fillId="0" borderId="48" applyFont="0" applyFill="0" applyBorder="0" applyAlignment="0" applyProtection="0"/>
    <xf numFmtId="0" fontId="99" fillId="0" borderId="49" applyNumberFormat="0" applyFill="0" applyAlignment="0" applyProtection="0"/>
    <xf numFmtId="0" fontId="46" fillId="4" borderId="45" applyNumberFormat="0" applyProtection="0">
      <alignment horizontal="left" vertical="top" indent="1"/>
    </xf>
    <xf numFmtId="4" fontId="46" fillId="3" borderId="45" applyNumberFormat="0" applyProtection="0">
      <alignment horizontal="right" vertical="center"/>
    </xf>
    <xf numFmtId="0" fontId="62" fillId="44" borderId="50" applyNumberFormat="0" applyFont="0" applyAlignment="0" applyProtection="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14" fillId="44" borderId="50" applyNumberFormat="0" applyFont="0" applyAlignment="0" applyProtection="0"/>
    <xf numFmtId="0" fontId="14" fillId="44" borderId="50" applyNumberFormat="0" applyFon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62" fillId="44" borderId="50" applyNumberFormat="0" applyFont="0" applyAlignment="0" applyProtection="0"/>
    <xf numFmtId="0" fontId="99" fillId="0" borderId="49" applyNumberFormat="0" applyFill="0" applyAlignment="0" applyProtection="0"/>
    <xf numFmtId="185" fontId="14" fillId="0" borderId="48" applyFont="0" applyFill="0" applyBorder="0" applyAlignment="0" applyProtection="0"/>
    <xf numFmtId="0" fontId="88" fillId="11" borderId="46" applyNumberFormat="0" applyAlignment="0" applyProtection="0"/>
    <xf numFmtId="0" fontId="66" fillId="11" borderId="47" applyNumberFormat="0" applyAlignment="0" applyProtection="0"/>
    <xf numFmtId="0" fontId="65" fillId="24" borderId="46" applyNumberForma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5" fillId="0" borderId="53"/>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19" fillId="0" borderId="52" applyNumberFormat="0" applyFill="0" applyAlignment="0" applyProtection="0"/>
    <xf numFmtId="0" fontId="119" fillId="0" borderId="52" applyNumberFormat="0" applyFill="0" applyAlignment="0" applyProtection="0"/>
    <xf numFmtId="0" fontId="82" fillId="0" borderId="52" applyNumberFormat="0" applyFill="0" applyAlignment="0" applyProtection="0"/>
    <xf numFmtId="0" fontId="119" fillId="0" borderId="52" applyNumberFormat="0" applyFill="0" applyAlignment="0" applyProtection="0"/>
    <xf numFmtId="0" fontId="15" fillId="0" borderId="53"/>
    <xf numFmtId="4" fontId="46" fillId="3" borderId="45" applyNumberFormat="0" applyProtection="0">
      <alignment horizontal="right" vertical="center"/>
    </xf>
    <xf numFmtId="0" fontId="46" fillId="4" borderId="45" applyNumberFormat="0" applyProtection="0">
      <alignment horizontal="left" vertical="top" indent="1"/>
    </xf>
    <xf numFmtId="0" fontId="65" fillId="24" borderId="46" applyNumberFormat="0" applyAlignment="0" applyProtection="0"/>
    <xf numFmtId="0" fontId="66" fillId="11" borderId="47" applyNumberFormat="0" applyAlignment="0" applyProtection="0"/>
    <xf numFmtId="0" fontId="88" fillId="11" borderId="46" applyNumberFormat="0" applyAlignment="0" applyProtection="0"/>
    <xf numFmtId="185" fontId="14" fillId="0" borderId="48" applyFont="0" applyFill="0" applyBorder="0" applyAlignment="0" applyProtection="0"/>
    <xf numFmtId="0" fontId="99" fillId="0" borderId="49" applyNumberFormat="0" applyFill="0" applyAlignment="0" applyProtection="0"/>
    <xf numFmtId="0" fontId="62" fillId="44" borderId="50" applyNumberFormat="0" applyFont="0" applyAlignment="0" applyProtection="0"/>
    <xf numFmtId="0" fontId="14" fillId="44" borderId="50" applyNumberFormat="0" applyFont="0" applyAlignment="0" applyProtection="0"/>
    <xf numFmtId="0" fontId="114" fillId="11" borderId="46" applyNumberFormat="0" applyAlignment="0" applyProtection="0"/>
    <xf numFmtId="0" fontId="114" fillId="11" borderId="46" applyNumberFormat="0" applyAlignment="0" applyProtection="0"/>
    <xf numFmtId="0" fontId="114" fillId="11" borderId="46" applyNumberFormat="0" applyAlignment="0" applyProtection="0"/>
    <xf numFmtId="0" fontId="65" fillId="16" borderId="46" applyNumberFormat="0" applyAlignment="0" applyProtection="0"/>
    <xf numFmtId="0" fontId="65" fillId="16" borderId="46" applyNumberFormat="0" applyAlignment="0" applyProtection="0"/>
    <xf numFmtId="0" fontId="65" fillId="16" borderId="46" applyNumberForma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111" fillId="44" borderId="50" applyNumberFormat="0" applyFont="0" applyAlignment="0" applyProtection="0"/>
    <xf numFmtId="0" fontId="66" fillId="11" borderId="47" applyNumberFormat="0" applyAlignment="0" applyProtection="0"/>
    <xf numFmtId="0" fontId="66" fillId="11" borderId="47" applyNumberFormat="0" applyAlignment="0" applyProtection="0"/>
    <xf numFmtId="0" fontId="99" fillId="0" borderId="51" applyNumberFormat="0" applyFill="0" applyAlignment="0" applyProtection="0"/>
    <xf numFmtId="0" fontId="99" fillId="0" borderId="51" applyNumberFormat="0" applyFill="0" applyAlignment="0" applyProtection="0"/>
    <xf numFmtId="0" fontId="99" fillId="0" borderId="51" applyNumberFormat="0" applyFill="0" applyAlignment="0" applyProtection="0"/>
    <xf numFmtId="0" fontId="66" fillId="11" borderId="47" applyNumberFormat="0" applyAlignment="0" applyProtection="0"/>
    <xf numFmtId="0" fontId="119" fillId="0" borderId="52" applyNumberFormat="0" applyFill="0" applyAlignment="0" applyProtection="0"/>
    <xf numFmtId="0" fontId="119" fillId="0" borderId="52" applyNumberFormat="0" applyFill="0" applyAlignment="0" applyProtection="0"/>
    <xf numFmtId="0" fontId="82" fillId="0" borderId="52" applyNumberFormat="0" applyFill="0" applyAlignment="0" applyProtection="0"/>
    <xf numFmtId="0" fontId="119" fillId="0" borderId="52" applyNumberFormat="0" applyFill="0" applyAlignment="0" applyProtection="0"/>
    <xf numFmtId="0" fontId="15" fillId="0" borderId="53"/>
    <xf numFmtId="0" fontId="14" fillId="0" borderId="0"/>
    <xf numFmtId="0" fontId="3" fillId="0" borderId="0"/>
    <xf numFmtId="0" fontId="2" fillId="0" borderId="0"/>
    <xf numFmtId="0" fontId="1" fillId="0" borderId="0"/>
    <xf numFmtId="0" fontId="20" fillId="8" borderId="13"/>
    <xf numFmtId="0" fontId="49" fillId="9" borderId="0" applyNumberFormat="0"/>
    <xf numFmtId="9" fontId="1" fillId="0" borderId="0" applyFont="0" applyFill="0" applyBorder="0" applyAlignment="0" applyProtection="0"/>
    <xf numFmtId="0" fontId="143" fillId="0" borderId="0" applyNumberFormat="0" applyFill="0" applyBorder="0" applyAlignment="0" applyProtection="0"/>
  </cellStyleXfs>
  <cellXfs count="673">
    <xf numFmtId="3" fontId="0" fillId="0" borderId="0" xfId="0">
      <alignment vertical="distributed"/>
    </xf>
    <xf numFmtId="3" fontId="17" fillId="0" borderId="0" xfId="0" applyFont="1" applyAlignment="1"/>
    <xf numFmtId="3" fontId="18" fillId="0" borderId="0" xfId="0" applyFont="1" applyAlignment="1"/>
    <xf numFmtId="3" fontId="17" fillId="0" borderId="1" xfId="2" applyFont="1" applyBorder="1"/>
    <xf numFmtId="3" fontId="18" fillId="0" borderId="1" xfId="0" applyFont="1" applyBorder="1" applyAlignment="1">
      <alignment horizontal="right"/>
    </xf>
    <xf numFmtId="3" fontId="17" fillId="0" borderId="0" xfId="0" applyFont="1">
      <alignment vertical="distributed"/>
    </xf>
    <xf numFmtId="3" fontId="18" fillId="0" borderId="0" xfId="0" applyFont="1">
      <alignment vertical="distributed"/>
    </xf>
    <xf numFmtId="3" fontId="18" fillId="0" borderId="0" xfId="0" applyFont="1" applyAlignment="1">
      <alignment horizontal="right"/>
    </xf>
    <xf numFmtId="3" fontId="18" fillId="0" borderId="0" xfId="0" applyFont="1" applyAlignment="1">
      <alignment horizontal="left"/>
    </xf>
    <xf numFmtId="3" fontId="18" fillId="0" borderId="2" xfId="0" applyFont="1" applyBorder="1">
      <alignment vertical="distributed"/>
    </xf>
    <xf numFmtId="3" fontId="18" fillId="0" borderId="2" xfId="0" applyFont="1" applyBorder="1" applyAlignment="1"/>
    <xf numFmtId="3" fontId="18" fillId="0" borderId="3" xfId="0" applyFont="1" applyBorder="1">
      <alignment vertical="distributed"/>
    </xf>
    <xf numFmtId="3" fontId="17" fillId="0" borderId="4" xfId="0" applyFont="1" applyBorder="1" applyAlignment="1"/>
    <xf numFmtId="3" fontId="18" fillId="0" borderId="4" xfId="0" applyFont="1" applyBorder="1">
      <alignment vertical="distributed"/>
    </xf>
    <xf numFmtId="3" fontId="18" fillId="0" borderId="1" xfId="2" applyFont="1" applyBorder="1"/>
    <xf numFmtId="3" fontId="18" fillId="0" borderId="1" xfId="2" applyFont="1" applyBorder="1" applyAlignment="1">
      <alignment horizontal="right" wrapText="1"/>
    </xf>
    <xf numFmtId="3" fontId="18" fillId="0" borderId="1" xfId="0" applyFont="1" applyBorder="1" applyAlignment="1">
      <alignment horizontal="right" wrapText="1"/>
    </xf>
    <xf numFmtId="3" fontId="18" fillId="0" borderId="5" xfId="0" applyFont="1" applyBorder="1" applyAlignment="1"/>
    <xf numFmtId="3" fontId="18" fillId="0" borderId="0" xfId="2" applyFont="1"/>
    <xf numFmtId="3" fontId="18" fillId="0" borderId="2" xfId="0" applyFont="1" applyBorder="1" applyAlignment="1">
      <alignment horizontal="right"/>
    </xf>
    <xf numFmtId="49" fontId="18" fillId="0" borderId="0" xfId="0" applyNumberFormat="1" applyFont="1" applyAlignment="1">
      <alignment horizontal="right"/>
    </xf>
    <xf numFmtId="3" fontId="18" fillId="0" borderId="4" xfId="0" applyFont="1" applyBorder="1" applyAlignment="1">
      <alignment horizontal="right"/>
    </xf>
    <xf numFmtId="3" fontId="26" fillId="0" borderId="0" xfId="0" applyFont="1">
      <alignment vertical="distributed"/>
    </xf>
    <xf numFmtId="3" fontId="18" fillId="0" borderId="4" xfId="0" applyFont="1" applyBorder="1" applyAlignment="1"/>
    <xf numFmtId="3" fontId="17" fillId="0" borderId="1" xfId="0" applyFont="1" applyBorder="1" applyAlignment="1">
      <alignment horizontal="left"/>
    </xf>
    <xf numFmtId="3" fontId="17" fillId="0" borderId="1" xfId="0" applyFont="1" applyBorder="1" applyAlignment="1">
      <alignment horizontal="left" wrapText="1"/>
    </xf>
    <xf numFmtId="3" fontId="17" fillId="0" borderId="1" xfId="0" applyFont="1" applyBorder="1" applyAlignment="1"/>
    <xf numFmtId="3" fontId="25" fillId="0" borderId="0" xfId="0" applyFont="1">
      <alignment vertical="distributed"/>
    </xf>
    <xf numFmtId="3" fontId="29" fillId="0" borderId="0" xfId="0" applyFont="1">
      <alignment vertical="distributed"/>
    </xf>
    <xf numFmtId="3" fontId="22" fillId="0" borderId="0" xfId="0" applyFont="1">
      <alignment vertical="distributed"/>
    </xf>
    <xf numFmtId="3" fontId="17" fillId="0" borderId="3" xfId="0" applyFont="1" applyBorder="1">
      <alignment vertical="distributed"/>
    </xf>
    <xf numFmtId="3" fontId="18" fillId="0" borderId="3" xfId="0" applyFont="1" applyBorder="1" applyAlignment="1"/>
    <xf numFmtId="3" fontId="17" fillId="0" borderId="4" xfId="0" applyFont="1" applyBorder="1">
      <alignment vertical="distributed"/>
    </xf>
    <xf numFmtId="3" fontId="18" fillId="0" borderId="0" xfId="0" quotePrefix="1" applyFont="1">
      <alignment vertical="distributed"/>
    </xf>
    <xf numFmtId="3" fontId="30" fillId="0" borderId="0" xfId="0" applyFont="1">
      <alignment vertical="distributed"/>
    </xf>
    <xf numFmtId="3" fontId="17" fillId="0" borderId="1" xfId="0" applyFont="1" applyBorder="1">
      <alignment vertical="distributed"/>
    </xf>
    <xf numFmtId="3" fontId="15" fillId="0" borderId="0" xfId="0" applyFont="1" applyAlignment="1">
      <alignment horizontal="left"/>
    </xf>
    <xf numFmtId="49" fontId="18" fillId="0" borderId="4" xfId="0" applyNumberFormat="1" applyFont="1" applyBorder="1" applyAlignment="1">
      <alignment horizontal="right"/>
    </xf>
    <xf numFmtId="3" fontId="18" fillId="0" borderId="0" xfId="0" applyFont="1" applyAlignment="1">
      <alignment horizontal="right" vertical="distributed"/>
    </xf>
    <xf numFmtId="3" fontId="17" fillId="0" borderId="0" xfId="6" applyFont="1"/>
    <xf numFmtId="3" fontId="18" fillId="0" borderId="0" xfId="6" applyFont="1"/>
    <xf numFmtId="3" fontId="19" fillId="0" borderId="0" xfId="6" applyFont="1"/>
    <xf numFmtId="3" fontId="18" fillId="0" borderId="0" xfId="6" applyFont="1" applyAlignment="1">
      <alignment horizontal="left"/>
    </xf>
    <xf numFmtId="3" fontId="18" fillId="0" borderId="1" xfId="6" applyFont="1" applyBorder="1" applyAlignment="1">
      <alignment horizontal="right" wrapText="1"/>
    </xf>
    <xf numFmtId="3" fontId="18" fillId="0" borderId="0" xfId="6" applyFont="1" applyAlignment="1">
      <alignment vertical="center"/>
    </xf>
    <xf numFmtId="3" fontId="18" fillId="0" borderId="0" xfId="6" applyFont="1" applyAlignment="1">
      <alignment horizontal="right" vertical="top"/>
    </xf>
    <xf numFmtId="3" fontId="17" fillId="0" borderId="0" xfId="6" applyFont="1" applyAlignment="1">
      <alignment vertical="center"/>
    </xf>
    <xf numFmtId="3" fontId="18" fillId="0" borderId="0" xfId="6" applyFont="1" applyAlignment="1">
      <alignment horizontal="left" vertical="center"/>
    </xf>
    <xf numFmtId="3" fontId="18" fillId="0" borderId="3" xfId="0" applyFont="1" applyBorder="1" applyAlignment="1">
      <alignment horizontal="right"/>
    </xf>
    <xf numFmtId="3" fontId="18" fillId="0" borderId="1" xfId="2" applyFont="1" applyBorder="1" applyAlignment="1">
      <alignment horizontal="right"/>
    </xf>
    <xf numFmtId="3" fontId="19" fillId="0" borderId="0" xfId="0" applyFont="1" applyAlignment="1">
      <alignment horizontal="right"/>
    </xf>
    <xf numFmtId="3" fontId="17" fillId="0" borderId="0" xfId="0" applyFont="1" applyAlignment="1">
      <alignment horizontal="right"/>
    </xf>
    <xf numFmtId="3" fontId="18" fillId="0" borderId="0" xfId="0" quotePrefix="1" applyFont="1" applyAlignment="1">
      <alignment horizontal="center"/>
    </xf>
    <xf numFmtId="172" fontId="18" fillId="0" borderId="0" xfId="0" quotePrefix="1" applyNumberFormat="1" applyFont="1" applyAlignment="1">
      <alignment horizontal="right"/>
    </xf>
    <xf numFmtId="3" fontId="18" fillId="0" borderId="0" xfId="0" applyFont="1" applyAlignment="1">
      <alignment horizontal="left" vertical="distributed"/>
    </xf>
    <xf numFmtId="172" fontId="18" fillId="0" borderId="0" xfId="0" applyNumberFormat="1" applyFont="1">
      <alignment vertical="distributed"/>
    </xf>
    <xf numFmtId="172" fontId="17" fillId="0" borderId="0" xfId="0" applyNumberFormat="1" applyFont="1" applyAlignment="1"/>
    <xf numFmtId="49" fontId="18" fillId="0" borderId="5" xfId="0" quotePrefix="1" applyNumberFormat="1" applyFont="1" applyBorder="1" applyAlignment="1">
      <alignment horizontal="right"/>
    </xf>
    <xf numFmtId="3" fontId="18" fillId="0" borderId="5" xfId="0" applyFont="1" applyBorder="1">
      <alignment vertical="distributed"/>
    </xf>
    <xf numFmtId="3" fontId="17" fillId="0" borderId="0" xfId="0" applyFont="1" applyAlignment="1">
      <alignment horizontal="left"/>
    </xf>
    <xf numFmtId="3" fontId="28" fillId="0" borderId="0" xfId="0" applyFont="1">
      <alignment vertical="distributed"/>
    </xf>
    <xf numFmtId="3" fontId="34" fillId="0" borderId="0" xfId="0" applyFont="1">
      <alignment vertical="distributed"/>
    </xf>
    <xf numFmtId="3" fontId="31" fillId="0" borderId="0" xfId="0" applyFont="1">
      <alignment vertical="distributed"/>
    </xf>
    <xf numFmtId="3" fontId="15" fillId="0" borderId="0" xfId="0" applyFont="1">
      <alignment vertical="distributed"/>
    </xf>
    <xf numFmtId="172" fontId="18" fillId="0" borderId="0" xfId="6" applyNumberFormat="1" applyFont="1"/>
    <xf numFmtId="0" fontId="18" fillId="0" borderId="0" xfId="0" quotePrefix="1" applyNumberFormat="1" applyFont="1" applyAlignment="1">
      <alignment horizontal="right"/>
    </xf>
    <xf numFmtId="0" fontId="18" fillId="0" borderId="0" xfId="0" applyNumberFormat="1" applyFont="1" applyAlignment="1">
      <alignment horizontal="right"/>
    </xf>
    <xf numFmtId="172" fontId="18" fillId="0" borderId="4" xfId="0" applyNumberFormat="1" applyFont="1" applyBorder="1" applyAlignment="1">
      <alignment horizontal="right"/>
    </xf>
    <xf numFmtId="0" fontId="25" fillId="0" borderId="0" xfId="0" applyNumberFormat="1" applyFont="1">
      <alignment vertical="distributed"/>
    </xf>
    <xf numFmtId="0" fontId="18" fillId="0" borderId="0" xfId="0" applyNumberFormat="1" applyFont="1">
      <alignment vertical="distributed"/>
    </xf>
    <xf numFmtId="0" fontId="28" fillId="0" borderId="0" xfId="0" applyNumberFormat="1" applyFont="1">
      <alignment vertical="distributed"/>
    </xf>
    <xf numFmtId="0" fontId="17" fillId="0" borderId="0" xfId="0" applyNumberFormat="1" applyFont="1" applyAlignment="1"/>
    <xf numFmtId="0" fontId="18" fillId="0" borderId="0" xfId="0" applyNumberFormat="1" applyFont="1" applyAlignment="1"/>
    <xf numFmtId="0" fontId="18" fillId="0" borderId="1" xfId="2" applyNumberFormat="1" applyFont="1" applyBorder="1"/>
    <xf numFmtId="0" fontId="18" fillId="0" borderId="1" xfId="0" applyNumberFormat="1" applyFont="1" applyBorder="1" applyAlignment="1">
      <alignment horizontal="right"/>
    </xf>
    <xf numFmtId="0" fontId="18" fillId="0" borderId="4" xfId="0" applyNumberFormat="1" applyFont="1" applyBorder="1" applyAlignment="1">
      <alignment horizontal="right"/>
    </xf>
    <xf numFmtId="0" fontId="19" fillId="0" borderId="0" xfId="0" applyNumberFormat="1" applyFont="1" applyAlignment="1"/>
    <xf numFmtId="0" fontId="18" fillId="0" borderId="4" xfId="0" applyNumberFormat="1" applyFont="1" applyBorder="1">
      <alignment vertical="distributed"/>
    </xf>
    <xf numFmtId="0" fontId="18" fillId="0" borderId="4" xfId="0" applyNumberFormat="1" applyFont="1" applyBorder="1" applyAlignment="1"/>
    <xf numFmtId="3" fontId="18" fillId="0" borderId="0" xfId="0" quotePrefix="1" applyFont="1" applyAlignment="1">
      <alignment horizontal="right" vertical="distributed"/>
    </xf>
    <xf numFmtId="171" fontId="18" fillId="0" borderId="0" xfId="0" quotePrefix="1" applyNumberFormat="1" applyFont="1" applyAlignment="1">
      <alignment horizontal="right"/>
    </xf>
    <xf numFmtId="171" fontId="18" fillId="0" borderId="4" xfId="0" applyNumberFormat="1" applyFont="1" applyBorder="1" applyAlignment="1">
      <alignment horizontal="right"/>
    </xf>
    <xf numFmtId="171" fontId="18" fillId="0" borderId="0" xfId="0" quotePrefix="1" applyNumberFormat="1" applyFont="1" applyAlignment="1">
      <alignment horizontal="right" vertical="center"/>
    </xf>
    <xf numFmtId="171" fontId="18" fillId="0" borderId="3" xfId="0" applyNumberFormat="1" applyFont="1" applyBorder="1" applyAlignment="1">
      <alignment horizontal="right"/>
    </xf>
    <xf numFmtId="171" fontId="18" fillId="0" borderId="5" xfId="0" applyNumberFormat="1" applyFont="1" applyBorder="1" applyAlignment="1">
      <alignment horizontal="right"/>
    </xf>
    <xf numFmtId="171" fontId="18" fillId="0" borderId="0" xfId="0" applyNumberFormat="1" applyFont="1" applyAlignment="1">
      <alignment horizontal="right" vertical="distributed"/>
    </xf>
    <xf numFmtId="171" fontId="18" fillId="0" borderId="4" xfId="0" applyNumberFormat="1" applyFont="1" applyBorder="1" applyAlignment="1">
      <alignment horizontal="right" vertical="distributed"/>
    </xf>
    <xf numFmtId="3" fontId="18" fillId="0" borderId="6" xfId="0" applyFont="1" applyBorder="1">
      <alignment vertical="distributed"/>
    </xf>
    <xf numFmtId="3" fontId="18" fillId="0" borderId="0" xfId="6" applyFont="1" applyProtection="1">
      <protection locked="0"/>
    </xf>
    <xf numFmtId="3" fontId="17" fillId="0" borderId="0" xfId="0" applyFont="1" applyAlignment="1" applyProtection="1">
      <protection locked="0"/>
    </xf>
    <xf numFmtId="3" fontId="17" fillId="0" borderId="0" xfId="6" applyFont="1" applyProtection="1">
      <protection locked="0"/>
    </xf>
    <xf numFmtId="3" fontId="18" fillId="0" borderId="0" xfId="6" applyFont="1" applyAlignment="1" applyProtection="1">
      <alignment vertical="center"/>
      <protection locked="0"/>
    </xf>
    <xf numFmtId="3" fontId="18" fillId="0" borderId="0" xfId="6" applyFont="1" applyAlignment="1" applyProtection="1">
      <alignment horizontal="right" vertical="top"/>
      <protection locked="0"/>
    </xf>
    <xf numFmtId="3" fontId="19" fillId="0" borderId="0" xfId="6" applyFont="1" applyProtection="1">
      <protection locked="0"/>
    </xf>
    <xf numFmtId="3" fontId="18" fillId="0" borderId="0" xfId="6" applyFont="1" applyAlignment="1" applyProtection="1">
      <alignment horizontal="left"/>
      <protection locked="0"/>
    </xf>
    <xf numFmtId="3" fontId="18" fillId="0" borderId="0" xfId="6" applyFont="1" applyAlignment="1" applyProtection="1">
      <alignment horizontal="left" vertical="center"/>
      <protection locked="0"/>
    </xf>
    <xf numFmtId="3" fontId="17" fillId="0" borderId="0" xfId="6" applyFont="1" applyAlignment="1" applyProtection="1">
      <alignment vertical="center"/>
      <protection locked="0"/>
    </xf>
    <xf numFmtId="3" fontId="17" fillId="0" borderId="1" xfId="6" applyFont="1" applyBorder="1" applyAlignment="1" applyProtection="1">
      <alignment horizontal="right" wrapText="1"/>
      <protection locked="0"/>
    </xf>
    <xf numFmtId="49" fontId="18" fillId="0" borderId="0" xfId="0" applyNumberFormat="1" applyFont="1" applyAlignment="1" applyProtection="1">
      <alignment horizontal="right"/>
      <protection locked="0"/>
    </xf>
    <xf numFmtId="3" fontId="18" fillId="0" borderId="1" xfId="6" applyFont="1" applyBorder="1"/>
    <xf numFmtId="3" fontId="17" fillId="0" borderId="1" xfId="2" applyFont="1" applyBorder="1" applyAlignment="1">
      <alignment horizontal="center"/>
    </xf>
    <xf numFmtId="3" fontId="18" fillId="0" borderId="1" xfId="6" applyFont="1" applyBorder="1" applyAlignment="1">
      <alignment horizontal="right"/>
    </xf>
    <xf numFmtId="3" fontId="17" fillId="0" borderId="0" xfId="6" applyFont="1" applyAlignment="1">
      <alignment horizontal="center"/>
    </xf>
    <xf numFmtId="3" fontId="18" fillId="0" borderId="0" xfId="6" applyFont="1" applyAlignment="1">
      <alignment horizontal="right"/>
    </xf>
    <xf numFmtId="3" fontId="18" fillId="0" borderId="0" xfId="3" applyFont="1" applyAlignment="1">
      <alignment horizontal="right"/>
    </xf>
    <xf numFmtId="3" fontId="18" fillId="0" borderId="0" xfId="3" applyFont="1" applyAlignment="1"/>
    <xf numFmtId="3" fontId="18" fillId="0" borderId="2" xfId="6" applyFont="1" applyBorder="1" applyAlignment="1">
      <alignment horizontal="left"/>
    </xf>
    <xf numFmtId="3" fontId="18" fillId="0" borderId="2" xfId="6" applyFont="1" applyBorder="1"/>
    <xf numFmtId="3" fontId="17" fillId="0" borderId="2" xfId="6" applyFont="1" applyBorder="1" applyAlignment="1">
      <alignment horizontal="center"/>
    </xf>
    <xf numFmtId="3" fontId="18" fillId="0" borderId="2" xfId="3" applyFont="1" applyBorder="1" applyAlignment="1">
      <alignment horizontal="right"/>
    </xf>
    <xf numFmtId="3" fontId="18" fillId="0" borderId="2" xfId="3" applyFont="1" applyBorder="1" applyAlignment="1"/>
    <xf numFmtId="3" fontId="18" fillId="0" borderId="2" xfId="6" applyFont="1" applyBorder="1" applyAlignment="1">
      <alignment horizontal="right"/>
    </xf>
    <xf numFmtId="3" fontId="18" fillId="0" borderId="2" xfId="0" applyFont="1" applyBorder="1" applyAlignment="1">
      <alignment horizontal="left"/>
    </xf>
    <xf numFmtId="3" fontId="18" fillId="0" borderId="3" xfId="6" applyFont="1" applyBorder="1"/>
    <xf numFmtId="3" fontId="17" fillId="0" borderId="3" xfId="6" applyFont="1" applyBorder="1" applyAlignment="1">
      <alignment horizontal="center"/>
    </xf>
    <xf numFmtId="3" fontId="18" fillId="0" borderId="3" xfId="6" applyFont="1" applyBorder="1" applyAlignment="1">
      <alignment horizontal="right"/>
    </xf>
    <xf numFmtId="3" fontId="17" fillId="0" borderId="4" xfId="6" applyFont="1" applyBorder="1"/>
    <xf numFmtId="3" fontId="17" fillId="0" borderId="4" xfId="6" applyFont="1" applyBorder="1" applyAlignment="1">
      <alignment horizontal="center"/>
    </xf>
    <xf numFmtId="3" fontId="18" fillId="0" borderId="4" xfId="6" applyFont="1" applyBorder="1"/>
    <xf numFmtId="3" fontId="18" fillId="0" borderId="0" xfId="6" quotePrefix="1" applyFont="1" applyAlignment="1">
      <alignment horizontal="right"/>
    </xf>
    <xf numFmtId="3" fontId="17" fillId="0" borderId="0" xfId="6" applyFont="1" applyAlignment="1">
      <alignment horizontal="right"/>
    </xf>
    <xf numFmtId="3" fontId="18" fillId="0" borderId="0" xfId="6" applyFont="1" applyAlignment="1">
      <alignment horizontal="left" indent="1"/>
    </xf>
    <xf numFmtId="3" fontId="18" fillId="0" borderId="2" xfId="6" applyFont="1" applyBorder="1" applyAlignment="1">
      <alignment horizontal="left" indent="1"/>
    </xf>
    <xf numFmtId="3" fontId="20" fillId="0" borderId="0" xfId="6" applyFont="1"/>
    <xf numFmtId="2" fontId="18" fillId="0" borderId="0" xfId="0" applyNumberFormat="1" applyFont="1" applyAlignment="1">
      <alignment horizontal="right"/>
    </xf>
    <xf numFmtId="2" fontId="18" fillId="0" borderId="0" xfId="0" quotePrefix="1" applyNumberFormat="1" applyFont="1" applyAlignment="1">
      <alignment horizontal="right"/>
    </xf>
    <xf numFmtId="2" fontId="18" fillId="0" borderId="0" xfId="6" applyNumberFormat="1" applyFont="1" applyAlignment="1">
      <alignment horizontal="right"/>
    </xf>
    <xf numFmtId="2" fontId="17" fillId="0" borderId="0" xfId="0" applyNumberFormat="1" applyFont="1" applyAlignment="1">
      <alignment horizontal="right"/>
    </xf>
    <xf numFmtId="2" fontId="18" fillId="0" borderId="0" xfId="6" applyNumberFormat="1" applyFont="1"/>
    <xf numFmtId="3" fontId="18" fillId="0" borderId="0" xfId="0" quotePrefix="1" applyFont="1" applyAlignment="1">
      <alignment horizontal="right"/>
    </xf>
    <xf numFmtId="4" fontId="18" fillId="0" borderId="0" xfId="0" applyNumberFormat="1" applyFont="1" applyAlignment="1">
      <alignment horizontal="right"/>
    </xf>
    <xf numFmtId="4" fontId="18" fillId="0" borderId="0" xfId="6" applyNumberFormat="1" applyFont="1" applyAlignment="1">
      <alignment horizontal="right"/>
    </xf>
    <xf numFmtId="3" fontId="18" fillId="0" borderId="0" xfId="0" applyFont="1" applyAlignment="1">
      <alignment horizontal="left" indent="1"/>
    </xf>
    <xf numFmtId="3" fontId="18" fillId="0" borderId="3" xfId="2" applyFont="1" applyBorder="1" applyAlignment="1">
      <alignment horizontal="left" indent="1"/>
    </xf>
    <xf numFmtId="3" fontId="18" fillId="0" borderId="3" xfId="6" applyFont="1" applyBorder="1" applyAlignment="1">
      <alignment horizontal="left" indent="1"/>
    </xf>
    <xf numFmtId="3" fontId="17" fillId="0" borderId="5" xfId="6" applyFont="1" applyBorder="1"/>
    <xf numFmtId="3" fontId="18" fillId="0" borderId="5" xfId="6" applyFont="1" applyBorder="1"/>
    <xf numFmtId="3" fontId="17" fillId="0" borderId="0" xfId="6" quotePrefix="1" applyFont="1" applyAlignment="1">
      <alignment horizontal="center"/>
    </xf>
    <xf numFmtId="3" fontId="17" fillId="0" borderId="5" xfId="6" applyFont="1" applyBorder="1" applyAlignment="1">
      <alignment vertical="center"/>
    </xf>
    <xf numFmtId="3" fontId="17" fillId="0" borderId="0" xfId="2" applyFont="1" applyAlignment="1">
      <alignment horizontal="center"/>
    </xf>
    <xf numFmtId="3" fontId="17" fillId="0" borderId="2" xfId="6" applyFont="1" applyBorder="1"/>
    <xf numFmtId="3" fontId="21" fillId="0" borderId="0" xfId="6" applyFont="1"/>
    <xf numFmtId="3" fontId="17" fillId="0" borderId="1" xfId="6" applyFont="1" applyBorder="1" applyAlignment="1">
      <alignment horizontal="left"/>
    </xf>
    <xf numFmtId="3" fontId="19" fillId="0" borderId="1" xfId="6" applyFont="1" applyBorder="1" applyAlignment="1">
      <alignment horizontal="right" vertical="center"/>
    </xf>
    <xf numFmtId="3" fontId="18" fillId="0" borderId="1" xfId="6" applyFont="1" applyBorder="1" applyAlignment="1">
      <alignment horizontal="right" vertical="center"/>
    </xf>
    <xf numFmtId="3" fontId="22" fillId="0" borderId="0" xfId="6" applyFont="1" applyAlignment="1">
      <alignment horizontal="left"/>
    </xf>
    <xf numFmtId="3" fontId="19" fillId="0" borderId="0" xfId="6" applyFont="1" applyAlignment="1">
      <alignment horizontal="right" vertical="center"/>
    </xf>
    <xf numFmtId="3" fontId="18" fillId="0" borderId="0" xfId="6" applyFont="1" applyAlignment="1">
      <alignment horizontal="right" vertical="center"/>
    </xf>
    <xf numFmtId="3" fontId="17" fillId="0" borderId="0" xfId="6" applyFont="1" applyAlignment="1">
      <alignment horizontal="left"/>
    </xf>
    <xf numFmtId="3" fontId="19" fillId="0" borderId="2" xfId="6" applyFont="1" applyBorder="1" applyAlignment="1">
      <alignment horizontal="right" vertical="center"/>
    </xf>
    <xf numFmtId="3" fontId="18" fillId="0" borderId="2" xfId="6" applyFont="1" applyBorder="1" applyAlignment="1">
      <alignment horizontal="right" vertical="center"/>
    </xf>
    <xf numFmtId="3" fontId="23" fillId="0" borderId="0" xfId="6" applyFont="1" applyAlignment="1">
      <alignment horizontal="right" vertical="center"/>
    </xf>
    <xf numFmtId="3" fontId="17" fillId="0" borderId="0" xfId="6" applyFont="1" applyAlignment="1">
      <alignment horizontal="right" vertical="center"/>
    </xf>
    <xf numFmtId="3" fontId="18" fillId="0" borderId="0" xfId="0" applyFont="1" applyAlignment="1">
      <alignment horizontal="right" vertical="center"/>
    </xf>
    <xf numFmtId="3" fontId="22" fillId="0" borderId="0" xfId="6" applyFont="1"/>
    <xf numFmtId="3" fontId="17" fillId="0" borderId="0" xfId="2" applyFont="1"/>
    <xf numFmtId="3" fontId="18" fillId="0" borderId="0" xfId="2" applyFont="1" applyAlignment="1">
      <alignment horizontal="right" wrapText="1"/>
    </xf>
    <xf numFmtId="4" fontId="18" fillId="0" borderId="0" xfId="2" quotePrefix="1" applyNumberFormat="1" applyFont="1" applyAlignment="1">
      <alignment horizontal="right" wrapText="1"/>
    </xf>
    <xf numFmtId="4" fontId="18" fillId="0" borderId="0" xfId="0" quotePrefix="1" applyNumberFormat="1" applyFont="1" applyAlignment="1">
      <alignment horizontal="right"/>
    </xf>
    <xf numFmtId="4" fontId="18" fillId="0" borderId="0" xfId="6" quotePrefix="1" applyNumberFormat="1" applyFont="1" applyAlignment="1">
      <alignment horizontal="right"/>
    </xf>
    <xf numFmtId="4" fontId="18" fillId="0" borderId="0" xfId="6" applyNumberFormat="1" applyFont="1"/>
    <xf numFmtId="3" fontId="18" fillId="0" borderId="0" xfId="0" applyFont="1" applyAlignment="1">
      <alignment wrapText="1"/>
    </xf>
    <xf numFmtId="3" fontId="18" fillId="0" borderId="0" xfId="0" applyFont="1" applyAlignment="1">
      <alignment horizontal="right" vertical="top"/>
    </xf>
    <xf numFmtId="171" fontId="18" fillId="0" borderId="0" xfId="0" applyNumberFormat="1" applyFont="1" applyAlignment="1">
      <alignment horizontal="right"/>
    </xf>
    <xf numFmtId="171" fontId="18" fillId="0" borderId="0" xfId="6" quotePrefix="1" applyNumberFormat="1" applyFont="1" applyAlignment="1">
      <alignment horizontal="right"/>
    </xf>
    <xf numFmtId="171" fontId="18" fillId="0" borderId="0" xfId="6" applyNumberFormat="1" applyFont="1" applyAlignment="1">
      <alignment horizontal="right"/>
    </xf>
    <xf numFmtId="49" fontId="18" fillId="0" borderId="0" xfId="0" quotePrefix="1" applyNumberFormat="1" applyFont="1" applyAlignment="1">
      <alignment horizontal="right"/>
    </xf>
    <xf numFmtId="172" fontId="18" fillId="0" borderId="0" xfId="6" quotePrefix="1" applyNumberFormat="1" applyFont="1" applyAlignment="1">
      <alignment horizontal="right" vertical="center"/>
    </xf>
    <xf numFmtId="172" fontId="18" fillId="0" borderId="0" xfId="6" applyNumberFormat="1" applyFont="1" applyAlignment="1">
      <alignment horizontal="right" vertical="center"/>
    </xf>
    <xf numFmtId="172" fontId="18" fillId="0" borderId="0" xfId="6" applyNumberFormat="1" applyFont="1" applyAlignment="1">
      <alignment horizontal="right"/>
    </xf>
    <xf numFmtId="172" fontId="18" fillId="0" borderId="0" xfId="0" applyNumberFormat="1" applyFont="1" applyAlignment="1">
      <alignment horizontal="right"/>
    </xf>
    <xf numFmtId="172" fontId="18" fillId="0" borderId="0" xfId="6" quotePrefix="1" applyNumberFormat="1" applyFont="1" applyAlignment="1">
      <alignment horizontal="right"/>
    </xf>
    <xf numFmtId="172" fontId="18" fillId="0" borderId="0" xfId="0" applyNumberFormat="1" applyFont="1" applyAlignment="1"/>
    <xf numFmtId="172" fontId="18" fillId="0" borderId="0" xfId="6" applyNumberFormat="1" applyFont="1" applyAlignment="1">
      <alignment vertical="center"/>
    </xf>
    <xf numFmtId="2" fontId="18" fillId="0" borderId="0" xfId="6" quotePrefix="1" applyNumberFormat="1" applyFont="1" applyAlignment="1">
      <alignment horizontal="right"/>
    </xf>
    <xf numFmtId="3" fontId="18" fillId="0" borderId="0" xfId="0" applyFont="1" applyAlignment="1">
      <alignment vertical="center"/>
    </xf>
    <xf numFmtId="3" fontId="18" fillId="0" borderId="2" xfId="0" applyFont="1" applyBorder="1" applyAlignment="1">
      <alignment vertical="center"/>
    </xf>
    <xf numFmtId="3" fontId="18" fillId="0" borderId="2" xfId="0" applyFont="1" applyBorder="1" applyAlignment="1">
      <alignment horizontal="right" vertical="center"/>
    </xf>
    <xf numFmtId="3" fontId="18" fillId="0" borderId="2" xfId="6" applyFont="1" applyBorder="1" applyAlignment="1">
      <alignment vertical="center"/>
    </xf>
    <xf numFmtId="3" fontId="19" fillId="0" borderId="1" xfId="6" applyFont="1" applyBorder="1" applyAlignment="1">
      <alignment vertical="center"/>
    </xf>
    <xf numFmtId="3" fontId="18" fillId="0" borderId="1" xfId="6" applyFont="1" applyBorder="1" applyAlignment="1">
      <alignment vertical="center"/>
    </xf>
    <xf numFmtId="3" fontId="19" fillId="0" borderId="0" xfId="0" applyFont="1" applyAlignment="1"/>
    <xf numFmtId="3" fontId="19" fillId="0" borderId="0" xfId="0" quotePrefix="1" applyFont="1" applyAlignment="1">
      <alignment horizontal="right"/>
    </xf>
    <xf numFmtId="3" fontId="19" fillId="0" borderId="0" xfId="0" applyFont="1" applyAlignment="1">
      <alignment horizontal="right" vertical="center"/>
    </xf>
    <xf numFmtId="3" fontId="19" fillId="0" borderId="0" xfId="0" applyFont="1" applyAlignment="1">
      <alignment horizontal="right" wrapText="1"/>
    </xf>
    <xf numFmtId="3" fontId="19" fillId="0" borderId="0" xfId="6" quotePrefix="1" applyFont="1"/>
    <xf numFmtId="3" fontId="17" fillId="0" borderId="4" xfId="6" applyFont="1" applyBorder="1" applyAlignment="1">
      <alignment vertical="center"/>
    </xf>
    <xf numFmtId="49" fontId="21" fillId="0" borderId="0" xfId="0" applyNumberFormat="1" applyFont="1" applyAlignment="1">
      <alignment vertical="top"/>
    </xf>
    <xf numFmtId="3" fontId="21" fillId="0" borderId="0" xfId="0" applyFont="1" applyAlignment="1">
      <alignment vertical="top" wrapText="1"/>
    </xf>
    <xf numFmtId="49" fontId="18" fillId="0" borderId="0" xfId="0" applyNumberFormat="1" applyFont="1" applyAlignment="1">
      <alignment vertical="top"/>
    </xf>
    <xf numFmtId="3" fontId="18" fillId="0" borderId="0" xfId="0" applyFont="1" applyAlignment="1">
      <alignment vertical="top" wrapText="1"/>
    </xf>
    <xf numFmtId="3" fontId="21" fillId="0" borderId="0" xfId="6" applyFont="1" applyAlignment="1">
      <alignment horizontal="left" vertical="top"/>
    </xf>
    <xf numFmtId="3" fontId="15" fillId="0" borderId="0" xfId="6" applyAlignment="1">
      <alignment horizontal="left" vertical="top" wrapText="1"/>
    </xf>
    <xf numFmtId="3" fontId="15" fillId="0" borderId="0" xfId="0" applyFont="1" applyAlignment="1">
      <alignment horizontal="left" vertical="top" wrapText="1"/>
    </xf>
    <xf numFmtId="3" fontId="18" fillId="0" borderId="0" xfId="6" applyFont="1" applyAlignment="1">
      <alignment horizontal="left" vertical="top"/>
    </xf>
    <xf numFmtId="3" fontId="15" fillId="0" borderId="0" xfId="6" applyAlignment="1">
      <alignment vertical="top" wrapText="1"/>
    </xf>
    <xf numFmtId="3" fontId="15" fillId="0" borderId="0" xfId="0" applyFont="1" applyAlignment="1">
      <alignment vertical="top" wrapText="1"/>
    </xf>
    <xf numFmtId="3" fontId="18" fillId="0" borderId="0" xfId="6" applyFont="1" applyAlignment="1">
      <alignment vertical="top" wrapText="1"/>
    </xf>
    <xf numFmtId="3" fontId="21" fillId="0" borderId="0" xfId="6" applyFont="1" applyAlignment="1">
      <alignment vertical="top" wrapText="1"/>
    </xf>
    <xf numFmtId="3" fontId="19" fillId="0" borderId="0" xfId="6" applyFont="1" applyAlignment="1">
      <alignment horizontal="left" vertical="center"/>
    </xf>
    <xf numFmtId="3" fontId="18" fillId="0" borderId="7" xfId="0" applyFont="1" applyBorder="1" applyAlignment="1">
      <alignment horizontal="right" vertical="center"/>
    </xf>
    <xf numFmtId="3" fontId="18" fillId="0" borderId="0" xfId="0" quotePrefix="1" applyFont="1" applyAlignment="1">
      <alignment horizontal="right" vertical="center"/>
    </xf>
    <xf numFmtId="3" fontId="18" fillId="0" borderId="4" xfId="6" applyFont="1" applyBorder="1" applyAlignment="1">
      <alignment vertical="center"/>
    </xf>
    <xf numFmtId="3" fontId="18" fillId="0" borderId="4" xfId="6" applyFont="1" applyBorder="1" applyAlignment="1">
      <alignment horizontal="right"/>
    </xf>
    <xf numFmtId="3" fontId="18" fillId="0" borderId="7" xfId="0" applyFont="1" applyBorder="1" applyAlignment="1"/>
    <xf numFmtId="3" fontId="17" fillId="0" borderId="0" xfId="0" applyFont="1" applyAlignment="1">
      <alignment vertical="center"/>
    </xf>
    <xf numFmtId="3" fontId="18" fillId="0" borderId="0" xfId="6" quotePrefix="1" applyFont="1"/>
    <xf numFmtId="3" fontId="18" fillId="0" borderId="0" xfId="0" applyFont="1" applyAlignment="1">
      <alignment horizontal="center" vertical="center"/>
    </xf>
    <xf numFmtId="3" fontId="18" fillId="0" borderId="0" xfId="1" quotePrefix="1" applyNumberFormat="1" applyFont="1" applyFill="1" applyAlignment="1" applyProtection="1">
      <alignment horizontal="right" vertical="justify"/>
    </xf>
    <xf numFmtId="3" fontId="18" fillId="0" borderId="0" xfId="1" quotePrefix="1" applyNumberFormat="1" applyFont="1" applyFill="1" applyBorder="1" applyAlignment="1" applyProtection="1">
      <alignment horizontal="right" vertical="justify"/>
    </xf>
    <xf numFmtId="3" fontId="32" fillId="0" borderId="0" xfId="6" quotePrefix="1" applyFont="1"/>
    <xf numFmtId="3" fontId="18" fillId="0" borderId="0" xfId="5" applyFont="1"/>
    <xf numFmtId="0" fontId="18" fillId="0" borderId="0" xfId="0" applyNumberFormat="1" applyFont="1" applyAlignment="1">
      <alignment horizontal="right" vertical="distributed"/>
    </xf>
    <xf numFmtId="171" fontId="18" fillId="0" borderId="0" xfId="0" applyNumberFormat="1" applyFont="1" applyAlignment="1">
      <alignment horizontal="right" vertical="center"/>
    </xf>
    <xf numFmtId="171" fontId="18" fillId="0" borderId="0" xfId="6" applyNumberFormat="1" applyFont="1" applyAlignment="1">
      <alignment horizontal="right" vertical="center"/>
    </xf>
    <xf numFmtId="171" fontId="18" fillId="0" borderId="0" xfId="5" applyNumberFormat="1" applyFont="1" applyAlignment="1">
      <alignment horizontal="right"/>
    </xf>
    <xf numFmtId="0" fontId="18" fillId="0" borderId="0" xfId="5" applyNumberFormat="1" applyFont="1" applyAlignment="1">
      <alignment horizontal="right"/>
    </xf>
    <xf numFmtId="171" fontId="18" fillId="0" borderId="0" xfId="6" quotePrefix="1" applyNumberFormat="1" applyFont="1" applyAlignment="1">
      <alignment horizontal="right" vertical="center"/>
    </xf>
    <xf numFmtId="0" fontId="18" fillId="0" borderId="0" xfId="0" quotePrefix="1" applyNumberFormat="1" applyFont="1" applyAlignment="1">
      <alignment horizontal="right" vertical="distributed"/>
    </xf>
    <xf numFmtId="3" fontId="17" fillId="0" borderId="0" xfId="5" applyFont="1" applyAlignment="1">
      <alignment horizontal="right"/>
    </xf>
    <xf numFmtId="3" fontId="17" fillId="0" borderId="0" xfId="5" applyFont="1"/>
    <xf numFmtId="3" fontId="18" fillId="0" borderId="0" xfId="4" applyFont="1" applyAlignment="1">
      <alignment vertical="center"/>
    </xf>
    <xf numFmtId="3" fontId="18" fillId="0" borderId="2" xfId="4" applyFont="1" applyBorder="1" applyAlignment="1">
      <alignment vertical="center"/>
    </xf>
    <xf numFmtId="3" fontId="18" fillId="0" borderId="0" xfId="4" applyFont="1"/>
    <xf numFmtId="3" fontId="18" fillId="0" borderId="2" xfId="4" applyFont="1" applyBorder="1"/>
    <xf numFmtId="3" fontId="31" fillId="0" borderId="0" xfId="0" applyFont="1" applyProtection="1">
      <alignment vertical="distributed"/>
      <protection locked="0"/>
    </xf>
    <xf numFmtId="0" fontId="17" fillId="0" borderId="1" xfId="0" applyNumberFormat="1" applyFont="1" applyBorder="1" applyAlignment="1" applyProtection="1">
      <alignment horizontal="right"/>
      <protection locked="0"/>
    </xf>
    <xf numFmtId="0" fontId="31" fillId="0" borderId="0" xfId="0" applyNumberFormat="1" applyFont="1" applyProtection="1">
      <alignment vertical="distributed"/>
      <protection locked="0"/>
    </xf>
    <xf numFmtId="49" fontId="18" fillId="0" borderId="4" xfId="0" applyNumberFormat="1" applyFont="1" applyBorder="1" applyAlignment="1" applyProtection="1">
      <alignment horizontal="right"/>
      <protection locked="0"/>
    </xf>
    <xf numFmtId="3" fontId="29" fillId="0" borderId="0" xfId="0" applyFont="1" applyProtection="1">
      <alignment vertical="distributed"/>
      <protection locked="0"/>
    </xf>
    <xf numFmtId="3" fontId="17" fillId="0" borderId="0" xfId="0" applyFont="1" applyProtection="1">
      <alignment vertical="distributed"/>
      <protection locked="0"/>
    </xf>
    <xf numFmtId="49" fontId="17" fillId="0" borderId="0" xfId="0" applyNumberFormat="1" applyFont="1" applyAlignment="1" applyProtection="1">
      <alignment horizontal="right"/>
      <protection locked="0"/>
    </xf>
    <xf numFmtId="3" fontId="30" fillId="0" borderId="0" xfId="0" applyFont="1" applyProtection="1">
      <alignment vertical="distributed"/>
      <protection locked="0"/>
    </xf>
    <xf numFmtId="173" fontId="18" fillId="0" borderId="0" xfId="0" applyNumberFormat="1" applyFont="1" applyAlignment="1" applyProtection="1">
      <protection locked="0"/>
    </xf>
    <xf numFmtId="3" fontId="28" fillId="0" borderId="0" xfId="0" applyFont="1" applyProtection="1">
      <alignment vertical="distributed"/>
      <protection locked="0"/>
    </xf>
    <xf numFmtId="3" fontId="18" fillId="0" borderId="3" xfId="0" applyFont="1" applyBorder="1" applyAlignment="1" applyProtection="1">
      <protection locked="0"/>
    </xf>
    <xf numFmtId="3" fontId="18" fillId="0" borderId="2" xfId="0" applyFont="1" applyBorder="1" applyAlignment="1" applyProtection="1">
      <alignment horizontal="right"/>
      <protection locked="0"/>
    </xf>
    <xf numFmtId="3" fontId="18" fillId="0" borderId="0" xfId="1" applyNumberFormat="1" applyFont="1" applyFill="1" applyAlignment="1" applyProtection="1">
      <alignment horizontal="right" vertical="justify"/>
    </xf>
    <xf numFmtId="3" fontId="18" fillId="0" borderId="0" xfId="1" applyNumberFormat="1" applyFont="1" applyFill="1" applyBorder="1" applyAlignment="1" applyProtection="1">
      <alignment horizontal="right" vertical="justify"/>
    </xf>
    <xf numFmtId="3" fontId="18" fillId="0" borderId="4" xfId="0" applyFont="1" applyBorder="1" applyProtection="1">
      <alignment vertical="distributed"/>
      <protection locked="0"/>
    </xf>
    <xf numFmtId="3" fontId="18" fillId="0" borderId="0" xfId="6" applyFont="1" applyAlignment="1" applyProtection="1">
      <alignment horizontal="right" vertical="center"/>
      <protection locked="0"/>
    </xf>
    <xf numFmtId="3" fontId="18" fillId="0" borderId="2" xfId="6" applyFont="1" applyBorder="1" applyAlignment="1" applyProtection="1">
      <alignment vertical="center"/>
      <protection locked="0"/>
    </xf>
    <xf numFmtId="3" fontId="18" fillId="0" borderId="2" xfId="6" applyFont="1" applyBorder="1" applyAlignment="1" applyProtection="1">
      <alignment horizontal="right" vertical="center"/>
      <protection locked="0"/>
    </xf>
    <xf numFmtId="172" fontId="18" fillId="0" borderId="0" xfId="6" applyNumberFormat="1" applyFont="1" applyAlignment="1" applyProtection="1">
      <alignment vertical="center"/>
      <protection locked="0"/>
    </xf>
    <xf numFmtId="3" fontId="18" fillId="0" borderId="0" xfId="0" applyFont="1" applyAlignment="1" applyProtection="1">
      <alignment vertical="center"/>
      <protection locked="0"/>
    </xf>
    <xf numFmtId="0" fontId="28" fillId="0" borderId="0" xfId="0" applyNumberFormat="1" applyFont="1" applyProtection="1">
      <alignment vertical="distributed"/>
      <protection locked="0"/>
    </xf>
    <xf numFmtId="3" fontId="18" fillId="0" borderId="1" xfId="0" applyFont="1" applyBorder="1" applyAlignment="1" applyProtection="1">
      <alignment horizontal="right"/>
      <protection locked="0"/>
    </xf>
    <xf numFmtId="3" fontId="17" fillId="0" borderId="0" xfId="6" applyFont="1" applyAlignment="1" applyProtection="1">
      <alignment horizontal="right"/>
      <protection locked="0"/>
    </xf>
    <xf numFmtId="3" fontId="17" fillId="0" borderId="2" xfId="0" applyFont="1" applyBorder="1" applyAlignment="1" applyProtection="1">
      <alignment horizontal="right"/>
      <protection locked="0"/>
    </xf>
    <xf numFmtId="3" fontId="18" fillId="0" borderId="2" xfId="0" applyFont="1" applyBorder="1" applyAlignment="1" applyProtection="1">
      <protection locked="0"/>
    </xf>
    <xf numFmtId="3" fontId="20" fillId="0" borderId="0" xfId="0" applyFont="1" applyAlignment="1"/>
    <xf numFmtId="172" fontId="28" fillId="0" borderId="0" xfId="0" applyNumberFormat="1" applyFont="1" applyProtection="1">
      <alignment vertical="distributed"/>
      <protection locked="0"/>
    </xf>
    <xf numFmtId="3" fontId="35" fillId="0" borderId="0" xfId="6" applyFont="1" applyProtection="1">
      <protection locked="0"/>
    </xf>
    <xf numFmtId="3" fontId="18" fillId="0" borderId="0" xfId="6" applyFont="1" applyAlignment="1" applyProtection="1">
      <alignment horizontal="right"/>
      <protection locked="0"/>
    </xf>
    <xf numFmtId="172" fontId="18" fillId="0" borderId="0" xfId="6" applyNumberFormat="1" applyFont="1" applyAlignment="1" applyProtection="1">
      <alignment horizontal="right" vertical="center"/>
      <protection locked="0"/>
    </xf>
    <xf numFmtId="3" fontId="0" fillId="0" borderId="0" xfId="0" applyProtection="1">
      <alignment vertical="distributed"/>
      <protection locked="0"/>
    </xf>
    <xf numFmtId="3" fontId="0" fillId="0" borderId="0" xfId="0" applyAlignment="1">
      <alignment horizontal="right" vertical="distributed"/>
    </xf>
    <xf numFmtId="172" fontId="17" fillId="0" borderId="0" xfId="0" applyNumberFormat="1" applyFont="1" applyAlignment="1" applyProtection="1">
      <alignment horizontal="right"/>
      <protection locked="0"/>
    </xf>
    <xf numFmtId="171" fontId="17" fillId="0" borderId="0" xfId="0" applyNumberFormat="1" applyFont="1" applyAlignment="1" applyProtection="1">
      <alignment horizontal="right"/>
      <protection locked="0"/>
    </xf>
    <xf numFmtId="171" fontId="17" fillId="0" borderId="4" xfId="0" applyNumberFormat="1" applyFont="1" applyBorder="1" applyAlignment="1" applyProtection="1">
      <alignment horizontal="right"/>
      <protection locked="0"/>
    </xf>
    <xf numFmtId="3" fontId="17" fillId="0" borderId="4" xfId="0" applyFont="1" applyBorder="1" applyAlignment="1" applyProtection="1">
      <alignment horizontal="right"/>
      <protection locked="0"/>
    </xf>
    <xf numFmtId="0" fontId="17" fillId="0" borderId="0" xfId="0" applyNumberFormat="1" applyFont="1" applyAlignment="1" applyProtection="1">
      <alignment horizontal="right"/>
      <protection locked="0"/>
    </xf>
    <xf numFmtId="3" fontId="17" fillId="0" borderId="1" xfId="2" applyFont="1" applyBorder="1" applyAlignment="1" applyProtection="1">
      <alignment horizontal="right" wrapText="1"/>
      <protection locked="0"/>
    </xf>
    <xf numFmtId="3" fontId="31" fillId="0" borderId="0" xfId="0" applyFont="1" applyAlignment="1">
      <alignment horizontal="right" vertical="distributed"/>
    </xf>
    <xf numFmtId="171" fontId="17" fillId="0" borderId="0" xfId="0" applyNumberFormat="1" applyFont="1" applyAlignment="1">
      <alignment horizontal="right"/>
    </xf>
    <xf numFmtId="171" fontId="17" fillId="0" borderId="5" xfId="0" applyNumberFormat="1" applyFont="1" applyBorder="1" applyAlignment="1" applyProtection="1">
      <alignment horizontal="right"/>
      <protection locked="0"/>
    </xf>
    <xf numFmtId="3" fontId="17" fillId="0" borderId="4" xfId="0" applyFont="1" applyBorder="1" applyAlignment="1" applyProtection="1">
      <protection locked="0"/>
    </xf>
    <xf numFmtId="3" fontId="17" fillId="0" borderId="3" xfId="0" applyFont="1" applyBorder="1" applyAlignment="1" applyProtection="1">
      <alignment horizontal="right"/>
      <protection locked="0"/>
    </xf>
    <xf numFmtId="171" fontId="17" fillId="0" borderId="3" xfId="0" applyNumberFormat="1" applyFont="1" applyBorder="1" applyAlignment="1" applyProtection="1">
      <alignment horizontal="right"/>
      <protection locked="0"/>
    </xf>
    <xf numFmtId="4" fontId="29" fillId="0" borderId="0" xfId="0" applyNumberFormat="1" applyFont="1">
      <alignment vertical="distributed"/>
    </xf>
    <xf numFmtId="3" fontId="0" fillId="0" borderId="0" xfId="0" applyAlignment="1">
      <alignment horizontal="left" vertical="distributed"/>
    </xf>
    <xf numFmtId="3" fontId="38" fillId="0" borderId="0" xfId="6" applyFont="1" applyProtection="1">
      <protection locked="0"/>
    </xf>
    <xf numFmtId="3" fontId="38" fillId="0" borderId="0" xfId="0" applyFont="1" applyAlignment="1" applyProtection="1">
      <alignment horizontal="right"/>
      <protection locked="0"/>
    </xf>
    <xf numFmtId="3" fontId="39" fillId="0" borderId="0" xfId="6" applyFont="1" applyProtection="1">
      <protection locked="0"/>
    </xf>
    <xf numFmtId="3" fontId="39" fillId="0" borderId="0" xfId="6" applyFont="1"/>
    <xf numFmtId="3" fontId="15" fillId="0" borderId="0" xfId="0" applyFont="1" applyAlignment="1"/>
    <xf numFmtId="3" fontId="15" fillId="0" borderId="0" xfId="0" applyFont="1" applyAlignment="1">
      <alignment vertical="center"/>
    </xf>
    <xf numFmtId="3" fontId="15" fillId="0" borderId="0" xfId="6" applyAlignment="1" applyProtection="1">
      <alignment horizontal="right"/>
      <protection locked="0"/>
    </xf>
    <xf numFmtId="3" fontId="41" fillId="0" borderId="0" xfId="0" applyFont="1">
      <alignment vertical="distributed"/>
    </xf>
    <xf numFmtId="0" fontId="15" fillId="0" borderId="0" xfId="0" applyNumberFormat="1" applyFont="1" applyAlignment="1">
      <alignment horizontal="left" vertical="distributed"/>
    </xf>
    <xf numFmtId="3" fontId="18" fillId="0" borderId="0" xfId="2" applyFont="1" applyAlignment="1" applyProtection="1">
      <alignment horizontal="right" wrapText="1"/>
      <protection locked="0"/>
    </xf>
    <xf numFmtId="0" fontId="17" fillId="0" borderId="0" xfId="0" applyNumberFormat="1" applyFont="1" applyAlignment="1" applyProtection="1">
      <protection locked="0"/>
    </xf>
    <xf numFmtId="0" fontId="15" fillId="0" borderId="0" xfId="0" applyNumberFormat="1" applyFont="1" applyAlignment="1">
      <alignment horizontal="right"/>
    </xf>
    <xf numFmtId="3" fontId="42" fillId="0" borderId="0" xfId="0" applyFont="1">
      <alignment vertical="distributed"/>
    </xf>
    <xf numFmtId="0" fontId="15" fillId="0" borderId="0" xfId="0" applyNumberFormat="1" applyFont="1" applyAlignment="1">
      <alignment horizontal="left"/>
    </xf>
    <xf numFmtId="3" fontId="19" fillId="0" borderId="2" xfId="6" applyFont="1" applyBorder="1"/>
    <xf numFmtId="172" fontId="17" fillId="0" borderId="0" xfId="0" applyNumberFormat="1" applyFont="1" applyAlignment="1">
      <alignment horizontal="right"/>
    </xf>
    <xf numFmtId="172" fontId="17" fillId="0" borderId="0" xfId="0" applyNumberFormat="1" applyFont="1" applyAlignment="1" applyProtection="1">
      <protection locked="0"/>
    </xf>
    <xf numFmtId="1" fontId="17" fillId="0" borderId="0" xfId="0" applyNumberFormat="1" applyFont="1" applyAlignment="1" applyProtection="1">
      <alignment horizontal="right"/>
      <protection locked="0"/>
    </xf>
    <xf numFmtId="172" fontId="17" fillId="0" borderId="0" xfId="6" applyNumberFormat="1" applyFont="1" applyAlignment="1" applyProtection="1">
      <alignment horizontal="right"/>
      <protection locked="0"/>
    </xf>
    <xf numFmtId="3" fontId="45" fillId="0" borderId="0" xfId="6" applyFont="1" applyProtection="1">
      <protection locked="0"/>
    </xf>
    <xf numFmtId="3" fontId="41" fillId="0" borderId="0" xfId="0" applyFont="1" applyAlignment="1">
      <alignment horizontal="left" vertical="distributed"/>
    </xf>
    <xf numFmtId="3" fontId="19" fillId="0" borderId="1" xfId="6" applyFont="1" applyBorder="1"/>
    <xf numFmtId="3" fontId="19" fillId="0" borderId="0" xfId="6" applyFont="1" applyAlignment="1">
      <alignment horizontal="left"/>
    </xf>
    <xf numFmtId="3" fontId="19" fillId="0" borderId="4" xfId="6" applyFont="1" applyBorder="1" applyAlignment="1">
      <alignment horizontal="left"/>
    </xf>
    <xf numFmtId="3" fontId="18" fillId="0" borderId="4" xfId="6" applyFont="1" applyBorder="1" applyAlignment="1">
      <alignment horizontal="left"/>
    </xf>
    <xf numFmtId="172" fontId="18" fillId="0" borderId="3" xfId="2" applyNumberFormat="1" applyFont="1" applyBorder="1" applyAlignment="1">
      <alignment horizontal="left"/>
    </xf>
    <xf numFmtId="3" fontId="18" fillId="0" borderId="3" xfId="6" applyFont="1" applyBorder="1" applyAlignment="1">
      <alignment horizontal="left"/>
    </xf>
    <xf numFmtId="3" fontId="19" fillId="0" borderId="1" xfId="6" applyFont="1" applyBorder="1" applyAlignment="1">
      <alignment horizontal="right"/>
    </xf>
    <xf numFmtId="3" fontId="19" fillId="0" borderId="0" xfId="6" applyFont="1" applyAlignment="1">
      <alignment horizontal="right"/>
    </xf>
    <xf numFmtId="3" fontId="19" fillId="0" borderId="2" xfId="6" applyFont="1" applyBorder="1" applyAlignment="1">
      <alignment horizontal="right"/>
    </xf>
    <xf numFmtId="3" fontId="23" fillId="0" borderId="0" xfId="6" applyFont="1" applyAlignment="1">
      <alignment horizontal="right"/>
    </xf>
    <xf numFmtId="49" fontId="21" fillId="0" borderId="0" xfId="0" applyNumberFormat="1" applyFont="1" applyAlignment="1"/>
    <xf numFmtId="3" fontId="15" fillId="0" borderId="0" xfId="6" applyAlignment="1">
      <alignment horizontal="left" wrapText="1"/>
    </xf>
    <xf numFmtId="3" fontId="15" fillId="0" borderId="0" xfId="6" applyAlignment="1">
      <alignment wrapText="1"/>
    </xf>
    <xf numFmtId="3" fontId="18" fillId="0" borderId="0" xfId="6" applyFont="1" applyAlignment="1">
      <alignment wrapText="1"/>
    </xf>
    <xf numFmtId="3" fontId="21" fillId="0" borderId="0" xfId="6" applyFont="1" applyAlignment="1">
      <alignment wrapText="1"/>
    </xf>
    <xf numFmtId="3" fontId="17" fillId="0" borderId="4" xfId="6" applyFont="1" applyBorder="1" applyAlignment="1" applyProtection="1">
      <alignment horizontal="right"/>
      <protection locked="0"/>
    </xf>
    <xf numFmtId="3" fontId="17" fillId="0" borderId="2" xfId="6" applyFont="1" applyBorder="1" applyAlignment="1" applyProtection="1">
      <alignment horizontal="right"/>
      <protection locked="0"/>
    </xf>
    <xf numFmtId="3" fontId="42" fillId="0" borderId="0" xfId="0" applyFont="1" applyAlignment="1">
      <alignment horizontal="left" vertical="distributed"/>
    </xf>
    <xf numFmtId="3" fontId="17" fillId="0" borderId="1" xfId="6" applyFont="1" applyBorder="1" applyAlignment="1" applyProtection="1">
      <alignment horizontal="right"/>
      <protection locked="0"/>
    </xf>
    <xf numFmtId="3" fontId="17" fillId="0" borderId="0" xfId="0" applyFont="1" applyAlignment="1" applyProtection="1">
      <alignment horizontal="right"/>
      <protection locked="0"/>
    </xf>
    <xf numFmtId="3" fontId="17" fillId="0" borderId="0" xfId="3" applyFont="1" applyAlignment="1" applyProtection="1">
      <alignment horizontal="right"/>
      <protection locked="0"/>
    </xf>
    <xf numFmtId="3" fontId="17" fillId="0" borderId="2" xfId="3" applyFont="1" applyBorder="1" applyAlignment="1" applyProtection="1">
      <alignment horizontal="right"/>
      <protection locked="0"/>
    </xf>
    <xf numFmtId="3" fontId="17" fillId="0" borderId="3" xfId="6" applyFont="1" applyBorder="1" applyAlignment="1" applyProtection="1">
      <alignment horizontal="right"/>
      <protection locked="0"/>
    </xf>
    <xf numFmtId="3" fontId="23" fillId="0" borderId="0" xfId="6" applyFont="1" applyAlignment="1" applyProtection="1">
      <alignment horizontal="right"/>
      <protection locked="0"/>
    </xf>
    <xf numFmtId="3" fontId="45" fillId="0" borderId="0" xfId="6" applyFont="1" applyAlignment="1" applyProtection="1">
      <alignment horizontal="right"/>
      <protection locked="0"/>
    </xf>
    <xf numFmtId="3" fontId="44" fillId="0" borderId="0" xfId="6" applyFont="1" applyProtection="1">
      <protection locked="0"/>
    </xf>
    <xf numFmtId="3" fontId="44" fillId="0" borderId="0" xfId="6" applyFont="1" applyAlignment="1" applyProtection="1">
      <alignment horizontal="right"/>
      <protection locked="0"/>
    </xf>
    <xf numFmtId="3" fontId="17" fillId="0" borderId="0" xfId="2" applyFont="1" applyAlignment="1" applyProtection="1">
      <alignment horizontal="right" wrapText="1"/>
      <protection locked="0"/>
    </xf>
    <xf numFmtId="3" fontId="25" fillId="0" borderId="0" xfId="6" applyFont="1"/>
    <xf numFmtId="3" fontId="25" fillId="0" borderId="0" xfId="6" applyFont="1" applyAlignment="1">
      <alignment vertical="center"/>
    </xf>
    <xf numFmtId="172" fontId="18" fillId="0" borderId="0" xfId="6" applyNumberFormat="1" applyFont="1" applyProtection="1">
      <protection locked="0"/>
    </xf>
    <xf numFmtId="3" fontId="18" fillId="0" borderId="0" xfId="0" applyFont="1" applyAlignment="1" applyProtection="1">
      <alignment horizontal="right"/>
      <protection locked="0"/>
    </xf>
    <xf numFmtId="3" fontId="18" fillId="0" borderId="1" xfId="6" applyFont="1" applyBorder="1" applyAlignment="1" applyProtection="1">
      <alignment horizontal="right"/>
      <protection locked="0"/>
    </xf>
    <xf numFmtId="3" fontId="18" fillId="0" borderId="0" xfId="3" applyFont="1" applyAlignment="1" applyProtection="1">
      <alignment horizontal="right"/>
      <protection locked="0"/>
    </xf>
    <xf numFmtId="3" fontId="18" fillId="0" borderId="2" xfId="3" applyFont="1" applyBorder="1" applyAlignment="1" applyProtection="1">
      <alignment horizontal="right"/>
      <protection locked="0"/>
    </xf>
    <xf numFmtId="3" fontId="18" fillId="0" borderId="3" xfId="6" applyFont="1" applyBorder="1" applyAlignment="1" applyProtection="1">
      <alignment horizontal="right"/>
      <protection locked="0"/>
    </xf>
    <xf numFmtId="3" fontId="18" fillId="0" borderId="4" xfId="6" applyFont="1" applyBorder="1" applyProtection="1">
      <protection locked="0"/>
    </xf>
    <xf numFmtId="3" fontId="18" fillId="0" borderId="2" xfId="6" applyFont="1" applyBorder="1" applyProtection="1">
      <protection locked="0"/>
    </xf>
    <xf numFmtId="2" fontId="18" fillId="0" borderId="0" xfId="6" applyNumberFormat="1" applyFont="1" applyAlignment="1" applyProtection="1">
      <alignment horizontal="right"/>
      <protection locked="0"/>
    </xf>
    <xf numFmtId="3" fontId="18" fillId="0" borderId="0" xfId="3" applyFont="1" applyAlignment="1" applyProtection="1">
      <protection locked="0"/>
    </xf>
    <xf numFmtId="3" fontId="18" fillId="0" borderId="5" xfId="6" applyFont="1" applyBorder="1" applyProtection="1">
      <protection locked="0"/>
    </xf>
    <xf numFmtId="3" fontId="18" fillId="0" borderId="0" xfId="6" quotePrefix="1" applyFont="1" applyAlignment="1" applyProtection="1">
      <alignment horizontal="right"/>
      <protection locked="0"/>
    </xf>
    <xf numFmtId="3" fontId="18" fillId="0" borderId="2" xfId="6" applyFont="1" applyBorder="1" applyAlignment="1" applyProtection="1">
      <alignment horizontal="right"/>
      <protection locked="0"/>
    </xf>
    <xf numFmtId="3" fontId="18" fillId="0" borderId="5" xfId="0" applyFont="1" applyBorder="1" applyAlignment="1" applyProtection="1">
      <protection locked="0"/>
    </xf>
    <xf numFmtId="4" fontId="18" fillId="0" borderId="0" xfId="6" applyNumberFormat="1" applyFont="1" applyProtection="1">
      <protection locked="0"/>
    </xf>
    <xf numFmtId="3" fontId="19" fillId="0" borderId="0" xfId="6" applyFont="1" applyAlignment="1" applyProtection="1">
      <alignment horizontal="right"/>
      <protection locked="0"/>
    </xf>
    <xf numFmtId="3" fontId="18" fillId="0" borderId="4" xfId="6" applyFont="1" applyBorder="1" applyAlignment="1" applyProtection="1">
      <alignment horizontal="right"/>
      <protection locked="0"/>
    </xf>
    <xf numFmtId="172" fontId="18" fillId="0" borderId="0" xfId="6" applyNumberFormat="1" applyFont="1" applyAlignment="1" applyProtection="1">
      <alignment horizontal="right"/>
      <protection locked="0"/>
    </xf>
    <xf numFmtId="3" fontId="18" fillId="0" borderId="4" xfId="0" applyFont="1" applyBorder="1" applyAlignment="1" applyProtection="1">
      <protection locked="0"/>
    </xf>
    <xf numFmtId="3" fontId="19" fillId="0" borderId="2" xfId="6" applyFont="1" applyBorder="1" applyProtection="1">
      <protection locked="0"/>
    </xf>
    <xf numFmtId="172" fontId="18" fillId="0" borderId="4" xfId="0" applyNumberFormat="1" applyFont="1" applyBorder="1" applyAlignment="1" applyProtection="1">
      <alignment horizontal="right"/>
      <protection locked="0"/>
    </xf>
    <xf numFmtId="0" fontId="18" fillId="0" borderId="0" xfId="0" applyNumberFormat="1" applyFont="1" applyAlignment="1" applyProtection="1">
      <alignment horizontal="right"/>
      <protection locked="0"/>
    </xf>
    <xf numFmtId="0" fontId="18" fillId="0" borderId="4" xfId="0" applyNumberFormat="1" applyFont="1" applyBorder="1" applyAlignment="1" applyProtection="1">
      <protection locked="0"/>
    </xf>
    <xf numFmtId="0" fontId="18" fillId="0" borderId="4" xfId="0" applyNumberFormat="1" applyFont="1" applyBorder="1" applyAlignment="1" applyProtection="1">
      <alignment horizontal="right"/>
      <protection locked="0"/>
    </xf>
    <xf numFmtId="1" fontId="18" fillId="0" borderId="0" xfId="0" applyNumberFormat="1" applyFont="1" applyAlignment="1" applyProtection="1">
      <alignment horizontal="right"/>
      <protection locked="0"/>
    </xf>
    <xf numFmtId="171" fontId="18" fillId="0" borderId="0" xfId="0" applyNumberFormat="1" applyFont="1" applyAlignment="1" applyProtection="1">
      <alignment horizontal="right"/>
      <protection locked="0"/>
    </xf>
    <xf numFmtId="3" fontId="18" fillId="0" borderId="4" xfId="0" applyFont="1" applyBorder="1" applyAlignment="1" applyProtection="1">
      <alignment horizontal="right"/>
      <protection locked="0"/>
    </xf>
    <xf numFmtId="171" fontId="18" fillId="0" borderId="3" xfId="0" applyNumberFormat="1" applyFont="1" applyBorder="1" applyAlignment="1" applyProtection="1">
      <alignment horizontal="right"/>
      <protection locked="0"/>
    </xf>
    <xf numFmtId="171" fontId="18" fillId="0" borderId="4" xfId="0" applyNumberFormat="1" applyFont="1" applyBorder="1" applyAlignment="1" applyProtection="1">
      <alignment horizontal="right"/>
      <protection locked="0"/>
    </xf>
    <xf numFmtId="172" fontId="18" fillId="0" borderId="0" xfId="0" applyNumberFormat="1" applyFont="1" applyAlignment="1" applyProtection="1">
      <alignment horizontal="right"/>
      <protection locked="0"/>
    </xf>
    <xf numFmtId="3" fontId="18" fillId="0" borderId="1" xfId="6" applyFont="1" applyBorder="1" applyAlignment="1" applyProtection="1">
      <alignment horizontal="right" wrapText="1"/>
      <protection locked="0"/>
    </xf>
    <xf numFmtId="3" fontId="18" fillId="0" borderId="0" xfId="0" applyFont="1" applyAlignment="1" applyProtection="1">
      <protection locked="0"/>
    </xf>
    <xf numFmtId="3" fontId="18" fillId="0" borderId="3" xfId="0" applyFont="1" applyBorder="1" applyAlignment="1" applyProtection="1">
      <alignment horizontal="right"/>
      <protection locked="0"/>
    </xf>
    <xf numFmtId="171" fontId="18" fillId="0" borderId="5" xfId="0" applyNumberFormat="1" applyFont="1" applyBorder="1" applyAlignment="1" applyProtection="1">
      <alignment horizontal="right"/>
      <protection locked="0"/>
    </xf>
    <xf numFmtId="3" fontId="18" fillId="0" borderId="0" xfId="0" applyFont="1" applyProtection="1">
      <alignment vertical="distributed"/>
      <protection locked="0"/>
    </xf>
    <xf numFmtId="172" fontId="18" fillId="0" borderId="0" xfId="0" applyNumberFormat="1" applyFont="1" applyAlignment="1" applyProtection="1">
      <protection locked="0"/>
    </xf>
    <xf numFmtId="3" fontId="18" fillId="0" borderId="1" xfId="2" applyFont="1" applyBorder="1" applyAlignment="1" applyProtection="1">
      <alignment horizontal="right" wrapText="1"/>
      <protection locked="0"/>
    </xf>
    <xf numFmtId="0" fontId="18" fillId="0" borderId="1" xfId="0" applyNumberFormat="1" applyFont="1" applyBorder="1" applyAlignment="1" applyProtection="1">
      <alignment horizontal="right"/>
      <protection locked="0"/>
    </xf>
    <xf numFmtId="3" fontId="43" fillId="0" borderId="0" xfId="0" applyFont="1">
      <alignment vertical="distributed"/>
    </xf>
    <xf numFmtId="3" fontId="45" fillId="0" borderId="0" xfId="6" applyFont="1"/>
    <xf numFmtId="3" fontId="44" fillId="0" borderId="0" xfId="6" applyFont="1"/>
    <xf numFmtId="3" fontId="19" fillId="0" borderId="2" xfId="6" applyFont="1" applyBorder="1" applyAlignment="1" applyProtection="1">
      <alignment horizontal="right"/>
      <protection locked="0"/>
    </xf>
    <xf numFmtId="3" fontId="45" fillId="0" borderId="0" xfId="0" applyFont="1" applyAlignment="1" applyProtection="1">
      <alignment horizontal="right"/>
      <protection locked="0"/>
    </xf>
    <xf numFmtId="3" fontId="21" fillId="0" borderId="0" xfId="6" quotePrefix="1" applyFont="1"/>
    <xf numFmtId="0" fontId="15" fillId="0" borderId="0" xfId="6" applyNumberFormat="1" applyAlignment="1">
      <alignment horizontal="left"/>
    </xf>
    <xf numFmtId="0" fontId="40" fillId="0" borderId="0" xfId="6" applyNumberFormat="1" applyFont="1" applyAlignment="1">
      <alignment horizontal="left"/>
    </xf>
    <xf numFmtId="3" fontId="123" fillId="0" borderId="0" xfId="6" applyFont="1"/>
    <xf numFmtId="3" fontId="123" fillId="0" borderId="0" xfId="6" applyFont="1" applyProtection="1">
      <protection locked="0"/>
    </xf>
    <xf numFmtId="3" fontId="124" fillId="0" borderId="0" xfId="6" applyFont="1" applyProtection="1">
      <protection locked="0"/>
    </xf>
    <xf numFmtId="3" fontId="124" fillId="0" borderId="0" xfId="6" applyFont="1"/>
    <xf numFmtId="3" fontId="125" fillId="0" borderId="0" xfId="6" applyFont="1"/>
    <xf numFmtId="3" fontId="15" fillId="0" borderId="0" xfId="0" applyFont="1" applyAlignment="1">
      <alignment horizontal="right"/>
    </xf>
    <xf numFmtId="3" fontId="17" fillId="0" borderId="1" xfId="0" applyFont="1" applyBorder="1" applyAlignment="1" applyProtection="1">
      <alignment horizontal="right"/>
      <protection locked="0"/>
    </xf>
    <xf numFmtId="49" fontId="18" fillId="0" borderId="0" xfId="0" applyNumberFormat="1" applyFont="1" applyAlignment="1"/>
    <xf numFmtId="1" fontId="18" fillId="0" borderId="4" xfId="0" applyNumberFormat="1" applyFont="1" applyBorder="1" applyAlignment="1" applyProtection="1">
      <alignment horizontal="right"/>
      <protection locked="0"/>
    </xf>
    <xf numFmtId="3" fontId="14" fillId="0" borderId="0" xfId="0" applyFont="1" applyAlignment="1">
      <alignment horizontal="right"/>
    </xf>
    <xf numFmtId="0" fontId="14" fillId="0" borderId="0" xfId="0" applyNumberFormat="1" applyFont="1" applyAlignment="1">
      <alignment horizontal="right"/>
    </xf>
    <xf numFmtId="3" fontId="20" fillId="0" borderId="4" xfId="0" applyFont="1" applyBorder="1" applyAlignment="1"/>
    <xf numFmtId="172" fontId="18" fillId="0" borderId="7" xfId="0" applyNumberFormat="1" applyFont="1" applyBorder="1" applyAlignment="1" applyProtection="1">
      <alignment horizontal="right"/>
      <protection locked="0"/>
    </xf>
    <xf numFmtId="173" fontId="24" fillId="0" borderId="0" xfId="9" applyNumberFormat="1"/>
    <xf numFmtId="173" fontId="24" fillId="0" borderId="0" xfId="8" applyNumberFormat="1"/>
    <xf numFmtId="173" fontId="24" fillId="0" borderId="0" xfId="7" applyNumberFormat="1"/>
    <xf numFmtId="4" fontId="0" fillId="0" borderId="0" xfId="0" applyNumberFormat="1" applyAlignment="1"/>
    <xf numFmtId="3" fontId="15" fillId="0" borderId="0" xfId="6"/>
    <xf numFmtId="171" fontId="18" fillId="0" borderId="2" xfId="0" applyNumberFormat="1" applyFont="1" applyBorder="1" applyAlignment="1" applyProtection="1">
      <alignment horizontal="right"/>
      <protection locked="0"/>
    </xf>
    <xf numFmtId="3" fontId="129" fillId="0" borderId="0" xfId="0" applyFont="1">
      <alignment vertical="distributed"/>
    </xf>
    <xf numFmtId="172" fontId="130" fillId="0" borderId="0" xfId="0" applyNumberFormat="1" applyFont="1" applyAlignment="1" applyProtection="1">
      <alignment horizontal="right"/>
      <protection locked="0"/>
    </xf>
    <xf numFmtId="171" fontId="130" fillId="0" borderId="0" xfId="0" applyNumberFormat="1" applyFont="1" applyAlignment="1">
      <alignment horizontal="right"/>
    </xf>
    <xf numFmtId="3" fontId="130" fillId="0" borderId="0" xfId="0" applyFont="1" applyAlignment="1" applyProtection="1">
      <alignment horizontal="right"/>
      <protection locked="0"/>
    </xf>
    <xf numFmtId="3" fontId="131" fillId="0" borderId="0" xfId="6" applyFont="1" applyProtection="1">
      <protection locked="0"/>
    </xf>
    <xf numFmtId="3" fontId="132" fillId="0" borderId="0" xfId="6" applyFont="1" applyProtection="1">
      <protection locked="0"/>
    </xf>
    <xf numFmtId="3" fontId="44" fillId="0" borderId="0" xfId="0" applyFont="1" applyAlignment="1"/>
    <xf numFmtId="3" fontId="133" fillId="0" borderId="0" xfId="0" applyFont="1">
      <alignment vertical="distributed"/>
    </xf>
    <xf numFmtId="172" fontId="39" fillId="0" borderId="0" xfId="0" applyNumberFormat="1" applyFont="1" applyAlignment="1" applyProtection="1">
      <alignment horizontal="right"/>
      <protection locked="0"/>
    </xf>
    <xf numFmtId="0" fontId="18" fillId="0" borderId="0" xfId="0" applyNumberFormat="1" applyFont="1" applyAlignment="1" applyProtection="1">
      <protection locked="0"/>
    </xf>
    <xf numFmtId="3" fontId="39" fillId="0" borderId="0" xfId="0" applyFont="1" applyAlignment="1" applyProtection="1">
      <alignment horizontal="right"/>
      <protection locked="0"/>
    </xf>
    <xf numFmtId="1" fontId="39" fillId="0" borderId="0" xfId="0" applyNumberFormat="1" applyFont="1" applyAlignment="1" applyProtection="1">
      <alignment horizontal="right"/>
      <protection locked="0"/>
    </xf>
    <xf numFmtId="3" fontId="18" fillId="0" borderId="0" xfId="2" applyFont="1" applyAlignment="1">
      <alignment horizontal="right"/>
    </xf>
    <xf numFmtId="3" fontId="130" fillId="0" borderId="4" xfId="0" applyFont="1" applyBorder="1" applyAlignment="1"/>
    <xf numFmtId="3" fontId="38" fillId="0" borderId="0" xfId="0" applyFont="1" applyAlignment="1">
      <alignment horizontal="left" vertical="center"/>
    </xf>
    <xf numFmtId="3" fontId="130" fillId="0" borderId="0" xfId="0" applyFont="1" applyAlignment="1"/>
    <xf numFmtId="3" fontId="130" fillId="0" borderId="4" xfId="0" applyFont="1" applyBorder="1">
      <alignment vertical="distributed"/>
    </xf>
    <xf numFmtId="171" fontId="130" fillId="0" borderId="0" xfId="0" applyNumberFormat="1" applyFont="1" applyAlignment="1" applyProtection="1">
      <alignment horizontal="right"/>
      <protection locked="0"/>
    </xf>
    <xf numFmtId="171" fontId="38" fillId="0" borderId="0" xfId="0" applyNumberFormat="1" applyFont="1" applyAlignment="1" applyProtection="1">
      <alignment horizontal="right"/>
      <protection locked="0"/>
    </xf>
    <xf numFmtId="3" fontId="130" fillId="0" borderId="1" xfId="0" applyFont="1" applyBorder="1" applyAlignment="1">
      <alignment horizontal="left"/>
    </xf>
    <xf numFmtId="3" fontId="38" fillId="0" borderId="0" xfId="0" applyFont="1">
      <alignment vertical="distributed"/>
    </xf>
    <xf numFmtId="0" fontId="38" fillId="0" borderId="1" xfId="0" applyNumberFormat="1" applyFont="1" applyBorder="1" applyAlignment="1" applyProtection="1">
      <alignment horizontal="right"/>
      <protection locked="0"/>
    </xf>
    <xf numFmtId="0" fontId="130" fillId="0" borderId="1" xfId="0" applyNumberFormat="1" applyFont="1" applyBorder="1" applyAlignment="1" applyProtection="1">
      <alignment horizontal="right"/>
      <protection locked="0"/>
    </xf>
    <xf numFmtId="0" fontId="130" fillId="0" borderId="0" xfId="0" applyNumberFormat="1" applyFont="1" applyAlignment="1" applyProtection="1">
      <alignment horizontal="right"/>
      <protection locked="0"/>
    </xf>
    <xf numFmtId="3" fontId="134" fillId="0" borderId="0" xfId="0" applyFont="1">
      <alignment vertical="distributed"/>
    </xf>
    <xf numFmtId="3" fontId="135" fillId="0" borderId="0" xfId="0" applyFont="1">
      <alignment vertical="distributed"/>
    </xf>
    <xf numFmtId="0" fontId="38" fillId="0" borderId="0" xfId="0" applyNumberFormat="1" applyFont="1" applyAlignment="1" applyProtection="1">
      <alignment horizontal="right"/>
      <protection locked="0"/>
    </xf>
    <xf numFmtId="0" fontId="38" fillId="0" borderId="4" xfId="0" applyNumberFormat="1" applyFont="1" applyBorder="1" applyAlignment="1" applyProtection="1">
      <protection locked="0"/>
    </xf>
    <xf numFmtId="0" fontId="130" fillId="0" borderId="4" xfId="0" applyNumberFormat="1" applyFont="1" applyBorder="1" applyAlignment="1" applyProtection="1">
      <protection locked="0"/>
    </xf>
    <xf numFmtId="3" fontId="38" fillId="0" borderId="0" xfId="2" applyFont="1"/>
    <xf numFmtId="3" fontId="38" fillId="0" borderId="0" xfId="0" applyFont="1" applyAlignment="1">
      <alignment vertical="top" wrapText="1"/>
    </xf>
    <xf numFmtId="3" fontId="38" fillId="0" borderId="0" xfId="0" applyFont="1" applyAlignment="1" applyProtection="1">
      <protection locked="0"/>
    </xf>
    <xf numFmtId="3" fontId="38" fillId="0" borderId="0" xfId="0" applyFont="1" applyAlignment="1">
      <alignment horizontal="left"/>
    </xf>
    <xf numFmtId="3" fontId="18" fillId="0" borderId="0" xfId="0" quotePrefix="1" applyFont="1" applyAlignment="1"/>
    <xf numFmtId="3" fontId="124" fillId="0" borderId="0" xfId="6" applyFont="1" applyAlignment="1" applyProtection="1">
      <alignment wrapText="1"/>
      <protection locked="0"/>
    </xf>
    <xf numFmtId="172" fontId="130" fillId="0" borderId="4" xfId="0" applyNumberFormat="1" applyFont="1" applyBorder="1" applyAlignment="1" applyProtection="1">
      <alignment horizontal="right"/>
      <protection locked="0"/>
    </xf>
    <xf numFmtId="3" fontId="18" fillId="0" borderId="0" xfId="0" applyFont="1" applyAlignment="1">
      <alignment readingOrder="1"/>
    </xf>
    <xf numFmtId="3" fontId="130" fillId="0" borderId="0" xfId="0" applyFont="1" applyAlignment="1" applyProtection="1">
      <protection locked="0"/>
    </xf>
    <xf numFmtId="3" fontId="130" fillId="0" borderId="0" xfId="0" applyFont="1" applyProtection="1">
      <alignment vertical="distributed"/>
      <protection locked="0"/>
    </xf>
    <xf numFmtId="3" fontId="18" fillId="0" borderId="0" xfId="2" applyFont="1" applyAlignment="1">
      <alignment horizontal="left" indent="1"/>
    </xf>
    <xf numFmtId="3" fontId="37" fillId="0" borderId="0" xfId="6" applyFont="1"/>
    <xf numFmtId="3" fontId="26" fillId="0" borderId="0" xfId="16" applyFont="1" applyAlignment="1">
      <alignment vertical="top" wrapText="1"/>
    </xf>
    <xf numFmtId="3" fontId="26" fillId="0" borderId="0" xfId="16" applyFont="1" applyAlignment="1">
      <alignment vertical="top"/>
    </xf>
    <xf numFmtId="3" fontId="25" fillId="0" borderId="0" xfId="16" applyFont="1" applyAlignment="1">
      <alignment horizontal="right"/>
    </xf>
    <xf numFmtId="3" fontId="26" fillId="0" borderId="0" xfId="16" applyFont="1"/>
    <xf numFmtId="3" fontId="28" fillId="0" borderId="0" xfId="0" applyFont="1" applyAlignment="1">
      <alignment horizontal="left"/>
    </xf>
    <xf numFmtId="3" fontId="127" fillId="0" borderId="0" xfId="16" applyFont="1"/>
    <xf numFmtId="3" fontId="127" fillId="0" borderId="0" xfId="16" applyFont="1" applyAlignment="1">
      <alignment vertical="top"/>
    </xf>
    <xf numFmtId="3" fontId="127" fillId="0" borderId="0" xfId="16" applyFont="1" applyAlignment="1">
      <alignment wrapText="1"/>
    </xf>
    <xf numFmtId="3" fontId="25" fillId="0" borderId="0" xfId="16" applyFont="1" applyAlignment="1">
      <alignment vertical="top"/>
    </xf>
    <xf numFmtId="3" fontId="26" fillId="0" borderId="0" xfId="16" applyFont="1" applyAlignment="1">
      <alignment horizontal="right"/>
    </xf>
    <xf numFmtId="3" fontId="137" fillId="0" borderId="0" xfId="16" applyFont="1" applyAlignment="1">
      <alignment vertical="top"/>
    </xf>
    <xf numFmtId="3" fontId="25" fillId="0" borderId="0" xfId="16" applyFont="1" applyAlignment="1">
      <alignment vertical="top" wrapText="1"/>
    </xf>
    <xf numFmtId="3" fontId="26" fillId="0" borderId="0" xfId="16" applyFont="1" applyAlignment="1">
      <alignment horizontal="center" vertical="top"/>
    </xf>
    <xf numFmtId="3" fontId="26" fillId="0" borderId="0" xfId="16" applyFont="1" applyAlignment="1">
      <alignment horizontal="left" vertical="top" wrapText="1"/>
    </xf>
    <xf numFmtId="3" fontId="26" fillId="0" borderId="0" xfId="16" applyFont="1" applyAlignment="1">
      <alignment wrapText="1"/>
    </xf>
    <xf numFmtId="3" fontId="26" fillId="0" borderId="0" xfId="16" applyFont="1" applyAlignment="1">
      <alignment horizontal="center"/>
    </xf>
    <xf numFmtId="3" fontId="26" fillId="0" borderId="2" xfId="16" applyFont="1" applyBorder="1" applyAlignment="1">
      <alignment wrapText="1"/>
    </xf>
    <xf numFmtId="3" fontId="26" fillId="0" borderId="2" xfId="16" applyFont="1" applyBorder="1" applyAlignment="1">
      <alignment vertical="top" wrapText="1"/>
    </xf>
    <xf numFmtId="3" fontId="26" fillId="0" borderId="0" xfId="16" applyFont="1" applyAlignment="1">
      <alignment vertical="center"/>
    </xf>
    <xf numFmtId="3" fontId="26" fillId="0" borderId="0" xfId="16" applyFont="1" applyAlignment="1">
      <alignment horizontal="left" wrapText="1"/>
    </xf>
    <xf numFmtId="3" fontId="26" fillId="0" borderId="0" xfId="16" quotePrefix="1" applyFont="1" applyAlignment="1">
      <alignment horizontal="center"/>
    </xf>
    <xf numFmtId="3" fontId="26" fillId="0" borderId="0" xfId="16" applyFont="1" applyAlignment="1">
      <alignment horizontal="left"/>
    </xf>
    <xf numFmtId="0" fontId="26" fillId="0" borderId="0" xfId="6080" applyFont="1" applyAlignment="1">
      <alignment vertical="top"/>
    </xf>
    <xf numFmtId="0" fontId="26" fillId="0" borderId="0" xfId="6080" applyFont="1" applyAlignment="1">
      <alignment horizontal="center" vertical="top"/>
    </xf>
    <xf numFmtId="3" fontId="130" fillId="0" borderId="4" xfId="0" applyFont="1" applyBorder="1" applyAlignment="1" applyProtection="1">
      <alignment horizontal="right"/>
      <protection locked="0"/>
    </xf>
    <xf numFmtId="1" fontId="130" fillId="0" borderId="4" xfId="0" applyNumberFormat="1" applyFont="1" applyBorder="1" applyAlignment="1" applyProtection="1">
      <alignment horizontal="right"/>
      <protection locked="0"/>
    </xf>
    <xf numFmtId="4" fontId="18" fillId="0" borderId="0" xfId="0" applyNumberFormat="1" applyFont="1" applyAlignment="1"/>
    <xf numFmtId="3" fontId="130" fillId="0" borderId="0" xfId="0" applyFont="1">
      <alignment vertical="distributed"/>
    </xf>
    <xf numFmtId="0" fontId="16" fillId="0" borderId="0" xfId="4600" applyFont="1"/>
    <xf numFmtId="0" fontId="16" fillId="0" borderId="0" xfId="4600" applyFont="1" applyAlignment="1">
      <alignment vertical="top"/>
    </xf>
    <xf numFmtId="0" fontId="16" fillId="0" borderId="0" xfId="4600" applyFont="1" applyAlignment="1">
      <alignment vertical="center"/>
    </xf>
    <xf numFmtId="0" fontId="16" fillId="0" borderId="0" xfId="4600" applyFont="1" applyAlignment="1">
      <alignment horizontal="left"/>
    </xf>
    <xf numFmtId="0" fontId="142" fillId="0" borderId="57" xfId="4600" applyFont="1" applyBorder="1" applyAlignment="1">
      <alignment horizontal="left"/>
    </xf>
    <xf numFmtId="0" fontId="144" fillId="0" borderId="57" xfId="4600" applyFont="1" applyBorder="1" applyAlignment="1">
      <alignment horizontal="left"/>
    </xf>
    <xf numFmtId="0" fontId="16" fillId="0" borderId="0" xfId="4600" applyFont="1" applyAlignment="1">
      <alignment horizontal="left" vertical="top" wrapText="1"/>
    </xf>
    <xf numFmtId="0" fontId="16" fillId="0" borderId="0" xfId="4600" applyFont="1" applyAlignment="1">
      <alignment horizontal="left" vertical="top"/>
    </xf>
    <xf numFmtId="0" fontId="16" fillId="0" borderId="0" xfId="4600" applyFont="1" applyAlignment="1">
      <alignment vertical="center" wrapText="1"/>
    </xf>
    <xf numFmtId="0" fontId="16" fillId="0" borderId="0" xfId="4600" applyFont="1" applyAlignment="1">
      <alignment horizontal="left" wrapText="1"/>
    </xf>
    <xf numFmtId="0" fontId="16" fillId="0" borderId="0" xfId="4600" applyFont="1" applyAlignment="1">
      <alignment vertical="top" wrapText="1"/>
    </xf>
    <xf numFmtId="0" fontId="142" fillId="0" borderId="0" xfId="4600" applyFont="1"/>
    <xf numFmtId="3" fontId="38" fillId="0" borderId="0" xfId="0" applyFont="1" applyAlignment="1">
      <alignment horizontal="left" vertical="top" wrapText="1"/>
    </xf>
    <xf numFmtId="0" fontId="146" fillId="47" borderId="0" xfId="6083" applyFont="1" applyFill="1"/>
    <xf numFmtId="0" fontId="138" fillId="47" borderId="0" xfId="6083" applyFont="1" applyFill="1"/>
    <xf numFmtId="3" fontId="38" fillId="0" borderId="0" xfId="0" applyFont="1" applyAlignment="1">
      <alignment horizontal="right" vertical="distributed"/>
    </xf>
    <xf numFmtId="172" fontId="38" fillId="0" borderId="0" xfId="0" applyNumberFormat="1" applyFont="1" applyAlignment="1">
      <alignment horizontal="right"/>
    </xf>
    <xf numFmtId="3" fontId="141" fillId="0" borderId="0" xfId="0" applyFont="1">
      <alignment vertical="distributed"/>
    </xf>
    <xf numFmtId="172" fontId="38" fillId="0" borderId="4" xfId="0" applyNumberFormat="1" applyFont="1" applyBorder="1" applyAlignment="1" applyProtection="1">
      <alignment horizontal="right"/>
      <protection locked="0"/>
    </xf>
    <xf numFmtId="172" fontId="38" fillId="0" borderId="0" xfId="0" applyNumberFormat="1" applyFont="1" applyAlignment="1" applyProtection="1">
      <alignment horizontal="right"/>
      <protection locked="0"/>
    </xf>
    <xf numFmtId="172" fontId="38" fillId="0" borderId="0" xfId="0" applyNumberFormat="1" applyFont="1">
      <alignment vertical="distributed"/>
    </xf>
    <xf numFmtId="1" fontId="38" fillId="0" borderId="0" xfId="0" applyNumberFormat="1" applyFont="1" applyAlignment="1" applyProtection="1">
      <alignment horizontal="right"/>
      <protection locked="0"/>
    </xf>
    <xf numFmtId="1" fontId="38" fillId="0" borderId="4" xfId="0" applyNumberFormat="1" applyFont="1" applyBorder="1" applyAlignment="1" applyProtection="1">
      <alignment horizontal="right"/>
      <protection locked="0"/>
    </xf>
    <xf numFmtId="3" fontId="38" fillId="0" borderId="4" xfId="0" applyFont="1" applyBorder="1" applyAlignment="1" applyProtection="1">
      <alignment horizontal="right"/>
      <protection locked="0"/>
    </xf>
    <xf numFmtId="3" fontId="45" fillId="0" borderId="0" xfId="6" applyFont="1" applyAlignment="1">
      <alignment horizontal="left"/>
    </xf>
    <xf numFmtId="3" fontId="45" fillId="0" borderId="2" xfId="6" applyFont="1" applyBorder="1" applyProtection="1">
      <protection locked="0"/>
    </xf>
    <xf numFmtId="4" fontId="18" fillId="0" borderId="2" xfId="6" applyNumberFormat="1" applyFont="1" applyBorder="1" applyProtection="1">
      <protection locked="0"/>
    </xf>
    <xf numFmtId="3" fontId="18" fillId="0" borderId="5" xfId="0" applyFont="1" applyBorder="1" applyAlignment="1" applyProtection="1">
      <alignment horizontal="right"/>
      <protection locked="0"/>
    </xf>
    <xf numFmtId="172" fontId="130" fillId="0" borderId="0" xfId="0" applyNumberFormat="1" applyFont="1" applyAlignment="1">
      <alignment horizontal="right"/>
    </xf>
    <xf numFmtId="3" fontId="17" fillId="0" borderId="0" xfId="0" applyFont="1" applyAlignment="1">
      <alignment horizontal="right" vertical="distributed"/>
    </xf>
    <xf numFmtId="3" fontId="130" fillId="0" borderId="0" xfId="0" applyFont="1" applyAlignment="1">
      <alignment horizontal="right" vertical="distributed"/>
    </xf>
    <xf numFmtId="3" fontId="38" fillId="0" borderId="0" xfId="0" applyFont="1" applyAlignment="1"/>
    <xf numFmtId="172" fontId="130" fillId="0" borderId="0" xfId="0" applyNumberFormat="1" applyFont="1" applyAlignment="1">
      <alignment horizontal="right" vertical="distributed"/>
    </xf>
    <xf numFmtId="3" fontId="45" fillId="0" borderId="0" xfId="0" applyFont="1" applyAlignment="1">
      <alignment horizontal="right"/>
    </xf>
    <xf numFmtId="3" fontId="38" fillId="0" borderId="0" xfId="0" applyFont="1" applyAlignment="1">
      <alignment horizontal="left" vertical="top"/>
    </xf>
    <xf numFmtId="0" fontId="147" fillId="0" borderId="54" xfId="6084" applyFont="1" applyFill="1" applyBorder="1" applyAlignment="1">
      <alignment wrapText="1"/>
    </xf>
    <xf numFmtId="0" fontId="147" fillId="47" borderId="0" xfId="6083" applyFont="1" applyFill="1"/>
    <xf numFmtId="9" fontId="147" fillId="47" borderId="0" xfId="6086" applyFont="1" applyFill="1"/>
    <xf numFmtId="9" fontId="147" fillId="47" borderId="0" xfId="6083" applyNumberFormat="1" applyFont="1" applyFill="1"/>
    <xf numFmtId="0" fontId="148" fillId="0" borderId="54" xfId="6084" applyFont="1" applyFill="1" applyBorder="1" applyAlignment="1">
      <alignment horizontal="center" wrapText="1"/>
    </xf>
    <xf numFmtId="191" fontId="148" fillId="47" borderId="55" xfId="6085" applyNumberFormat="1" applyFont="1" applyFill="1" applyBorder="1" applyAlignment="1">
      <alignment horizontal="left"/>
    </xf>
    <xf numFmtId="0" fontId="150" fillId="47" borderId="55" xfId="6085" applyNumberFormat="1" applyFont="1" applyFill="1" applyBorder="1" applyAlignment="1">
      <alignment horizontal="left" indent="1"/>
    </xf>
    <xf numFmtId="0" fontId="150" fillId="47" borderId="55" xfId="6085" applyNumberFormat="1" applyFont="1" applyFill="1" applyBorder="1" applyAlignment="1">
      <alignment horizontal="left"/>
    </xf>
    <xf numFmtId="0" fontId="150" fillId="47" borderId="55" xfId="6085" applyNumberFormat="1" applyFont="1" applyFill="1" applyBorder="1"/>
    <xf numFmtId="191" fontId="147" fillId="47" borderId="0" xfId="6083" applyNumberFormat="1" applyFont="1" applyFill="1"/>
    <xf numFmtId="172" fontId="18" fillId="0" borderId="2" xfId="0" applyNumberFormat="1" applyFont="1" applyBorder="1" applyAlignment="1" applyProtection="1">
      <alignment horizontal="right"/>
      <protection locked="0"/>
    </xf>
    <xf numFmtId="172" fontId="130" fillId="0" borderId="2" xfId="0" applyNumberFormat="1" applyFont="1" applyBorder="1" applyAlignment="1" applyProtection="1">
      <alignment horizontal="right"/>
      <protection locked="0"/>
    </xf>
    <xf numFmtId="172" fontId="38" fillId="0" borderId="2" xfId="0" applyNumberFormat="1" applyFont="1" applyBorder="1" applyAlignment="1" applyProtection="1">
      <alignment horizontal="right"/>
      <protection locked="0"/>
    </xf>
    <xf numFmtId="3" fontId="38" fillId="0" borderId="2" xfId="0" applyFont="1" applyBorder="1" applyAlignment="1" applyProtection="1">
      <alignment horizontal="right"/>
      <protection locked="0"/>
    </xf>
    <xf numFmtId="3" fontId="130" fillId="0" borderId="2" xfId="0" applyFont="1" applyBorder="1" applyAlignment="1" applyProtection="1">
      <alignment horizontal="right"/>
      <protection locked="0"/>
    </xf>
    <xf numFmtId="3" fontId="45" fillId="0" borderId="2" xfId="0" applyFont="1" applyBorder="1" applyAlignment="1" applyProtection="1">
      <alignment horizontal="right"/>
      <protection locked="0"/>
    </xf>
    <xf numFmtId="0" fontId="18" fillId="0" borderId="2" xfId="0" applyNumberFormat="1" applyFont="1" applyBorder="1" applyAlignment="1" applyProtection="1">
      <alignment horizontal="right"/>
      <protection locked="0"/>
    </xf>
    <xf numFmtId="171" fontId="38" fillId="0" borderId="2" xfId="0" applyNumberFormat="1" applyFont="1" applyBorder="1" applyAlignment="1" applyProtection="1">
      <alignment horizontal="right"/>
      <protection locked="0"/>
    </xf>
    <xf numFmtId="171" fontId="130" fillId="0" borderId="2" xfId="0" applyNumberFormat="1" applyFont="1" applyBorder="1" applyAlignment="1" applyProtection="1">
      <alignment horizontal="right"/>
      <protection locked="0"/>
    </xf>
    <xf numFmtId="171" fontId="38" fillId="0" borderId="4" xfId="0" applyNumberFormat="1" applyFont="1" applyBorder="1" applyAlignment="1" applyProtection="1">
      <alignment horizontal="right"/>
      <protection locked="0"/>
    </xf>
    <xf numFmtId="171" fontId="130" fillId="0" borderId="4" xfId="0" applyNumberFormat="1" applyFont="1" applyBorder="1" applyAlignment="1" applyProtection="1">
      <alignment horizontal="right"/>
      <protection locked="0"/>
    </xf>
    <xf numFmtId="3" fontId="130" fillId="0" borderId="4" xfId="0" applyFont="1" applyBorder="1" applyAlignment="1">
      <alignment horizontal="right" vertical="distributed"/>
    </xf>
    <xf numFmtId="172" fontId="45" fillId="0" borderId="0" xfId="0" applyNumberFormat="1" applyFont="1" applyAlignment="1">
      <alignment horizontal="right"/>
    </xf>
    <xf numFmtId="3" fontId="18" fillId="0" borderId="56" xfId="6" applyFont="1" applyBorder="1" applyProtection="1">
      <protection locked="0"/>
    </xf>
    <xf numFmtId="3" fontId="17" fillId="0" borderId="56" xfId="6" applyFont="1" applyBorder="1" applyProtection="1">
      <protection locked="0"/>
    </xf>
    <xf numFmtId="191" fontId="45" fillId="0" borderId="62" xfId="0" applyNumberFormat="1" applyFont="1" applyBorder="1" applyAlignment="1">
      <alignment horizontal="right"/>
    </xf>
    <xf numFmtId="4" fontId="45" fillId="0" borderId="0" xfId="6" applyNumberFormat="1" applyFont="1" applyProtection="1">
      <protection locked="0"/>
    </xf>
    <xf numFmtId="3" fontId="18" fillId="0" borderId="60" xfId="0" applyFont="1" applyBorder="1" applyAlignment="1"/>
    <xf numFmtId="3" fontId="18" fillId="0" borderId="58" xfId="0" quotePrefix="1" applyFont="1" applyBorder="1" applyAlignment="1"/>
    <xf numFmtId="3" fontId="18" fillId="0" borderId="61" xfId="0" quotePrefix="1" applyFont="1" applyBorder="1" applyAlignment="1">
      <alignment horizontal="left"/>
    </xf>
    <xf numFmtId="3" fontId="17" fillId="0" borderId="59" xfId="0" applyFont="1" applyBorder="1" applyAlignment="1"/>
    <xf numFmtId="3" fontId="17" fillId="0" borderId="60" xfId="0" applyFont="1" applyBorder="1" applyAlignment="1"/>
    <xf numFmtId="191" fontId="17" fillId="0" borderId="0" xfId="0" applyNumberFormat="1" applyFont="1" applyAlignment="1">
      <alignment horizontal="left"/>
    </xf>
    <xf numFmtId="3" fontId="18" fillId="0" borderId="0" xfId="0" applyFont="1" applyAlignment="1">
      <alignment horizontal="left" indent="2"/>
    </xf>
    <xf numFmtId="0" fontId="16" fillId="0" borderId="0" xfId="0" applyNumberFormat="1" applyFont="1" applyAlignment="1"/>
    <xf numFmtId="0" fontId="16" fillId="0" borderId="2" xfId="0" applyNumberFormat="1" applyFont="1" applyBorder="1" applyAlignment="1">
      <alignment horizontal="left"/>
    </xf>
    <xf numFmtId="0" fontId="16" fillId="0" borderId="0" xfId="0" applyNumberFormat="1" applyFont="1" applyAlignment="1">
      <alignment horizontal="left"/>
    </xf>
    <xf numFmtId="0" fontId="16" fillId="0" borderId="0" xfId="0" applyNumberFormat="1" applyFont="1" applyAlignment="1">
      <alignment horizontal="left" vertical="top" wrapText="1"/>
    </xf>
    <xf numFmtId="0" fontId="16" fillId="0" borderId="0" xfId="0" applyNumberFormat="1" applyFont="1" applyAlignment="1">
      <alignment wrapText="1"/>
    </xf>
    <xf numFmtId="0" fontId="142" fillId="0" borderId="0" xfId="0" applyNumberFormat="1" applyFont="1" applyAlignment="1"/>
    <xf numFmtId="0" fontId="16" fillId="0" borderId="0" xfId="0" applyNumberFormat="1" applyFont="1" applyAlignment="1">
      <alignment vertical="top"/>
    </xf>
    <xf numFmtId="0" fontId="16" fillId="0" borderId="0" xfId="0" applyNumberFormat="1" applyFont="1" applyAlignment="1">
      <alignment horizontal="left" vertical="top"/>
    </xf>
    <xf numFmtId="0" fontId="16" fillId="0" borderId="0" xfId="0" applyNumberFormat="1" applyFont="1" applyAlignment="1">
      <alignment vertical="top" wrapText="1"/>
    </xf>
    <xf numFmtId="0" fontId="142" fillId="0" borderId="0" xfId="0" applyNumberFormat="1" applyFont="1" applyAlignment="1">
      <alignment vertical="top"/>
    </xf>
    <xf numFmtId="4" fontId="18" fillId="0" borderId="0" xfId="6" applyNumberFormat="1" applyFont="1" applyAlignment="1" applyProtection="1">
      <alignment horizontal="right"/>
      <protection locked="0"/>
    </xf>
    <xf numFmtId="4" fontId="18" fillId="0" borderId="2" xfId="6" applyNumberFormat="1" applyFont="1" applyBorder="1" applyAlignment="1" applyProtection="1">
      <alignment horizontal="right"/>
      <protection locked="0"/>
    </xf>
    <xf numFmtId="3" fontId="18" fillId="0" borderId="0" xfId="0" applyFont="1" applyAlignment="1">
      <alignment horizontal="left" wrapText="1"/>
    </xf>
    <xf numFmtId="0" fontId="151" fillId="0" borderId="0" xfId="4600" applyFont="1"/>
    <xf numFmtId="3" fontId="151" fillId="0" borderId="0" xfId="16" applyFont="1"/>
    <xf numFmtId="3" fontId="127" fillId="0" borderId="0" xfId="16" applyFont="1" applyAlignment="1">
      <alignment horizontal="left"/>
    </xf>
    <xf numFmtId="3" fontId="18" fillId="0" borderId="0" xfId="0" applyFont="1" applyAlignment="1">
      <alignment horizontal="right" wrapText="1"/>
    </xf>
    <xf numFmtId="3" fontId="17" fillId="0" borderId="5" xfId="6" applyFont="1" applyBorder="1" applyAlignment="1" applyProtection="1">
      <alignment horizontal="right"/>
      <protection locked="0"/>
    </xf>
    <xf numFmtId="3" fontId="44" fillId="0" borderId="2" xfId="6" applyFont="1" applyBorder="1" applyAlignment="1" applyProtection="1">
      <alignment horizontal="right"/>
      <protection locked="0"/>
    </xf>
    <xf numFmtId="3" fontId="17" fillId="0" borderId="5" xfId="0" applyFont="1" applyBorder="1" applyAlignment="1" applyProtection="1">
      <alignment horizontal="right"/>
      <protection locked="0"/>
    </xf>
    <xf numFmtId="3" fontId="23" fillId="0" borderId="2" xfId="6" applyFont="1" applyBorder="1" applyAlignment="1" applyProtection="1">
      <alignment horizontal="right"/>
      <protection locked="0"/>
    </xf>
    <xf numFmtId="3" fontId="17" fillId="0" borderId="2" xfId="0" applyFont="1" applyBorder="1" applyAlignment="1">
      <alignment horizontal="right"/>
    </xf>
    <xf numFmtId="3" fontId="19" fillId="0" borderId="0" xfId="6" applyFont="1" applyAlignment="1">
      <alignment horizontal="right" wrapText="1"/>
    </xf>
    <xf numFmtId="3" fontId="15" fillId="0" borderId="0" xfId="6" applyAlignment="1">
      <alignment horizontal="right"/>
    </xf>
    <xf numFmtId="3" fontId="18" fillId="0" borderId="5" xfId="6" applyFont="1" applyBorder="1" applyAlignment="1" applyProtection="1">
      <alignment horizontal="right"/>
      <protection locked="0"/>
    </xf>
    <xf numFmtId="3" fontId="45" fillId="0" borderId="2" xfId="6" applyFont="1" applyBorder="1" applyAlignment="1" applyProtection="1">
      <alignment horizontal="right"/>
      <protection locked="0"/>
    </xf>
    <xf numFmtId="3" fontId="15" fillId="0" borderId="0" xfId="6" applyAlignment="1">
      <alignment horizontal="right" wrapText="1"/>
    </xf>
    <xf numFmtId="3" fontId="45" fillId="0" borderId="0" xfId="6" applyFont="1" applyAlignment="1">
      <alignment horizontal="right"/>
    </xf>
    <xf numFmtId="3" fontId="123" fillId="0" borderId="0" xfId="6" applyFont="1" applyAlignment="1">
      <alignment horizontal="right"/>
    </xf>
    <xf numFmtId="3" fontId="41" fillId="0" borderId="0" xfId="0" applyFont="1" applyAlignment="1">
      <alignment horizontal="right" vertical="distributed"/>
    </xf>
    <xf numFmtId="171" fontId="45" fillId="0" borderId="0" xfId="0" applyNumberFormat="1" applyFont="1" applyAlignment="1" applyProtection="1">
      <alignment horizontal="right"/>
      <protection locked="0"/>
    </xf>
    <xf numFmtId="172" fontId="18" fillId="0" borderId="2" xfId="6" applyNumberFormat="1" applyFont="1" applyBorder="1" applyAlignment="1" applyProtection="1">
      <alignment horizontal="right"/>
      <protection locked="0"/>
    </xf>
    <xf numFmtId="0" fontId="18" fillId="0" borderId="0" xfId="2" applyNumberFormat="1" applyFont="1"/>
    <xf numFmtId="3" fontId="18" fillId="0" borderId="0" xfId="6" applyFont="1" applyAlignment="1">
      <alignment horizontal="right" wrapText="1"/>
    </xf>
    <xf numFmtId="3" fontId="18" fillId="0" borderId="0" xfId="6" applyFont="1" applyAlignment="1" applyProtection="1">
      <alignment horizontal="right" wrapText="1"/>
      <protection locked="0"/>
    </xf>
    <xf numFmtId="171" fontId="44" fillId="0" borderId="0" xfId="0" applyNumberFormat="1" applyFont="1" applyAlignment="1" applyProtection="1">
      <alignment horizontal="right"/>
      <protection locked="0"/>
    </xf>
    <xf numFmtId="171" fontId="38" fillId="0" borderId="0" xfId="0" applyNumberFormat="1" applyFont="1" applyAlignment="1">
      <alignment horizontal="right"/>
    </xf>
    <xf numFmtId="3" fontId="38" fillId="0" borderId="0" xfId="6" applyFont="1" applyAlignment="1" applyProtection="1">
      <alignment horizontal="right" wrapText="1"/>
      <protection locked="0"/>
    </xf>
    <xf numFmtId="3" fontId="18" fillId="0" borderId="0" xfId="6" applyFont="1" applyAlignment="1">
      <alignment horizontal="left" wrapText="1"/>
    </xf>
    <xf numFmtId="3" fontId="152" fillId="0" borderId="4" xfId="6" applyFont="1" applyBorder="1" applyAlignment="1">
      <alignment horizontal="left"/>
    </xf>
    <xf numFmtId="3" fontId="153" fillId="0" borderId="4" xfId="6" applyFont="1" applyBorder="1" applyAlignment="1">
      <alignment horizontal="left"/>
    </xf>
    <xf numFmtId="4" fontId="28" fillId="0" borderId="0" xfId="0" applyNumberFormat="1" applyFont="1">
      <alignment vertical="distributed"/>
    </xf>
    <xf numFmtId="191" fontId="17" fillId="0" borderId="0" xfId="6" applyNumberFormat="1" applyFont="1" applyAlignment="1" applyProtection="1">
      <alignment horizontal="right"/>
      <protection locked="0"/>
    </xf>
    <xf numFmtId="0" fontId="150" fillId="47" borderId="63" xfId="6085" applyNumberFormat="1" applyFont="1" applyFill="1" applyBorder="1" applyAlignment="1">
      <alignment horizontal="left" indent="1"/>
    </xf>
    <xf numFmtId="3" fontId="44" fillId="0" borderId="0" xfId="6" applyFont="1" applyAlignment="1">
      <alignment vertical="center" wrapText="1"/>
    </xf>
    <xf numFmtId="191" fontId="18" fillId="0" borderId="0" xfId="0" applyNumberFormat="1" applyFont="1" applyAlignment="1" applyProtection="1">
      <alignment horizontal="right"/>
      <protection locked="0"/>
    </xf>
    <xf numFmtId="191" fontId="17" fillId="0" borderId="0" xfId="0" applyNumberFormat="1" applyFont="1" applyAlignment="1" applyProtection="1">
      <alignment horizontal="right"/>
      <protection locked="0"/>
    </xf>
    <xf numFmtId="191" fontId="18" fillId="0" borderId="2" xfId="0" applyNumberFormat="1" applyFont="1" applyBorder="1" applyAlignment="1" applyProtection="1">
      <alignment horizontal="right"/>
      <protection locked="0"/>
    </xf>
    <xf numFmtId="191" fontId="17" fillId="0" borderId="2" xfId="0" applyNumberFormat="1" applyFont="1" applyBorder="1" applyAlignment="1" applyProtection="1">
      <alignment horizontal="right"/>
      <protection locked="0"/>
    </xf>
    <xf numFmtId="191" fontId="18" fillId="0" borderId="5" xfId="0" applyNumberFormat="1" applyFont="1" applyBorder="1" applyAlignment="1" applyProtection="1">
      <alignment horizontal="right"/>
      <protection locked="0"/>
    </xf>
    <xf numFmtId="191" fontId="17" fillId="0" borderId="5" xfId="0" applyNumberFormat="1" applyFont="1" applyBorder="1" applyAlignment="1" applyProtection="1">
      <alignment horizontal="right"/>
      <protection locked="0"/>
    </xf>
    <xf numFmtId="191" fontId="18" fillId="0" borderId="0" xfId="6" applyNumberFormat="1" applyFont="1" applyAlignment="1" applyProtection="1">
      <alignment horizontal="right"/>
      <protection locked="0"/>
    </xf>
    <xf numFmtId="0" fontId="148" fillId="47" borderId="55" xfId="6085" applyNumberFormat="1" applyFont="1" applyFill="1" applyBorder="1" applyAlignment="1">
      <alignment horizontal="left"/>
    </xf>
    <xf numFmtId="3" fontId="25" fillId="0" borderId="0" xfId="16" applyFont="1"/>
    <xf numFmtId="0" fontId="26" fillId="0" borderId="0" xfId="0" applyNumberFormat="1" applyFont="1" applyAlignment="1"/>
    <xf numFmtId="0" fontId="26" fillId="0" borderId="0" xfId="0" applyNumberFormat="1" applyFont="1" applyAlignment="1">
      <alignment horizontal="left" vertical="top" wrapText="1"/>
    </xf>
    <xf numFmtId="0" fontId="26" fillId="0" borderId="0" xfId="0" applyNumberFormat="1" applyFont="1" applyAlignment="1">
      <alignment horizontal="left" vertical="top"/>
    </xf>
    <xf numFmtId="0" fontId="26" fillId="0" borderId="0" xfId="0" applyNumberFormat="1" applyFont="1" applyAlignment="1">
      <alignment vertical="center" wrapText="1"/>
    </xf>
    <xf numFmtId="0" fontId="26" fillId="0" borderId="0" xfId="0" applyNumberFormat="1" applyFont="1" applyAlignment="1">
      <alignment vertical="center"/>
    </xf>
    <xf numFmtId="0" fontId="26" fillId="0" borderId="0" xfId="0" applyNumberFormat="1" applyFont="1" applyAlignment="1">
      <alignment horizontal="left" wrapText="1"/>
    </xf>
    <xf numFmtId="0" fontId="26" fillId="0" borderId="0" xfId="0" applyNumberFormat="1" applyFont="1" applyAlignment="1">
      <alignment wrapText="1"/>
    </xf>
    <xf numFmtId="0" fontId="26" fillId="0" borderId="0" xfId="0" applyNumberFormat="1" applyFont="1" applyAlignment="1">
      <alignment vertical="top"/>
    </xf>
    <xf numFmtId="0" fontId="26" fillId="0" borderId="0" xfId="0" applyNumberFormat="1" applyFont="1" applyAlignment="1">
      <alignment vertical="top" wrapText="1"/>
    </xf>
    <xf numFmtId="0" fontId="26" fillId="0" borderId="0" xfId="0" quotePrefix="1" applyNumberFormat="1" applyFont="1" applyAlignment="1">
      <alignment horizontal="left" vertical="top" wrapText="1"/>
    </xf>
    <xf numFmtId="0" fontId="25" fillId="0" borderId="0" xfId="4600" applyFont="1"/>
    <xf numFmtId="0" fontId="25" fillId="0" borderId="57" xfId="4600" applyFont="1" applyBorder="1" applyAlignment="1">
      <alignment horizontal="left"/>
    </xf>
    <xf numFmtId="0" fontId="155" fillId="0" borderId="57" xfId="4600" applyFont="1" applyBorder="1" applyAlignment="1">
      <alignment horizontal="left"/>
    </xf>
    <xf numFmtId="0" fontId="25" fillId="0" borderId="0" xfId="4600" applyFont="1" applyAlignment="1">
      <alignment horizontal="left"/>
    </xf>
    <xf numFmtId="0" fontId="155" fillId="0" borderId="0" xfId="4600" applyFont="1" applyAlignment="1">
      <alignment horizontal="left"/>
    </xf>
    <xf numFmtId="0" fontId="26" fillId="0" borderId="0" xfId="4600" applyFont="1" applyAlignment="1">
      <alignment vertical="center"/>
    </xf>
    <xf numFmtId="3" fontId="25" fillId="0" borderId="0" xfId="0" applyFont="1" applyAlignment="1"/>
    <xf numFmtId="193" fontId="148" fillId="47" borderId="55" xfId="6085" applyNumberFormat="1" applyFont="1" applyFill="1" applyBorder="1" applyAlignment="1">
      <alignment horizontal="right"/>
    </xf>
    <xf numFmtId="193" fontId="150" fillId="47" borderId="55" xfId="6085" applyNumberFormat="1" applyFont="1" applyFill="1" applyBorder="1" applyAlignment="1">
      <alignment horizontal="right"/>
    </xf>
    <xf numFmtId="193" fontId="150" fillId="47" borderId="63" xfId="6085" applyNumberFormat="1" applyFont="1" applyFill="1" applyBorder="1" applyAlignment="1">
      <alignment horizontal="right"/>
    </xf>
    <xf numFmtId="4" fontId="17" fillId="0" borderId="0" xfId="6" applyNumberFormat="1" applyFont="1" applyAlignment="1" applyProtection="1">
      <alignment horizontal="right"/>
      <protection locked="0"/>
    </xf>
    <xf numFmtId="3" fontId="18" fillId="0" borderId="0" xfId="0" quotePrefix="1" applyFont="1" applyAlignment="1">
      <alignment horizontal="left"/>
    </xf>
    <xf numFmtId="4" fontId="17" fillId="0" borderId="0" xfId="0" applyNumberFormat="1" applyFont="1" applyAlignment="1">
      <alignment horizontal="right"/>
    </xf>
    <xf numFmtId="2" fontId="17" fillId="0" borderId="0" xfId="6" applyNumberFormat="1" applyFont="1" applyAlignment="1" applyProtection="1">
      <alignment horizontal="right"/>
      <protection locked="0"/>
    </xf>
    <xf numFmtId="192" fontId="18" fillId="0" borderId="0" xfId="6" applyNumberFormat="1" applyFont="1" applyAlignment="1" applyProtection="1">
      <alignment horizontal="right"/>
      <protection locked="0"/>
    </xf>
    <xf numFmtId="192" fontId="17" fillId="0" borderId="0" xfId="6" applyNumberFormat="1" applyFont="1" applyAlignment="1" applyProtection="1">
      <alignment horizontal="right"/>
      <protection locked="0"/>
    </xf>
    <xf numFmtId="191" fontId="17" fillId="0" borderId="2" xfId="6" applyNumberFormat="1" applyFont="1" applyBorder="1" applyAlignment="1" applyProtection="1">
      <alignment horizontal="right"/>
      <protection locked="0"/>
    </xf>
    <xf numFmtId="49" fontId="18" fillId="0" borderId="0" xfId="0" applyNumberFormat="1" applyFont="1" applyAlignment="1">
      <alignment wrapText="1"/>
    </xf>
    <xf numFmtId="3" fontId="17" fillId="0" borderId="56" xfId="6" applyFont="1" applyBorder="1"/>
    <xf numFmtId="3" fontId="18" fillId="0" borderId="56" xfId="6" applyFont="1" applyBorder="1"/>
    <xf numFmtId="3" fontId="18" fillId="0" borderId="56" xfId="0" applyFont="1" applyBorder="1" applyAlignment="1" applyProtection="1">
      <alignment horizontal="right"/>
      <protection locked="0"/>
    </xf>
    <xf numFmtId="3" fontId="17" fillId="0" borderId="56" xfId="0" applyFont="1" applyBorder="1" applyAlignment="1" applyProtection="1">
      <alignment horizontal="right"/>
      <protection locked="0"/>
    </xf>
    <xf numFmtId="3" fontId="18" fillId="0" borderId="56" xfId="6" applyFont="1" applyBorder="1" applyAlignment="1">
      <alignment horizontal="right"/>
    </xf>
    <xf numFmtId="3" fontId="17" fillId="0" borderId="56" xfId="6" applyFont="1" applyBorder="1" applyAlignment="1" applyProtection="1">
      <alignment horizontal="right"/>
      <protection locked="0"/>
    </xf>
    <xf numFmtId="3" fontId="18" fillId="0" borderId="56" xfId="6" applyFont="1" applyBorder="1" applyAlignment="1" applyProtection="1">
      <alignment horizontal="right"/>
      <protection locked="0"/>
    </xf>
    <xf numFmtId="0" fontId="16" fillId="0" borderId="56" xfId="0" applyNumberFormat="1" applyFont="1" applyBorder="1" applyAlignment="1">
      <alignment horizontal="left" vertical="top"/>
    </xf>
    <xf numFmtId="0" fontId="16" fillId="0" borderId="56" xfId="4600" applyFont="1" applyBorder="1" applyAlignment="1">
      <alignment horizontal="left" vertical="top" wrapText="1"/>
    </xf>
    <xf numFmtId="0" fontId="16" fillId="0" borderId="56" xfId="4600" applyFont="1" applyBorder="1" applyAlignment="1">
      <alignment vertical="top"/>
    </xf>
    <xf numFmtId="3" fontId="18" fillId="0" borderId="56" xfId="0" applyFont="1" applyBorder="1">
      <alignment vertical="distributed"/>
    </xf>
    <xf numFmtId="3" fontId="26" fillId="0" borderId="56" xfId="16" applyFont="1" applyBorder="1" applyAlignment="1">
      <alignment horizontal="left" vertical="top" wrapText="1"/>
    </xf>
    <xf numFmtId="3" fontId="26" fillId="0" borderId="56" xfId="16" applyFont="1" applyBorder="1" applyAlignment="1">
      <alignment vertical="top" wrapText="1"/>
    </xf>
    <xf numFmtId="0" fontId="26" fillId="0" borderId="56" xfId="0" applyNumberFormat="1" applyFont="1" applyBorder="1" applyAlignment="1">
      <alignment vertical="top"/>
    </xf>
    <xf numFmtId="0" fontId="26" fillId="0" borderId="56" xfId="0" applyNumberFormat="1" applyFont="1" applyBorder="1" applyAlignment="1">
      <alignment vertical="top" wrapText="1"/>
    </xf>
    <xf numFmtId="3" fontId="18" fillId="0" borderId="56" xfId="0" applyFont="1" applyBorder="1" applyAlignment="1" applyProtection="1">
      <protection locked="0"/>
    </xf>
    <xf numFmtId="3" fontId="17" fillId="0" borderId="56" xfId="0" applyFont="1" applyBorder="1" applyAlignment="1"/>
    <xf numFmtId="3" fontId="18" fillId="0" borderId="56" xfId="0" applyFont="1" applyBorder="1" applyAlignment="1"/>
    <xf numFmtId="3" fontId="17" fillId="0" borderId="56" xfId="6" applyFont="1" applyBorder="1" applyAlignment="1">
      <alignment vertical="center"/>
    </xf>
    <xf numFmtId="3" fontId="18" fillId="0" borderId="56" xfId="0" applyFont="1" applyBorder="1" applyAlignment="1">
      <alignment vertical="center"/>
    </xf>
    <xf numFmtId="3" fontId="18" fillId="0" borderId="56" xfId="6" applyFont="1" applyBorder="1" applyAlignment="1">
      <alignment vertical="center"/>
    </xf>
    <xf numFmtId="3" fontId="18" fillId="0" borderId="56" xfId="6" applyFont="1" applyBorder="1" applyAlignment="1" applyProtection="1">
      <alignment vertical="center"/>
      <protection locked="0"/>
    </xf>
    <xf numFmtId="194" fontId="18" fillId="0" borderId="0" xfId="6" applyNumberFormat="1" applyFont="1" applyAlignment="1">
      <alignment horizontal="right"/>
    </xf>
    <xf numFmtId="194" fontId="17" fillId="0" borderId="0" xfId="6" applyNumberFormat="1" applyFont="1" applyAlignment="1" applyProtection="1">
      <alignment horizontal="right"/>
      <protection locked="0"/>
    </xf>
    <xf numFmtId="194" fontId="18" fillId="0" borderId="4" xfId="6" applyNumberFormat="1" applyFont="1" applyBorder="1" applyAlignment="1">
      <alignment horizontal="right"/>
    </xf>
    <xf numFmtId="194" fontId="17" fillId="0" borderId="4" xfId="6" applyNumberFormat="1" applyFont="1" applyBorder="1" applyAlignment="1" applyProtection="1">
      <alignment horizontal="right"/>
      <protection locked="0"/>
    </xf>
    <xf numFmtId="172" fontId="29" fillId="0" borderId="0" xfId="0" applyNumberFormat="1" applyFont="1">
      <alignment vertical="distributed"/>
    </xf>
    <xf numFmtId="3" fontId="141" fillId="0" borderId="0" xfId="0" applyFont="1" applyAlignment="1">
      <alignment horizontal="right" vertical="distributed"/>
    </xf>
    <xf numFmtId="0" fontId="47" fillId="47" borderId="0" xfId="6083" applyFont="1" applyFill="1" applyAlignment="1">
      <alignment horizontal="left"/>
    </xf>
    <xf numFmtId="3" fontId="18" fillId="0" borderId="0" xfId="0" applyFont="1" applyAlignment="1">
      <alignment horizontal="left"/>
    </xf>
    <xf numFmtId="3" fontId="28" fillId="0" borderId="0" xfId="0" applyFont="1" applyAlignment="1">
      <alignment horizontal="left"/>
    </xf>
    <xf numFmtId="3" fontId="19" fillId="0" borderId="0" xfId="6" applyFont="1" applyAlignment="1">
      <alignment horizontal="left" wrapText="1"/>
    </xf>
    <xf numFmtId="3" fontId="18" fillId="0" borderId="0" xfId="6" applyFont="1" applyAlignment="1">
      <alignment wrapText="1"/>
    </xf>
    <xf numFmtId="3" fontId="28" fillId="0" borderId="0" xfId="0" applyFont="1" applyAlignment="1">
      <alignment wrapText="1"/>
    </xf>
    <xf numFmtId="3" fontId="18" fillId="0" borderId="0" xfId="0" applyFont="1" applyAlignment="1">
      <alignment horizontal="left" wrapText="1"/>
    </xf>
    <xf numFmtId="3" fontId="19" fillId="0" borderId="0" xfId="0" quotePrefix="1" applyFont="1" applyAlignment="1">
      <alignment horizontal="left"/>
    </xf>
    <xf numFmtId="3" fontId="17" fillId="0" borderId="0" xfId="0" applyFont="1" applyAlignment="1">
      <alignment wrapText="1"/>
    </xf>
    <xf numFmtId="3" fontId="18" fillId="0" borderId="0" xfId="0" applyFont="1" applyAlignment="1">
      <alignment wrapText="1"/>
    </xf>
    <xf numFmtId="3" fontId="18" fillId="0" borderId="0" xfId="6" applyFont="1" applyAlignment="1">
      <alignment horizontal="left" wrapText="1"/>
    </xf>
    <xf numFmtId="49" fontId="18" fillId="0" borderId="0" xfId="0" applyNumberFormat="1" applyFont="1" applyAlignment="1">
      <alignment horizontal="left" wrapText="1"/>
    </xf>
    <xf numFmtId="3" fontId="18" fillId="0" borderId="0" xfId="6" applyFont="1" applyAlignment="1">
      <alignment horizontal="left" wrapText="1" indent="1"/>
    </xf>
    <xf numFmtId="3" fontId="15" fillId="0" borderId="0" xfId="6" applyAlignment="1">
      <alignment horizontal="left" indent="1"/>
    </xf>
    <xf numFmtId="3" fontId="18" fillId="0" borderId="0" xfId="6" applyFont="1" applyAlignment="1">
      <alignment horizontal="left"/>
    </xf>
    <xf numFmtId="0" fontId="16" fillId="0" borderId="0" xfId="4600" applyFont="1" applyAlignment="1">
      <alignment horizontal="left" vertical="top" wrapText="1"/>
    </xf>
    <xf numFmtId="3" fontId="136" fillId="0" borderId="0" xfId="16" applyFont="1" applyAlignment="1">
      <alignment horizontal="left" wrapText="1"/>
    </xf>
    <xf numFmtId="0" fontId="16" fillId="0" borderId="0" xfId="4600" applyFont="1" applyAlignment="1">
      <alignment horizontal="left"/>
    </xf>
    <xf numFmtId="0" fontId="16" fillId="0" borderId="56" xfId="4600" applyFont="1" applyBorder="1" applyAlignment="1">
      <alignment horizontal="left" vertical="top"/>
    </xf>
    <xf numFmtId="3" fontId="38" fillId="0" borderId="8" xfId="0" applyFont="1" applyBorder="1" applyAlignment="1">
      <alignment horizontal="left" vertical="distributed"/>
    </xf>
    <xf numFmtId="0" fontId="149" fillId="47" borderId="0" xfId="6083" applyFont="1" applyFill="1" applyAlignment="1">
      <alignment horizontal="left" vertical="top" wrapText="1"/>
    </xf>
    <xf numFmtId="3" fontId="18" fillId="0" borderId="0" xfId="0" applyFont="1" applyAlignment="1">
      <alignment horizontal="left" vertical="distributed"/>
    </xf>
    <xf numFmtId="3" fontId="18" fillId="0" borderId="0" xfId="0" applyFont="1" applyAlignment="1">
      <alignment horizontal="left" vertical="top" wrapText="1"/>
    </xf>
    <xf numFmtId="3" fontId="28" fillId="0" borderId="8" xfId="0" applyFont="1" applyBorder="1" applyAlignment="1">
      <alignment vertical="distributed" wrapText="1"/>
    </xf>
    <xf numFmtId="3" fontId="26" fillId="0" borderId="0" xfId="16" applyFont="1" applyAlignment="1">
      <alignment horizontal="left" vertical="top" wrapText="1"/>
    </xf>
    <xf numFmtId="3" fontId="26" fillId="0" borderId="0" xfId="16" applyFont="1" applyAlignment="1">
      <alignment horizontal="center" vertical="center"/>
    </xf>
    <xf numFmtId="3" fontId="26" fillId="0" borderId="0" xfId="16" applyFont="1" applyAlignment="1">
      <alignment vertical="top" wrapText="1"/>
    </xf>
    <xf numFmtId="3" fontId="26" fillId="0" borderId="0" xfId="16" applyFont="1" applyAlignment="1">
      <alignment horizontal="center" vertical="top" wrapText="1"/>
    </xf>
    <xf numFmtId="3" fontId="26" fillId="0" borderId="2" xfId="16" applyFont="1" applyBorder="1" applyAlignment="1">
      <alignment horizontal="left" wrapText="1"/>
    </xf>
    <xf numFmtId="3" fontId="26" fillId="0" borderId="56" xfId="16" applyFont="1" applyBorder="1" applyAlignment="1">
      <alignment horizontal="left" vertical="top" wrapText="1"/>
    </xf>
    <xf numFmtId="3" fontId="18" fillId="0" borderId="0" xfId="6" applyFont="1" applyAlignment="1">
      <alignment horizontal="left" vertical="center" wrapText="1"/>
    </xf>
    <xf numFmtId="172" fontId="18" fillId="0" borderId="0" xfId="6" applyNumberFormat="1" applyFont="1" applyAlignment="1">
      <alignment horizontal="left" wrapText="1"/>
    </xf>
    <xf numFmtId="3" fontId="0" fillId="0" borderId="0" xfId="0" applyAlignment="1">
      <alignment wrapText="1"/>
    </xf>
    <xf numFmtId="3" fontId="15" fillId="0" borderId="0" xfId="6"/>
    <xf numFmtId="3" fontId="18" fillId="0" borderId="0" xfId="0" applyFont="1" applyAlignment="1">
      <alignment horizontal="left" vertical="distributed" indent="1"/>
    </xf>
    <xf numFmtId="3" fontId="28" fillId="0" borderId="0" xfId="0" applyFont="1" applyAlignment="1">
      <alignment horizontal="left" vertical="distributed" indent="1"/>
    </xf>
    <xf numFmtId="3" fontId="19" fillId="0" borderId="0" xfId="0" quotePrefix="1" applyFont="1" applyAlignment="1">
      <alignment horizontal="left" vertical="distributed"/>
    </xf>
    <xf numFmtId="3" fontId="19" fillId="0" borderId="0" xfId="0" quotePrefix="1" applyFont="1">
      <alignment vertical="distributed"/>
    </xf>
  </cellXfs>
  <cellStyles count="6088">
    <cellStyle name="_060725 NEW модель баланс все Со" xfId="46" xr:uid="{00000000-0005-0000-0000-000000000000}"/>
    <cellStyle name="_060821 n=10, Э2007 55, ИП 119, ЗС 07г 15" xfId="47" xr:uid="{00000000-0005-0000-0000-000001000000}"/>
    <cellStyle name="_20060313 DCF tables Eng_Karelia_Analysis" xfId="48" xr:uid="{00000000-0005-0000-0000-000002000000}"/>
    <cellStyle name="_20060313 DCF tables Eng_Kola_analysis" xfId="49" xr:uid="{00000000-0005-0000-0000-000003000000}"/>
    <cellStyle name="_ABN TGC valuation analysis 10 03 2005" xfId="50" xr:uid="{00000000-0005-0000-0000-000004000000}"/>
    <cellStyle name="_ABN TGC valuation analysis 24 02 2005" xfId="51" xr:uid="{00000000-0005-0000-0000-000005000000}"/>
    <cellStyle name="_ABN TGC valuation analysis 28 02 2005" xfId="52" xr:uid="{00000000-0005-0000-0000-000006000000}"/>
    <cellStyle name="_Apatitskaya DCF eng_Fortum analysis" xfId="53" xr:uid="{00000000-0005-0000-0000-000007000000}"/>
    <cellStyle name="_Book1" xfId="54" xr:uid="{00000000-0005-0000-0000-000008000000}"/>
    <cellStyle name="_Book5" xfId="55" xr:uid="{00000000-0005-0000-0000-000009000000}"/>
    <cellStyle name="_Fortum dividend income from Russian shareholdings_23 11 2007" xfId="56" xr:uid="{00000000-0005-0000-0000-00000A000000}"/>
    <cellStyle name="_Fortum effect evaluation ver 2" xfId="57" xr:uid="{00000000-0005-0000-0000-00000B000000}"/>
    <cellStyle name="_Fortum Russian ownership and allocation 31 12 2006_13012007" xfId="58" xr:uid="{00000000-0005-0000-0000-00000C000000}"/>
    <cellStyle name="_Fortum Russian ownership and allocation 31 12 2007_16112007" xfId="59" xr:uid="{00000000-0005-0000-0000-00000D000000}"/>
    <cellStyle name="_IPr_TGK_2005" xfId="60" xr:uid="{00000000-0005-0000-0000-00000E000000}"/>
    <cellStyle name="_IPr_TGK_2005_4q0" xfId="61" xr:uid="{00000000-0005-0000-0000-00000F000000}"/>
    <cellStyle name="_OGK-3_Model_v18_modified" xfId="62" xr:uid="{00000000-0005-0000-0000-000010000000}"/>
    <cellStyle name="_OGK-3_Model_v7" xfId="63" xr:uid="{00000000-0005-0000-0000-000011000000}"/>
    <cellStyle name="_Pre-Warning" xfId="64" xr:uid="{00000000-0005-0000-0000-000012000000}"/>
    <cellStyle name="_Pre-Warning_12_2012" xfId="65" xr:uid="{00000000-0005-0000-0000-000013000000}"/>
    <cellStyle name="_Pre-Warning_12_2014" xfId="66" xr:uid="{00000000-0005-0000-0000-000014000000}"/>
    <cellStyle name="_Rid_1__S13" xfId="67" xr:uid="{00000000-0005-0000-0000-000015000000}"/>
    <cellStyle name="_Rid_1__S15" xfId="68" xr:uid="{00000000-0005-0000-0000-000016000000}"/>
    <cellStyle name="_Rid_1__S17" xfId="69" xr:uid="{00000000-0005-0000-0000-000017000000}"/>
    <cellStyle name="_Rid_1__S20" xfId="70" xr:uid="{00000000-0005-0000-0000-000018000000}"/>
    <cellStyle name="_Rid_1__S23" xfId="71" xr:uid="{00000000-0005-0000-0000-000019000000}"/>
    <cellStyle name="_Rid_1__S26" xfId="72" xr:uid="{00000000-0005-0000-0000-00001A000000}"/>
    <cellStyle name="_Rid_1__S31" xfId="73" xr:uid="{00000000-0005-0000-0000-00001B000000}"/>
    <cellStyle name="_Rid_1__S33" xfId="74" xr:uid="{00000000-0005-0000-0000-00001C000000}"/>
    <cellStyle name="_Rid_1__S33_Book1" xfId="75" xr:uid="{00000000-0005-0000-0000-00001D000000}"/>
    <cellStyle name="_Rid_1__S34" xfId="76" xr:uid="{00000000-0005-0000-0000-00001E000000}"/>
    <cellStyle name="_Rid_1__S35" xfId="77" xr:uid="{00000000-0005-0000-0000-00001F000000}"/>
    <cellStyle name="_Rid_1__S38" xfId="78" xr:uid="{00000000-0005-0000-0000-000020000000}"/>
    <cellStyle name="_Rid_1__S5" xfId="79" xr:uid="{00000000-0005-0000-0000-000021000000}"/>
    <cellStyle name="_Rid_1__S63" xfId="80" xr:uid="{00000000-0005-0000-0000-000022000000}"/>
    <cellStyle name="_Rid_11__S23" xfId="81" xr:uid="{00000000-0005-0000-0000-000023000000}"/>
    <cellStyle name="_Rid_11__S31" xfId="82" xr:uid="{00000000-0005-0000-0000-000024000000}"/>
    <cellStyle name="_Rid_11__S33" xfId="83" xr:uid="{00000000-0005-0000-0000-000025000000}"/>
    <cellStyle name="_Rid_11__S35" xfId="84" xr:uid="{00000000-0005-0000-0000-000026000000}"/>
    <cellStyle name="_Rid_11__S38" xfId="85" xr:uid="{00000000-0005-0000-0000-000027000000}"/>
    <cellStyle name="_Rid_13__S23" xfId="86" xr:uid="{00000000-0005-0000-0000-000028000000}"/>
    <cellStyle name="_Rid_13__S31" xfId="87" xr:uid="{00000000-0005-0000-0000-000029000000}"/>
    <cellStyle name="_Rid_13__S33" xfId="88" xr:uid="{00000000-0005-0000-0000-00002A000000}"/>
    <cellStyle name="_Rid_13__S35" xfId="89" xr:uid="{00000000-0005-0000-0000-00002B000000}"/>
    <cellStyle name="_Rid_13__S38" xfId="90" xr:uid="{00000000-0005-0000-0000-00002C000000}"/>
    <cellStyle name="_Rid_15__S23" xfId="91" xr:uid="{00000000-0005-0000-0000-00002D000000}"/>
    <cellStyle name="_Rid_15__S31" xfId="92" xr:uid="{00000000-0005-0000-0000-00002E000000}"/>
    <cellStyle name="_Rid_15__S33" xfId="93" xr:uid="{00000000-0005-0000-0000-00002F000000}"/>
    <cellStyle name="_Rid_15__S35" xfId="94" xr:uid="{00000000-0005-0000-0000-000030000000}"/>
    <cellStyle name="_Rid_15__S38" xfId="95" xr:uid="{00000000-0005-0000-0000-000031000000}"/>
    <cellStyle name="_Rid_18__S23" xfId="96" xr:uid="{00000000-0005-0000-0000-000032000000}"/>
    <cellStyle name="_Rid_18__S31" xfId="97" xr:uid="{00000000-0005-0000-0000-000033000000}"/>
    <cellStyle name="_Rid_18__S33" xfId="98" xr:uid="{00000000-0005-0000-0000-000034000000}"/>
    <cellStyle name="_Rid_18__S35" xfId="99" xr:uid="{00000000-0005-0000-0000-000035000000}"/>
    <cellStyle name="_Rid_18__S38" xfId="100" xr:uid="{00000000-0005-0000-0000-000036000000}"/>
    <cellStyle name="_Rid_26__S23" xfId="101" xr:uid="{00000000-0005-0000-0000-000037000000}"/>
    <cellStyle name="_Rid_26__S31" xfId="102" xr:uid="{00000000-0005-0000-0000-000038000000}"/>
    <cellStyle name="_Rid_26__S33" xfId="103" xr:uid="{00000000-0005-0000-0000-000039000000}"/>
    <cellStyle name="_Rid_26__S35" xfId="104" xr:uid="{00000000-0005-0000-0000-00003A000000}"/>
    <cellStyle name="_Rid_26__S38" xfId="105" xr:uid="{00000000-0005-0000-0000-00003B000000}"/>
    <cellStyle name="_Rid_27__S23" xfId="106" xr:uid="{00000000-0005-0000-0000-00003C000000}"/>
    <cellStyle name="_Rid_27__S31" xfId="107" xr:uid="{00000000-0005-0000-0000-00003D000000}"/>
    <cellStyle name="_Rid_27__S33" xfId="108" xr:uid="{00000000-0005-0000-0000-00003E000000}"/>
    <cellStyle name="_Rid_27__S35" xfId="109" xr:uid="{00000000-0005-0000-0000-00003F000000}"/>
    <cellStyle name="_Rid_27__S38" xfId="110" xr:uid="{00000000-0005-0000-0000-000040000000}"/>
    <cellStyle name="_Rid_3__S18" xfId="111" xr:uid="{00000000-0005-0000-0000-000041000000}"/>
    <cellStyle name="_Rid_3__S26" xfId="112" xr:uid="{00000000-0005-0000-0000-000042000000}"/>
    <cellStyle name="_Rid_3__S28" xfId="113" xr:uid="{00000000-0005-0000-0000-000043000000}"/>
    <cellStyle name="_Rid_3__S30" xfId="114" xr:uid="{00000000-0005-0000-0000-000044000000}"/>
    <cellStyle name="_Rid_3__S33" xfId="115" xr:uid="{00000000-0005-0000-0000-000045000000}"/>
    <cellStyle name="_Rid_33__S23" xfId="116" xr:uid="{00000000-0005-0000-0000-000046000000}"/>
    <cellStyle name="_Rid_33__S31" xfId="117" xr:uid="{00000000-0005-0000-0000-000047000000}"/>
    <cellStyle name="_Rid_33__S33" xfId="118" xr:uid="{00000000-0005-0000-0000-000048000000}"/>
    <cellStyle name="_Rid_33__S35" xfId="119" xr:uid="{00000000-0005-0000-0000-000049000000}"/>
    <cellStyle name="_Rid_33__S38" xfId="120" xr:uid="{00000000-0005-0000-0000-00004A000000}"/>
    <cellStyle name="_Rid_35__S28" xfId="121" xr:uid="{00000000-0005-0000-0000-00004B000000}"/>
    <cellStyle name="_Rid_35__S36" xfId="122" xr:uid="{00000000-0005-0000-0000-00004C000000}"/>
    <cellStyle name="_Rid_35__S38" xfId="123" xr:uid="{00000000-0005-0000-0000-00004D000000}"/>
    <cellStyle name="_Rid_35__S40" xfId="124" xr:uid="{00000000-0005-0000-0000-00004E000000}"/>
    <cellStyle name="_Rid_35__S43" xfId="125" xr:uid="{00000000-0005-0000-0000-00004F000000}"/>
    <cellStyle name="_Rid_36__S23" xfId="126" xr:uid="{00000000-0005-0000-0000-000050000000}"/>
    <cellStyle name="_Rid_36__S31" xfId="127" xr:uid="{00000000-0005-0000-0000-000051000000}"/>
    <cellStyle name="_Rid_36__S33" xfId="128" xr:uid="{00000000-0005-0000-0000-000052000000}"/>
    <cellStyle name="_Rid_36__S35" xfId="129" xr:uid="{00000000-0005-0000-0000-000053000000}"/>
    <cellStyle name="_Rid_36__S38" xfId="130" xr:uid="{00000000-0005-0000-0000-000054000000}"/>
    <cellStyle name="_Rid_38__S26" xfId="131" xr:uid="{00000000-0005-0000-0000-000055000000}"/>
    <cellStyle name="_Rid_38__S32" xfId="132" xr:uid="{00000000-0005-0000-0000-000056000000}"/>
    <cellStyle name="_Rid_38__S34" xfId="133" xr:uid="{00000000-0005-0000-0000-000057000000}"/>
    <cellStyle name="_Rid_38__S37" xfId="134" xr:uid="{00000000-0005-0000-0000-000058000000}"/>
    <cellStyle name="_Rid_39__S33" xfId="135" xr:uid="{00000000-0005-0000-0000-000059000000}"/>
    <cellStyle name="_Rid_41__S28" xfId="136" xr:uid="{00000000-0005-0000-0000-00005A000000}"/>
    <cellStyle name="_Rid_41__S36" xfId="137" xr:uid="{00000000-0005-0000-0000-00005B000000}"/>
    <cellStyle name="_Rid_41__S38" xfId="138" xr:uid="{00000000-0005-0000-0000-00005C000000}"/>
    <cellStyle name="_Rid_41__S40" xfId="139" xr:uid="{00000000-0005-0000-0000-00005D000000}"/>
    <cellStyle name="_Rid_41__S43" xfId="140" xr:uid="{00000000-0005-0000-0000-00005E000000}"/>
    <cellStyle name="_Rid_42__S28" xfId="141" xr:uid="{00000000-0005-0000-0000-00005F000000}"/>
    <cellStyle name="_Rid_42__S36" xfId="142" xr:uid="{00000000-0005-0000-0000-000060000000}"/>
    <cellStyle name="_Rid_42__S38" xfId="143" xr:uid="{00000000-0005-0000-0000-000061000000}"/>
    <cellStyle name="_Rid_42__S40" xfId="144" xr:uid="{00000000-0005-0000-0000-000062000000}"/>
    <cellStyle name="_Rid_42__S43" xfId="145" xr:uid="{00000000-0005-0000-0000-000063000000}"/>
    <cellStyle name="_Rid_46__S28" xfId="146" xr:uid="{00000000-0005-0000-0000-000064000000}"/>
    <cellStyle name="_Rid_46__S36" xfId="147" xr:uid="{00000000-0005-0000-0000-000065000000}"/>
    <cellStyle name="_Rid_46__S38" xfId="148" xr:uid="{00000000-0005-0000-0000-000066000000}"/>
    <cellStyle name="_Rid_46__S40" xfId="149" xr:uid="{00000000-0005-0000-0000-000067000000}"/>
    <cellStyle name="_Rid_46__S43" xfId="150" xr:uid="{00000000-0005-0000-0000-000068000000}"/>
    <cellStyle name="_Rid_49__S28" xfId="151" xr:uid="{00000000-0005-0000-0000-000069000000}"/>
    <cellStyle name="_Rid_49__S36" xfId="152" xr:uid="{00000000-0005-0000-0000-00006A000000}"/>
    <cellStyle name="_Rid_49__S38" xfId="153" xr:uid="{00000000-0005-0000-0000-00006B000000}"/>
    <cellStyle name="_Rid_49__S40" xfId="154" xr:uid="{00000000-0005-0000-0000-00006C000000}"/>
    <cellStyle name="_Rid_49__S43" xfId="155" xr:uid="{00000000-0005-0000-0000-00006D000000}"/>
    <cellStyle name="_Rid_5__S18" xfId="156" xr:uid="{00000000-0005-0000-0000-00006E000000}"/>
    <cellStyle name="_Rid_5__S28" xfId="157" xr:uid="{00000000-0005-0000-0000-00006F000000}"/>
    <cellStyle name="_Rid_5__S30" xfId="158" xr:uid="{00000000-0005-0000-0000-000070000000}"/>
    <cellStyle name="_Rid_7__S18" xfId="159" xr:uid="{00000000-0005-0000-0000-000071000000}"/>
    <cellStyle name="_Rid_7__S26" xfId="160" xr:uid="{00000000-0005-0000-0000-000072000000}"/>
    <cellStyle name="_Rid_7__S28" xfId="161" xr:uid="{00000000-0005-0000-0000-000073000000}"/>
    <cellStyle name="_Rid_7__S30" xfId="162" xr:uid="{00000000-0005-0000-0000-000074000000}"/>
    <cellStyle name="_Rid_7__S33" xfId="163" xr:uid="{00000000-0005-0000-0000-000075000000}"/>
    <cellStyle name="_SPb_InvestmentProgram_2006_2020_En_Anal" xfId="164" xr:uid="{00000000-0005-0000-0000-000076000000}"/>
    <cellStyle name="_Tables from UFG Annex 2_eng_20 02 2006_Anal" xfId="165" xr:uid="{00000000-0005-0000-0000-000077000000}"/>
    <cellStyle name="_Tariffs 2007_analysis" xfId="166" xr:uid="{00000000-0005-0000-0000-000078000000}"/>
    <cellStyle name="_TGC 1 consolidation material" xfId="167" xr:uid="{00000000-0005-0000-0000-000079000000}"/>
    <cellStyle name="_TGC 1 ownership analysis_Ver 11 11.04.07" xfId="168" xr:uid="{00000000-0005-0000-0000-00007A000000}"/>
    <cellStyle name="_TGC 1_IFRS and RAS_ 31.12.2006 &amp; Murmansk" xfId="169" xr:uid="{00000000-0005-0000-0000-00007B000000}"/>
    <cellStyle name="_WGC 3 valuation model version 1" xfId="170" xr:uid="{00000000-0005-0000-0000-00007C000000}"/>
    <cellStyle name="_WGC 5 analysis" xfId="171" xr:uid="{00000000-0005-0000-0000-00007D000000}"/>
    <cellStyle name="_Анализ Долговой позиции на 2005 г" xfId="172" xr:uid="{00000000-0005-0000-0000-00007E000000}"/>
    <cellStyle name="_бизнес-план на 2005 год" xfId="173" xr:uid="{00000000-0005-0000-0000-00007F000000}"/>
    <cellStyle name="_Копия Программа первоочередных мер_(правка 18 05 06 Усаров_2А_3)" xfId="174" xr:uid="{00000000-0005-0000-0000-000080000000}"/>
    <cellStyle name="_Приложение 1 ИП на 2005" xfId="175" xr:uid="{00000000-0005-0000-0000-000081000000}"/>
    <cellStyle name="_Приложение 8 ИП на 2005 для РАО ОКС" xfId="176" xr:uid="{00000000-0005-0000-0000-000082000000}"/>
    <cellStyle name="_т 14" xfId="177" xr:uid="{00000000-0005-0000-0000-000083000000}"/>
    <cellStyle name="_Ф13" xfId="178" xr:uid="{00000000-0005-0000-0000-000084000000}"/>
    <cellStyle name="_фин модель ТГК-1_до2015 г_14.09.06 (1)" xfId="179" xr:uid="{00000000-0005-0000-0000-000085000000}"/>
    <cellStyle name="”ќђќ‘ћ‚›‰" xfId="180" xr:uid="{00000000-0005-0000-0000-000086000000}"/>
    <cellStyle name="”љ‘ђћ‚ђќќ›‰" xfId="181" xr:uid="{00000000-0005-0000-0000-000087000000}"/>
    <cellStyle name="„…ќ…†ќ›‰" xfId="182" xr:uid="{00000000-0005-0000-0000-000088000000}"/>
    <cellStyle name="£ BP" xfId="183" xr:uid="{00000000-0005-0000-0000-000089000000}"/>
    <cellStyle name="¥ JY" xfId="184" xr:uid="{00000000-0005-0000-0000-00008A000000}"/>
    <cellStyle name="‡ђѓћ‹ћ‚ћљ1" xfId="185" xr:uid="{00000000-0005-0000-0000-00008B000000}"/>
    <cellStyle name="‡ђѓћ‹ћ‚ћљ2" xfId="186" xr:uid="{00000000-0005-0000-0000-00008C000000}"/>
    <cellStyle name="’ћѓћ‚›‰" xfId="187" xr:uid="{00000000-0005-0000-0000-00008D000000}"/>
    <cellStyle name="20% - Accent1 10" xfId="364" xr:uid="{00000000-0005-0000-0000-00008E000000}"/>
    <cellStyle name="20% - Accent1 11" xfId="365" xr:uid="{00000000-0005-0000-0000-00008F000000}"/>
    <cellStyle name="20% - Accent1 2" xfId="366" xr:uid="{00000000-0005-0000-0000-000090000000}"/>
    <cellStyle name="20% - Accent1 2 10" xfId="367" xr:uid="{00000000-0005-0000-0000-000091000000}"/>
    <cellStyle name="20% - Accent1 2 10 2" xfId="368" xr:uid="{00000000-0005-0000-0000-000092000000}"/>
    <cellStyle name="20% - Accent1 2 11" xfId="369" xr:uid="{00000000-0005-0000-0000-000093000000}"/>
    <cellStyle name="20% - Accent1 2 11 2" xfId="370" xr:uid="{00000000-0005-0000-0000-000094000000}"/>
    <cellStyle name="20% - Accent1 2 12" xfId="371" xr:uid="{00000000-0005-0000-0000-000095000000}"/>
    <cellStyle name="20% - Accent1 2 12 2" xfId="372" xr:uid="{00000000-0005-0000-0000-000096000000}"/>
    <cellStyle name="20% - Accent1 2 13" xfId="373" xr:uid="{00000000-0005-0000-0000-000097000000}"/>
    <cellStyle name="20% - Accent1 2 14" xfId="374" xr:uid="{00000000-0005-0000-0000-000098000000}"/>
    <cellStyle name="20% - Accent1 2 2" xfId="375" xr:uid="{00000000-0005-0000-0000-000099000000}"/>
    <cellStyle name="20% - Accent1 2 2 2" xfId="376" xr:uid="{00000000-0005-0000-0000-00009A000000}"/>
    <cellStyle name="20% - Accent1 2 2 2 2" xfId="377" xr:uid="{00000000-0005-0000-0000-00009B000000}"/>
    <cellStyle name="20% - Accent1 2 2 3" xfId="378" xr:uid="{00000000-0005-0000-0000-00009C000000}"/>
    <cellStyle name="20% - Accent1 2 2 3 2" xfId="379" xr:uid="{00000000-0005-0000-0000-00009D000000}"/>
    <cellStyle name="20% - Accent1 2 2 4" xfId="380" xr:uid="{00000000-0005-0000-0000-00009E000000}"/>
    <cellStyle name="20% - Accent1 2 3" xfId="381" xr:uid="{00000000-0005-0000-0000-00009F000000}"/>
    <cellStyle name="20% - Accent1 2 3 2" xfId="382" xr:uid="{00000000-0005-0000-0000-0000A0000000}"/>
    <cellStyle name="20% - Accent1 2 3 2 2" xfId="383" xr:uid="{00000000-0005-0000-0000-0000A1000000}"/>
    <cellStyle name="20% - Accent1 2 3 2 2 2" xfId="384" xr:uid="{00000000-0005-0000-0000-0000A2000000}"/>
    <cellStyle name="20% - Accent1 2 3 2 3" xfId="385" xr:uid="{00000000-0005-0000-0000-0000A3000000}"/>
    <cellStyle name="20% - Accent1 2 3 2 3 2" xfId="386" xr:uid="{00000000-0005-0000-0000-0000A4000000}"/>
    <cellStyle name="20% - Accent1 2 3 2 4" xfId="387" xr:uid="{00000000-0005-0000-0000-0000A5000000}"/>
    <cellStyle name="20% - Accent1 2 3 2 4 2" xfId="388" xr:uid="{00000000-0005-0000-0000-0000A6000000}"/>
    <cellStyle name="20% - Accent1 2 3 2 5" xfId="389" xr:uid="{00000000-0005-0000-0000-0000A7000000}"/>
    <cellStyle name="20% - Accent1 2 3 2 5 2" xfId="390" xr:uid="{00000000-0005-0000-0000-0000A8000000}"/>
    <cellStyle name="20% - Accent1 2 3 2 6" xfId="391" xr:uid="{00000000-0005-0000-0000-0000A9000000}"/>
    <cellStyle name="20% - Accent1 2 3 2 6 2" xfId="392" xr:uid="{00000000-0005-0000-0000-0000AA000000}"/>
    <cellStyle name="20% - Accent1 2 3 2 7" xfId="393" xr:uid="{00000000-0005-0000-0000-0000AB000000}"/>
    <cellStyle name="20% - Accent1 2 3 3" xfId="394" xr:uid="{00000000-0005-0000-0000-0000AC000000}"/>
    <cellStyle name="20% - Accent1 2 3 3 2" xfId="395" xr:uid="{00000000-0005-0000-0000-0000AD000000}"/>
    <cellStyle name="20% - Accent1 2 3 4" xfId="396" xr:uid="{00000000-0005-0000-0000-0000AE000000}"/>
    <cellStyle name="20% - Accent1 2 3 4 2" xfId="397" xr:uid="{00000000-0005-0000-0000-0000AF000000}"/>
    <cellStyle name="20% - Accent1 2 3 5" xfId="398" xr:uid="{00000000-0005-0000-0000-0000B0000000}"/>
    <cellStyle name="20% - Accent1 2 3 5 2" xfId="399" xr:uid="{00000000-0005-0000-0000-0000B1000000}"/>
    <cellStyle name="20% - Accent1 2 3 6" xfId="400" xr:uid="{00000000-0005-0000-0000-0000B2000000}"/>
    <cellStyle name="20% - Accent1 2 3 6 2" xfId="401" xr:uid="{00000000-0005-0000-0000-0000B3000000}"/>
    <cellStyle name="20% - Accent1 2 3 7" xfId="402" xr:uid="{00000000-0005-0000-0000-0000B4000000}"/>
    <cellStyle name="20% - Accent1 2 3 7 2" xfId="403" xr:uid="{00000000-0005-0000-0000-0000B5000000}"/>
    <cellStyle name="20% - Accent1 2 3 8" xfId="404" xr:uid="{00000000-0005-0000-0000-0000B6000000}"/>
    <cellStyle name="20% - Accent1 2 4" xfId="405" xr:uid="{00000000-0005-0000-0000-0000B7000000}"/>
    <cellStyle name="20% - Accent1 2 4 2" xfId="406" xr:uid="{00000000-0005-0000-0000-0000B8000000}"/>
    <cellStyle name="20% - Accent1 2 4 2 2" xfId="407" xr:uid="{00000000-0005-0000-0000-0000B9000000}"/>
    <cellStyle name="20% - Accent1 2 4 3" xfId="408" xr:uid="{00000000-0005-0000-0000-0000BA000000}"/>
    <cellStyle name="20% - Accent1 2 4 3 2" xfId="409" xr:uid="{00000000-0005-0000-0000-0000BB000000}"/>
    <cellStyle name="20% - Accent1 2 4 4" xfId="410" xr:uid="{00000000-0005-0000-0000-0000BC000000}"/>
    <cellStyle name="20% - Accent1 2 4 4 2" xfId="411" xr:uid="{00000000-0005-0000-0000-0000BD000000}"/>
    <cellStyle name="20% - Accent1 2 4 5" xfId="412" xr:uid="{00000000-0005-0000-0000-0000BE000000}"/>
    <cellStyle name="20% - Accent1 2 4 5 2" xfId="413" xr:uid="{00000000-0005-0000-0000-0000BF000000}"/>
    <cellStyle name="20% - Accent1 2 4 6" xfId="414" xr:uid="{00000000-0005-0000-0000-0000C0000000}"/>
    <cellStyle name="20% - Accent1 2 4 6 2" xfId="415" xr:uid="{00000000-0005-0000-0000-0000C1000000}"/>
    <cellStyle name="20% - Accent1 2 4 7" xfId="416" xr:uid="{00000000-0005-0000-0000-0000C2000000}"/>
    <cellStyle name="20% - Accent1 2 5" xfId="417" xr:uid="{00000000-0005-0000-0000-0000C3000000}"/>
    <cellStyle name="20% - Accent1 2 5 2" xfId="418" xr:uid="{00000000-0005-0000-0000-0000C4000000}"/>
    <cellStyle name="20% - Accent1 2 5 2 2" xfId="419" xr:uid="{00000000-0005-0000-0000-0000C5000000}"/>
    <cellStyle name="20% - Accent1 2 5 3" xfId="420" xr:uid="{00000000-0005-0000-0000-0000C6000000}"/>
    <cellStyle name="20% - Accent1 2 5 3 2" xfId="421" xr:uid="{00000000-0005-0000-0000-0000C7000000}"/>
    <cellStyle name="20% - Accent1 2 5 4" xfId="422" xr:uid="{00000000-0005-0000-0000-0000C8000000}"/>
    <cellStyle name="20% - Accent1 2 5 4 2" xfId="423" xr:uid="{00000000-0005-0000-0000-0000C9000000}"/>
    <cellStyle name="20% - Accent1 2 5 5" xfId="424" xr:uid="{00000000-0005-0000-0000-0000CA000000}"/>
    <cellStyle name="20% - Accent1 2 5 5 2" xfId="425" xr:uid="{00000000-0005-0000-0000-0000CB000000}"/>
    <cellStyle name="20% - Accent1 2 5 6" xfId="426" xr:uid="{00000000-0005-0000-0000-0000CC000000}"/>
    <cellStyle name="20% - Accent1 2 5 6 2" xfId="427" xr:uid="{00000000-0005-0000-0000-0000CD000000}"/>
    <cellStyle name="20% - Accent1 2 5 7" xfId="428" xr:uid="{00000000-0005-0000-0000-0000CE000000}"/>
    <cellStyle name="20% - Accent1 2 6" xfId="429" xr:uid="{00000000-0005-0000-0000-0000CF000000}"/>
    <cellStyle name="20% - Accent1 2 6 2" xfId="430" xr:uid="{00000000-0005-0000-0000-0000D0000000}"/>
    <cellStyle name="20% - Accent1 2 6 2 2" xfId="431" xr:uid="{00000000-0005-0000-0000-0000D1000000}"/>
    <cellStyle name="20% - Accent1 2 6 3" xfId="432" xr:uid="{00000000-0005-0000-0000-0000D2000000}"/>
    <cellStyle name="20% - Accent1 2 6 3 2" xfId="433" xr:uid="{00000000-0005-0000-0000-0000D3000000}"/>
    <cellStyle name="20% - Accent1 2 6 4" xfId="434" xr:uid="{00000000-0005-0000-0000-0000D4000000}"/>
    <cellStyle name="20% - Accent1 2 6 4 2" xfId="435" xr:uid="{00000000-0005-0000-0000-0000D5000000}"/>
    <cellStyle name="20% - Accent1 2 6 5" xfId="436" xr:uid="{00000000-0005-0000-0000-0000D6000000}"/>
    <cellStyle name="20% - Accent1 2 6 5 2" xfId="437" xr:uid="{00000000-0005-0000-0000-0000D7000000}"/>
    <cellStyle name="20% - Accent1 2 6 6" xfId="438" xr:uid="{00000000-0005-0000-0000-0000D8000000}"/>
    <cellStyle name="20% - Accent1 2 6 6 2" xfId="439" xr:uid="{00000000-0005-0000-0000-0000D9000000}"/>
    <cellStyle name="20% - Accent1 2 6 7" xfId="440" xr:uid="{00000000-0005-0000-0000-0000DA000000}"/>
    <cellStyle name="20% - Accent1 2 7" xfId="441" xr:uid="{00000000-0005-0000-0000-0000DB000000}"/>
    <cellStyle name="20% - Accent1 2 7 2" xfId="442" xr:uid="{00000000-0005-0000-0000-0000DC000000}"/>
    <cellStyle name="20% - Accent1 2 7 2 2" xfId="443" xr:uid="{00000000-0005-0000-0000-0000DD000000}"/>
    <cellStyle name="20% - Accent1 2 7 3" xfId="444" xr:uid="{00000000-0005-0000-0000-0000DE000000}"/>
    <cellStyle name="20% - Accent1 2 7 3 2" xfId="445" xr:uid="{00000000-0005-0000-0000-0000DF000000}"/>
    <cellStyle name="20% - Accent1 2 7 4" xfId="446" xr:uid="{00000000-0005-0000-0000-0000E0000000}"/>
    <cellStyle name="20% - Accent1 2 7 4 2" xfId="447" xr:uid="{00000000-0005-0000-0000-0000E1000000}"/>
    <cellStyle name="20% - Accent1 2 7 5" xfId="448" xr:uid="{00000000-0005-0000-0000-0000E2000000}"/>
    <cellStyle name="20% - Accent1 2 7 5 2" xfId="449" xr:uid="{00000000-0005-0000-0000-0000E3000000}"/>
    <cellStyle name="20% - Accent1 2 7 6" xfId="450" xr:uid="{00000000-0005-0000-0000-0000E4000000}"/>
    <cellStyle name="20% - Accent1 2 8" xfId="451" xr:uid="{00000000-0005-0000-0000-0000E5000000}"/>
    <cellStyle name="20% - Accent1 2 8 2" xfId="452" xr:uid="{00000000-0005-0000-0000-0000E6000000}"/>
    <cellStyle name="20% - Accent1 2 9" xfId="453" xr:uid="{00000000-0005-0000-0000-0000E7000000}"/>
    <cellStyle name="20% - Accent1 2 9 2" xfId="454" xr:uid="{00000000-0005-0000-0000-0000E8000000}"/>
    <cellStyle name="20% - Accent1 2_ACCOUNT" xfId="455" xr:uid="{00000000-0005-0000-0000-0000E9000000}"/>
    <cellStyle name="20% - Accent1 3" xfId="456" xr:uid="{00000000-0005-0000-0000-0000EA000000}"/>
    <cellStyle name="20% - Accent1 3 10" xfId="457" xr:uid="{00000000-0005-0000-0000-0000EB000000}"/>
    <cellStyle name="20% - Accent1 3 2" xfId="458" xr:uid="{00000000-0005-0000-0000-0000EC000000}"/>
    <cellStyle name="20% - Accent1 3 2 2" xfId="459" xr:uid="{00000000-0005-0000-0000-0000ED000000}"/>
    <cellStyle name="20% - Accent1 3 2 2 2" xfId="460" xr:uid="{00000000-0005-0000-0000-0000EE000000}"/>
    <cellStyle name="20% - Accent1 3 2 3" xfId="461" xr:uid="{00000000-0005-0000-0000-0000EF000000}"/>
    <cellStyle name="20% - Accent1 3 2 3 2" xfId="462" xr:uid="{00000000-0005-0000-0000-0000F0000000}"/>
    <cellStyle name="20% - Accent1 3 2 4" xfId="463" xr:uid="{00000000-0005-0000-0000-0000F1000000}"/>
    <cellStyle name="20% - Accent1 3 2 4 2" xfId="464" xr:uid="{00000000-0005-0000-0000-0000F2000000}"/>
    <cellStyle name="20% - Accent1 3 2 5" xfId="465" xr:uid="{00000000-0005-0000-0000-0000F3000000}"/>
    <cellStyle name="20% - Accent1 3 2 5 2" xfId="466" xr:uid="{00000000-0005-0000-0000-0000F4000000}"/>
    <cellStyle name="20% - Accent1 3 2 6" xfId="467" xr:uid="{00000000-0005-0000-0000-0000F5000000}"/>
    <cellStyle name="20% - Accent1 3 2 6 2" xfId="468" xr:uid="{00000000-0005-0000-0000-0000F6000000}"/>
    <cellStyle name="20% - Accent1 3 2 7" xfId="469" xr:uid="{00000000-0005-0000-0000-0000F7000000}"/>
    <cellStyle name="20% - Accent1 3 2 7 2" xfId="470" xr:uid="{00000000-0005-0000-0000-0000F8000000}"/>
    <cellStyle name="20% - Accent1 3 2 8" xfId="471" xr:uid="{00000000-0005-0000-0000-0000F9000000}"/>
    <cellStyle name="20% - Accent1 3 3" xfId="472" xr:uid="{00000000-0005-0000-0000-0000FA000000}"/>
    <cellStyle name="20% - Accent1 3 3 2" xfId="473" xr:uid="{00000000-0005-0000-0000-0000FB000000}"/>
    <cellStyle name="20% - Accent1 3 3 2 2" xfId="474" xr:uid="{00000000-0005-0000-0000-0000FC000000}"/>
    <cellStyle name="20% - Accent1 3 3 3" xfId="475" xr:uid="{00000000-0005-0000-0000-0000FD000000}"/>
    <cellStyle name="20% - Accent1 3 3 3 2" xfId="476" xr:uid="{00000000-0005-0000-0000-0000FE000000}"/>
    <cellStyle name="20% - Accent1 3 3 4" xfId="477" xr:uid="{00000000-0005-0000-0000-0000FF000000}"/>
    <cellStyle name="20% - Accent1 3 3 4 2" xfId="478" xr:uid="{00000000-0005-0000-0000-000000010000}"/>
    <cellStyle name="20% - Accent1 3 3 5" xfId="479" xr:uid="{00000000-0005-0000-0000-000001010000}"/>
    <cellStyle name="20% - Accent1 3 3 5 2" xfId="480" xr:uid="{00000000-0005-0000-0000-000002010000}"/>
    <cellStyle name="20% - Accent1 3 3 6" xfId="481" xr:uid="{00000000-0005-0000-0000-000003010000}"/>
    <cellStyle name="20% - Accent1 3 3 6 2" xfId="482" xr:uid="{00000000-0005-0000-0000-000004010000}"/>
    <cellStyle name="20% - Accent1 3 3 7" xfId="483" xr:uid="{00000000-0005-0000-0000-000005010000}"/>
    <cellStyle name="20% - Accent1 3 4" xfId="484" xr:uid="{00000000-0005-0000-0000-000006010000}"/>
    <cellStyle name="20% - Accent1 3 4 2" xfId="485" xr:uid="{00000000-0005-0000-0000-000007010000}"/>
    <cellStyle name="20% - Accent1 3 5" xfId="486" xr:uid="{00000000-0005-0000-0000-000008010000}"/>
    <cellStyle name="20% - Accent1 3 5 2" xfId="487" xr:uid="{00000000-0005-0000-0000-000009010000}"/>
    <cellStyle name="20% - Accent1 3 6" xfId="488" xr:uid="{00000000-0005-0000-0000-00000A010000}"/>
    <cellStyle name="20% - Accent1 3 6 2" xfId="489" xr:uid="{00000000-0005-0000-0000-00000B010000}"/>
    <cellStyle name="20% - Accent1 3 7" xfId="490" xr:uid="{00000000-0005-0000-0000-00000C010000}"/>
    <cellStyle name="20% - Accent1 3 7 2" xfId="491" xr:uid="{00000000-0005-0000-0000-00000D010000}"/>
    <cellStyle name="20% - Accent1 3 8" xfId="492" xr:uid="{00000000-0005-0000-0000-00000E010000}"/>
    <cellStyle name="20% - Accent1 3 8 2" xfId="493" xr:uid="{00000000-0005-0000-0000-00000F010000}"/>
    <cellStyle name="20% - Accent1 3 9" xfId="494" xr:uid="{00000000-0005-0000-0000-000010010000}"/>
    <cellStyle name="20% - Accent1 3 9 2" xfId="495" xr:uid="{00000000-0005-0000-0000-000011010000}"/>
    <cellStyle name="20% - Accent1 3_ACCOUNT" xfId="496" xr:uid="{00000000-0005-0000-0000-000012010000}"/>
    <cellStyle name="20% - Accent1 4" xfId="497" xr:uid="{00000000-0005-0000-0000-000013010000}"/>
    <cellStyle name="20% - Accent1 4 2" xfId="498" xr:uid="{00000000-0005-0000-0000-000014010000}"/>
    <cellStyle name="20% - Accent1 4 2 2" xfId="499" xr:uid="{00000000-0005-0000-0000-000015010000}"/>
    <cellStyle name="20% - Accent1 4 3" xfId="500" xr:uid="{00000000-0005-0000-0000-000016010000}"/>
    <cellStyle name="20% - Accent1 4 3 2" xfId="501" xr:uid="{00000000-0005-0000-0000-000017010000}"/>
    <cellStyle name="20% - Accent1 4 4" xfId="502" xr:uid="{00000000-0005-0000-0000-000018010000}"/>
    <cellStyle name="20% - Accent1 5" xfId="503" xr:uid="{00000000-0005-0000-0000-000019010000}"/>
    <cellStyle name="20% - Accent1 5 10" xfId="504" xr:uid="{00000000-0005-0000-0000-00001A010000}"/>
    <cellStyle name="20% - Accent1 5 2" xfId="505" xr:uid="{00000000-0005-0000-0000-00001B010000}"/>
    <cellStyle name="20% - Accent1 5 2 2" xfId="506" xr:uid="{00000000-0005-0000-0000-00001C010000}"/>
    <cellStyle name="20% - Accent1 5 2 2 2" xfId="507" xr:uid="{00000000-0005-0000-0000-00001D010000}"/>
    <cellStyle name="20% - Accent1 5 2 3" xfId="508" xr:uid="{00000000-0005-0000-0000-00001E010000}"/>
    <cellStyle name="20% - Accent1 5 2 3 2" xfId="509" xr:uid="{00000000-0005-0000-0000-00001F010000}"/>
    <cellStyle name="20% - Accent1 5 2 4" xfId="510" xr:uid="{00000000-0005-0000-0000-000020010000}"/>
    <cellStyle name="20% - Accent1 5 2 4 2" xfId="511" xr:uid="{00000000-0005-0000-0000-000021010000}"/>
    <cellStyle name="20% - Accent1 5 2 5" xfId="512" xr:uid="{00000000-0005-0000-0000-000022010000}"/>
    <cellStyle name="20% - Accent1 5 2 5 2" xfId="513" xr:uid="{00000000-0005-0000-0000-000023010000}"/>
    <cellStyle name="20% - Accent1 5 2 6" xfId="514" xr:uid="{00000000-0005-0000-0000-000024010000}"/>
    <cellStyle name="20% - Accent1 5 2 6 2" xfId="515" xr:uid="{00000000-0005-0000-0000-000025010000}"/>
    <cellStyle name="20% - Accent1 5 2 7" xfId="516" xr:uid="{00000000-0005-0000-0000-000026010000}"/>
    <cellStyle name="20% - Accent1 5 3" xfId="517" xr:uid="{00000000-0005-0000-0000-000027010000}"/>
    <cellStyle name="20% - Accent1 5 3 2" xfId="518" xr:uid="{00000000-0005-0000-0000-000028010000}"/>
    <cellStyle name="20% - Accent1 5 3 2 2" xfId="519" xr:uid="{00000000-0005-0000-0000-000029010000}"/>
    <cellStyle name="20% - Accent1 5 3 3" xfId="520" xr:uid="{00000000-0005-0000-0000-00002A010000}"/>
    <cellStyle name="20% - Accent1 5 3 3 2" xfId="521" xr:uid="{00000000-0005-0000-0000-00002B010000}"/>
    <cellStyle name="20% - Accent1 5 3 4" xfId="522" xr:uid="{00000000-0005-0000-0000-00002C010000}"/>
    <cellStyle name="20% - Accent1 5 3 4 2" xfId="523" xr:uid="{00000000-0005-0000-0000-00002D010000}"/>
    <cellStyle name="20% - Accent1 5 3 5" xfId="524" xr:uid="{00000000-0005-0000-0000-00002E010000}"/>
    <cellStyle name="20% - Accent1 5 3 5 2" xfId="525" xr:uid="{00000000-0005-0000-0000-00002F010000}"/>
    <cellStyle name="20% - Accent1 5 3 6" xfId="526" xr:uid="{00000000-0005-0000-0000-000030010000}"/>
    <cellStyle name="20% - Accent1 5 3 6 2" xfId="527" xr:uid="{00000000-0005-0000-0000-000031010000}"/>
    <cellStyle name="20% - Accent1 5 3 7" xfId="528" xr:uid="{00000000-0005-0000-0000-000032010000}"/>
    <cellStyle name="20% - Accent1 5 4" xfId="529" xr:uid="{00000000-0005-0000-0000-000033010000}"/>
    <cellStyle name="20% - Accent1 5 4 2" xfId="530" xr:uid="{00000000-0005-0000-0000-000034010000}"/>
    <cellStyle name="20% - Accent1 5 5" xfId="531" xr:uid="{00000000-0005-0000-0000-000035010000}"/>
    <cellStyle name="20% - Accent1 5 5 2" xfId="532" xr:uid="{00000000-0005-0000-0000-000036010000}"/>
    <cellStyle name="20% - Accent1 5 6" xfId="533" xr:uid="{00000000-0005-0000-0000-000037010000}"/>
    <cellStyle name="20% - Accent1 5 6 2" xfId="534" xr:uid="{00000000-0005-0000-0000-000038010000}"/>
    <cellStyle name="20% - Accent1 5 7" xfId="535" xr:uid="{00000000-0005-0000-0000-000039010000}"/>
    <cellStyle name="20% - Accent1 5 7 2" xfId="536" xr:uid="{00000000-0005-0000-0000-00003A010000}"/>
    <cellStyle name="20% - Accent1 5 8" xfId="537" xr:uid="{00000000-0005-0000-0000-00003B010000}"/>
    <cellStyle name="20% - Accent1 5 8 2" xfId="538" xr:uid="{00000000-0005-0000-0000-00003C010000}"/>
    <cellStyle name="20% - Accent1 5 9" xfId="539" xr:uid="{00000000-0005-0000-0000-00003D010000}"/>
    <cellStyle name="20% - Accent1 5 9 2" xfId="540" xr:uid="{00000000-0005-0000-0000-00003E010000}"/>
    <cellStyle name="20% - Accent1 6" xfId="541" xr:uid="{00000000-0005-0000-0000-00003F010000}"/>
    <cellStyle name="20% - Accent1 6 2" xfId="542" xr:uid="{00000000-0005-0000-0000-000040010000}"/>
    <cellStyle name="20% - Accent1 6 2 2" xfId="543" xr:uid="{00000000-0005-0000-0000-000041010000}"/>
    <cellStyle name="20% - Accent1 6 2 2 2" xfId="544" xr:uid="{00000000-0005-0000-0000-000042010000}"/>
    <cellStyle name="20% - Accent1 6 2 3" xfId="545" xr:uid="{00000000-0005-0000-0000-000043010000}"/>
    <cellStyle name="20% - Accent1 6 2 3 2" xfId="546" xr:uid="{00000000-0005-0000-0000-000044010000}"/>
    <cellStyle name="20% - Accent1 6 2 4" xfId="547" xr:uid="{00000000-0005-0000-0000-000045010000}"/>
    <cellStyle name="20% - Accent1 6 2 4 2" xfId="548" xr:uid="{00000000-0005-0000-0000-000046010000}"/>
    <cellStyle name="20% - Accent1 6 2 5" xfId="549" xr:uid="{00000000-0005-0000-0000-000047010000}"/>
    <cellStyle name="20% - Accent1 6 2 5 2" xfId="550" xr:uid="{00000000-0005-0000-0000-000048010000}"/>
    <cellStyle name="20% - Accent1 6 2 6" xfId="551" xr:uid="{00000000-0005-0000-0000-000049010000}"/>
    <cellStyle name="20% - Accent1 6 2 6 2" xfId="552" xr:uid="{00000000-0005-0000-0000-00004A010000}"/>
    <cellStyle name="20% - Accent1 6 2 7" xfId="553" xr:uid="{00000000-0005-0000-0000-00004B010000}"/>
    <cellStyle name="20% - Accent1 6 3" xfId="554" xr:uid="{00000000-0005-0000-0000-00004C010000}"/>
    <cellStyle name="20% - Accent1 6 3 2" xfId="555" xr:uid="{00000000-0005-0000-0000-00004D010000}"/>
    <cellStyle name="20% - Accent1 6 3 2 2" xfId="556" xr:uid="{00000000-0005-0000-0000-00004E010000}"/>
    <cellStyle name="20% - Accent1 6 3 3" xfId="557" xr:uid="{00000000-0005-0000-0000-00004F010000}"/>
    <cellStyle name="20% - Accent1 6 3 3 2" xfId="558" xr:uid="{00000000-0005-0000-0000-000050010000}"/>
    <cellStyle name="20% - Accent1 6 3 4" xfId="559" xr:uid="{00000000-0005-0000-0000-000051010000}"/>
    <cellStyle name="20% - Accent1 6 3 4 2" xfId="560" xr:uid="{00000000-0005-0000-0000-000052010000}"/>
    <cellStyle name="20% - Accent1 6 3 5" xfId="561" xr:uid="{00000000-0005-0000-0000-000053010000}"/>
    <cellStyle name="20% - Accent1 6 3 5 2" xfId="562" xr:uid="{00000000-0005-0000-0000-000054010000}"/>
    <cellStyle name="20% - Accent1 6 3 6" xfId="563" xr:uid="{00000000-0005-0000-0000-000055010000}"/>
    <cellStyle name="20% - Accent1 6 3 6 2" xfId="564" xr:uid="{00000000-0005-0000-0000-000056010000}"/>
    <cellStyle name="20% - Accent1 6 3 7" xfId="565" xr:uid="{00000000-0005-0000-0000-000057010000}"/>
    <cellStyle name="20% - Accent1 6 4" xfId="566" xr:uid="{00000000-0005-0000-0000-000058010000}"/>
    <cellStyle name="20% - Accent1 6 4 2" xfId="567" xr:uid="{00000000-0005-0000-0000-000059010000}"/>
    <cellStyle name="20% - Accent1 6 5" xfId="568" xr:uid="{00000000-0005-0000-0000-00005A010000}"/>
    <cellStyle name="20% - Accent1 6 5 2" xfId="569" xr:uid="{00000000-0005-0000-0000-00005B010000}"/>
    <cellStyle name="20% - Accent1 6 6" xfId="570" xr:uid="{00000000-0005-0000-0000-00005C010000}"/>
    <cellStyle name="20% - Accent1 6 6 2" xfId="571" xr:uid="{00000000-0005-0000-0000-00005D010000}"/>
    <cellStyle name="20% - Accent1 6 7" xfId="572" xr:uid="{00000000-0005-0000-0000-00005E010000}"/>
    <cellStyle name="20% - Accent1 6 7 2" xfId="573" xr:uid="{00000000-0005-0000-0000-00005F010000}"/>
    <cellStyle name="20% - Accent1 6 8" xfId="574" xr:uid="{00000000-0005-0000-0000-000060010000}"/>
    <cellStyle name="20% - Accent1 6 8 2" xfId="575" xr:uid="{00000000-0005-0000-0000-000061010000}"/>
    <cellStyle name="20% - Accent1 6 9" xfId="576" xr:uid="{00000000-0005-0000-0000-000062010000}"/>
    <cellStyle name="20% - Accent1 7" xfId="577" xr:uid="{00000000-0005-0000-0000-000063010000}"/>
    <cellStyle name="20% - Accent1 7 2" xfId="578" xr:uid="{00000000-0005-0000-0000-000064010000}"/>
    <cellStyle name="20% - Accent1 7 2 2" xfId="579" xr:uid="{00000000-0005-0000-0000-000065010000}"/>
    <cellStyle name="20% - Accent1 7 3" xfId="580" xr:uid="{00000000-0005-0000-0000-000066010000}"/>
    <cellStyle name="20% - Accent1 7 3 2" xfId="581" xr:uid="{00000000-0005-0000-0000-000067010000}"/>
    <cellStyle name="20% - Accent1 7 4" xfId="582" xr:uid="{00000000-0005-0000-0000-000068010000}"/>
    <cellStyle name="20% - Accent1 7 4 2" xfId="583" xr:uid="{00000000-0005-0000-0000-000069010000}"/>
    <cellStyle name="20% - Accent1 7 5" xfId="584" xr:uid="{00000000-0005-0000-0000-00006A010000}"/>
    <cellStyle name="20% - Accent1 7 5 2" xfId="585" xr:uid="{00000000-0005-0000-0000-00006B010000}"/>
    <cellStyle name="20% - Accent1 7 6" xfId="586" xr:uid="{00000000-0005-0000-0000-00006C010000}"/>
    <cellStyle name="20% - Accent1 7 6 2" xfId="587" xr:uid="{00000000-0005-0000-0000-00006D010000}"/>
    <cellStyle name="20% - Accent1 7 7" xfId="588" xr:uid="{00000000-0005-0000-0000-00006E010000}"/>
    <cellStyle name="20% - Accent1 8" xfId="589" xr:uid="{00000000-0005-0000-0000-00006F010000}"/>
    <cellStyle name="20% - Accent1 8 2" xfId="590" xr:uid="{00000000-0005-0000-0000-000070010000}"/>
    <cellStyle name="20% - Accent1 8 2 2" xfId="591" xr:uid="{00000000-0005-0000-0000-000071010000}"/>
    <cellStyle name="20% - Accent1 8 3" xfId="592" xr:uid="{00000000-0005-0000-0000-000072010000}"/>
    <cellStyle name="20% - Accent1 8 3 2" xfId="593" xr:uid="{00000000-0005-0000-0000-000073010000}"/>
    <cellStyle name="20% - Accent1 8 4" xfId="594" xr:uid="{00000000-0005-0000-0000-000074010000}"/>
    <cellStyle name="20% - Accent1 8 4 2" xfId="595" xr:uid="{00000000-0005-0000-0000-000075010000}"/>
    <cellStyle name="20% - Accent1 8 5" xfId="596" xr:uid="{00000000-0005-0000-0000-000076010000}"/>
    <cellStyle name="20% - Accent1 8 5 2" xfId="597" xr:uid="{00000000-0005-0000-0000-000077010000}"/>
    <cellStyle name="20% - Accent1 8 6" xfId="598" xr:uid="{00000000-0005-0000-0000-000078010000}"/>
    <cellStyle name="20% - Accent1 8 6 2" xfId="599" xr:uid="{00000000-0005-0000-0000-000079010000}"/>
    <cellStyle name="20% - Accent1 8 7" xfId="600" xr:uid="{00000000-0005-0000-0000-00007A010000}"/>
    <cellStyle name="20% - Accent1 9" xfId="601" xr:uid="{00000000-0005-0000-0000-00007B010000}"/>
    <cellStyle name="20% - Accent1 9 2" xfId="602" xr:uid="{00000000-0005-0000-0000-00007C010000}"/>
    <cellStyle name="20% - Accent2 10" xfId="603" xr:uid="{00000000-0005-0000-0000-00007D010000}"/>
    <cellStyle name="20% - Accent2 11" xfId="604" xr:uid="{00000000-0005-0000-0000-00007E010000}"/>
    <cellStyle name="20% - Accent2 2" xfId="605" xr:uid="{00000000-0005-0000-0000-00007F010000}"/>
    <cellStyle name="20% - Accent2 2 10" xfId="606" xr:uid="{00000000-0005-0000-0000-000080010000}"/>
    <cellStyle name="20% - Accent2 2 10 2" xfId="607" xr:uid="{00000000-0005-0000-0000-000081010000}"/>
    <cellStyle name="20% - Accent2 2 11" xfId="608" xr:uid="{00000000-0005-0000-0000-000082010000}"/>
    <cellStyle name="20% - Accent2 2 11 2" xfId="609" xr:uid="{00000000-0005-0000-0000-000083010000}"/>
    <cellStyle name="20% - Accent2 2 12" xfId="610" xr:uid="{00000000-0005-0000-0000-000084010000}"/>
    <cellStyle name="20% - Accent2 2 12 2" xfId="611" xr:uid="{00000000-0005-0000-0000-000085010000}"/>
    <cellStyle name="20% - Accent2 2 13" xfId="612" xr:uid="{00000000-0005-0000-0000-000086010000}"/>
    <cellStyle name="20% - Accent2 2 14" xfId="613" xr:uid="{00000000-0005-0000-0000-000087010000}"/>
    <cellStyle name="20% - Accent2 2 2" xfId="614" xr:uid="{00000000-0005-0000-0000-000088010000}"/>
    <cellStyle name="20% - Accent2 2 2 2" xfId="615" xr:uid="{00000000-0005-0000-0000-000089010000}"/>
    <cellStyle name="20% - Accent2 2 2 2 2" xfId="616" xr:uid="{00000000-0005-0000-0000-00008A010000}"/>
    <cellStyle name="20% - Accent2 2 2 3" xfId="617" xr:uid="{00000000-0005-0000-0000-00008B010000}"/>
    <cellStyle name="20% - Accent2 2 2 3 2" xfId="618" xr:uid="{00000000-0005-0000-0000-00008C010000}"/>
    <cellStyle name="20% - Accent2 2 2 4" xfId="619" xr:uid="{00000000-0005-0000-0000-00008D010000}"/>
    <cellStyle name="20% - Accent2 2 3" xfId="620" xr:uid="{00000000-0005-0000-0000-00008E010000}"/>
    <cellStyle name="20% - Accent2 2 3 2" xfId="621" xr:uid="{00000000-0005-0000-0000-00008F010000}"/>
    <cellStyle name="20% - Accent2 2 3 2 2" xfId="622" xr:uid="{00000000-0005-0000-0000-000090010000}"/>
    <cellStyle name="20% - Accent2 2 3 2 2 2" xfId="623" xr:uid="{00000000-0005-0000-0000-000091010000}"/>
    <cellStyle name="20% - Accent2 2 3 2 3" xfId="624" xr:uid="{00000000-0005-0000-0000-000092010000}"/>
    <cellStyle name="20% - Accent2 2 3 2 3 2" xfId="625" xr:uid="{00000000-0005-0000-0000-000093010000}"/>
    <cellStyle name="20% - Accent2 2 3 2 4" xfId="626" xr:uid="{00000000-0005-0000-0000-000094010000}"/>
    <cellStyle name="20% - Accent2 2 3 2 4 2" xfId="627" xr:uid="{00000000-0005-0000-0000-000095010000}"/>
    <cellStyle name="20% - Accent2 2 3 2 5" xfId="628" xr:uid="{00000000-0005-0000-0000-000096010000}"/>
    <cellStyle name="20% - Accent2 2 3 2 5 2" xfId="629" xr:uid="{00000000-0005-0000-0000-000097010000}"/>
    <cellStyle name="20% - Accent2 2 3 2 6" xfId="630" xr:uid="{00000000-0005-0000-0000-000098010000}"/>
    <cellStyle name="20% - Accent2 2 3 2 6 2" xfId="631" xr:uid="{00000000-0005-0000-0000-000099010000}"/>
    <cellStyle name="20% - Accent2 2 3 2 7" xfId="632" xr:uid="{00000000-0005-0000-0000-00009A010000}"/>
    <cellStyle name="20% - Accent2 2 3 3" xfId="633" xr:uid="{00000000-0005-0000-0000-00009B010000}"/>
    <cellStyle name="20% - Accent2 2 3 3 2" xfId="634" xr:uid="{00000000-0005-0000-0000-00009C010000}"/>
    <cellStyle name="20% - Accent2 2 3 4" xfId="635" xr:uid="{00000000-0005-0000-0000-00009D010000}"/>
    <cellStyle name="20% - Accent2 2 3 4 2" xfId="636" xr:uid="{00000000-0005-0000-0000-00009E010000}"/>
    <cellStyle name="20% - Accent2 2 3 5" xfId="637" xr:uid="{00000000-0005-0000-0000-00009F010000}"/>
    <cellStyle name="20% - Accent2 2 3 5 2" xfId="638" xr:uid="{00000000-0005-0000-0000-0000A0010000}"/>
    <cellStyle name="20% - Accent2 2 3 6" xfId="639" xr:uid="{00000000-0005-0000-0000-0000A1010000}"/>
    <cellStyle name="20% - Accent2 2 3 6 2" xfId="640" xr:uid="{00000000-0005-0000-0000-0000A2010000}"/>
    <cellStyle name="20% - Accent2 2 3 7" xfId="641" xr:uid="{00000000-0005-0000-0000-0000A3010000}"/>
    <cellStyle name="20% - Accent2 2 3 7 2" xfId="642" xr:uid="{00000000-0005-0000-0000-0000A4010000}"/>
    <cellStyle name="20% - Accent2 2 3 8" xfId="643" xr:uid="{00000000-0005-0000-0000-0000A5010000}"/>
    <cellStyle name="20% - Accent2 2 4" xfId="644" xr:uid="{00000000-0005-0000-0000-0000A6010000}"/>
    <cellStyle name="20% - Accent2 2 4 2" xfId="645" xr:uid="{00000000-0005-0000-0000-0000A7010000}"/>
    <cellStyle name="20% - Accent2 2 4 2 2" xfId="646" xr:uid="{00000000-0005-0000-0000-0000A8010000}"/>
    <cellStyle name="20% - Accent2 2 4 3" xfId="647" xr:uid="{00000000-0005-0000-0000-0000A9010000}"/>
    <cellStyle name="20% - Accent2 2 4 3 2" xfId="648" xr:uid="{00000000-0005-0000-0000-0000AA010000}"/>
    <cellStyle name="20% - Accent2 2 4 4" xfId="649" xr:uid="{00000000-0005-0000-0000-0000AB010000}"/>
    <cellStyle name="20% - Accent2 2 4 4 2" xfId="650" xr:uid="{00000000-0005-0000-0000-0000AC010000}"/>
    <cellStyle name="20% - Accent2 2 4 5" xfId="651" xr:uid="{00000000-0005-0000-0000-0000AD010000}"/>
    <cellStyle name="20% - Accent2 2 4 5 2" xfId="652" xr:uid="{00000000-0005-0000-0000-0000AE010000}"/>
    <cellStyle name="20% - Accent2 2 4 6" xfId="653" xr:uid="{00000000-0005-0000-0000-0000AF010000}"/>
    <cellStyle name="20% - Accent2 2 4 6 2" xfId="654" xr:uid="{00000000-0005-0000-0000-0000B0010000}"/>
    <cellStyle name="20% - Accent2 2 4 7" xfId="655" xr:uid="{00000000-0005-0000-0000-0000B1010000}"/>
    <cellStyle name="20% - Accent2 2 5" xfId="656" xr:uid="{00000000-0005-0000-0000-0000B2010000}"/>
    <cellStyle name="20% - Accent2 2 5 2" xfId="657" xr:uid="{00000000-0005-0000-0000-0000B3010000}"/>
    <cellStyle name="20% - Accent2 2 5 2 2" xfId="658" xr:uid="{00000000-0005-0000-0000-0000B4010000}"/>
    <cellStyle name="20% - Accent2 2 5 3" xfId="659" xr:uid="{00000000-0005-0000-0000-0000B5010000}"/>
    <cellStyle name="20% - Accent2 2 5 3 2" xfId="660" xr:uid="{00000000-0005-0000-0000-0000B6010000}"/>
    <cellStyle name="20% - Accent2 2 5 4" xfId="661" xr:uid="{00000000-0005-0000-0000-0000B7010000}"/>
    <cellStyle name="20% - Accent2 2 5 4 2" xfId="662" xr:uid="{00000000-0005-0000-0000-0000B8010000}"/>
    <cellStyle name="20% - Accent2 2 5 5" xfId="663" xr:uid="{00000000-0005-0000-0000-0000B9010000}"/>
    <cellStyle name="20% - Accent2 2 5 5 2" xfId="664" xr:uid="{00000000-0005-0000-0000-0000BA010000}"/>
    <cellStyle name="20% - Accent2 2 5 6" xfId="665" xr:uid="{00000000-0005-0000-0000-0000BB010000}"/>
    <cellStyle name="20% - Accent2 2 5 6 2" xfId="666" xr:uid="{00000000-0005-0000-0000-0000BC010000}"/>
    <cellStyle name="20% - Accent2 2 5 7" xfId="667" xr:uid="{00000000-0005-0000-0000-0000BD010000}"/>
    <cellStyle name="20% - Accent2 2 6" xfId="668" xr:uid="{00000000-0005-0000-0000-0000BE010000}"/>
    <cellStyle name="20% - Accent2 2 6 2" xfId="669" xr:uid="{00000000-0005-0000-0000-0000BF010000}"/>
    <cellStyle name="20% - Accent2 2 6 2 2" xfId="670" xr:uid="{00000000-0005-0000-0000-0000C0010000}"/>
    <cellStyle name="20% - Accent2 2 6 3" xfId="671" xr:uid="{00000000-0005-0000-0000-0000C1010000}"/>
    <cellStyle name="20% - Accent2 2 6 3 2" xfId="672" xr:uid="{00000000-0005-0000-0000-0000C2010000}"/>
    <cellStyle name="20% - Accent2 2 6 4" xfId="673" xr:uid="{00000000-0005-0000-0000-0000C3010000}"/>
    <cellStyle name="20% - Accent2 2 6 4 2" xfId="674" xr:uid="{00000000-0005-0000-0000-0000C4010000}"/>
    <cellStyle name="20% - Accent2 2 6 5" xfId="675" xr:uid="{00000000-0005-0000-0000-0000C5010000}"/>
    <cellStyle name="20% - Accent2 2 6 5 2" xfId="676" xr:uid="{00000000-0005-0000-0000-0000C6010000}"/>
    <cellStyle name="20% - Accent2 2 6 6" xfId="677" xr:uid="{00000000-0005-0000-0000-0000C7010000}"/>
    <cellStyle name="20% - Accent2 2 6 6 2" xfId="678" xr:uid="{00000000-0005-0000-0000-0000C8010000}"/>
    <cellStyle name="20% - Accent2 2 6 7" xfId="679" xr:uid="{00000000-0005-0000-0000-0000C9010000}"/>
    <cellStyle name="20% - Accent2 2 7" xfId="680" xr:uid="{00000000-0005-0000-0000-0000CA010000}"/>
    <cellStyle name="20% - Accent2 2 7 2" xfId="681" xr:uid="{00000000-0005-0000-0000-0000CB010000}"/>
    <cellStyle name="20% - Accent2 2 7 2 2" xfId="682" xr:uid="{00000000-0005-0000-0000-0000CC010000}"/>
    <cellStyle name="20% - Accent2 2 7 3" xfId="683" xr:uid="{00000000-0005-0000-0000-0000CD010000}"/>
    <cellStyle name="20% - Accent2 2 7 3 2" xfId="684" xr:uid="{00000000-0005-0000-0000-0000CE010000}"/>
    <cellStyle name="20% - Accent2 2 7 4" xfId="685" xr:uid="{00000000-0005-0000-0000-0000CF010000}"/>
    <cellStyle name="20% - Accent2 2 7 4 2" xfId="686" xr:uid="{00000000-0005-0000-0000-0000D0010000}"/>
    <cellStyle name="20% - Accent2 2 7 5" xfId="687" xr:uid="{00000000-0005-0000-0000-0000D1010000}"/>
    <cellStyle name="20% - Accent2 2 7 5 2" xfId="688" xr:uid="{00000000-0005-0000-0000-0000D2010000}"/>
    <cellStyle name="20% - Accent2 2 7 6" xfId="689" xr:uid="{00000000-0005-0000-0000-0000D3010000}"/>
    <cellStyle name="20% - Accent2 2 8" xfId="690" xr:uid="{00000000-0005-0000-0000-0000D4010000}"/>
    <cellStyle name="20% - Accent2 2 8 2" xfId="691" xr:uid="{00000000-0005-0000-0000-0000D5010000}"/>
    <cellStyle name="20% - Accent2 2 9" xfId="692" xr:uid="{00000000-0005-0000-0000-0000D6010000}"/>
    <cellStyle name="20% - Accent2 2 9 2" xfId="693" xr:uid="{00000000-0005-0000-0000-0000D7010000}"/>
    <cellStyle name="20% - Accent2 2_ACCOUNT" xfId="694" xr:uid="{00000000-0005-0000-0000-0000D8010000}"/>
    <cellStyle name="20% - Accent2 3" xfId="695" xr:uid="{00000000-0005-0000-0000-0000D9010000}"/>
    <cellStyle name="20% - Accent2 3 10" xfId="696" xr:uid="{00000000-0005-0000-0000-0000DA010000}"/>
    <cellStyle name="20% - Accent2 3 2" xfId="697" xr:uid="{00000000-0005-0000-0000-0000DB010000}"/>
    <cellStyle name="20% - Accent2 3 2 2" xfId="698" xr:uid="{00000000-0005-0000-0000-0000DC010000}"/>
    <cellStyle name="20% - Accent2 3 2 2 2" xfId="699" xr:uid="{00000000-0005-0000-0000-0000DD010000}"/>
    <cellStyle name="20% - Accent2 3 2 3" xfId="700" xr:uid="{00000000-0005-0000-0000-0000DE010000}"/>
    <cellStyle name="20% - Accent2 3 2 3 2" xfId="701" xr:uid="{00000000-0005-0000-0000-0000DF010000}"/>
    <cellStyle name="20% - Accent2 3 2 4" xfId="702" xr:uid="{00000000-0005-0000-0000-0000E0010000}"/>
    <cellStyle name="20% - Accent2 3 2 4 2" xfId="703" xr:uid="{00000000-0005-0000-0000-0000E1010000}"/>
    <cellStyle name="20% - Accent2 3 2 5" xfId="704" xr:uid="{00000000-0005-0000-0000-0000E2010000}"/>
    <cellStyle name="20% - Accent2 3 2 5 2" xfId="705" xr:uid="{00000000-0005-0000-0000-0000E3010000}"/>
    <cellStyle name="20% - Accent2 3 2 6" xfId="706" xr:uid="{00000000-0005-0000-0000-0000E4010000}"/>
    <cellStyle name="20% - Accent2 3 2 6 2" xfId="707" xr:uid="{00000000-0005-0000-0000-0000E5010000}"/>
    <cellStyle name="20% - Accent2 3 2 7" xfId="708" xr:uid="{00000000-0005-0000-0000-0000E6010000}"/>
    <cellStyle name="20% - Accent2 3 2 7 2" xfId="709" xr:uid="{00000000-0005-0000-0000-0000E7010000}"/>
    <cellStyle name="20% - Accent2 3 2 8" xfId="710" xr:uid="{00000000-0005-0000-0000-0000E8010000}"/>
    <cellStyle name="20% - Accent2 3 3" xfId="711" xr:uid="{00000000-0005-0000-0000-0000E9010000}"/>
    <cellStyle name="20% - Accent2 3 3 2" xfId="712" xr:uid="{00000000-0005-0000-0000-0000EA010000}"/>
    <cellStyle name="20% - Accent2 3 3 2 2" xfId="713" xr:uid="{00000000-0005-0000-0000-0000EB010000}"/>
    <cellStyle name="20% - Accent2 3 3 3" xfId="714" xr:uid="{00000000-0005-0000-0000-0000EC010000}"/>
    <cellStyle name="20% - Accent2 3 3 3 2" xfId="715" xr:uid="{00000000-0005-0000-0000-0000ED010000}"/>
    <cellStyle name="20% - Accent2 3 3 4" xfId="716" xr:uid="{00000000-0005-0000-0000-0000EE010000}"/>
    <cellStyle name="20% - Accent2 3 3 4 2" xfId="717" xr:uid="{00000000-0005-0000-0000-0000EF010000}"/>
    <cellStyle name="20% - Accent2 3 3 5" xfId="718" xr:uid="{00000000-0005-0000-0000-0000F0010000}"/>
    <cellStyle name="20% - Accent2 3 3 5 2" xfId="719" xr:uid="{00000000-0005-0000-0000-0000F1010000}"/>
    <cellStyle name="20% - Accent2 3 3 6" xfId="720" xr:uid="{00000000-0005-0000-0000-0000F2010000}"/>
    <cellStyle name="20% - Accent2 3 3 6 2" xfId="721" xr:uid="{00000000-0005-0000-0000-0000F3010000}"/>
    <cellStyle name="20% - Accent2 3 3 7" xfId="722" xr:uid="{00000000-0005-0000-0000-0000F4010000}"/>
    <cellStyle name="20% - Accent2 3 4" xfId="723" xr:uid="{00000000-0005-0000-0000-0000F5010000}"/>
    <cellStyle name="20% - Accent2 3 4 2" xfId="724" xr:uid="{00000000-0005-0000-0000-0000F6010000}"/>
    <cellStyle name="20% - Accent2 3 5" xfId="725" xr:uid="{00000000-0005-0000-0000-0000F7010000}"/>
    <cellStyle name="20% - Accent2 3 5 2" xfId="726" xr:uid="{00000000-0005-0000-0000-0000F8010000}"/>
    <cellStyle name="20% - Accent2 3 6" xfId="727" xr:uid="{00000000-0005-0000-0000-0000F9010000}"/>
    <cellStyle name="20% - Accent2 3 6 2" xfId="728" xr:uid="{00000000-0005-0000-0000-0000FA010000}"/>
    <cellStyle name="20% - Accent2 3 7" xfId="729" xr:uid="{00000000-0005-0000-0000-0000FB010000}"/>
    <cellStyle name="20% - Accent2 3 7 2" xfId="730" xr:uid="{00000000-0005-0000-0000-0000FC010000}"/>
    <cellStyle name="20% - Accent2 3 8" xfId="731" xr:uid="{00000000-0005-0000-0000-0000FD010000}"/>
    <cellStyle name="20% - Accent2 3 8 2" xfId="732" xr:uid="{00000000-0005-0000-0000-0000FE010000}"/>
    <cellStyle name="20% - Accent2 3 9" xfId="733" xr:uid="{00000000-0005-0000-0000-0000FF010000}"/>
    <cellStyle name="20% - Accent2 3 9 2" xfId="734" xr:uid="{00000000-0005-0000-0000-000000020000}"/>
    <cellStyle name="20% - Accent2 3_ACCOUNT" xfId="735" xr:uid="{00000000-0005-0000-0000-000001020000}"/>
    <cellStyle name="20% - Accent2 4" xfId="736" xr:uid="{00000000-0005-0000-0000-000002020000}"/>
    <cellStyle name="20% - Accent2 4 2" xfId="737" xr:uid="{00000000-0005-0000-0000-000003020000}"/>
    <cellStyle name="20% - Accent2 4 2 2" xfId="738" xr:uid="{00000000-0005-0000-0000-000004020000}"/>
    <cellStyle name="20% - Accent2 4 3" xfId="739" xr:uid="{00000000-0005-0000-0000-000005020000}"/>
    <cellStyle name="20% - Accent2 4 3 2" xfId="740" xr:uid="{00000000-0005-0000-0000-000006020000}"/>
    <cellStyle name="20% - Accent2 4 4" xfId="741" xr:uid="{00000000-0005-0000-0000-000007020000}"/>
    <cellStyle name="20% - Accent2 5" xfId="742" xr:uid="{00000000-0005-0000-0000-000008020000}"/>
    <cellStyle name="20% - Accent2 5 10" xfId="743" xr:uid="{00000000-0005-0000-0000-000009020000}"/>
    <cellStyle name="20% - Accent2 5 2" xfId="744" xr:uid="{00000000-0005-0000-0000-00000A020000}"/>
    <cellStyle name="20% - Accent2 5 2 2" xfId="745" xr:uid="{00000000-0005-0000-0000-00000B020000}"/>
    <cellStyle name="20% - Accent2 5 2 2 2" xfId="746" xr:uid="{00000000-0005-0000-0000-00000C020000}"/>
    <cellStyle name="20% - Accent2 5 2 3" xfId="747" xr:uid="{00000000-0005-0000-0000-00000D020000}"/>
    <cellStyle name="20% - Accent2 5 2 3 2" xfId="748" xr:uid="{00000000-0005-0000-0000-00000E020000}"/>
    <cellStyle name="20% - Accent2 5 2 4" xfId="749" xr:uid="{00000000-0005-0000-0000-00000F020000}"/>
    <cellStyle name="20% - Accent2 5 2 4 2" xfId="750" xr:uid="{00000000-0005-0000-0000-000010020000}"/>
    <cellStyle name="20% - Accent2 5 2 5" xfId="751" xr:uid="{00000000-0005-0000-0000-000011020000}"/>
    <cellStyle name="20% - Accent2 5 2 5 2" xfId="752" xr:uid="{00000000-0005-0000-0000-000012020000}"/>
    <cellStyle name="20% - Accent2 5 2 6" xfId="753" xr:uid="{00000000-0005-0000-0000-000013020000}"/>
    <cellStyle name="20% - Accent2 5 2 6 2" xfId="754" xr:uid="{00000000-0005-0000-0000-000014020000}"/>
    <cellStyle name="20% - Accent2 5 2 7" xfId="755" xr:uid="{00000000-0005-0000-0000-000015020000}"/>
    <cellStyle name="20% - Accent2 5 3" xfId="756" xr:uid="{00000000-0005-0000-0000-000016020000}"/>
    <cellStyle name="20% - Accent2 5 3 2" xfId="757" xr:uid="{00000000-0005-0000-0000-000017020000}"/>
    <cellStyle name="20% - Accent2 5 3 2 2" xfId="758" xr:uid="{00000000-0005-0000-0000-000018020000}"/>
    <cellStyle name="20% - Accent2 5 3 3" xfId="759" xr:uid="{00000000-0005-0000-0000-000019020000}"/>
    <cellStyle name="20% - Accent2 5 3 3 2" xfId="760" xr:uid="{00000000-0005-0000-0000-00001A020000}"/>
    <cellStyle name="20% - Accent2 5 3 4" xfId="761" xr:uid="{00000000-0005-0000-0000-00001B020000}"/>
    <cellStyle name="20% - Accent2 5 3 4 2" xfId="762" xr:uid="{00000000-0005-0000-0000-00001C020000}"/>
    <cellStyle name="20% - Accent2 5 3 5" xfId="763" xr:uid="{00000000-0005-0000-0000-00001D020000}"/>
    <cellStyle name="20% - Accent2 5 3 5 2" xfId="764" xr:uid="{00000000-0005-0000-0000-00001E020000}"/>
    <cellStyle name="20% - Accent2 5 3 6" xfId="765" xr:uid="{00000000-0005-0000-0000-00001F020000}"/>
    <cellStyle name="20% - Accent2 5 3 6 2" xfId="766" xr:uid="{00000000-0005-0000-0000-000020020000}"/>
    <cellStyle name="20% - Accent2 5 3 7" xfId="767" xr:uid="{00000000-0005-0000-0000-000021020000}"/>
    <cellStyle name="20% - Accent2 5 4" xfId="768" xr:uid="{00000000-0005-0000-0000-000022020000}"/>
    <cellStyle name="20% - Accent2 5 4 2" xfId="769" xr:uid="{00000000-0005-0000-0000-000023020000}"/>
    <cellStyle name="20% - Accent2 5 5" xfId="770" xr:uid="{00000000-0005-0000-0000-000024020000}"/>
    <cellStyle name="20% - Accent2 5 5 2" xfId="771" xr:uid="{00000000-0005-0000-0000-000025020000}"/>
    <cellStyle name="20% - Accent2 5 6" xfId="772" xr:uid="{00000000-0005-0000-0000-000026020000}"/>
    <cellStyle name="20% - Accent2 5 6 2" xfId="773" xr:uid="{00000000-0005-0000-0000-000027020000}"/>
    <cellStyle name="20% - Accent2 5 7" xfId="774" xr:uid="{00000000-0005-0000-0000-000028020000}"/>
    <cellStyle name="20% - Accent2 5 7 2" xfId="775" xr:uid="{00000000-0005-0000-0000-000029020000}"/>
    <cellStyle name="20% - Accent2 5 8" xfId="776" xr:uid="{00000000-0005-0000-0000-00002A020000}"/>
    <cellStyle name="20% - Accent2 5 8 2" xfId="777" xr:uid="{00000000-0005-0000-0000-00002B020000}"/>
    <cellStyle name="20% - Accent2 5 9" xfId="778" xr:uid="{00000000-0005-0000-0000-00002C020000}"/>
    <cellStyle name="20% - Accent2 5 9 2" xfId="779" xr:uid="{00000000-0005-0000-0000-00002D020000}"/>
    <cellStyle name="20% - Accent2 6" xfId="780" xr:uid="{00000000-0005-0000-0000-00002E020000}"/>
    <cellStyle name="20% - Accent2 6 2" xfId="781" xr:uid="{00000000-0005-0000-0000-00002F020000}"/>
    <cellStyle name="20% - Accent2 6 2 2" xfId="782" xr:uid="{00000000-0005-0000-0000-000030020000}"/>
    <cellStyle name="20% - Accent2 6 2 2 2" xfId="783" xr:uid="{00000000-0005-0000-0000-000031020000}"/>
    <cellStyle name="20% - Accent2 6 2 3" xfId="784" xr:uid="{00000000-0005-0000-0000-000032020000}"/>
    <cellStyle name="20% - Accent2 6 2 3 2" xfId="785" xr:uid="{00000000-0005-0000-0000-000033020000}"/>
    <cellStyle name="20% - Accent2 6 2 4" xfId="786" xr:uid="{00000000-0005-0000-0000-000034020000}"/>
    <cellStyle name="20% - Accent2 6 2 4 2" xfId="787" xr:uid="{00000000-0005-0000-0000-000035020000}"/>
    <cellStyle name="20% - Accent2 6 2 5" xfId="788" xr:uid="{00000000-0005-0000-0000-000036020000}"/>
    <cellStyle name="20% - Accent2 6 2 5 2" xfId="789" xr:uid="{00000000-0005-0000-0000-000037020000}"/>
    <cellStyle name="20% - Accent2 6 2 6" xfId="790" xr:uid="{00000000-0005-0000-0000-000038020000}"/>
    <cellStyle name="20% - Accent2 6 2 6 2" xfId="791" xr:uid="{00000000-0005-0000-0000-000039020000}"/>
    <cellStyle name="20% - Accent2 6 2 7" xfId="792" xr:uid="{00000000-0005-0000-0000-00003A020000}"/>
    <cellStyle name="20% - Accent2 6 3" xfId="793" xr:uid="{00000000-0005-0000-0000-00003B020000}"/>
    <cellStyle name="20% - Accent2 6 3 2" xfId="794" xr:uid="{00000000-0005-0000-0000-00003C020000}"/>
    <cellStyle name="20% - Accent2 6 3 2 2" xfId="795" xr:uid="{00000000-0005-0000-0000-00003D020000}"/>
    <cellStyle name="20% - Accent2 6 3 3" xfId="796" xr:uid="{00000000-0005-0000-0000-00003E020000}"/>
    <cellStyle name="20% - Accent2 6 3 3 2" xfId="797" xr:uid="{00000000-0005-0000-0000-00003F020000}"/>
    <cellStyle name="20% - Accent2 6 3 4" xfId="798" xr:uid="{00000000-0005-0000-0000-000040020000}"/>
    <cellStyle name="20% - Accent2 6 3 4 2" xfId="799" xr:uid="{00000000-0005-0000-0000-000041020000}"/>
    <cellStyle name="20% - Accent2 6 3 5" xfId="800" xr:uid="{00000000-0005-0000-0000-000042020000}"/>
    <cellStyle name="20% - Accent2 6 3 5 2" xfId="801" xr:uid="{00000000-0005-0000-0000-000043020000}"/>
    <cellStyle name="20% - Accent2 6 3 6" xfId="802" xr:uid="{00000000-0005-0000-0000-000044020000}"/>
    <cellStyle name="20% - Accent2 6 3 6 2" xfId="803" xr:uid="{00000000-0005-0000-0000-000045020000}"/>
    <cellStyle name="20% - Accent2 6 3 7" xfId="804" xr:uid="{00000000-0005-0000-0000-000046020000}"/>
    <cellStyle name="20% - Accent2 6 4" xfId="805" xr:uid="{00000000-0005-0000-0000-000047020000}"/>
    <cellStyle name="20% - Accent2 6 4 2" xfId="806" xr:uid="{00000000-0005-0000-0000-000048020000}"/>
    <cellStyle name="20% - Accent2 6 5" xfId="807" xr:uid="{00000000-0005-0000-0000-000049020000}"/>
    <cellStyle name="20% - Accent2 6 5 2" xfId="808" xr:uid="{00000000-0005-0000-0000-00004A020000}"/>
    <cellStyle name="20% - Accent2 6 6" xfId="809" xr:uid="{00000000-0005-0000-0000-00004B020000}"/>
    <cellStyle name="20% - Accent2 6 6 2" xfId="810" xr:uid="{00000000-0005-0000-0000-00004C020000}"/>
    <cellStyle name="20% - Accent2 6 7" xfId="811" xr:uid="{00000000-0005-0000-0000-00004D020000}"/>
    <cellStyle name="20% - Accent2 6 7 2" xfId="812" xr:uid="{00000000-0005-0000-0000-00004E020000}"/>
    <cellStyle name="20% - Accent2 6 8" xfId="813" xr:uid="{00000000-0005-0000-0000-00004F020000}"/>
    <cellStyle name="20% - Accent2 6 8 2" xfId="814" xr:uid="{00000000-0005-0000-0000-000050020000}"/>
    <cellStyle name="20% - Accent2 6 9" xfId="815" xr:uid="{00000000-0005-0000-0000-000051020000}"/>
    <cellStyle name="20% - Accent2 7" xfId="816" xr:uid="{00000000-0005-0000-0000-000052020000}"/>
    <cellStyle name="20% - Accent2 7 2" xfId="817" xr:uid="{00000000-0005-0000-0000-000053020000}"/>
    <cellStyle name="20% - Accent2 7 2 2" xfId="818" xr:uid="{00000000-0005-0000-0000-000054020000}"/>
    <cellStyle name="20% - Accent2 7 3" xfId="819" xr:uid="{00000000-0005-0000-0000-000055020000}"/>
    <cellStyle name="20% - Accent2 7 3 2" xfId="820" xr:uid="{00000000-0005-0000-0000-000056020000}"/>
    <cellStyle name="20% - Accent2 7 4" xfId="821" xr:uid="{00000000-0005-0000-0000-000057020000}"/>
    <cellStyle name="20% - Accent2 7 4 2" xfId="822" xr:uid="{00000000-0005-0000-0000-000058020000}"/>
    <cellStyle name="20% - Accent2 7 5" xfId="823" xr:uid="{00000000-0005-0000-0000-000059020000}"/>
    <cellStyle name="20% - Accent2 7 5 2" xfId="824" xr:uid="{00000000-0005-0000-0000-00005A020000}"/>
    <cellStyle name="20% - Accent2 7 6" xfId="825" xr:uid="{00000000-0005-0000-0000-00005B020000}"/>
    <cellStyle name="20% - Accent2 7 6 2" xfId="826" xr:uid="{00000000-0005-0000-0000-00005C020000}"/>
    <cellStyle name="20% - Accent2 7 7" xfId="827" xr:uid="{00000000-0005-0000-0000-00005D020000}"/>
    <cellStyle name="20% - Accent2 8" xfId="828" xr:uid="{00000000-0005-0000-0000-00005E020000}"/>
    <cellStyle name="20% - Accent2 8 2" xfId="829" xr:uid="{00000000-0005-0000-0000-00005F020000}"/>
    <cellStyle name="20% - Accent2 8 2 2" xfId="830" xr:uid="{00000000-0005-0000-0000-000060020000}"/>
    <cellStyle name="20% - Accent2 8 3" xfId="831" xr:uid="{00000000-0005-0000-0000-000061020000}"/>
    <cellStyle name="20% - Accent2 8 3 2" xfId="832" xr:uid="{00000000-0005-0000-0000-000062020000}"/>
    <cellStyle name="20% - Accent2 8 4" xfId="833" xr:uid="{00000000-0005-0000-0000-000063020000}"/>
    <cellStyle name="20% - Accent2 8 4 2" xfId="834" xr:uid="{00000000-0005-0000-0000-000064020000}"/>
    <cellStyle name="20% - Accent2 8 5" xfId="835" xr:uid="{00000000-0005-0000-0000-000065020000}"/>
    <cellStyle name="20% - Accent2 8 5 2" xfId="836" xr:uid="{00000000-0005-0000-0000-000066020000}"/>
    <cellStyle name="20% - Accent2 8 6" xfId="837" xr:uid="{00000000-0005-0000-0000-000067020000}"/>
    <cellStyle name="20% - Accent2 8 6 2" xfId="838" xr:uid="{00000000-0005-0000-0000-000068020000}"/>
    <cellStyle name="20% - Accent2 8 7" xfId="839" xr:uid="{00000000-0005-0000-0000-000069020000}"/>
    <cellStyle name="20% - Accent2 9" xfId="840" xr:uid="{00000000-0005-0000-0000-00006A020000}"/>
    <cellStyle name="20% - Accent2 9 2" xfId="841" xr:uid="{00000000-0005-0000-0000-00006B020000}"/>
    <cellStyle name="20% - Accent3 10" xfId="842" xr:uid="{00000000-0005-0000-0000-00006C020000}"/>
    <cellStyle name="20% - Accent3 11" xfId="843" xr:uid="{00000000-0005-0000-0000-00006D020000}"/>
    <cellStyle name="20% - Accent3 2" xfId="844" xr:uid="{00000000-0005-0000-0000-00006E020000}"/>
    <cellStyle name="20% - Accent3 2 10" xfId="845" xr:uid="{00000000-0005-0000-0000-00006F020000}"/>
    <cellStyle name="20% - Accent3 2 10 2" xfId="846" xr:uid="{00000000-0005-0000-0000-000070020000}"/>
    <cellStyle name="20% - Accent3 2 11" xfId="847" xr:uid="{00000000-0005-0000-0000-000071020000}"/>
    <cellStyle name="20% - Accent3 2 11 2" xfId="848" xr:uid="{00000000-0005-0000-0000-000072020000}"/>
    <cellStyle name="20% - Accent3 2 12" xfId="849" xr:uid="{00000000-0005-0000-0000-000073020000}"/>
    <cellStyle name="20% - Accent3 2 12 2" xfId="850" xr:uid="{00000000-0005-0000-0000-000074020000}"/>
    <cellStyle name="20% - Accent3 2 13" xfId="851" xr:uid="{00000000-0005-0000-0000-000075020000}"/>
    <cellStyle name="20% - Accent3 2 14" xfId="852" xr:uid="{00000000-0005-0000-0000-000076020000}"/>
    <cellStyle name="20% - Accent3 2 2" xfId="853" xr:uid="{00000000-0005-0000-0000-000077020000}"/>
    <cellStyle name="20% - Accent3 2 2 2" xfId="854" xr:uid="{00000000-0005-0000-0000-000078020000}"/>
    <cellStyle name="20% - Accent3 2 2 2 2" xfId="855" xr:uid="{00000000-0005-0000-0000-000079020000}"/>
    <cellStyle name="20% - Accent3 2 2 3" xfId="856" xr:uid="{00000000-0005-0000-0000-00007A020000}"/>
    <cellStyle name="20% - Accent3 2 2 3 2" xfId="857" xr:uid="{00000000-0005-0000-0000-00007B020000}"/>
    <cellStyle name="20% - Accent3 2 2 4" xfId="858" xr:uid="{00000000-0005-0000-0000-00007C020000}"/>
    <cellStyle name="20% - Accent3 2 3" xfId="859" xr:uid="{00000000-0005-0000-0000-00007D020000}"/>
    <cellStyle name="20% - Accent3 2 3 2" xfId="860" xr:uid="{00000000-0005-0000-0000-00007E020000}"/>
    <cellStyle name="20% - Accent3 2 3 2 2" xfId="861" xr:uid="{00000000-0005-0000-0000-00007F020000}"/>
    <cellStyle name="20% - Accent3 2 3 2 2 2" xfId="862" xr:uid="{00000000-0005-0000-0000-000080020000}"/>
    <cellStyle name="20% - Accent3 2 3 2 3" xfId="863" xr:uid="{00000000-0005-0000-0000-000081020000}"/>
    <cellStyle name="20% - Accent3 2 3 2 3 2" xfId="864" xr:uid="{00000000-0005-0000-0000-000082020000}"/>
    <cellStyle name="20% - Accent3 2 3 2 4" xfId="865" xr:uid="{00000000-0005-0000-0000-000083020000}"/>
    <cellStyle name="20% - Accent3 2 3 2 4 2" xfId="866" xr:uid="{00000000-0005-0000-0000-000084020000}"/>
    <cellStyle name="20% - Accent3 2 3 2 5" xfId="867" xr:uid="{00000000-0005-0000-0000-000085020000}"/>
    <cellStyle name="20% - Accent3 2 3 2 5 2" xfId="868" xr:uid="{00000000-0005-0000-0000-000086020000}"/>
    <cellStyle name="20% - Accent3 2 3 2 6" xfId="869" xr:uid="{00000000-0005-0000-0000-000087020000}"/>
    <cellStyle name="20% - Accent3 2 3 2 6 2" xfId="870" xr:uid="{00000000-0005-0000-0000-000088020000}"/>
    <cellStyle name="20% - Accent3 2 3 2 7" xfId="871" xr:uid="{00000000-0005-0000-0000-000089020000}"/>
    <cellStyle name="20% - Accent3 2 3 3" xfId="872" xr:uid="{00000000-0005-0000-0000-00008A020000}"/>
    <cellStyle name="20% - Accent3 2 3 3 2" xfId="873" xr:uid="{00000000-0005-0000-0000-00008B020000}"/>
    <cellStyle name="20% - Accent3 2 3 4" xfId="874" xr:uid="{00000000-0005-0000-0000-00008C020000}"/>
    <cellStyle name="20% - Accent3 2 3 4 2" xfId="875" xr:uid="{00000000-0005-0000-0000-00008D020000}"/>
    <cellStyle name="20% - Accent3 2 3 5" xfId="876" xr:uid="{00000000-0005-0000-0000-00008E020000}"/>
    <cellStyle name="20% - Accent3 2 3 5 2" xfId="877" xr:uid="{00000000-0005-0000-0000-00008F020000}"/>
    <cellStyle name="20% - Accent3 2 3 6" xfId="878" xr:uid="{00000000-0005-0000-0000-000090020000}"/>
    <cellStyle name="20% - Accent3 2 3 6 2" xfId="879" xr:uid="{00000000-0005-0000-0000-000091020000}"/>
    <cellStyle name="20% - Accent3 2 3 7" xfId="880" xr:uid="{00000000-0005-0000-0000-000092020000}"/>
    <cellStyle name="20% - Accent3 2 3 7 2" xfId="881" xr:uid="{00000000-0005-0000-0000-000093020000}"/>
    <cellStyle name="20% - Accent3 2 3 8" xfId="882" xr:uid="{00000000-0005-0000-0000-000094020000}"/>
    <cellStyle name="20% - Accent3 2 4" xfId="883" xr:uid="{00000000-0005-0000-0000-000095020000}"/>
    <cellStyle name="20% - Accent3 2 4 2" xfId="884" xr:uid="{00000000-0005-0000-0000-000096020000}"/>
    <cellStyle name="20% - Accent3 2 4 2 2" xfId="885" xr:uid="{00000000-0005-0000-0000-000097020000}"/>
    <cellStyle name="20% - Accent3 2 4 3" xfId="886" xr:uid="{00000000-0005-0000-0000-000098020000}"/>
    <cellStyle name="20% - Accent3 2 4 3 2" xfId="887" xr:uid="{00000000-0005-0000-0000-000099020000}"/>
    <cellStyle name="20% - Accent3 2 4 4" xfId="888" xr:uid="{00000000-0005-0000-0000-00009A020000}"/>
    <cellStyle name="20% - Accent3 2 4 4 2" xfId="889" xr:uid="{00000000-0005-0000-0000-00009B020000}"/>
    <cellStyle name="20% - Accent3 2 4 5" xfId="890" xr:uid="{00000000-0005-0000-0000-00009C020000}"/>
    <cellStyle name="20% - Accent3 2 4 5 2" xfId="891" xr:uid="{00000000-0005-0000-0000-00009D020000}"/>
    <cellStyle name="20% - Accent3 2 4 6" xfId="892" xr:uid="{00000000-0005-0000-0000-00009E020000}"/>
    <cellStyle name="20% - Accent3 2 4 6 2" xfId="893" xr:uid="{00000000-0005-0000-0000-00009F020000}"/>
    <cellStyle name="20% - Accent3 2 4 7" xfId="894" xr:uid="{00000000-0005-0000-0000-0000A0020000}"/>
    <cellStyle name="20% - Accent3 2 5" xfId="895" xr:uid="{00000000-0005-0000-0000-0000A1020000}"/>
    <cellStyle name="20% - Accent3 2 5 2" xfId="896" xr:uid="{00000000-0005-0000-0000-0000A2020000}"/>
    <cellStyle name="20% - Accent3 2 5 2 2" xfId="897" xr:uid="{00000000-0005-0000-0000-0000A3020000}"/>
    <cellStyle name="20% - Accent3 2 5 3" xfId="898" xr:uid="{00000000-0005-0000-0000-0000A4020000}"/>
    <cellStyle name="20% - Accent3 2 5 3 2" xfId="899" xr:uid="{00000000-0005-0000-0000-0000A5020000}"/>
    <cellStyle name="20% - Accent3 2 5 4" xfId="900" xr:uid="{00000000-0005-0000-0000-0000A6020000}"/>
    <cellStyle name="20% - Accent3 2 5 4 2" xfId="901" xr:uid="{00000000-0005-0000-0000-0000A7020000}"/>
    <cellStyle name="20% - Accent3 2 5 5" xfId="902" xr:uid="{00000000-0005-0000-0000-0000A8020000}"/>
    <cellStyle name="20% - Accent3 2 5 5 2" xfId="903" xr:uid="{00000000-0005-0000-0000-0000A9020000}"/>
    <cellStyle name="20% - Accent3 2 5 6" xfId="904" xr:uid="{00000000-0005-0000-0000-0000AA020000}"/>
    <cellStyle name="20% - Accent3 2 5 6 2" xfId="905" xr:uid="{00000000-0005-0000-0000-0000AB020000}"/>
    <cellStyle name="20% - Accent3 2 5 7" xfId="906" xr:uid="{00000000-0005-0000-0000-0000AC020000}"/>
    <cellStyle name="20% - Accent3 2 6" xfId="907" xr:uid="{00000000-0005-0000-0000-0000AD020000}"/>
    <cellStyle name="20% - Accent3 2 6 2" xfId="908" xr:uid="{00000000-0005-0000-0000-0000AE020000}"/>
    <cellStyle name="20% - Accent3 2 6 2 2" xfId="909" xr:uid="{00000000-0005-0000-0000-0000AF020000}"/>
    <cellStyle name="20% - Accent3 2 6 3" xfId="910" xr:uid="{00000000-0005-0000-0000-0000B0020000}"/>
    <cellStyle name="20% - Accent3 2 6 3 2" xfId="911" xr:uid="{00000000-0005-0000-0000-0000B1020000}"/>
    <cellStyle name="20% - Accent3 2 6 4" xfId="912" xr:uid="{00000000-0005-0000-0000-0000B2020000}"/>
    <cellStyle name="20% - Accent3 2 6 4 2" xfId="913" xr:uid="{00000000-0005-0000-0000-0000B3020000}"/>
    <cellStyle name="20% - Accent3 2 6 5" xfId="914" xr:uid="{00000000-0005-0000-0000-0000B4020000}"/>
    <cellStyle name="20% - Accent3 2 6 5 2" xfId="915" xr:uid="{00000000-0005-0000-0000-0000B5020000}"/>
    <cellStyle name="20% - Accent3 2 6 6" xfId="916" xr:uid="{00000000-0005-0000-0000-0000B6020000}"/>
    <cellStyle name="20% - Accent3 2 6 6 2" xfId="917" xr:uid="{00000000-0005-0000-0000-0000B7020000}"/>
    <cellStyle name="20% - Accent3 2 6 7" xfId="918" xr:uid="{00000000-0005-0000-0000-0000B8020000}"/>
    <cellStyle name="20% - Accent3 2 7" xfId="919" xr:uid="{00000000-0005-0000-0000-0000B9020000}"/>
    <cellStyle name="20% - Accent3 2 7 2" xfId="920" xr:uid="{00000000-0005-0000-0000-0000BA020000}"/>
    <cellStyle name="20% - Accent3 2 7 2 2" xfId="921" xr:uid="{00000000-0005-0000-0000-0000BB020000}"/>
    <cellStyle name="20% - Accent3 2 7 3" xfId="922" xr:uid="{00000000-0005-0000-0000-0000BC020000}"/>
    <cellStyle name="20% - Accent3 2 7 3 2" xfId="923" xr:uid="{00000000-0005-0000-0000-0000BD020000}"/>
    <cellStyle name="20% - Accent3 2 7 4" xfId="924" xr:uid="{00000000-0005-0000-0000-0000BE020000}"/>
    <cellStyle name="20% - Accent3 2 7 4 2" xfId="925" xr:uid="{00000000-0005-0000-0000-0000BF020000}"/>
    <cellStyle name="20% - Accent3 2 7 5" xfId="926" xr:uid="{00000000-0005-0000-0000-0000C0020000}"/>
    <cellStyle name="20% - Accent3 2 7 5 2" xfId="927" xr:uid="{00000000-0005-0000-0000-0000C1020000}"/>
    <cellStyle name="20% - Accent3 2 7 6" xfId="928" xr:uid="{00000000-0005-0000-0000-0000C2020000}"/>
    <cellStyle name="20% - Accent3 2 8" xfId="929" xr:uid="{00000000-0005-0000-0000-0000C3020000}"/>
    <cellStyle name="20% - Accent3 2 8 2" xfId="930" xr:uid="{00000000-0005-0000-0000-0000C4020000}"/>
    <cellStyle name="20% - Accent3 2 9" xfId="931" xr:uid="{00000000-0005-0000-0000-0000C5020000}"/>
    <cellStyle name="20% - Accent3 2 9 2" xfId="932" xr:uid="{00000000-0005-0000-0000-0000C6020000}"/>
    <cellStyle name="20% - Accent3 2_ACCOUNT" xfId="933" xr:uid="{00000000-0005-0000-0000-0000C7020000}"/>
    <cellStyle name="20% - Accent3 3" xfId="934" xr:uid="{00000000-0005-0000-0000-0000C8020000}"/>
    <cellStyle name="20% - Accent3 3 10" xfId="935" xr:uid="{00000000-0005-0000-0000-0000C9020000}"/>
    <cellStyle name="20% - Accent3 3 2" xfId="936" xr:uid="{00000000-0005-0000-0000-0000CA020000}"/>
    <cellStyle name="20% - Accent3 3 2 2" xfId="937" xr:uid="{00000000-0005-0000-0000-0000CB020000}"/>
    <cellStyle name="20% - Accent3 3 2 2 2" xfId="938" xr:uid="{00000000-0005-0000-0000-0000CC020000}"/>
    <cellStyle name="20% - Accent3 3 2 3" xfId="939" xr:uid="{00000000-0005-0000-0000-0000CD020000}"/>
    <cellStyle name="20% - Accent3 3 2 3 2" xfId="940" xr:uid="{00000000-0005-0000-0000-0000CE020000}"/>
    <cellStyle name="20% - Accent3 3 2 4" xfId="941" xr:uid="{00000000-0005-0000-0000-0000CF020000}"/>
    <cellStyle name="20% - Accent3 3 2 4 2" xfId="942" xr:uid="{00000000-0005-0000-0000-0000D0020000}"/>
    <cellStyle name="20% - Accent3 3 2 5" xfId="943" xr:uid="{00000000-0005-0000-0000-0000D1020000}"/>
    <cellStyle name="20% - Accent3 3 2 5 2" xfId="944" xr:uid="{00000000-0005-0000-0000-0000D2020000}"/>
    <cellStyle name="20% - Accent3 3 2 6" xfId="945" xr:uid="{00000000-0005-0000-0000-0000D3020000}"/>
    <cellStyle name="20% - Accent3 3 2 6 2" xfId="946" xr:uid="{00000000-0005-0000-0000-0000D4020000}"/>
    <cellStyle name="20% - Accent3 3 2 7" xfId="947" xr:uid="{00000000-0005-0000-0000-0000D5020000}"/>
    <cellStyle name="20% - Accent3 3 2 7 2" xfId="948" xr:uid="{00000000-0005-0000-0000-0000D6020000}"/>
    <cellStyle name="20% - Accent3 3 2 8" xfId="949" xr:uid="{00000000-0005-0000-0000-0000D7020000}"/>
    <cellStyle name="20% - Accent3 3 3" xfId="950" xr:uid="{00000000-0005-0000-0000-0000D8020000}"/>
    <cellStyle name="20% - Accent3 3 3 2" xfId="951" xr:uid="{00000000-0005-0000-0000-0000D9020000}"/>
    <cellStyle name="20% - Accent3 3 3 2 2" xfId="952" xr:uid="{00000000-0005-0000-0000-0000DA020000}"/>
    <cellStyle name="20% - Accent3 3 3 3" xfId="953" xr:uid="{00000000-0005-0000-0000-0000DB020000}"/>
    <cellStyle name="20% - Accent3 3 3 3 2" xfId="954" xr:uid="{00000000-0005-0000-0000-0000DC020000}"/>
    <cellStyle name="20% - Accent3 3 3 4" xfId="955" xr:uid="{00000000-0005-0000-0000-0000DD020000}"/>
    <cellStyle name="20% - Accent3 3 3 4 2" xfId="956" xr:uid="{00000000-0005-0000-0000-0000DE020000}"/>
    <cellStyle name="20% - Accent3 3 3 5" xfId="957" xr:uid="{00000000-0005-0000-0000-0000DF020000}"/>
    <cellStyle name="20% - Accent3 3 3 5 2" xfId="958" xr:uid="{00000000-0005-0000-0000-0000E0020000}"/>
    <cellStyle name="20% - Accent3 3 3 6" xfId="959" xr:uid="{00000000-0005-0000-0000-0000E1020000}"/>
    <cellStyle name="20% - Accent3 3 3 6 2" xfId="960" xr:uid="{00000000-0005-0000-0000-0000E2020000}"/>
    <cellStyle name="20% - Accent3 3 3 7" xfId="961" xr:uid="{00000000-0005-0000-0000-0000E3020000}"/>
    <cellStyle name="20% - Accent3 3 4" xfId="962" xr:uid="{00000000-0005-0000-0000-0000E4020000}"/>
    <cellStyle name="20% - Accent3 3 4 2" xfId="963" xr:uid="{00000000-0005-0000-0000-0000E5020000}"/>
    <cellStyle name="20% - Accent3 3 5" xfId="964" xr:uid="{00000000-0005-0000-0000-0000E6020000}"/>
    <cellStyle name="20% - Accent3 3 5 2" xfId="965" xr:uid="{00000000-0005-0000-0000-0000E7020000}"/>
    <cellStyle name="20% - Accent3 3 6" xfId="966" xr:uid="{00000000-0005-0000-0000-0000E8020000}"/>
    <cellStyle name="20% - Accent3 3 6 2" xfId="967" xr:uid="{00000000-0005-0000-0000-0000E9020000}"/>
    <cellStyle name="20% - Accent3 3 7" xfId="968" xr:uid="{00000000-0005-0000-0000-0000EA020000}"/>
    <cellStyle name="20% - Accent3 3 7 2" xfId="969" xr:uid="{00000000-0005-0000-0000-0000EB020000}"/>
    <cellStyle name="20% - Accent3 3 8" xfId="970" xr:uid="{00000000-0005-0000-0000-0000EC020000}"/>
    <cellStyle name="20% - Accent3 3 8 2" xfId="971" xr:uid="{00000000-0005-0000-0000-0000ED020000}"/>
    <cellStyle name="20% - Accent3 3 9" xfId="972" xr:uid="{00000000-0005-0000-0000-0000EE020000}"/>
    <cellStyle name="20% - Accent3 3 9 2" xfId="973" xr:uid="{00000000-0005-0000-0000-0000EF020000}"/>
    <cellStyle name="20% - Accent3 3_ACCOUNT" xfId="974" xr:uid="{00000000-0005-0000-0000-0000F0020000}"/>
    <cellStyle name="20% - Accent3 4" xfId="975" xr:uid="{00000000-0005-0000-0000-0000F1020000}"/>
    <cellStyle name="20% - Accent3 4 2" xfId="976" xr:uid="{00000000-0005-0000-0000-0000F2020000}"/>
    <cellStyle name="20% - Accent3 4 2 2" xfId="977" xr:uid="{00000000-0005-0000-0000-0000F3020000}"/>
    <cellStyle name="20% - Accent3 4 3" xfId="978" xr:uid="{00000000-0005-0000-0000-0000F4020000}"/>
    <cellStyle name="20% - Accent3 4 3 2" xfId="979" xr:uid="{00000000-0005-0000-0000-0000F5020000}"/>
    <cellStyle name="20% - Accent3 4 4" xfId="980" xr:uid="{00000000-0005-0000-0000-0000F6020000}"/>
    <cellStyle name="20% - Accent3 5" xfId="981" xr:uid="{00000000-0005-0000-0000-0000F7020000}"/>
    <cellStyle name="20% - Accent3 5 10" xfId="982" xr:uid="{00000000-0005-0000-0000-0000F8020000}"/>
    <cellStyle name="20% - Accent3 5 2" xfId="983" xr:uid="{00000000-0005-0000-0000-0000F9020000}"/>
    <cellStyle name="20% - Accent3 5 2 2" xfId="984" xr:uid="{00000000-0005-0000-0000-0000FA020000}"/>
    <cellStyle name="20% - Accent3 5 2 2 2" xfId="985" xr:uid="{00000000-0005-0000-0000-0000FB020000}"/>
    <cellStyle name="20% - Accent3 5 2 3" xfId="986" xr:uid="{00000000-0005-0000-0000-0000FC020000}"/>
    <cellStyle name="20% - Accent3 5 2 3 2" xfId="987" xr:uid="{00000000-0005-0000-0000-0000FD020000}"/>
    <cellStyle name="20% - Accent3 5 2 4" xfId="988" xr:uid="{00000000-0005-0000-0000-0000FE020000}"/>
    <cellStyle name="20% - Accent3 5 2 4 2" xfId="989" xr:uid="{00000000-0005-0000-0000-0000FF020000}"/>
    <cellStyle name="20% - Accent3 5 2 5" xfId="990" xr:uid="{00000000-0005-0000-0000-000000030000}"/>
    <cellStyle name="20% - Accent3 5 2 5 2" xfId="991" xr:uid="{00000000-0005-0000-0000-000001030000}"/>
    <cellStyle name="20% - Accent3 5 2 6" xfId="992" xr:uid="{00000000-0005-0000-0000-000002030000}"/>
    <cellStyle name="20% - Accent3 5 2 6 2" xfId="993" xr:uid="{00000000-0005-0000-0000-000003030000}"/>
    <cellStyle name="20% - Accent3 5 2 7" xfId="994" xr:uid="{00000000-0005-0000-0000-000004030000}"/>
    <cellStyle name="20% - Accent3 5 3" xfId="995" xr:uid="{00000000-0005-0000-0000-000005030000}"/>
    <cellStyle name="20% - Accent3 5 3 2" xfId="996" xr:uid="{00000000-0005-0000-0000-000006030000}"/>
    <cellStyle name="20% - Accent3 5 3 2 2" xfId="997" xr:uid="{00000000-0005-0000-0000-000007030000}"/>
    <cellStyle name="20% - Accent3 5 3 3" xfId="998" xr:uid="{00000000-0005-0000-0000-000008030000}"/>
    <cellStyle name="20% - Accent3 5 3 3 2" xfId="999" xr:uid="{00000000-0005-0000-0000-000009030000}"/>
    <cellStyle name="20% - Accent3 5 3 4" xfId="1000" xr:uid="{00000000-0005-0000-0000-00000A030000}"/>
    <cellStyle name="20% - Accent3 5 3 4 2" xfId="1001" xr:uid="{00000000-0005-0000-0000-00000B030000}"/>
    <cellStyle name="20% - Accent3 5 3 5" xfId="1002" xr:uid="{00000000-0005-0000-0000-00000C030000}"/>
    <cellStyle name="20% - Accent3 5 3 5 2" xfId="1003" xr:uid="{00000000-0005-0000-0000-00000D030000}"/>
    <cellStyle name="20% - Accent3 5 3 6" xfId="1004" xr:uid="{00000000-0005-0000-0000-00000E030000}"/>
    <cellStyle name="20% - Accent3 5 3 6 2" xfId="1005" xr:uid="{00000000-0005-0000-0000-00000F030000}"/>
    <cellStyle name="20% - Accent3 5 3 7" xfId="1006" xr:uid="{00000000-0005-0000-0000-000010030000}"/>
    <cellStyle name="20% - Accent3 5 4" xfId="1007" xr:uid="{00000000-0005-0000-0000-000011030000}"/>
    <cellStyle name="20% - Accent3 5 4 2" xfId="1008" xr:uid="{00000000-0005-0000-0000-000012030000}"/>
    <cellStyle name="20% - Accent3 5 5" xfId="1009" xr:uid="{00000000-0005-0000-0000-000013030000}"/>
    <cellStyle name="20% - Accent3 5 5 2" xfId="1010" xr:uid="{00000000-0005-0000-0000-000014030000}"/>
    <cellStyle name="20% - Accent3 5 6" xfId="1011" xr:uid="{00000000-0005-0000-0000-000015030000}"/>
    <cellStyle name="20% - Accent3 5 6 2" xfId="1012" xr:uid="{00000000-0005-0000-0000-000016030000}"/>
    <cellStyle name="20% - Accent3 5 7" xfId="1013" xr:uid="{00000000-0005-0000-0000-000017030000}"/>
    <cellStyle name="20% - Accent3 5 7 2" xfId="1014" xr:uid="{00000000-0005-0000-0000-000018030000}"/>
    <cellStyle name="20% - Accent3 5 8" xfId="1015" xr:uid="{00000000-0005-0000-0000-000019030000}"/>
    <cellStyle name="20% - Accent3 5 8 2" xfId="1016" xr:uid="{00000000-0005-0000-0000-00001A030000}"/>
    <cellStyle name="20% - Accent3 5 9" xfId="1017" xr:uid="{00000000-0005-0000-0000-00001B030000}"/>
    <cellStyle name="20% - Accent3 5 9 2" xfId="1018" xr:uid="{00000000-0005-0000-0000-00001C030000}"/>
    <cellStyle name="20% - Accent3 6" xfId="1019" xr:uid="{00000000-0005-0000-0000-00001D030000}"/>
    <cellStyle name="20% - Accent3 6 2" xfId="1020" xr:uid="{00000000-0005-0000-0000-00001E030000}"/>
    <cellStyle name="20% - Accent3 6 2 2" xfId="1021" xr:uid="{00000000-0005-0000-0000-00001F030000}"/>
    <cellStyle name="20% - Accent3 6 2 2 2" xfId="1022" xr:uid="{00000000-0005-0000-0000-000020030000}"/>
    <cellStyle name="20% - Accent3 6 2 3" xfId="1023" xr:uid="{00000000-0005-0000-0000-000021030000}"/>
    <cellStyle name="20% - Accent3 6 2 3 2" xfId="1024" xr:uid="{00000000-0005-0000-0000-000022030000}"/>
    <cellStyle name="20% - Accent3 6 2 4" xfId="1025" xr:uid="{00000000-0005-0000-0000-000023030000}"/>
    <cellStyle name="20% - Accent3 6 2 4 2" xfId="1026" xr:uid="{00000000-0005-0000-0000-000024030000}"/>
    <cellStyle name="20% - Accent3 6 2 5" xfId="1027" xr:uid="{00000000-0005-0000-0000-000025030000}"/>
    <cellStyle name="20% - Accent3 6 2 5 2" xfId="1028" xr:uid="{00000000-0005-0000-0000-000026030000}"/>
    <cellStyle name="20% - Accent3 6 2 6" xfId="1029" xr:uid="{00000000-0005-0000-0000-000027030000}"/>
    <cellStyle name="20% - Accent3 6 2 6 2" xfId="1030" xr:uid="{00000000-0005-0000-0000-000028030000}"/>
    <cellStyle name="20% - Accent3 6 2 7" xfId="1031" xr:uid="{00000000-0005-0000-0000-000029030000}"/>
    <cellStyle name="20% - Accent3 6 3" xfId="1032" xr:uid="{00000000-0005-0000-0000-00002A030000}"/>
    <cellStyle name="20% - Accent3 6 3 2" xfId="1033" xr:uid="{00000000-0005-0000-0000-00002B030000}"/>
    <cellStyle name="20% - Accent3 6 3 2 2" xfId="1034" xr:uid="{00000000-0005-0000-0000-00002C030000}"/>
    <cellStyle name="20% - Accent3 6 3 3" xfId="1035" xr:uid="{00000000-0005-0000-0000-00002D030000}"/>
    <cellStyle name="20% - Accent3 6 3 3 2" xfId="1036" xr:uid="{00000000-0005-0000-0000-00002E030000}"/>
    <cellStyle name="20% - Accent3 6 3 4" xfId="1037" xr:uid="{00000000-0005-0000-0000-00002F030000}"/>
    <cellStyle name="20% - Accent3 6 3 4 2" xfId="1038" xr:uid="{00000000-0005-0000-0000-000030030000}"/>
    <cellStyle name="20% - Accent3 6 3 5" xfId="1039" xr:uid="{00000000-0005-0000-0000-000031030000}"/>
    <cellStyle name="20% - Accent3 6 3 5 2" xfId="1040" xr:uid="{00000000-0005-0000-0000-000032030000}"/>
    <cellStyle name="20% - Accent3 6 3 6" xfId="1041" xr:uid="{00000000-0005-0000-0000-000033030000}"/>
    <cellStyle name="20% - Accent3 6 3 6 2" xfId="1042" xr:uid="{00000000-0005-0000-0000-000034030000}"/>
    <cellStyle name="20% - Accent3 6 3 7" xfId="1043" xr:uid="{00000000-0005-0000-0000-000035030000}"/>
    <cellStyle name="20% - Accent3 6 4" xfId="1044" xr:uid="{00000000-0005-0000-0000-000036030000}"/>
    <cellStyle name="20% - Accent3 6 4 2" xfId="1045" xr:uid="{00000000-0005-0000-0000-000037030000}"/>
    <cellStyle name="20% - Accent3 6 5" xfId="1046" xr:uid="{00000000-0005-0000-0000-000038030000}"/>
    <cellStyle name="20% - Accent3 6 5 2" xfId="1047" xr:uid="{00000000-0005-0000-0000-000039030000}"/>
    <cellStyle name="20% - Accent3 6 6" xfId="1048" xr:uid="{00000000-0005-0000-0000-00003A030000}"/>
    <cellStyle name="20% - Accent3 6 6 2" xfId="1049" xr:uid="{00000000-0005-0000-0000-00003B030000}"/>
    <cellStyle name="20% - Accent3 6 7" xfId="1050" xr:uid="{00000000-0005-0000-0000-00003C030000}"/>
    <cellStyle name="20% - Accent3 6 7 2" xfId="1051" xr:uid="{00000000-0005-0000-0000-00003D030000}"/>
    <cellStyle name="20% - Accent3 6 8" xfId="1052" xr:uid="{00000000-0005-0000-0000-00003E030000}"/>
    <cellStyle name="20% - Accent3 6 8 2" xfId="1053" xr:uid="{00000000-0005-0000-0000-00003F030000}"/>
    <cellStyle name="20% - Accent3 6 9" xfId="1054" xr:uid="{00000000-0005-0000-0000-000040030000}"/>
    <cellStyle name="20% - Accent3 7" xfId="1055" xr:uid="{00000000-0005-0000-0000-000041030000}"/>
    <cellStyle name="20% - Accent3 7 2" xfId="1056" xr:uid="{00000000-0005-0000-0000-000042030000}"/>
    <cellStyle name="20% - Accent3 7 2 2" xfId="1057" xr:uid="{00000000-0005-0000-0000-000043030000}"/>
    <cellStyle name="20% - Accent3 7 3" xfId="1058" xr:uid="{00000000-0005-0000-0000-000044030000}"/>
    <cellStyle name="20% - Accent3 7 3 2" xfId="1059" xr:uid="{00000000-0005-0000-0000-000045030000}"/>
    <cellStyle name="20% - Accent3 7 4" xfId="1060" xr:uid="{00000000-0005-0000-0000-000046030000}"/>
    <cellStyle name="20% - Accent3 7 4 2" xfId="1061" xr:uid="{00000000-0005-0000-0000-000047030000}"/>
    <cellStyle name="20% - Accent3 7 5" xfId="1062" xr:uid="{00000000-0005-0000-0000-000048030000}"/>
    <cellStyle name="20% - Accent3 7 5 2" xfId="1063" xr:uid="{00000000-0005-0000-0000-000049030000}"/>
    <cellStyle name="20% - Accent3 7 6" xfId="1064" xr:uid="{00000000-0005-0000-0000-00004A030000}"/>
    <cellStyle name="20% - Accent3 7 6 2" xfId="1065" xr:uid="{00000000-0005-0000-0000-00004B030000}"/>
    <cellStyle name="20% - Accent3 7 7" xfId="1066" xr:uid="{00000000-0005-0000-0000-00004C030000}"/>
    <cellStyle name="20% - Accent3 8" xfId="1067" xr:uid="{00000000-0005-0000-0000-00004D030000}"/>
    <cellStyle name="20% - Accent3 8 2" xfId="1068" xr:uid="{00000000-0005-0000-0000-00004E030000}"/>
    <cellStyle name="20% - Accent3 8 2 2" xfId="1069" xr:uid="{00000000-0005-0000-0000-00004F030000}"/>
    <cellStyle name="20% - Accent3 8 3" xfId="1070" xr:uid="{00000000-0005-0000-0000-000050030000}"/>
    <cellStyle name="20% - Accent3 8 3 2" xfId="1071" xr:uid="{00000000-0005-0000-0000-000051030000}"/>
    <cellStyle name="20% - Accent3 8 4" xfId="1072" xr:uid="{00000000-0005-0000-0000-000052030000}"/>
    <cellStyle name="20% - Accent3 8 4 2" xfId="1073" xr:uid="{00000000-0005-0000-0000-000053030000}"/>
    <cellStyle name="20% - Accent3 8 5" xfId="1074" xr:uid="{00000000-0005-0000-0000-000054030000}"/>
    <cellStyle name="20% - Accent3 8 5 2" xfId="1075" xr:uid="{00000000-0005-0000-0000-000055030000}"/>
    <cellStyle name="20% - Accent3 8 6" xfId="1076" xr:uid="{00000000-0005-0000-0000-000056030000}"/>
    <cellStyle name="20% - Accent3 8 6 2" xfId="1077" xr:uid="{00000000-0005-0000-0000-000057030000}"/>
    <cellStyle name="20% - Accent3 8 7" xfId="1078" xr:uid="{00000000-0005-0000-0000-000058030000}"/>
    <cellStyle name="20% - Accent3 9" xfId="1079" xr:uid="{00000000-0005-0000-0000-000059030000}"/>
    <cellStyle name="20% - Accent3 9 2" xfId="1080" xr:uid="{00000000-0005-0000-0000-00005A030000}"/>
    <cellStyle name="20% - Accent4 10" xfId="1081" xr:uid="{00000000-0005-0000-0000-00005B030000}"/>
    <cellStyle name="20% - Accent4 11" xfId="1082" xr:uid="{00000000-0005-0000-0000-00005C030000}"/>
    <cellStyle name="20% - Accent4 2" xfId="1083" xr:uid="{00000000-0005-0000-0000-00005D030000}"/>
    <cellStyle name="20% - Accent4 2 10" xfId="1084" xr:uid="{00000000-0005-0000-0000-00005E030000}"/>
    <cellStyle name="20% - Accent4 2 10 2" xfId="1085" xr:uid="{00000000-0005-0000-0000-00005F030000}"/>
    <cellStyle name="20% - Accent4 2 11" xfId="1086" xr:uid="{00000000-0005-0000-0000-000060030000}"/>
    <cellStyle name="20% - Accent4 2 11 2" xfId="1087" xr:uid="{00000000-0005-0000-0000-000061030000}"/>
    <cellStyle name="20% - Accent4 2 12" xfId="1088" xr:uid="{00000000-0005-0000-0000-000062030000}"/>
    <cellStyle name="20% - Accent4 2 12 2" xfId="1089" xr:uid="{00000000-0005-0000-0000-000063030000}"/>
    <cellStyle name="20% - Accent4 2 13" xfId="1090" xr:uid="{00000000-0005-0000-0000-000064030000}"/>
    <cellStyle name="20% - Accent4 2 14" xfId="1091" xr:uid="{00000000-0005-0000-0000-000065030000}"/>
    <cellStyle name="20% - Accent4 2 2" xfId="1092" xr:uid="{00000000-0005-0000-0000-000066030000}"/>
    <cellStyle name="20% - Accent4 2 2 2" xfId="1093" xr:uid="{00000000-0005-0000-0000-000067030000}"/>
    <cellStyle name="20% - Accent4 2 2 2 2" xfId="1094" xr:uid="{00000000-0005-0000-0000-000068030000}"/>
    <cellStyle name="20% - Accent4 2 2 3" xfId="1095" xr:uid="{00000000-0005-0000-0000-000069030000}"/>
    <cellStyle name="20% - Accent4 2 2 3 2" xfId="1096" xr:uid="{00000000-0005-0000-0000-00006A030000}"/>
    <cellStyle name="20% - Accent4 2 2 4" xfId="1097" xr:uid="{00000000-0005-0000-0000-00006B030000}"/>
    <cellStyle name="20% - Accent4 2 3" xfId="1098" xr:uid="{00000000-0005-0000-0000-00006C030000}"/>
    <cellStyle name="20% - Accent4 2 3 2" xfId="1099" xr:uid="{00000000-0005-0000-0000-00006D030000}"/>
    <cellStyle name="20% - Accent4 2 3 2 2" xfId="1100" xr:uid="{00000000-0005-0000-0000-00006E030000}"/>
    <cellStyle name="20% - Accent4 2 3 2 2 2" xfId="1101" xr:uid="{00000000-0005-0000-0000-00006F030000}"/>
    <cellStyle name="20% - Accent4 2 3 2 3" xfId="1102" xr:uid="{00000000-0005-0000-0000-000070030000}"/>
    <cellStyle name="20% - Accent4 2 3 2 3 2" xfId="1103" xr:uid="{00000000-0005-0000-0000-000071030000}"/>
    <cellStyle name="20% - Accent4 2 3 2 4" xfId="1104" xr:uid="{00000000-0005-0000-0000-000072030000}"/>
    <cellStyle name="20% - Accent4 2 3 2 4 2" xfId="1105" xr:uid="{00000000-0005-0000-0000-000073030000}"/>
    <cellStyle name="20% - Accent4 2 3 2 5" xfId="1106" xr:uid="{00000000-0005-0000-0000-000074030000}"/>
    <cellStyle name="20% - Accent4 2 3 2 5 2" xfId="1107" xr:uid="{00000000-0005-0000-0000-000075030000}"/>
    <cellStyle name="20% - Accent4 2 3 2 6" xfId="1108" xr:uid="{00000000-0005-0000-0000-000076030000}"/>
    <cellStyle name="20% - Accent4 2 3 2 6 2" xfId="1109" xr:uid="{00000000-0005-0000-0000-000077030000}"/>
    <cellStyle name="20% - Accent4 2 3 2 7" xfId="1110" xr:uid="{00000000-0005-0000-0000-000078030000}"/>
    <cellStyle name="20% - Accent4 2 3 3" xfId="1111" xr:uid="{00000000-0005-0000-0000-000079030000}"/>
    <cellStyle name="20% - Accent4 2 3 3 2" xfId="1112" xr:uid="{00000000-0005-0000-0000-00007A030000}"/>
    <cellStyle name="20% - Accent4 2 3 4" xfId="1113" xr:uid="{00000000-0005-0000-0000-00007B030000}"/>
    <cellStyle name="20% - Accent4 2 3 4 2" xfId="1114" xr:uid="{00000000-0005-0000-0000-00007C030000}"/>
    <cellStyle name="20% - Accent4 2 3 5" xfId="1115" xr:uid="{00000000-0005-0000-0000-00007D030000}"/>
    <cellStyle name="20% - Accent4 2 3 5 2" xfId="1116" xr:uid="{00000000-0005-0000-0000-00007E030000}"/>
    <cellStyle name="20% - Accent4 2 3 6" xfId="1117" xr:uid="{00000000-0005-0000-0000-00007F030000}"/>
    <cellStyle name="20% - Accent4 2 3 6 2" xfId="1118" xr:uid="{00000000-0005-0000-0000-000080030000}"/>
    <cellStyle name="20% - Accent4 2 3 7" xfId="1119" xr:uid="{00000000-0005-0000-0000-000081030000}"/>
    <cellStyle name="20% - Accent4 2 3 7 2" xfId="1120" xr:uid="{00000000-0005-0000-0000-000082030000}"/>
    <cellStyle name="20% - Accent4 2 3 8" xfId="1121" xr:uid="{00000000-0005-0000-0000-000083030000}"/>
    <cellStyle name="20% - Accent4 2 4" xfId="1122" xr:uid="{00000000-0005-0000-0000-000084030000}"/>
    <cellStyle name="20% - Accent4 2 4 2" xfId="1123" xr:uid="{00000000-0005-0000-0000-000085030000}"/>
    <cellStyle name="20% - Accent4 2 4 2 2" xfId="1124" xr:uid="{00000000-0005-0000-0000-000086030000}"/>
    <cellStyle name="20% - Accent4 2 4 3" xfId="1125" xr:uid="{00000000-0005-0000-0000-000087030000}"/>
    <cellStyle name="20% - Accent4 2 4 3 2" xfId="1126" xr:uid="{00000000-0005-0000-0000-000088030000}"/>
    <cellStyle name="20% - Accent4 2 4 4" xfId="1127" xr:uid="{00000000-0005-0000-0000-000089030000}"/>
    <cellStyle name="20% - Accent4 2 4 4 2" xfId="1128" xr:uid="{00000000-0005-0000-0000-00008A030000}"/>
    <cellStyle name="20% - Accent4 2 4 5" xfId="1129" xr:uid="{00000000-0005-0000-0000-00008B030000}"/>
    <cellStyle name="20% - Accent4 2 4 5 2" xfId="1130" xr:uid="{00000000-0005-0000-0000-00008C030000}"/>
    <cellStyle name="20% - Accent4 2 4 6" xfId="1131" xr:uid="{00000000-0005-0000-0000-00008D030000}"/>
    <cellStyle name="20% - Accent4 2 4 6 2" xfId="1132" xr:uid="{00000000-0005-0000-0000-00008E030000}"/>
    <cellStyle name="20% - Accent4 2 4 7" xfId="1133" xr:uid="{00000000-0005-0000-0000-00008F030000}"/>
    <cellStyle name="20% - Accent4 2 5" xfId="1134" xr:uid="{00000000-0005-0000-0000-000090030000}"/>
    <cellStyle name="20% - Accent4 2 5 2" xfId="1135" xr:uid="{00000000-0005-0000-0000-000091030000}"/>
    <cellStyle name="20% - Accent4 2 5 2 2" xfId="1136" xr:uid="{00000000-0005-0000-0000-000092030000}"/>
    <cellStyle name="20% - Accent4 2 5 3" xfId="1137" xr:uid="{00000000-0005-0000-0000-000093030000}"/>
    <cellStyle name="20% - Accent4 2 5 3 2" xfId="1138" xr:uid="{00000000-0005-0000-0000-000094030000}"/>
    <cellStyle name="20% - Accent4 2 5 4" xfId="1139" xr:uid="{00000000-0005-0000-0000-000095030000}"/>
    <cellStyle name="20% - Accent4 2 5 4 2" xfId="1140" xr:uid="{00000000-0005-0000-0000-000096030000}"/>
    <cellStyle name="20% - Accent4 2 5 5" xfId="1141" xr:uid="{00000000-0005-0000-0000-000097030000}"/>
    <cellStyle name="20% - Accent4 2 5 5 2" xfId="1142" xr:uid="{00000000-0005-0000-0000-000098030000}"/>
    <cellStyle name="20% - Accent4 2 5 6" xfId="1143" xr:uid="{00000000-0005-0000-0000-000099030000}"/>
    <cellStyle name="20% - Accent4 2 5 6 2" xfId="1144" xr:uid="{00000000-0005-0000-0000-00009A030000}"/>
    <cellStyle name="20% - Accent4 2 5 7" xfId="1145" xr:uid="{00000000-0005-0000-0000-00009B030000}"/>
    <cellStyle name="20% - Accent4 2 6" xfId="1146" xr:uid="{00000000-0005-0000-0000-00009C030000}"/>
    <cellStyle name="20% - Accent4 2 6 2" xfId="1147" xr:uid="{00000000-0005-0000-0000-00009D030000}"/>
    <cellStyle name="20% - Accent4 2 6 2 2" xfId="1148" xr:uid="{00000000-0005-0000-0000-00009E030000}"/>
    <cellStyle name="20% - Accent4 2 6 3" xfId="1149" xr:uid="{00000000-0005-0000-0000-00009F030000}"/>
    <cellStyle name="20% - Accent4 2 6 3 2" xfId="1150" xr:uid="{00000000-0005-0000-0000-0000A0030000}"/>
    <cellStyle name="20% - Accent4 2 6 4" xfId="1151" xr:uid="{00000000-0005-0000-0000-0000A1030000}"/>
    <cellStyle name="20% - Accent4 2 6 4 2" xfId="1152" xr:uid="{00000000-0005-0000-0000-0000A2030000}"/>
    <cellStyle name="20% - Accent4 2 6 5" xfId="1153" xr:uid="{00000000-0005-0000-0000-0000A3030000}"/>
    <cellStyle name="20% - Accent4 2 6 5 2" xfId="1154" xr:uid="{00000000-0005-0000-0000-0000A4030000}"/>
    <cellStyle name="20% - Accent4 2 6 6" xfId="1155" xr:uid="{00000000-0005-0000-0000-0000A5030000}"/>
    <cellStyle name="20% - Accent4 2 6 6 2" xfId="1156" xr:uid="{00000000-0005-0000-0000-0000A6030000}"/>
    <cellStyle name="20% - Accent4 2 6 7" xfId="1157" xr:uid="{00000000-0005-0000-0000-0000A7030000}"/>
    <cellStyle name="20% - Accent4 2 7" xfId="1158" xr:uid="{00000000-0005-0000-0000-0000A8030000}"/>
    <cellStyle name="20% - Accent4 2 7 2" xfId="1159" xr:uid="{00000000-0005-0000-0000-0000A9030000}"/>
    <cellStyle name="20% - Accent4 2 7 2 2" xfId="1160" xr:uid="{00000000-0005-0000-0000-0000AA030000}"/>
    <cellStyle name="20% - Accent4 2 7 3" xfId="1161" xr:uid="{00000000-0005-0000-0000-0000AB030000}"/>
    <cellStyle name="20% - Accent4 2 7 3 2" xfId="1162" xr:uid="{00000000-0005-0000-0000-0000AC030000}"/>
    <cellStyle name="20% - Accent4 2 7 4" xfId="1163" xr:uid="{00000000-0005-0000-0000-0000AD030000}"/>
    <cellStyle name="20% - Accent4 2 7 4 2" xfId="1164" xr:uid="{00000000-0005-0000-0000-0000AE030000}"/>
    <cellStyle name="20% - Accent4 2 7 5" xfId="1165" xr:uid="{00000000-0005-0000-0000-0000AF030000}"/>
    <cellStyle name="20% - Accent4 2 7 5 2" xfId="1166" xr:uid="{00000000-0005-0000-0000-0000B0030000}"/>
    <cellStyle name="20% - Accent4 2 7 6" xfId="1167" xr:uid="{00000000-0005-0000-0000-0000B1030000}"/>
    <cellStyle name="20% - Accent4 2 8" xfId="1168" xr:uid="{00000000-0005-0000-0000-0000B2030000}"/>
    <cellStyle name="20% - Accent4 2 8 2" xfId="1169" xr:uid="{00000000-0005-0000-0000-0000B3030000}"/>
    <cellStyle name="20% - Accent4 2 9" xfId="1170" xr:uid="{00000000-0005-0000-0000-0000B4030000}"/>
    <cellStyle name="20% - Accent4 2 9 2" xfId="1171" xr:uid="{00000000-0005-0000-0000-0000B5030000}"/>
    <cellStyle name="20% - Accent4 2_ACCOUNT" xfId="1172" xr:uid="{00000000-0005-0000-0000-0000B6030000}"/>
    <cellStyle name="20% - Accent4 3" xfId="1173" xr:uid="{00000000-0005-0000-0000-0000B7030000}"/>
    <cellStyle name="20% - Accent4 3 10" xfId="1174" xr:uid="{00000000-0005-0000-0000-0000B8030000}"/>
    <cellStyle name="20% - Accent4 3 2" xfId="1175" xr:uid="{00000000-0005-0000-0000-0000B9030000}"/>
    <cellStyle name="20% - Accent4 3 2 2" xfId="1176" xr:uid="{00000000-0005-0000-0000-0000BA030000}"/>
    <cellStyle name="20% - Accent4 3 2 2 2" xfId="1177" xr:uid="{00000000-0005-0000-0000-0000BB030000}"/>
    <cellStyle name="20% - Accent4 3 2 3" xfId="1178" xr:uid="{00000000-0005-0000-0000-0000BC030000}"/>
    <cellStyle name="20% - Accent4 3 2 3 2" xfId="1179" xr:uid="{00000000-0005-0000-0000-0000BD030000}"/>
    <cellStyle name="20% - Accent4 3 2 4" xfId="1180" xr:uid="{00000000-0005-0000-0000-0000BE030000}"/>
    <cellStyle name="20% - Accent4 3 2 4 2" xfId="1181" xr:uid="{00000000-0005-0000-0000-0000BF030000}"/>
    <cellStyle name="20% - Accent4 3 2 5" xfId="1182" xr:uid="{00000000-0005-0000-0000-0000C0030000}"/>
    <cellStyle name="20% - Accent4 3 2 5 2" xfId="1183" xr:uid="{00000000-0005-0000-0000-0000C1030000}"/>
    <cellStyle name="20% - Accent4 3 2 6" xfId="1184" xr:uid="{00000000-0005-0000-0000-0000C2030000}"/>
    <cellStyle name="20% - Accent4 3 2 6 2" xfId="1185" xr:uid="{00000000-0005-0000-0000-0000C3030000}"/>
    <cellStyle name="20% - Accent4 3 2 7" xfId="1186" xr:uid="{00000000-0005-0000-0000-0000C4030000}"/>
    <cellStyle name="20% - Accent4 3 2 7 2" xfId="1187" xr:uid="{00000000-0005-0000-0000-0000C5030000}"/>
    <cellStyle name="20% - Accent4 3 2 8" xfId="1188" xr:uid="{00000000-0005-0000-0000-0000C6030000}"/>
    <cellStyle name="20% - Accent4 3 3" xfId="1189" xr:uid="{00000000-0005-0000-0000-0000C7030000}"/>
    <cellStyle name="20% - Accent4 3 3 2" xfId="1190" xr:uid="{00000000-0005-0000-0000-0000C8030000}"/>
    <cellStyle name="20% - Accent4 3 3 2 2" xfId="1191" xr:uid="{00000000-0005-0000-0000-0000C9030000}"/>
    <cellStyle name="20% - Accent4 3 3 3" xfId="1192" xr:uid="{00000000-0005-0000-0000-0000CA030000}"/>
    <cellStyle name="20% - Accent4 3 3 3 2" xfId="1193" xr:uid="{00000000-0005-0000-0000-0000CB030000}"/>
    <cellStyle name="20% - Accent4 3 3 4" xfId="1194" xr:uid="{00000000-0005-0000-0000-0000CC030000}"/>
    <cellStyle name="20% - Accent4 3 3 4 2" xfId="1195" xr:uid="{00000000-0005-0000-0000-0000CD030000}"/>
    <cellStyle name="20% - Accent4 3 3 5" xfId="1196" xr:uid="{00000000-0005-0000-0000-0000CE030000}"/>
    <cellStyle name="20% - Accent4 3 3 5 2" xfId="1197" xr:uid="{00000000-0005-0000-0000-0000CF030000}"/>
    <cellStyle name="20% - Accent4 3 3 6" xfId="1198" xr:uid="{00000000-0005-0000-0000-0000D0030000}"/>
    <cellStyle name="20% - Accent4 3 3 6 2" xfId="1199" xr:uid="{00000000-0005-0000-0000-0000D1030000}"/>
    <cellStyle name="20% - Accent4 3 3 7" xfId="1200" xr:uid="{00000000-0005-0000-0000-0000D2030000}"/>
    <cellStyle name="20% - Accent4 3 4" xfId="1201" xr:uid="{00000000-0005-0000-0000-0000D3030000}"/>
    <cellStyle name="20% - Accent4 3 4 2" xfId="1202" xr:uid="{00000000-0005-0000-0000-0000D4030000}"/>
    <cellStyle name="20% - Accent4 3 5" xfId="1203" xr:uid="{00000000-0005-0000-0000-0000D5030000}"/>
    <cellStyle name="20% - Accent4 3 5 2" xfId="1204" xr:uid="{00000000-0005-0000-0000-0000D6030000}"/>
    <cellStyle name="20% - Accent4 3 6" xfId="1205" xr:uid="{00000000-0005-0000-0000-0000D7030000}"/>
    <cellStyle name="20% - Accent4 3 6 2" xfId="1206" xr:uid="{00000000-0005-0000-0000-0000D8030000}"/>
    <cellStyle name="20% - Accent4 3 7" xfId="1207" xr:uid="{00000000-0005-0000-0000-0000D9030000}"/>
    <cellStyle name="20% - Accent4 3 7 2" xfId="1208" xr:uid="{00000000-0005-0000-0000-0000DA030000}"/>
    <cellStyle name="20% - Accent4 3 8" xfId="1209" xr:uid="{00000000-0005-0000-0000-0000DB030000}"/>
    <cellStyle name="20% - Accent4 3 8 2" xfId="1210" xr:uid="{00000000-0005-0000-0000-0000DC030000}"/>
    <cellStyle name="20% - Accent4 3 9" xfId="1211" xr:uid="{00000000-0005-0000-0000-0000DD030000}"/>
    <cellStyle name="20% - Accent4 3 9 2" xfId="1212" xr:uid="{00000000-0005-0000-0000-0000DE030000}"/>
    <cellStyle name="20% - Accent4 3_ACCOUNT" xfId="1213" xr:uid="{00000000-0005-0000-0000-0000DF030000}"/>
    <cellStyle name="20% - Accent4 4" xfId="1214" xr:uid="{00000000-0005-0000-0000-0000E0030000}"/>
    <cellStyle name="20% - Accent4 4 2" xfId="1215" xr:uid="{00000000-0005-0000-0000-0000E1030000}"/>
    <cellStyle name="20% - Accent4 4 2 2" xfId="1216" xr:uid="{00000000-0005-0000-0000-0000E2030000}"/>
    <cellStyle name="20% - Accent4 4 3" xfId="1217" xr:uid="{00000000-0005-0000-0000-0000E3030000}"/>
    <cellStyle name="20% - Accent4 4 3 2" xfId="1218" xr:uid="{00000000-0005-0000-0000-0000E4030000}"/>
    <cellStyle name="20% - Accent4 4 4" xfId="1219" xr:uid="{00000000-0005-0000-0000-0000E5030000}"/>
    <cellStyle name="20% - Accent4 5" xfId="1220" xr:uid="{00000000-0005-0000-0000-0000E6030000}"/>
    <cellStyle name="20% - Accent4 5 10" xfId="1221" xr:uid="{00000000-0005-0000-0000-0000E7030000}"/>
    <cellStyle name="20% - Accent4 5 2" xfId="1222" xr:uid="{00000000-0005-0000-0000-0000E8030000}"/>
    <cellStyle name="20% - Accent4 5 2 2" xfId="1223" xr:uid="{00000000-0005-0000-0000-0000E9030000}"/>
    <cellStyle name="20% - Accent4 5 2 2 2" xfId="1224" xr:uid="{00000000-0005-0000-0000-0000EA030000}"/>
    <cellStyle name="20% - Accent4 5 2 3" xfId="1225" xr:uid="{00000000-0005-0000-0000-0000EB030000}"/>
    <cellStyle name="20% - Accent4 5 2 3 2" xfId="1226" xr:uid="{00000000-0005-0000-0000-0000EC030000}"/>
    <cellStyle name="20% - Accent4 5 2 4" xfId="1227" xr:uid="{00000000-0005-0000-0000-0000ED030000}"/>
    <cellStyle name="20% - Accent4 5 2 4 2" xfId="1228" xr:uid="{00000000-0005-0000-0000-0000EE030000}"/>
    <cellStyle name="20% - Accent4 5 2 5" xfId="1229" xr:uid="{00000000-0005-0000-0000-0000EF030000}"/>
    <cellStyle name="20% - Accent4 5 2 5 2" xfId="1230" xr:uid="{00000000-0005-0000-0000-0000F0030000}"/>
    <cellStyle name="20% - Accent4 5 2 6" xfId="1231" xr:uid="{00000000-0005-0000-0000-0000F1030000}"/>
    <cellStyle name="20% - Accent4 5 2 6 2" xfId="1232" xr:uid="{00000000-0005-0000-0000-0000F2030000}"/>
    <cellStyle name="20% - Accent4 5 2 7" xfId="1233" xr:uid="{00000000-0005-0000-0000-0000F3030000}"/>
    <cellStyle name="20% - Accent4 5 3" xfId="1234" xr:uid="{00000000-0005-0000-0000-0000F4030000}"/>
    <cellStyle name="20% - Accent4 5 3 2" xfId="1235" xr:uid="{00000000-0005-0000-0000-0000F5030000}"/>
    <cellStyle name="20% - Accent4 5 3 2 2" xfId="1236" xr:uid="{00000000-0005-0000-0000-0000F6030000}"/>
    <cellStyle name="20% - Accent4 5 3 3" xfId="1237" xr:uid="{00000000-0005-0000-0000-0000F7030000}"/>
    <cellStyle name="20% - Accent4 5 3 3 2" xfId="1238" xr:uid="{00000000-0005-0000-0000-0000F8030000}"/>
    <cellStyle name="20% - Accent4 5 3 4" xfId="1239" xr:uid="{00000000-0005-0000-0000-0000F9030000}"/>
    <cellStyle name="20% - Accent4 5 3 4 2" xfId="1240" xr:uid="{00000000-0005-0000-0000-0000FA030000}"/>
    <cellStyle name="20% - Accent4 5 3 5" xfId="1241" xr:uid="{00000000-0005-0000-0000-0000FB030000}"/>
    <cellStyle name="20% - Accent4 5 3 5 2" xfId="1242" xr:uid="{00000000-0005-0000-0000-0000FC030000}"/>
    <cellStyle name="20% - Accent4 5 3 6" xfId="1243" xr:uid="{00000000-0005-0000-0000-0000FD030000}"/>
    <cellStyle name="20% - Accent4 5 3 6 2" xfId="1244" xr:uid="{00000000-0005-0000-0000-0000FE030000}"/>
    <cellStyle name="20% - Accent4 5 3 7" xfId="1245" xr:uid="{00000000-0005-0000-0000-0000FF030000}"/>
    <cellStyle name="20% - Accent4 5 4" xfId="1246" xr:uid="{00000000-0005-0000-0000-000000040000}"/>
    <cellStyle name="20% - Accent4 5 4 2" xfId="1247" xr:uid="{00000000-0005-0000-0000-000001040000}"/>
    <cellStyle name="20% - Accent4 5 5" xfId="1248" xr:uid="{00000000-0005-0000-0000-000002040000}"/>
    <cellStyle name="20% - Accent4 5 5 2" xfId="1249" xr:uid="{00000000-0005-0000-0000-000003040000}"/>
    <cellStyle name="20% - Accent4 5 6" xfId="1250" xr:uid="{00000000-0005-0000-0000-000004040000}"/>
    <cellStyle name="20% - Accent4 5 6 2" xfId="1251" xr:uid="{00000000-0005-0000-0000-000005040000}"/>
    <cellStyle name="20% - Accent4 5 7" xfId="1252" xr:uid="{00000000-0005-0000-0000-000006040000}"/>
    <cellStyle name="20% - Accent4 5 7 2" xfId="1253" xr:uid="{00000000-0005-0000-0000-000007040000}"/>
    <cellStyle name="20% - Accent4 5 8" xfId="1254" xr:uid="{00000000-0005-0000-0000-000008040000}"/>
    <cellStyle name="20% - Accent4 5 8 2" xfId="1255" xr:uid="{00000000-0005-0000-0000-000009040000}"/>
    <cellStyle name="20% - Accent4 5 9" xfId="1256" xr:uid="{00000000-0005-0000-0000-00000A040000}"/>
    <cellStyle name="20% - Accent4 5 9 2" xfId="1257" xr:uid="{00000000-0005-0000-0000-00000B040000}"/>
    <cellStyle name="20% - Accent4 6" xfId="1258" xr:uid="{00000000-0005-0000-0000-00000C040000}"/>
    <cellStyle name="20% - Accent4 6 2" xfId="1259" xr:uid="{00000000-0005-0000-0000-00000D040000}"/>
    <cellStyle name="20% - Accent4 6 2 2" xfId="1260" xr:uid="{00000000-0005-0000-0000-00000E040000}"/>
    <cellStyle name="20% - Accent4 6 2 2 2" xfId="1261" xr:uid="{00000000-0005-0000-0000-00000F040000}"/>
    <cellStyle name="20% - Accent4 6 2 3" xfId="1262" xr:uid="{00000000-0005-0000-0000-000010040000}"/>
    <cellStyle name="20% - Accent4 6 2 3 2" xfId="1263" xr:uid="{00000000-0005-0000-0000-000011040000}"/>
    <cellStyle name="20% - Accent4 6 2 4" xfId="1264" xr:uid="{00000000-0005-0000-0000-000012040000}"/>
    <cellStyle name="20% - Accent4 6 2 4 2" xfId="1265" xr:uid="{00000000-0005-0000-0000-000013040000}"/>
    <cellStyle name="20% - Accent4 6 2 5" xfId="1266" xr:uid="{00000000-0005-0000-0000-000014040000}"/>
    <cellStyle name="20% - Accent4 6 2 5 2" xfId="1267" xr:uid="{00000000-0005-0000-0000-000015040000}"/>
    <cellStyle name="20% - Accent4 6 2 6" xfId="1268" xr:uid="{00000000-0005-0000-0000-000016040000}"/>
    <cellStyle name="20% - Accent4 6 2 6 2" xfId="1269" xr:uid="{00000000-0005-0000-0000-000017040000}"/>
    <cellStyle name="20% - Accent4 6 2 7" xfId="1270" xr:uid="{00000000-0005-0000-0000-000018040000}"/>
    <cellStyle name="20% - Accent4 6 3" xfId="1271" xr:uid="{00000000-0005-0000-0000-000019040000}"/>
    <cellStyle name="20% - Accent4 6 3 2" xfId="1272" xr:uid="{00000000-0005-0000-0000-00001A040000}"/>
    <cellStyle name="20% - Accent4 6 3 2 2" xfId="1273" xr:uid="{00000000-0005-0000-0000-00001B040000}"/>
    <cellStyle name="20% - Accent4 6 3 3" xfId="1274" xr:uid="{00000000-0005-0000-0000-00001C040000}"/>
    <cellStyle name="20% - Accent4 6 3 3 2" xfId="1275" xr:uid="{00000000-0005-0000-0000-00001D040000}"/>
    <cellStyle name="20% - Accent4 6 3 4" xfId="1276" xr:uid="{00000000-0005-0000-0000-00001E040000}"/>
    <cellStyle name="20% - Accent4 6 3 4 2" xfId="1277" xr:uid="{00000000-0005-0000-0000-00001F040000}"/>
    <cellStyle name="20% - Accent4 6 3 5" xfId="1278" xr:uid="{00000000-0005-0000-0000-000020040000}"/>
    <cellStyle name="20% - Accent4 6 3 5 2" xfId="1279" xr:uid="{00000000-0005-0000-0000-000021040000}"/>
    <cellStyle name="20% - Accent4 6 3 6" xfId="1280" xr:uid="{00000000-0005-0000-0000-000022040000}"/>
    <cellStyle name="20% - Accent4 6 3 6 2" xfId="1281" xr:uid="{00000000-0005-0000-0000-000023040000}"/>
    <cellStyle name="20% - Accent4 6 3 7" xfId="1282" xr:uid="{00000000-0005-0000-0000-000024040000}"/>
    <cellStyle name="20% - Accent4 6 4" xfId="1283" xr:uid="{00000000-0005-0000-0000-000025040000}"/>
    <cellStyle name="20% - Accent4 6 4 2" xfId="1284" xr:uid="{00000000-0005-0000-0000-000026040000}"/>
    <cellStyle name="20% - Accent4 6 5" xfId="1285" xr:uid="{00000000-0005-0000-0000-000027040000}"/>
    <cellStyle name="20% - Accent4 6 5 2" xfId="1286" xr:uid="{00000000-0005-0000-0000-000028040000}"/>
    <cellStyle name="20% - Accent4 6 6" xfId="1287" xr:uid="{00000000-0005-0000-0000-000029040000}"/>
    <cellStyle name="20% - Accent4 6 6 2" xfId="1288" xr:uid="{00000000-0005-0000-0000-00002A040000}"/>
    <cellStyle name="20% - Accent4 6 7" xfId="1289" xr:uid="{00000000-0005-0000-0000-00002B040000}"/>
    <cellStyle name="20% - Accent4 6 7 2" xfId="1290" xr:uid="{00000000-0005-0000-0000-00002C040000}"/>
    <cellStyle name="20% - Accent4 6 8" xfId="1291" xr:uid="{00000000-0005-0000-0000-00002D040000}"/>
    <cellStyle name="20% - Accent4 6 8 2" xfId="1292" xr:uid="{00000000-0005-0000-0000-00002E040000}"/>
    <cellStyle name="20% - Accent4 6 9" xfId="1293" xr:uid="{00000000-0005-0000-0000-00002F040000}"/>
    <cellStyle name="20% - Accent4 7" xfId="1294" xr:uid="{00000000-0005-0000-0000-000030040000}"/>
    <cellStyle name="20% - Accent4 7 2" xfId="1295" xr:uid="{00000000-0005-0000-0000-000031040000}"/>
    <cellStyle name="20% - Accent4 7 2 2" xfId="1296" xr:uid="{00000000-0005-0000-0000-000032040000}"/>
    <cellStyle name="20% - Accent4 7 3" xfId="1297" xr:uid="{00000000-0005-0000-0000-000033040000}"/>
    <cellStyle name="20% - Accent4 7 3 2" xfId="1298" xr:uid="{00000000-0005-0000-0000-000034040000}"/>
    <cellStyle name="20% - Accent4 7 4" xfId="1299" xr:uid="{00000000-0005-0000-0000-000035040000}"/>
    <cellStyle name="20% - Accent4 7 4 2" xfId="1300" xr:uid="{00000000-0005-0000-0000-000036040000}"/>
    <cellStyle name="20% - Accent4 7 5" xfId="1301" xr:uid="{00000000-0005-0000-0000-000037040000}"/>
    <cellStyle name="20% - Accent4 7 5 2" xfId="1302" xr:uid="{00000000-0005-0000-0000-000038040000}"/>
    <cellStyle name="20% - Accent4 7 6" xfId="1303" xr:uid="{00000000-0005-0000-0000-000039040000}"/>
    <cellStyle name="20% - Accent4 7 6 2" xfId="1304" xr:uid="{00000000-0005-0000-0000-00003A040000}"/>
    <cellStyle name="20% - Accent4 7 7" xfId="1305" xr:uid="{00000000-0005-0000-0000-00003B040000}"/>
    <cellStyle name="20% - Accent4 8" xfId="1306" xr:uid="{00000000-0005-0000-0000-00003C040000}"/>
    <cellStyle name="20% - Accent4 8 2" xfId="1307" xr:uid="{00000000-0005-0000-0000-00003D040000}"/>
    <cellStyle name="20% - Accent4 8 2 2" xfId="1308" xr:uid="{00000000-0005-0000-0000-00003E040000}"/>
    <cellStyle name="20% - Accent4 8 3" xfId="1309" xr:uid="{00000000-0005-0000-0000-00003F040000}"/>
    <cellStyle name="20% - Accent4 8 3 2" xfId="1310" xr:uid="{00000000-0005-0000-0000-000040040000}"/>
    <cellStyle name="20% - Accent4 8 4" xfId="1311" xr:uid="{00000000-0005-0000-0000-000041040000}"/>
    <cellStyle name="20% - Accent4 8 4 2" xfId="1312" xr:uid="{00000000-0005-0000-0000-000042040000}"/>
    <cellStyle name="20% - Accent4 8 5" xfId="1313" xr:uid="{00000000-0005-0000-0000-000043040000}"/>
    <cellStyle name="20% - Accent4 8 5 2" xfId="1314" xr:uid="{00000000-0005-0000-0000-000044040000}"/>
    <cellStyle name="20% - Accent4 8 6" xfId="1315" xr:uid="{00000000-0005-0000-0000-000045040000}"/>
    <cellStyle name="20% - Accent4 8 6 2" xfId="1316" xr:uid="{00000000-0005-0000-0000-000046040000}"/>
    <cellStyle name="20% - Accent4 8 7" xfId="1317" xr:uid="{00000000-0005-0000-0000-000047040000}"/>
    <cellStyle name="20% - Accent4 9" xfId="1318" xr:uid="{00000000-0005-0000-0000-000048040000}"/>
    <cellStyle name="20% - Accent4 9 2" xfId="1319" xr:uid="{00000000-0005-0000-0000-000049040000}"/>
    <cellStyle name="20% - Accent5 10" xfId="1320" xr:uid="{00000000-0005-0000-0000-00004A040000}"/>
    <cellStyle name="20% - Accent5 10 2" xfId="1321" xr:uid="{00000000-0005-0000-0000-00004B040000}"/>
    <cellStyle name="20% - Accent5 10 2 2" xfId="1322" xr:uid="{00000000-0005-0000-0000-00004C040000}"/>
    <cellStyle name="20% - Accent5 10 3" xfId="1323" xr:uid="{00000000-0005-0000-0000-00004D040000}"/>
    <cellStyle name="20% - Accent5 10 3 2" xfId="1324" xr:uid="{00000000-0005-0000-0000-00004E040000}"/>
    <cellStyle name="20% - Accent5 10 4" xfId="1325" xr:uid="{00000000-0005-0000-0000-00004F040000}"/>
    <cellStyle name="20% - Accent5 10 4 2" xfId="1326" xr:uid="{00000000-0005-0000-0000-000050040000}"/>
    <cellStyle name="20% - Accent5 10 5" xfId="1327" xr:uid="{00000000-0005-0000-0000-000051040000}"/>
    <cellStyle name="20% - Accent5 10 5 2" xfId="1328" xr:uid="{00000000-0005-0000-0000-000052040000}"/>
    <cellStyle name="20% - Accent5 10 6" xfId="1329" xr:uid="{00000000-0005-0000-0000-000053040000}"/>
    <cellStyle name="20% - Accent5 10 6 2" xfId="1330" xr:uid="{00000000-0005-0000-0000-000054040000}"/>
    <cellStyle name="20% - Accent5 10 7" xfId="1331" xr:uid="{00000000-0005-0000-0000-000055040000}"/>
    <cellStyle name="20% - Accent5 11" xfId="1332" xr:uid="{00000000-0005-0000-0000-000056040000}"/>
    <cellStyle name="20% - Accent5 11 2" xfId="1333" xr:uid="{00000000-0005-0000-0000-000057040000}"/>
    <cellStyle name="20% - Accent5 11 2 2" xfId="1334" xr:uid="{00000000-0005-0000-0000-000058040000}"/>
    <cellStyle name="20% - Accent5 11 3" xfId="1335" xr:uid="{00000000-0005-0000-0000-000059040000}"/>
    <cellStyle name="20% - Accent5 11 3 2" xfId="1336" xr:uid="{00000000-0005-0000-0000-00005A040000}"/>
    <cellStyle name="20% - Accent5 11 4" xfId="1337" xr:uid="{00000000-0005-0000-0000-00005B040000}"/>
    <cellStyle name="20% - Accent5 11 4 2" xfId="1338" xr:uid="{00000000-0005-0000-0000-00005C040000}"/>
    <cellStyle name="20% - Accent5 11 5" xfId="1339" xr:uid="{00000000-0005-0000-0000-00005D040000}"/>
    <cellStyle name="20% - Accent5 11 5 2" xfId="1340" xr:uid="{00000000-0005-0000-0000-00005E040000}"/>
    <cellStyle name="20% - Accent5 11 6" xfId="1341" xr:uid="{00000000-0005-0000-0000-00005F040000}"/>
    <cellStyle name="20% - Accent5 12" xfId="1342" xr:uid="{00000000-0005-0000-0000-000060040000}"/>
    <cellStyle name="20% - Accent5 12 2" xfId="1343" xr:uid="{00000000-0005-0000-0000-000061040000}"/>
    <cellStyle name="20% - Accent5 13" xfId="1344" xr:uid="{00000000-0005-0000-0000-000062040000}"/>
    <cellStyle name="20% - Accent5 13 2" xfId="1345" xr:uid="{00000000-0005-0000-0000-000063040000}"/>
    <cellStyle name="20% - Accent5 14" xfId="1346" xr:uid="{00000000-0005-0000-0000-000064040000}"/>
    <cellStyle name="20% - Accent5 14 2" xfId="1347" xr:uid="{00000000-0005-0000-0000-000065040000}"/>
    <cellStyle name="20% - Accent5 15" xfId="1348" xr:uid="{00000000-0005-0000-0000-000066040000}"/>
    <cellStyle name="20% - Accent5 15 2" xfId="1349" xr:uid="{00000000-0005-0000-0000-000067040000}"/>
    <cellStyle name="20% - Accent5 16" xfId="1350" xr:uid="{00000000-0005-0000-0000-000068040000}"/>
    <cellStyle name="20% - Accent5 16 2" xfId="1351" xr:uid="{00000000-0005-0000-0000-000069040000}"/>
    <cellStyle name="20% - Accent5 17" xfId="1352" xr:uid="{00000000-0005-0000-0000-00006A040000}"/>
    <cellStyle name="20% - Accent5 18" xfId="1353" xr:uid="{00000000-0005-0000-0000-00006B040000}"/>
    <cellStyle name="20% - Accent5 2" xfId="1354" xr:uid="{00000000-0005-0000-0000-00006C040000}"/>
    <cellStyle name="20% - Accent5 2 10" xfId="1355" xr:uid="{00000000-0005-0000-0000-00006D040000}"/>
    <cellStyle name="20% - Accent5 2 2" xfId="1356" xr:uid="{00000000-0005-0000-0000-00006E040000}"/>
    <cellStyle name="20% - Accent5 2 2 2" xfId="1357" xr:uid="{00000000-0005-0000-0000-00006F040000}"/>
    <cellStyle name="20% - Accent5 2 2 2 2" xfId="1358" xr:uid="{00000000-0005-0000-0000-000070040000}"/>
    <cellStyle name="20% - Accent5 2 2 3" xfId="1359" xr:uid="{00000000-0005-0000-0000-000071040000}"/>
    <cellStyle name="20% - Accent5 2 2 3 2" xfId="1360" xr:uid="{00000000-0005-0000-0000-000072040000}"/>
    <cellStyle name="20% - Accent5 2 2 4" xfId="1361" xr:uid="{00000000-0005-0000-0000-000073040000}"/>
    <cellStyle name="20% - Accent5 2 2 4 2" xfId="1362" xr:uid="{00000000-0005-0000-0000-000074040000}"/>
    <cellStyle name="20% - Accent5 2 2 5" xfId="1363" xr:uid="{00000000-0005-0000-0000-000075040000}"/>
    <cellStyle name="20% - Accent5 2 2 5 2" xfId="1364" xr:uid="{00000000-0005-0000-0000-000076040000}"/>
    <cellStyle name="20% - Accent5 2 2 6" xfId="1365" xr:uid="{00000000-0005-0000-0000-000077040000}"/>
    <cellStyle name="20% - Accent5 2 2 6 2" xfId="1366" xr:uid="{00000000-0005-0000-0000-000078040000}"/>
    <cellStyle name="20% - Accent5 2 2 7" xfId="1367" xr:uid="{00000000-0005-0000-0000-000079040000}"/>
    <cellStyle name="20% - Accent5 2 2 7 2" xfId="1368" xr:uid="{00000000-0005-0000-0000-00007A040000}"/>
    <cellStyle name="20% - Accent5 2 2 8" xfId="1369" xr:uid="{00000000-0005-0000-0000-00007B040000}"/>
    <cellStyle name="20% - Accent5 2 3" xfId="1370" xr:uid="{00000000-0005-0000-0000-00007C040000}"/>
    <cellStyle name="20% - Accent5 2 3 2" xfId="1371" xr:uid="{00000000-0005-0000-0000-00007D040000}"/>
    <cellStyle name="20% - Accent5 2 3 2 2" xfId="1372" xr:uid="{00000000-0005-0000-0000-00007E040000}"/>
    <cellStyle name="20% - Accent5 2 3 3" xfId="1373" xr:uid="{00000000-0005-0000-0000-00007F040000}"/>
    <cellStyle name="20% - Accent5 2 3 3 2" xfId="1374" xr:uid="{00000000-0005-0000-0000-000080040000}"/>
    <cellStyle name="20% - Accent5 2 3 4" xfId="1375" xr:uid="{00000000-0005-0000-0000-000081040000}"/>
    <cellStyle name="20% - Accent5 2 3 4 2" xfId="1376" xr:uid="{00000000-0005-0000-0000-000082040000}"/>
    <cellStyle name="20% - Accent5 2 3 5" xfId="1377" xr:uid="{00000000-0005-0000-0000-000083040000}"/>
    <cellStyle name="20% - Accent5 2 3 5 2" xfId="1378" xr:uid="{00000000-0005-0000-0000-000084040000}"/>
    <cellStyle name="20% - Accent5 2 3 6" xfId="1379" xr:uid="{00000000-0005-0000-0000-000085040000}"/>
    <cellStyle name="20% - Accent5 2 3 6 2" xfId="1380" xr:uid="{00000000-0005-0000-0000-000086040000}"/>
    <cellStyle name="20% - Accent5 2 3 7" xfId="1381" xr:uid="{00000000-0005-0000-0000-000087040000}"/>
    <cellStyle name="20% - Accent5 2 4" xfId="1382" xr:uid="{00000000-0005-0000-0000-000088040000}"/>
    <cellStyle name="20% - Accent5 2 4 2" xfId="1383" xr:uid="{00000000-0005-0000-0000-000089040000}"/>
    <cellStyle name="20% - Accent5 2 5" xfId="1384" xr:uid="{00000000-0005-0000-0000-00008A040000}"/>
    <cellStyle name="20% - Accent5 2 5 2" xfId="1385" xr:uid="{00000000-0005-0000-0000-00008B040000}"/>
    <cellStyle name="20% - Accent5 2 6" xfId="1386" xr:uid="{00000000-0005-0000-0000-00008C040000}"/>
    <cellStyle name="20% - Accent5 2 6 2" xfId="1387" xr:uid="{00000000-0005-0000-0000-00008D040000}"/>
    <cellStyle name="20% - Accent5 2 7" xfId="1388" xr:uid="{00000000-0005-0000-0000-00008E040000}"/>
    <cellStyle name="20% - Accent5 2 7 2" xfId="1389" xr:uid="{00000000-0005-0000-0000-00008F040000}"/>
    <cellStyle name="20% - Accent5 2 8" xfId="1390" xr:uid="{00000000-0005-0000-0000-000090040000}"/>
    <cellStyle name="20% - Accent5 2 8 2" xfId="1391" xr:uid="{00000000-0005-0000-0000-000091040000}"/>
    <cellStyle name="20% - Accent5 2 9" xfId="1392" xr:uid="{00000000-0005-0000-0000-000092040000}"/>
    <cellStyle name="20% - Accent5 2 9 2" xfId="1393" xr:uid="{00000000-0005-0000-0000-000093040000}"/>
    <cellStyle name="20% - Accent5 2_ACCOUNT" xfId="1394" xr:uid="{00000000-0005-0000-0000-000094040000}"/>
    <cellStyle name="20% - Accent5 3" xfId="1395" xr:uid="{00000000-0005-0000-0000-000095040000}"/>
    <cellStyle name="20% - Accent5 3 10" xfId="1396" xr:uid="{00000000-0005-0000-0000-000096040000}"/>
    <cellStyle name="20% - Accent5 3 2" xfId="1397" xr:uid="{00000000-0005-0000-0000-000097040000}"/>
    <cellStyle name="20% - Accent5 3 2 2" xfId="1398" xr:uid="{00000000-0005-0000-0000-000098040000}"/>
    <cellStyle name="20% - Accent5 3 2 2 2" xfId="1399" xr:uid="{00000000-0005-0000-0000-000099040000}"/>
    <cellStyle name="20% - Accent5 3 2 3" xfId="1400" xr:uid="{00000000-0005-0000-0000-00009A040000}"/>
    <cellStyle name="20% - Accent5 3 2 3 2" xfId="1401" xr:uid="{00000000-0005-0000-0000-00009B040000}"/>
    <cellStyle name="20% - Accent5 3 2 4" xfId="1402" xr:uid="{00000000-0005-0000-0000-00009C040000}"/>
    <cellStyle name="20% - Accent5 3 2 4 2" xfId="1403" xr:uid="{00000000-0005-0000-0000-00009D040000}"/>
    <cellStyle name="20% - Accent5 3 2 5" xfId="1404" xr:uid="{00000000-0005-0000-0000-00009E040000}"/>
    <cellStyle name="20% - Accent5 3 2 5 2" xfId="1405" xr:uid="{00000000-0005-0000-0000-00009F040000}"/>
    <cellStyle name="20% - Accent5 3 2 6" xfId="1406" xr:uid="{00000000-0005-0000-0000-0000A0040000}"/>
    <cellStyle name="20% - Accent5 3 2 6 2" xfId="1407" xr:uid="{00000000-0005-0000-0000-0000A1040000}"/>
    <cellStyle name="20% - Accent5 3 2 7" xfId="1408" xr:uid="{00000000-0005-0000-0000-0000A2040000}"/>
    <cellStyle name="20% - Accent5 3 2 7 2" xfId="1409" xr:uid="{00000000-0005-0000-0000-0000A3040000}"/>
    <cellStyle name="20% - Accent5 3 2 8" xfId="1410" xr:uid="{00000000-0005-0000-0000-0000A4040000}"/>
    <cellStyle name="20% - Accent5 3 3" xfId="1411" xr:uid="{00000000-0005-0000-0000-0000A5040000}"/>
    <cellStyle name="20% - Accent5 3 3 2" xfId="1412" xr:uid="{00000000-0005-0000-0000-0000A6040000}"/>
    <cellStyle name="20% - Accent5 3 3 2 2" xfId="1413" xr:uid="{00000000-0005-0000-0000-0000A7040000}"/>
    <cellStyle name="20% - Accent5 3 3 3" xfId="1414" xr:uid="{00000000-0005-0000-0000-0000A8040000}"/>
    <cellStyle name="20% - Accent5 3 3 3 2" xfId="1415" xr:uid="{00000000-0005-0000-0000-0000A9040000}"/>
    <cellStyle name="20% - Accent5 3 3 4" xfId="1416" xr:uid="{00000000-0005-0000-0000-0000AA040000}"/>
    <cellStyle name="20% - Accent5 3 3 4 2" xfId="1417" xr:uid="{00000000-0005-0000-0000-0000AB040000}"/>
    <cellStyle name="20% - Accent5 3 3 5" xfId="1418" xr:uid="{00000000-0005-0000-0000-0000AC040000}"/>
    <cellStyle name="20% - Accent5 3 3 5 2" xfId="1419" xr:uid="{00000000-0005-0000-0000-0000AD040000}"/>
    <cellStyle name="20% - Accent5 3 3 6" xfId="1420" xr:uid="{00000000-0005-0000-0000-0000AE040000}"/>
    <cellStyle name="20% - Accent5 3 3 6 2" xfId="1421" xr:uid="{00000000-0005-0000-0000-0000AF040000}"/>
    <cellStyle name="20% - Accent5 3 3 7" xfId="1422" xr:uid="{00000000-0005-0000-0000-0000B0040000}"/>
    <cellStyle name="20% - Accent5 3 4" xfId="1423" xr:uid="{00000000-0005-0000-0000-0000B1040000}"/>
    <cellStyle name="20% - Accent5 3 4 2" xfId="1424" xr:uid="{00000000-0005-0000-0000-0000B2040000}"/>
    <cellStyle name="20% - Accent5 3 5" xfId="1425" xr:uid="{00000000-0005-0000-0000-0000B3040000}"/>
    <cellStyle name="20% - Accent5 3 5 2" xfId="1426" xr:uid="{00000000-0005-0000-0000-0000B4040000}"/>
    <cellStyle name="20% - Accent5 3 6" xfId="1427" xr:uid="{00000000-0005-0000-0000-0000B5040000}"/>
    <cellStyle name="20% - Accent5 3 6 2" xfId="1428" xr:uid="{00000000-0005-0000-0000-0000B6040000}"/>
    <cellStyle name="20% - Accent5 3 7" xfId="1429" xr:uid="{00000000-0005-0000-0000-0000B7040000}"/>
    <cellStyle name="20% - Accent5 3 7 2" xfId="1430" xr:uid="{00000000-0005-0000-0000-0000B8040000}"/>
    <cellStyle name="20% - Accent5 3 8" xfId="1431" xr:uid="{00000000-0005-0000-0000-0000B9040000}"/>
    <cellStyle name="20% - Accent5 3 8 2" xfId="1432" xr:uid="{00000000-0005-0000-0000-0000BA040000}"/>
    <cellStyle name="20% - Accent5 3 9" xfId="1433" xr:uid="{00000000-0005-0000-0000-0000BB040000}"/>
    <cellStyle name="20% - Accent5 3 9 2" xfId="1434" xr:uid="{00000000-0005-0000-0000-0000BC040000}"/>
    <cellStyle name="20% - Accent5 3_ACCOUNT" xfId="1435" xr:uid="{00000000-0005-0000-0000-0000BD040000}"/>
    <cellStyle name="20% - Accent5 4" xfId="1436" xr:uid="{00000000-0005-0000-0000-0000BE040000}"/>
    <cellStyle name="20% - Accent5 4 2" xfId="1437" xr:uid="{00000000-0005-0000-0000-0000BF040000}"/>
    <cellStyle name="20% - Accent5 4 2 2" xfId="1438" xr:uid="{00000000-0005-0000-0000-0000C0040000}"/>
    <cellStyle name="20% - Accent5 4 3" xfId="1439" xr:uid="{00000000-0005-0000-0000-0000C1040000}"/>
    <cellStyle name="20% - Accent5 4 3 2" xfId="1440" xr:uid="{00000000-0005-0000-0000-0000C2040000}"/>
    <cellStyle name="20% - Accent5 4 4" xfId="1441" xr:uid="{00000000-0005-0000-0000-0000C3040000}"/>
    <cellStyle name="20% - Accent5 5" xfId="1442" xr:uid="{00000000-0005-0000-0000-0000C4040000}"/>
    <cellStyle name="20% - Accent5 5 10" xfId="1443" xr:uid="{00000000-0005-0000-0000-0000C5040000}"/>
    <cellStyle name="20% - Accent5 5 2" xfId="1444" xr:uid="{00000000-0005-0000-0000-0000C6040000}"/>
    <cellStyle name="20% - Accent5 5 2 2" xfId="1445" xr:uid="{00000000-0005-0000-0000-0000C7040000}"/>
    <cellStyle name="20% - Accent5 5 2 2 2" xfId="1446" xr:uid="{00000000-0005-0000-0000-0000C8040000}"/>
    <cellStyle name="20% - Accent5 5 2 3" xfId="1447" xr:uid="{00000000-0005-0000-0000-0000C9040000}"/>
    <cellStyle name="20% - Accent5 5 2 3 2" xfId="1448" xr:uid="{00000000-0005-0000-0000-0000CA040000}"/>
    <cellStyle name="20% - Accent5 5 2 4" xfId="1449" xr:uid="{00000000-0005-0000-0000-0000CB040000}"/>
    <cellStyle name="20% - Accent5 5 2 4 2" xfId="1450" xr:uid="{00000000-0005-0000-0000-0000CC040000}"/>
    <cellStyle name="20% - Accent5 5 2 5" xfId="1451" xr:uid="{00000000-0005-0000-0000-0000CD040000}"/>
    <cellStyle name="20% - Accent5 5 2 5 2" xfId="1452" xr:uid="{00000000-0005-0000-0000-0000CE040000}"/>
    <cellStyle name="20% - Accent5 5 2 6" xfId="1453" xr:uid="{00000000-0005-0000-0000-0000CF040000}"/>
    <cellStyle name="20% - Accent5 5 2 6 2" xfId="1454" xr:uid="{00000000-0005-0000-0000-0000D0040000}"/>
    <cellStyle name="20% - Accent5 5 2 7" xfId="1455" xr:uid="{00000000-0005-0000-0000-0000D1040000}"/>
    <cellStyle name="20% - Accent5 5 3" xfId="1456" xr:uid="{00000000-0005-0000-0000-0000D2040000}"/>
    <cellStyle name="20% - Accent5 5 3 2" xfId="1457" xr:uid="{00000000-0005-0000-0000-0000D3040000}"/>
    <cellStyle name="20% - Accent5 5 3 2 2" xfId="1458" xr:uid="{00000000-0005-0000-0000-0000D4040000}"/>
    <cellStyle name="20% - Accent5 5 3 3" xfId="1459" xr:uid="{00000000-0005-0000-0000-0000D5040000}"/>
    <cellStyle name="20% - Accent5 5 3 3 2" xfId="1460" xr:uid="{00000000-0005-0000-0000-0000D6040000}"/>
    <cellStyle name="20% - Accent5 5 3 4" xfId="1461" xr:uid="{00000000-0005-0000-0000-0000D7040000}"/>
    <cellStyle name="20% - Accent5 5 3 4 2" xfId="1462" xr:uid="{00000000-0005-0000-0000-0000D8040000}"/>
    <cellStyle name="20% - Accent5 5 3 5" xfId="1463" xr:uid="{00000000-0005-0000-0000-0000D9040000}"/>
    <cellStyle name="20% - Accent5 5 3 5 2" xfId="1464" xr:uid="{00000000-0005-0000-0000-0000DA040000}"/>
    <cellStyle name="20% - Accent5 5 3 6" xfId="1465" xr:uid="{00000000-0005-0000-0000-0000DB040000}"/>
    <cellStyle name="20% - Accent5 5 3 6 2" xfId="1466" xr:uid="{00000000-0005-0000-0000-0000DC040000}"/>
    <cellStyle name="20% - Accent5 5 3 7" xfId="1467" xr:uid="{00000000-0005-0000-0000-0000DD040000}"/>
    <cellStyle name="20% - Accent5 5 4" xfId="1468" xr:uid="{00000000-0005-0000-0000-0000DE040000}"/>
    <cellStyle name="20% - Accent5 5 4 2" xfId="1469" xr:uid="{00000000-0005-0000-0000-0000DF040000}"/>
    <cellStyle name="20% - Accent5 5 5" xfId="1470" xr:uid="{00000000-0005-0000-0000-0000E0040000}"/>
    <cellStyle name="20% - Accent5 5 5 2" xfId="1471" xr:uid="{00000000-0005-0000-0000-0000E1040000}"/>
    <cellStyle name="20% - Accent5 5 6" xfId="1472" xr:uid="{00000000-0005-0000-0000-0000E2040000}"/>
    <cellStyle name="20% - Accent5 5 6 2" xfId="1473" xr:uid="{00000000-0005-0000-0000-0000E3040000}"/>
    <cellStyle name="20% - Accent5 5 7" xfId="1474" xr:uid="{00000000-0005-0000-0000-0000E4040000}"/>
    <cellStyle name="20% - Accent5 5 7 2" xfId="1475" xr:uid="{00000000-0005-0000-0000-0000E5040000}"/>
    <cellStyle name="20% - Accent5 5 8" xfId="1476" xr:uid="{00000000-0005-0000-0000-0000E6040000}"/>
    <cellStyle name="20% - Accent5 5 8 2" xfId="1477" xr:uid="{00000000-0005-0000-0000-0000E7040000}"/>
    <cellStyle name="20% - Accent5 5 9" xfId="1478" xr:uid="{00000000-0005-0000-0000-0000E8040000}"/>
    <cellStyle name="20% - Accent5 5 9 2" xfId="1479" xr:uid="{00000000-0005-0000-0000-0000E9040000}"/>
    <cellStyle name="20% - Accent5 6" xfId="1480" xr:uid="{00000000-0005-0000-0000-0000EA040000}"/>
    <cellStyle name="20% - Accent5 6 2" xfId="1481" xr:uid="{00000000-0005-0000-0000-0000EB040000}"/>
    <cellStyle name="20% - Accent5 6 2 2" xfId="1482" xr:uid="{00000000-0005-0000-0000-0000EC040000}"/>
    <cellStyle name="20% - Accent5 6 2 2 2" xfId="1483" xr:uid="{00000000-0005-0000-0000-0000ED040000}"/>
    <cellStyle name="20% - Accent5 6 2 3" xfId="1484" xr:uid="{00000000-0005-0000-0000-0000EE040000}"/>
    <cellStyle name="20% - Accent5 6 2 3 2" xfId="1485" xr:uid="{00000000-0005-0000-0000-0000EF040000}"/>
    <cellStyle name="20% - Accent5 6 2 4" xfId="1486" xr:uid="{00000000-0005-0000-0000-0000F0040000}"/>
    <cellStyle name="20% - Accent5 6 2 4 2" xfId="1487" xr:uid="{00000000-0005-0000-0000-0000F1040000}"/>
    <cellStyle name="20% - Accent5 6 2 5" xfId="1488" xr:uid="{00000000-0005-0000-0000-0000F2040000}"/>
    <cellStyle name="20% - Accent5 6 2 5 2" xfId="1489" xr:uid="{00000000-0005-0000-0000-0000F3040000}"/>
    <cellStyle name="20% - Accent5 6 2 6" xfId="1490" xr:uid="{00000000-0005-0000-0000-0000F4040000}"/>
    <cellStyle name="20% - Accent5 6 2 6 2" xfId="1491" xr:uid="{00000000-0005-0000-0000-0000F5040000}"/>
    <cellStyle name="20% - Accent5 6 2 7" xfId="1492" xr:uid="{00000000-0005-0000-0000-0000F6040000}"/>
    <cellStyle name="20% - Accent5 6 3" xfId="1493" xr:uid="{00000000-0005-0000-0000-0000F7040000}"/>
    <cellStyle name="20% - Accent5 6 3 2" xfId="1494" xr:uid="{00000000-0005-0000-0000-0000F8040000}"/>
    <cellStyle name="20% - Accent5 6 3 2 2" xfId="1495" xr:uid="{00000000-0005-0000-0000-0000F9040000}"/>
    <cellStyle name="20% - Accent5 6 3 3" xfId="1496" xr:uid="{00000000-0005-0000-0000-0000FA040000}"/>
    <cellStyle name="20% - Accent5 6 3 3 2" xfId="1497" xr:uid="{00000000-0005-0000-0000-0000FB040000}"/>
    <cellStyle name="20% - Accent5 6 3 4" xfId="1498" xr:uid="{00000000-0005-0000-0000-0000FC040000}"/>
    <cellStyle name="20% - Accent5 6 3 4 2" xfId="1499" xr:uid="{00000000-0005-0000-0000-0000FD040000}"/>
    <cellStyle name="20% - Accent5 6 3 5" xfId="1500" xr:uid="{00000000-0005-0000-0000-0000FE040000}"/>
    <cellStyle name="20% - Accent5 6 3 5 2" xfId="1501" xr:uid="{00000000-0005-0000-0000-0000FF040000}"/>
    <cellStyle name="20% - Accent5 6 3 6" xfId="1502" xr:uid="{00000000-0005-0000-0000-000000050000}"/>
    <cellStyle name="20% - Accent5 6 3 6 2" xfId="1503" xr:uid="{00000000-0005-0000-0000-000001050000}"/>
    <cellStyle name="20% - Accent5 6 3 7" xfId="1504" xr:uid="{00000000-0005-0000-0000-000002050000}"/>
    <cellStyle name="20% - Accent5 6 4" xfId="1505" xr:uid="{00000000-0005-0000-0000-000003050000}"/>
    <cellStyle name="20% - Accent5 6 4 2" xfId="1506" xr:uid="{00000000-0005-0000-0000-000004050000}"/>
    <cellStyle name="20% - Accent5 6 5" xfId="1507" xr:uid="{00000000-0005-0000-0000-000005050000}"/>
    <cellStyle name="20% - Accent5 6 5 2" xfId="1508" xr:uid="{00000000-0005-0000-0000-000006050000}"/>
    <cellStyle name="20% - Accent5 6 6" xfId="1509" xr:uid="{00000000-0005-0000-0000-000007050000}"/>
    <cellStyle name="20% - Accent5 6 6 2" xfId="1510" xr:uid="{00000000-0005-0000-0000-000008050000}"/>
    <cellStyle name="20% - Accent5 6 7" xfId="1511" xr:uid="{00000000-0005-0000-0000-000009050000}"/>
    <cellStyle name="20% - Accent5 6 7 2" xfId="1512" xr:uid="{00000000-0005-0000-0000-00000A050000}"/>
    <cellStyle name="20% - Accent5 6 8" xfId="1513" xr:uid="{00000000-0005-0000-0000-00000B050000}"/>
    <cellStyle name="20% - Accent5 6 8 2" xfId="1514" xr:uid="{00000000-0005-0000-0000-00000C050000}"/>
    <cellStyle name="20% - Accent5 6 9" xfId="1515" xr:uid="{00000000-0005-0000-0000-00000D050000}"/>
    <cellStyle name="20% - Accent5 7" xfId="1516" xr:uid="{00000000-0005-0000-0000-00000E050000}"/>
    <cellStyle name="20% - Accent5 7 2" xfId="1517" xr:uid="{00000000-0005-0000-0000-00000F050000}"/>
    <cellStyle name="20% - Accent5 7 2 2" xfId="1518" xr:uid="{00000000-0005-0000-0000-000010050000}"/>
    <cellStyle name="20% - Accent5 7 2 2 2" xfId="1519" xr:uid="{00000000-0005-0000-0000-000011050000}"/>
    <cellStyle name="20% - Accent5 7 2 3" xfId="1520" xr:uid="{00000000-0005-0000-0000-000012050000}"/>
    <cellStyle name="20% - Accent5 7 2 3 2" xfId="1521" xr:uid="{00000000-0005-0000-0000-000013050000}"/>
    <cellStyle name="20% - Accent5 7 2 4" xfId="1522" xr:uid="{00000000-0005-0000-0000-000014050000}"/>
    <cellStyle name="20% - Accent5 7 2 4 2" xfId="1523" xr:uid="{00000000-0005-0000-0000-000015050000}"/>
    <cellStyle name="20% - Accent5 7 2 5" xfId="1524" xr:uid="{00000000-0005-0000-0000-000016050000}"/>
    <cellStyle name="20% - Accent5 7 2 5 2" xfId="1525" xr:uid="{00000000-0005-0000-0000-000017050000}"/>
    <cellStyle name="20% - Accent5 7 2 6" xfId="1526" xr:uid="{00000000-0005-0000-0000-000018050000}"/>
    <cellStyle name="20% - Accent5 7 2 6 2" xfId="1527" xr:uid="{00000000-0005-0000-0000-000019050000}"/>
    <cellStyle name="20% - Accent5 7 2 7" xfId="1528" xr:uid="{00000000-0005-0000-0000-00001A050000}"/>
    <cellStyle name="20% - Accent5 7 3" xfId="1529" xr:uid="{00000000-0005-0000-0000-00001B050000}"/>
    <cellStyle name="20% - Accent5 7 3 2" xfId="1530" xr:uid="{00000000-0005-0000-0000-00001C050000}"/>
    <cellStyle name="20% - Accent5 7 4" xfId="1531" xr:uid="{00000000-0005-0000-0000-00001D050000}"/>
    <cellStyle name="20% - Accent5 7 4 2" xfId="1532" xr:uid="{00000000-0005-0000-0000-00001E050000}"/>
    <cellStyle name="20% - Accent5 7 5" xfId="1533" xr:uid="{00000000-0005-0000-0000-00001F050000}"/>
    <cellStyle name="20% - Accent5 7 5 2" xfId="1534" xr:uid="{00000000-0005-0000-0000-000020050000}"/>
    <cellStyle name="20% - Accent5 7 6" xfId="1535" xr:uid="{00000000-0005-0000-0000-000021050000}"/>
    <cellStyle name="20% - Accent5 7 6 2" xfId="1536" xr:uid="{00000000-0005-0000-0000-000022050000}"/>
    <cellStyle name="20% - Accent5 7 7" xfId="1537" xr:uid="{00000000-0005-0000-0000-000023050000}"/>
    <cellStyle name="20% - Accent5 7 7 2" xfId="1538" xr:uid="{00000000-0005-0000-0000-000024050000}"/>
    <cellStyle name="20% - Accent5 7 8" xfId="1539" xr:uid="{00000000-0005-0000-0000-000025050000}"/>
    <cellStyle name="20% - Accent5 8" xfId="1540" xr:uid="{00000000-0005-0000-0000-000026050000}"/>
    <cellStyle name="20% - Accent5 8 2" xfId="1541" xr:uid="{00000000-0005-0000-0000-000027050000}"/>
    <cellStyle name="20% - Accent5 8 2 2" xfId="1542" xr:uid="{00000000-0005-0000-0000-000028050000}"/>
    <cellStyle name="20% - Accent5 8 3" xfId="1543" xr:uid="{00000000-0005-0000-0000-000029050000}"/>
    <cellStyle name="20% - Accent5 8 3 2" xfId="1544" xr:uid="{00000000-0005-0000-0000-00002A050000}"/>
    <cellStyle name="20% - Accent5 8 4" xfId="1545" xr:uid="{00000000-0005-0000-0000-00002B050000}"/>
    <cellStyle name="20% - Accent5 8 4 2" xfId="1546" xr:uid="{00000000-0005-0000-0000-00002C050000}"/>
    <cellStyle name="20% - Accent5 8 5" xfId="1547" xr:uid="{00000000-0005-0000-0000-00002D050000}"/>
    <cellStyle name="20% - Accent5 8 5 2" xfId="1548" xr:uid="{00000000-0005-0000-0000-00002E050000}"/>
    <cellStyle name="20% - Accent5 8 6" xfId="1549" xr:uid="{00000000-0005-0000-0000-00002F050000}"/>
    <cellStyle name="20% - Accent5 8 6 2" xfId="1550" xr:uid="{00000000-0005-0000-0000-000030050000}"/>
    <cellStyle name="20% - Accent5 8 7" xfId="1551" xr:uid="{00000000-0005-0000-0000-000031050000}"/>
    <cellStyle name="20% - Accent5 9" xfId="1552" xr:uid="{00000000-0005-0000-0000-000032050000}"/>
    <cellStyle name="20% - Accent5 9 2" xfId="1553" xr:uid="{00000000-0005-0000-0000-000033050000}"/>
    <cellStyle name="20% - Accent5 9 2 2" xfId="1554" xr:uid="{00000000-0005-0000-0000-000034050000}"/>
    <cellStyle name="20% - Accent5 9 3" xfId="1555" xr:uid="{00000000-0005-0000-0000-000035050000}"/>
    <cellStyle name="20% - Accent5 9 3 2" xfId="1556" xr:uid="{00000000-0005-0000-0000-000036050000}"/>
    <cellStyle name="20% - Accent5 9 4" xfId="1557" xr:uid="{00000000-0005-0000-0000-000037050000}"/>
    <cellStyle name="20% - Accent5 9 4 2" xfId="1558" xr:uid="{00000000-0005-0000-0000-000038050000}"/>
    <cellStyle name="20% - Accent5 9 5" xfId="1559" xr:uid="{00000000-0005-0000-0000-000039050000}"/>
    <cellStyle name="20% - Accent5 9 5 2" xfId="1560" xr:uid="{00000000-0005-0000-0000-00003A050000}"/>
    <cellStyle name="20% - Accent5 9 6" xfId="1561" xr:uid="{00000000-0005-0000-0000-00003B050000}"/>
    <cellStyle name="20% - Accent5 9 6 2" xfId="1562" xr:uid="{00000000-0005-0000-0000-00003C050000}"/>
    <cellStyle name="20% - Accent5 9 7" xfId="1563" xr:uid="{00000000-0005-0000-0000-00003D050000}"/>
    <cellStyle name="20% - Accent6 10" xfId="1564" xr:uid="{00000000-0005-0000-0000-00003E050000}"/>
    <cellStyle name="20% - Accent6 10 2" xfId="1565" xr:uid="{00000000-0005-0000-0000-00003F050000}"/>
    <cellStyle name="20% - Accent6 10 2 2" xfId="1566" xr:uid="{00000000-0005-0000-0000-000040050000}"/>
    <cellStyle name="20% - Accent6 10 3" xfId="1567" xr:uid="{00000000-0005-0000-0000-000041050000}"/>
    <cellStyle name="20% - Accent6 10 3 2" xfId="1568" xr:uid="{00000000-0005-0000-0000-000042050000}"/>
    <cellStyle name="20% - Accent6 10 4" xfId="1569" xr:uid="{00000000-0005-0000-0000-000043050000}"/>
    <cellStyle name="20% - Accent6 10 4 2" xfId="1570" xr:uid="{00000000-0005-0000-0000-000044050000}"/>
    <cellStyle name="20% - Accent6 10 5" xfId="1571" xr:uid="{00000000-0005-0000-0000-000045050000}"/>
    <cellStyle name="20% - Accent6 10 5 2" xfId="1572" xr:uid="{00000000-0005-0000-0000-000046050000}"/>
    <cellStyle name="20% - Accent6 10 6" xfId="1573" xr:uid="{00000000-0005-0000-0000-000047050000}"/>
    <cellStyle name="20% - Accent6 10 6 2" xfId="1574" xr:uid="{00000000-0005-0000-0000-000048050000}"/>
    <cellStyle name="20% - Accent6 10 7" xfId="1575" xr:uid="{00000000-0005-0000-0000-000049050000}"/>
    <cellStyle name="20% - Accent6 11" xfId="1576" xr:uid="{00000000-0005-0000-0000-00004A050000}"/>
    <cellStyle name="20% - Accent6 11 2" xfId="1577" xr:uid="{00000000-0005-0000-0000-00004B050000}"/>
    <cellStyle name="20% - Accent6 11 2 2" xfId="1578" xr:uid="{00000000-0005-0000-0000-00004C050000}"/>
    <cellStyle name="20% - Accent6 11 3" xfId="1579" xr:uid="{00000000-0005-0000-0000-00004D050000}"/>
    <cellStyle name="20% - Accent6 11 3 2" xfId="1580" xr:uid="{00000000-0005-0000-0000-00004E050000}"/>
    <cellStyle name="20% - Accent6 11 4" xfId="1581" xr:uid="{00000000-0005-0000-0000-00004F050000}"/>
    <cellStyle name="20% - Accent6 11 4 2" xfId="1582" xr:uid="{00000000-0005-0000-0000-000050050000}"/>
    <cellStyle name="20% - Accent6 11 5" xfId="1583" xr:uid="{00000000-0005-0000-0000-000051050000}"/>
    <cellStyle name="20% - Accent6 11 5 2" xfId="1584" xr:uid="{00000000-0005-0000-0000-000052050000}"/>
    <cellStyle name="20% - Accent6 11 6" xfId="1585" xr:uid="{00000000-0005-0000-0000-000053050000}"/>
    <cellStyle name="20% - Accent6 12" xfId="1586" xr:uid="{00000000-0005-0000-0000-000054050000}"/>
    <cellStyle name="20% - Accent6 12 2" xfId="1587" xr:uid="{00000000-0005-0000-0000-000055050000}"/>
    <cellStyle name="20% - Accent6 13" xfId="1588" xr:uid="{00000000-0005-0000-0000-000056050000}"/>
    <cellStyle name="20% - Accent6 13 2" xfId="1589" xr:uid="{00000000-0005-0000-0000-000057050000}"/>
    <cellStyle name="20% - Accent6 14" xfId="1590" xr:uid="{00000000-0005-0000-0000-000058050000}"/>
    <cellStyle name="20% - Accent6 14 2" xfId="1591" xr:uid="{00000000-0005-0000-0000-000059050000}"/>
    <cellStyle name="20% - Accent6 15" xfId="1592" xr:uid="{00000000-0005-0000-0000-00005A050000}"/>
    <cellStyle name="20% - Accent6 15 2" xfId="1593" xr:uid="{00000000-0005-0000-0000-00005B050000}"/>
    <cellStyle name="20% - Accent6 16" xfId="1594" xr:uid="{00000000-0005-0000-0000-00005C050000}"/>
    <cellStyle name="20% - Accent6 16 2" xfId="1595" xr:uid="{00000000-0005-0000-0000-00005D050000}"/>
    <cellStyle name="20% - Accent6 17" xfId="1596" xr:uid="{00000000-0005-0000-0000-00005E050000}"/>
    <cellStyle name="20% - Accent6 18" xfId="1597" xr:uid="{00000000-0005-0000-0000-00005F050000}"/>
    <cellStyle name="20% - Accent6 2" xfId="1598" xr:uid="{00000000-0005-0000-0000-000060050000}"/>
    <cellStyle name="20% - Accent6 2 10" xfId="1599" xr:uid="{00000000-0005-0000-0000-000061050000}"/>
    <cellStyle name="20% - Accent6 2 2" xfId="1600" xr:uid="{00000000-0005-0000-0000-000062050000}"/>
    <cellStyle name="20% - Accent6 2 2 2" xfId="1601" xr:uid="{00000000-0005-0000-0000-000063050000}"/>
    <cellStyle name="20% - Accent6 2 2 2 2" xfId="1602" xr:uid="{00000000-0005-0000-0000-000064050000}"/>
    <cellStyle name="20% - Accent6 2 2 3" xfId="1603" xr:uid="{00000000-0005-0000-0000-000065050000}"/>
    <cellStyle name="20% - Accent6 2 2 3 2" xfId="1604" xr:uid="{00000000-0005-0000-0000-000066050000}"/>
    <cellStyle name="20% - Accent6 2 2 4" xfId="1605" xr:uid="{00000000-0005-0000-0000-000067050000}"/>
    <cellStyle name="20% - Accent6 2 2 4 2" xfId="1606" xr:uid="{00000000-0005-0000-0000-000068050000}"/>
    <cellStyle name="20% - Accent6 2 2 5" xfId="1607" xr:uid="{00000000-0005-0000-0000-000069050000}"/>
    <cellStyle name="20% - Accent6 2 2 5 2" xfId="1608" xr:uid="{00000000-0005-0000-0000-00006A050000}"/>
    <cellStyle name="20% - Accent6 2 2 6" xfId="1609" xr:uid="{00000000-0005-0000-0000-00006B050000}"/>
    <cellStyle name="20% - Accent6 2 2 6 2" xfId="1610" xr:uid="{00000000-0005-0000-0000-00006C050000}"/>
    <cellStyle name="20% - Accent6 2 2 7" xfId="1611" xr:uid="{00000000-0005-0000-0000-00006D050000}"/>
    <cellStyle name="20% - Accent6 2 2 7 2" xfId="1612" xr:uid="{00000000-0005-0000-0000-00006E050000}"/>
    <cellStyle name="20% - Accent6 2 2 8" xfId="1613" xr:uid="{00000000-0005-0000-0000-00006F050000}"/>
    <cellStyle name="20% - Accent6 2 3" xfId="1614" xr:uid="{00000000-0005-0000-0000-000070050000}"/>
    <cellStyle name="20% - Accent6 2 3 2" xfId="1615" xr:uid="{00000000-0005-0000-0000-000071050000}"/>
    <cellStyle name="20% - Accent6 2 3 2 2" xfId="1616" xr:uid="{00000000-0005-0000-0000-000072050000}"/>
    <cellStyle name="20% - Accent6 2 3 3" xfId="1617" xr:uid="{00000000-0005-0000-0000-000073050000}"/>
    <cellStyle name="20% - Accent6 2 3 3 2" xfId="1618" xr:uid="{00000000-0005-0000-0000-000074050000}"/>
    <cellStyle name="20% - Accent6 2 3 4" xfId="1619" xr:uid="{00000000-0005-0000-0000-000075050000}"/>
    <cellStyle name="20% - Accent6 2 3 4 2" xfId="1620" xr:uid="{00000000-0005-0000-0000-000076050000}"/>
    <cellStyle name="20% - Accent6 2 3 5" xfId="1621" xr:uid="{00000000-0005-0000-0000-000077050000}"/>
    <cellStyle name="20% - Accent6 2 3 5 2" xfId="1622" xr:uid="{00000000-0005-0000-0000-000078050000}"/>
    <cellStyle name="20% - Accent6 2 3 6" xfId="1623" xr:uid="{00000000-0005-0000-0000-000079050000}"/>
    <cellStyle name="20% - Accent6 2 3 6 2" xfId="1624" xr:uid="{00000000-0005-0000-0000-00007A050000}"/>
    <cellStyle name="20% - Accent6 2 3 7" xfId="1625" xr:uid="{00000000-0005-0000-0000-00007B050000}"/>
    <cellStyle name="20% - Accent6 2 4" xfId="1626" xr:uid="{00000000-0005-0000-0000-00007C050000}"/>
    <cellStyle name="20% - Accent6 2 4 2" xfId="1627" xr:uid="{00000000-0005-0000-0000-00007D050000}"/>
    <cellStyle name="20% - Accent6 2 5" xfId="1628" xr:uid="{00000000-0005-0000-0000-00007E050000}"/>
    <cellStyle name="20% - Accent6 2 5 2" xfId="1629" xr:uid="{00000000-0005-0000-0000-00007F050000}"/>
    <cellStyle name="20% - Accent6 2 6" xfId="1630" xr:uid="{00000000-0005-0000-0000-000080050000}"/>
    <cellStyle name="20% - Accent6 2 6 2" xfId="1631" xr:uid="{00000000-0005-0000-0000-000081050000}"/>
    <cellStyle name="20% - Accent6 2 7" xfId="1632" xr:uid="{00000000-0005-0000-0000-000082050000}"/>
    <cellStyle name="20% - Accent6 2 7 2" xfId="1633" xr:uid="{00000000-0005-0000-0000-000083050000}"/>
    <cellStyle name="20% - Accent6 2 8" xfId="1634" xr:uid="{00000000-0005-0000-0000-000084050000}"/>
    <cellStyle name="20% - Accent6 2 8 2" xfId="1635" xr:uid="{00000000-0005-0000-0000-000085050000}"/>
    <cellStyle name="20% - Accent6 2 9" xfId="1636" xr:uid="{00000000-0005-0000-0000-000086050000}"/>
    <cellStyle name="20% - Accent6 2 9 2" xfId="1637" xr:uid="{00000000-0005-0000-0000-000087050000}"/>
    <cellStyle name="20% - Accent6 2_ACCOUNT" xfId="1638" xr:uid="{00000000-0005-0000-0000-000088050000}"/>
    <cellStyle name="20% - Accent6 3" xfId="1639" xr:uid="{00000000-0005-0000-0000-000089050000}"/>
    <cellStyle name="20% - Accent6 3 10" xfId="1640" xr:uid="{00000000-0005-0000-0000-00008A050000}"/>
    <cellStyle name="20% - Accent6 3 2" xfId="1641" xr:uid="{00000000-0005-0000-0000-00008B050000}"/>
    <cellStyle name="20% - Accent6 3 2 2" xfId="1642" xr:uid="{00000000-0005-0000-0000-00008C050000}"/>
    <cellStyle name="20% - Accent6 3 2 2 2" xfId="1643" xr:uid="{00000000-0005-0000-0000-00008D050000}"/>
    <cellStyle name="20% - Accent6 3 2 3" xfId="1644" xr:uid="{00000000-0005-0000-0000-00008E050000}"/>
    <cellStyle name="20% - Accent6 3 2 3 2" xfId="1645" xr:uid="{00000000-0005-0000-0000-00008F050000}"/>
    <cellStyle name="20% - Accent6 3 2 4" xfId="1646" xr:uid="{00000000-0005-0000-0000-000090050000}"/>
    <cellStyle name="20% - Accent6 3 2 4 2" xfId="1647" xr:uid="{00000000-0005-0000-0000-000091050000}"/>
    <cellStyle name="20% - Accent6 3 2 5" xfId="1648" xr:uid="{00000000-0005-0000-0000-000092050000}"/>
    <cellStyle name="20% - Accent6 3 2 5 2" xfId="1649" xr:uid="{00000000-0005-0000-0000-000093050000}"/>
    <cellStyle name="20% - Accent6 3 2 6" xfId="1650" xr:uid="{00000000-0005-0000-0000-000094050000}"/>
    <cellStyle name="20% - Accent6 3 2 6 2" xfId="1651" xr:uid="{00000000-0005-0000-0000-000095050000}"/>
    <cellStyle name="20% - Accent6 3 2 7" xfId="1652" xr:uid="{00000000-0005-0000-0000-000096050000}"/>
    <cellStyle name="20% - Accent6 3 2 7 2" xfId="1653" xr:uid="{00000000-0005-0000-0000-000097050000}"/>
    <cellStyle name="20% - Accent6 3 2 8" xfId="1654" xr:uid="{00000000-0005-0000-0000-000098050000}"/>
    <cellStyle name="20% - Accent6 3 3" xfId="1655" xr:uid="{00000000-0005-0000-0000-000099050000}"/>
    <cellStyle name="20% - Accent6 3 3 2" xfId="1656" xr:uid="{00000000-0005-0000-0000-00009A050000}"/>
    <cellStyle name="20% - Accent6 3 3 2 2" xfId="1657" xr:uid="{00000000-0005-0000-0000-00009B050000}"/>
    <cellStyle name="20% - Accent6 3 3 3" xfId="1658" xr:uid="{00000000-0005-0000-0000-00009C050000}"/>
    <cellStyle name="20% - Accent6 3 3 3 2" xfId="1659" xr:uid="{00000000-0005-0000-0000-00009D050000}"/>
    <cellStyle name="20% - Accent6 3 3 4" xfId="1660" xr:uid="{00000000-0005-0000-0000-00009E050000}"/>
    <cellStyle name="20% - Accent6 3 3 4 2" xfId="1661" xr:uid="{00000000-0005-0000-0000-00009F050000}"/>
    <cellStyle name="20% - Accent6 3 3 5" xfId="1662" xr:uid="{00000000-0005-0000-0000-0000A0050000}"/>
    <cellStyle name="20% - Accent6 3 3 5 2" xfId="1663" xr:uid="{00000000-0005-0000-0000-0000A1050000}"/>
    <cellStyle name="20% - Accent6 3 3 6" xfId="1664" xr:uid="{00000000-0005-0000-0000-0000A2050000}"/>
    <cellStyle name="20% - Accent6 3 3 6 2" xfId="1665" xr:uid="{00000000-0005-0000-0000-0000A3050000}"/>
    <cellStyle name="20% - Accent6 3 3 7" xfId="1666" xr:uid="{00000000-0005-0000-0000-0000A4050000}"/>
    <cellStyle name="20% - Accent6 3 4" xfId="1667" xr:uid="{00000000-0005-0000-0000-0000A5050000}"/>
    <cellStyle name="20% - Accent6 3 4 2" xfId="1668" xr:uid="{00000000-0005-0000-0000-0000A6050000}"/>
    <cellStyle name="20% - Accent6 3 5" xfId="1669" xr:uid="{00000000-0005-0000-0000-0000A7050000}"/>
    <cellStyle name="20% - Accent6 3 5 2" xfId="1670" xr:uid="{00000000-0005-0000-0000-0000A8050000}"/>
    <cellStyle name="20% - Accent6 3 6" xfId="1671" xr:uid="{00000000-0005-0000-0000-0000A9050000}"/>
    <cellStyle name="20% - Accent6 3 6 2" xfId="1672" xr:uid="{00000000-0005-0000-0000-0000AA050000}"/>
    <cellStyle name="20% - Accent6 3 7" xfId="1673" xr:uid="{00000000-0005-0000-0000-0000AB050000}"/>
    <cellStyle name="20% - Accent6 3 7 2" xfId="1674" xr:uid="{00000000-0005-0000-0000-0000AC050000}"/>
    <cellStyle name="20% - Accent6 3 8" xfId="1675" xr:uid="{00000000-0005-0000-0000-0000AD050000}"/>
    <cellStyle name="20% - Accent6 3 8 2" xfId="1676" xr:uid="{00000000-0005-0000-0000-0000AE050000}"/>
    <cellStyle name="20% - Accent6 3 9" xfId="1677" xr:uid="{00000000-0005-0000-0000-0000AF050000}"/>
    <cellStyle name="20% - Accent6 3 9 2" xfId="1678" xr:uid="{00000000-0005-0000-0000-0000B0050000}"/>
    <cellStyle name="20% - Accent6 3_ACCOUNT" xfId="1679" xr:uid="{00000000-0005-0000-0000-0000B1050000}"/>
    <cellStyle name="20% - Accent6 4" xfId="1680" xr:uid="{00000000-0005-0000-0000-0000B2050000}"/>
    <cellStyle name="20% - Accent6 4 2" xfId="1681" xr:uid="{00000000-0005-0000-0000-0000B3050000}"/>
    <cellStyle name="20% - Accent6 4 2 2" xfId="1682" xr:uid="{00000000-0005-0000-0000-0000B4050000}"/>
    <cellStyle name="20% - Accent6 4 3" xfId="1683" xr:uid="{00000000-0005-0000-0000-0000B5050000}"/>
    <cellStyle name="20% - Accent6 4 3 2" xfId="1684" xr:uid="{00000000-0005-0000-0000-0000B6050000}"/>
    <cellStyle name="20% - Accent6 4 4" xfId="1685" xr:uid="{00000000-0005-0000-0000-0000B7050000}"/>
    <cellStyle name="20% - Accent6 5" xfId="1686" xr:uid="{00000000-0005-0000-0000-0000B8050000}"/>
    <cellStyle name="20% - Accent6 5 10" xfId="1687" xr:uid="{00000000-0005-0000-0000-0000B9050000}"/>
    <cellStyle name="20% - Accent6 5 2" xfId="1688" xr:uid="{00000000-0005-0000-0000-0000BA050000}"/>
    <cellStyle name="20% - Accent6 5 2 2" xfId="1689" xr:uid="{00000000-0005-0000-0000-0000BB050000}"/>
    <cellStyle name="20% - Accent6 5 2 2 2" xfId="1690" xr:uid="{00000000-0005-0000-0000-0000BC050000}"/>
    <cellStyle name="20% - Accent6 5 2 3" xfId="1691" xr:uid="{00000000-0005-0000-0000-0000BD050000}"/>
    <cellStyle name="20% - Accent6 5 2 3 2" xfId="1692" xr:uid="{00000000-0005-0000-0000-0000BE050000}"/>
    <cellStyle name="20% - Accent6 5 2 4" xfId="1693" xr:uid="{00000000-0005-0000-0000-0000BF050000}"/>
    <cellStyle name="20% - Accent6 5 2 4 2" xfId="1694" xr:uid="{00000000-0005-0000-0000-0000C0050000}"/>
    <cellStyle name="20% - Accent6 5 2 5" xfId="1695" xr:uid="{00000000-0005-0000-0000-0000C1050000}"/>
    <cellStyle name="20% - Accent6 5 2 5 2" xfId="1696" xr:uid="{00000000-0005-0000-0000-0000C2050000}"/>
    <cellStyle name="20% - Accent6 5 2 6" xfId="1697" xr:uid="{00000000-0005-0000-0000-0000C3050000}"/>
    <cellStyle name="20% - Accent6 5 2 6 2" xfId="1698" xr:uid="{00000000-0005-0000-0000-0000C4050000}"/>
    <cellStyle name="20% - Accent6 5 2 7" xfId="1699" xr:uid="{00000000-0005-0000-0000-0000C5050000}"/>
    <cellStyle name="20% - Accent6 5 3" xfId="1700" xr:uid="{00000000-0005-0000-0000-0000C6050000}"/>
    <cellStyle name="20% - Accent6 5 3 2" xfId="1701" xr:uid="{00000000-0005-0000-0000-0000C7050000}"/>
    <cellStyle name="20% - Accent6 5 3 2 2" xfId="1702" xr:uid="{00000000-0005-0000-0000-0000C8050000}"/>
    <cellStyle name="20% - Accent6 5 3 3" xfId="1703" xr:uid="{00000000-0005-0000-0000-0000C9050000}"/>
    <cellStyle name="20% - Accent6 5 3 3 2" xfId="1704" xr:uid="{00000000-0005-0000-0000-0000CA050000}"/>
    <cellStyle name="20% - Accent6 5 3 4" xfId="1705" xr:uid="{00000000-0005-0000-0000-0000CB050000}"/>
    <cellStyle name="20% - Accent6 5 3 4 2" xfId="1706" xr:uid="{00000000-0005-0000-0000-0000CC050000}"/>
    <cellStyle name="20% - Accent6 5 3 5" xfId="1707" xr:uid="{00000000-0005-0000-0000-0000CD050000}"/>
    <cellStyle name="20% - Accent6 5 3 5 2" xfId="1708" xr:uid="{00000000-0005-0000-0000-0000CE050000}"/>
    <cellStyle name="20% - Accent6 5 3 6" xfId="1709" xr:uid="{00000000-0005-0000-0000-0000CF050000}"/>
    <cellStyle name="20% - Accent6 5 3 6 2" xfId="1710" xr:uid="{00000000-0005-0000-0000-0000D0050000}"/>
    <cellStyle name="20% - Accent6 5 3 7" xfId="1711" xr:uid="{00000000-0005-0000-0000-0000D1050000}"/>
    <cellStyle name="20% - Accent6 5 4" xfId="1712" xr:uid="{00000000-0005-0000-0000-0000D2050000}"/>
    <cellStyle name="20% - Accent6 5 4 2" xfId="1713" xr:uid="{00000000-0005-0000-0000-0000D3050000}"/>
    <cellStyle name="20% - Accent6 5 5" xfId="1714" xr:uid="{00000000-0005-0000-0000-0000D4050000}"/>
    <cellStyle name="20% - Accent6 5 5 2" xfId="1715" xr:uid="{00000000-0005-0000-0000-0000D5050000}"/>
    <cellStyle name="20% - Accent6 5 6" xfId="1716" xr:uid="{00000000-0005-0000-0000-0000D6050000}"/>
    <cellStyle name="20% - Accent6 5 6 2" xfId="1717" xr:uid="{00000000-0005-0000-0000-0000D7050000}"/>
    <cellStyle name="20% - Accent6 5 7" xfId="1718" xr:uid="{00000000-0005-0000-0000-0000D8050000}"/>
    <cellStyle name="20% - Accent6 5 7 2" xfId="1719" xr:uid="{00000000-0005-0000-0000-0000D9050000}"/>
    <cellStyle name="20% - Accent6 5 8" xfId="1720" xr:uid="{00000000-0005-0000-0000-0000DA050000}"/>
    <cellStyle name="20% - Accent6 5 8 2" xfId="1721" xr:uid="{00000000-0005-0000-0000-0000DB050000}"/>
    <cellStyle name="20% - Accent6 5 9" xfId="1722" xr:uid="{00000000-0005-0000-0000-0000DC050000}"/>
    <cellStyle name="20% - Accent6 5 9 2" xfId="1723" xr:uid="{00000000-0005-0000-0000-0000DD050000}"/>
    <cellStyle name="20% - Accent6 6" xfId="1724" xr:uid="{00000000-0005-0000-0000-0000DE050000}"/>
    <cellStyle name="20% - Accent6 6 2" xfId="1725" xr:uid="{00000000-0005-0000-0000-0000DF050000}"/>
    <cellStyle name="20% - Accent6 6 2 2" xfId="1726" xr:uid="{00000000-0005-0000-0000-0000E0050000}"/>
    <cellStyle name="20% - Accent6 6 2 2 2" xfId="1727" xr:uid="{00000000-0005-0000-0000-0000E1050000}"/>
    <cellStyle name="20% - Accent6 6 2 3" xfId="1728" xr:uid="{00000000-0005-0000-0000-0000E2050000}"/>
    <cellStyle name="20% - Accent6 6 2 3 2" xfId="1729" xr:uid="{00000000-0005-0000-0000-0000E3050000}"/>
    <cellStyle name="20% - Accent6 6 2 4" xfId="1730" xr:uid="{00000000-0005-0000-0000-0000E4050000}"/>
    <cellStyle name="20% - Accent6 6 2 4 2" xfId="1731" xr:uid="{00000000-0005-0000-0000-0000E5050000}"/>
    <cellStyle name="20% - Accent6 6 2 5" xfId="1732" xr:uid="{00000000-0005-0000-0000-0000E6050000}"/>
    <cellStyle name="20% - Accent6 6 2 5 2" xfId="1733" xr:uid="{00000000-0005-0000-0000-0000E7050000}"/>
    <cellStyle name="20% - Accent6 6 2 6" xfId="1734" xr:uid="{00000000-0005-0000-0000-0000E8050000}"/>
    <cellStyle name="20% - Accent6 6 2 6 2" xfId="1735" xr:uid="{00000000-0005-0000-0000-0000E9050000}"/>
    <cellStyle name="20% - Accent6 6 2 7" xfId="1736" xr:uid="{00000000-0005-0000-0000-0000EA050000}"/>
    <cellStyle name="20% - Accent6 6 3" xfId="1737" xr:uid="{00000000-0005-0000-0000-0000EB050000}"/>
    <cellStyle name="20% - Accent6 6 3 2" xfId="1738" xr:uid="{00000000-0005-0000-0000-0000EC050000}"/>
    <cellStyle name="20% - Accent6 6 3 2 2" xfId="1739" xr:uid="{00000000-0005-0000-0000-0000ED050000}"/>
    <cellStyle name="20% - Accent6 6 3 3" xfId="1740" xr:uid="{00000000-0005-0000-0000-0000EE050000}"/>
    <cellStyle name="20% - Accent6 6 3 3 2" xfId="1741" xr:uid="{00000000-0005-0000-0000-0000EF050000}"/>
    <cellStyle name="20% - Accent6 6 3 4" xfId="1742" xr:uid="{00000000-0005-0000-0000-0000F0050000}"/>
    <cellStyle name="20% - Accent6 6 3 4 2" xfId="1743" xr:uid="{00000000-0005-0000-0000-0000F1050000}"/>
    <cellStyle name="20% - Accent6 6 3 5" xfId="1744" xr:uid="{00000000-0005-0000-0000-0000F2050000}"/>
    <cellStyle name="20% - Accent6 6 3 5 2" xfId="1745" xr:uid="{00000000-0005-0000-0000-0000F3050000}"/>
    <cellStyle name="20% - Accent6 6 3 6" xfId="1746" xr:uid="{00000000-0005-0000-0000-0000F4050000}"/>
    <cellStyle name="20% - Accent6 6 3 6 2" xfId="1747" xr:uid="{00000000-0005-0000-0000-0000F5050000}"/>
    <cellStyle name="20% - Accent6 6 3 7" xfId="1748" xr:uid="{00000000-0005-0000-0000-0000F6050000}"/>
    <cellStyle name="20% - Accent6 6 4" xfId="1749" xr:uid="{00000000-0005-0000-0000-0000F7050000}"/>
    <cellStyle name="20% - Accent6 6 4 2" xfId="1750" xr:uid="{00000000-0005-0000-0000-0000F8050000}"/>
    <cellStyle name="20% - Accent6 6 5" xfId="1751" xr:uid="{00000000-0005-0000-0000-0000F9050000}"/>
    <cellStyle name="20% - Accent6 6 5 2" xfId="1752" xr:uid="{00000000-0005-0000-0000-0000FA050000}"/>
    <cellStyle name="20% - Accent6 6 6" xfId="1753" xr:uid="{00000000-0005-0000-0000-0000FB050000}"/>
    <cellStyle name="20% - Accent6 6 6 2" xfId="1754" xr:uid="{00000000-0005-0000-0000-0000FC050000}"/>
    <cellStyle name="20% - Accent6 6 7" xfId="1755" xr:uid="{00000000-0005-0000-0000-0000FD050000}"/>
    <cellStyle name="20% - Accent6 6 7 2" xfId="1756" xr:uid="{00000000-0005-0000-0000-0000FE050000}"/>
    <cellStyle name="20% - Accent6 6 8" xfId="1757" xr:uid="{00000000-0005-0000-0000-0000FF050000}"/>
    <cellStyle name="20% - Accent6 6 8 2" xfId="1758" xr:uid="{00000000-0005-0000-0000-000000060000}"/>
    <cellStyle name="20% - Accent6 6 9" xfId="1759" xr:uid="{00000000-0005-0000-0000-000001060000}"/>
    <cellStyle name="20% - Accent6 7" xfId="1760" xr:uid="{00000000-0005-0000-0000-000002060000}"/>
    <cellStyle name="20% - Accent6 7 2" xfId="1761" xr:uid="{00000000-0005-0000-0000-000003060000}"/>
    <cellStyle name="20% - Accent6 7 2 2" xfId="1762" xr:uid="{00000000-0005-0000-0000-000004060000}"/>
    <cellStyle name="20% - Accent6 7 2 2 2" xfId="1763" xr:uid="{00000000-0005-0000-0000-000005060000}"/>
    <cellStyle name="20% - Accent6 7 2 3" xfId="1764" xr:uid="{00000000-0005-0000-0000-000006060000}"/>
    <cellStyle name="20% - Accent6 7 2 3 2" xfId="1765" xr:uid="{00000000-0005-0000-0000-000007060000}"/>
    <cellStyle name="20% - Accent6 7 2 4" xfId="1766" xr:uid="{00000000-0005-0000-0000-000008060000}"/>
    <cellStyle name="20% - Accent6 7 2 4 2" xfId="1767" xr:uid="{00000000-0005-0000-0000-000009060000}"/>
    <cellStyle name="20% - Accent6 7 2 5" xfId="1768" xr:uid="{00000000-0005-0000-0000-00000A060000}"/>
    <cellStyle name="20% - Accent6 7 2 5 2" xfId="1769" xr:uid="{00000000-0005-0000-0000-00000B060000}"/>
    <cellStyle name="20% - Accent6 7 2 6" xfId="1770" xr:uid="{00000000-0005-0000-0000-00000C060000}"/>
    <cellStyle name="20% - Accent6 7 2 6 2" xfId="1771" xr:uid="{00000000-0005-0000-0000-00000D060000}"/>
    <cellStyle name="20% - Accent6 7 2 7" xfId="1772" xr:uid="{00000000-0005-0000-0000-00000E060000}"/>
    <cellStyle name="20% - Accent6 7 3" xfId="1773" xr:uid="{00000000-0005-0000-0000-00000F060000}"/>
    <cellStyle name="20% - Accent6 7 3 2" xfId="1774" xr:uid="{00000000-0005-0000-0000-000010060000}"/>
    <cellStyle name="20% - Accent6 7 4" xfId="1775" xr:uid="{00000000-0005-0000-0000-000011060000}"/>
    <cellStyle name="20% - Accent6 7 4 2" xfId="1776" xr:uid="{00000000-0005-0000-0000-000012060000}"/>
    <cellStyle name="20% - Accent6 7 5" xfId="1777" xr:uid="{00000000-0005-0000-0000-000013060000}"/>
    <cellStyle name="20% - Accent6 7 5 2" xfId="1778" xr:uid="{00000000-0005-0000-0000-000014060000}"/>
    <cellStyle name="20% - Accent6 7 6" xfId="1779" xr:uid="{00000000-0005-0000-0000-000015060000}"/>
    <cellStyle name="20% - Accent6 7 6 2" xfId="1780" xr:uid="{00000000-0005-0000-0000-000016060000}"/>
    <cellStyle name="20% - Accent6 7 7" xfId="1781" xr:uid="{00000000-0005-0000-0000-000017060000}"/>
    <cellStyle name="20% - Accent6 7 7 2" xfId="1782" xr:uid="{00000000-0005-0000-0000-000018060000}"/>
    <cellStyle name="20% - Accent6 7 8" xfId="1783" xr:uid="{00000000-0005-0000-0000-000019060000}"/>
    <cellStyle name="20% - Accent6 8" xfId="1784" xr:uid="{00000000-0005-0000-0000-00001A060000}"/>
    <cellStyle name="20% - Accent6 8 2" xfId="1785" xr:uid="{00000000-0005-0000-0000-00001B060000}"/>
    <cellStyle name="20% - Accent6 8 2 2" xfId="1786" xr:uid="{00000000-0005-0000-0000-00001C060000}"/>
    <cellStyle name="20% - Accent6 8 3" xfId="1787" xr:uid="{00000000-0005-0000-0000-00001D060000}"/>
    <cellStyle name="20% - Accent6 8 3 2" xfId="1788" xr:uid="{00000000-0005-0000-0000-00001E060000}"/>
    <cellStyle name="20% - Accent6 8 4" xfId="1789" xr:uid="{00000000-0005-0000-0000-00001F060000}"/>
    <cellStyle name="20% - Accent6 8 4 2" xfId="1790" xr:uid="{00000000-0005-0000-0000-000020060000}"/>
    <cellStyle name="20% - Accent6 8 5" xfId="1791" xr:uid="{00000000-0005-0000-0000-000021060000}"/>
    <cellStyle name="20% - Accent6 8 5 2" xfId="1792" xr:uid="{00000000-0005-0000-0000-000022060000}"/>
    <cellStyle name="20% - Accent6 8 6" xfId="1793" xr:uid="{00000000-0005-0000-0000-000023060000}"/>
    <cellStyle name="20% - Accent6 8 6 2" xfId="1794" xr:uid="{00000000-0005-0000-0000-000024060000}"/>
    <cellStyle name="20% - Accent6 8 7" xfId="1795" xr:uid="{00000000-0005-0000-0000-000025060000}"/>
    <cellStyle name="20% - Accent6 9" xfId="1796" xr:uid="{00000000-0005-0000-0000-000026060000}"/>
    <cellStyle name="20% - Accent6 9 2" xfId="1797" xr:uid="{00000000-0005-0000-0000-000027060000}"/>
    <cellStyle name="20% - Accent6 9 2 2" xfId="1798" xr:uid="{00000000-0005-0000-0000-000028060000}"/>
    <cellStyle name="20% - Accent6 9 3" xfId="1799" xr:uid="{00000000-0005-0000-0000-000029060000}"/>
    <cellStyle name="20% - Accent6 9 3 2" xfId="1800" xr:uid="{00000000-0005-0000-0000-00002A060000}"/>
    <cellStyle name="20% - Accent6 9 4" xfId="1801" xr:uid="{00000000-0005-0000-0000-00002B060000}"/>
    <cellStyle name="20% - Accent6 9 4 2" xfId="1802" xr:uid="{00000000-0005-0000-0000-00002C060000}"/>
    <cellStyle name="20% - Accent6 9 5" xfId="1803" xr:uid="{00000000-0005-0000-0000-00002D060000}"/>
    <cellStyle name="20% - Accent6 9 5 2" xfId="1804" xr:uid="{00000000-0005-0000-0000-00002E060000}"/>
    <cellStyle name="20% - Accent6 9 6" xfId="1805" xr:uid="{00000000-0005-0000-0000-00002F060000}"/>
    <cellStyle name="20% - Accent6 9 6 2" xfId="1806" xr:uid="{00000000-0005-0000-0000-000030060000}"/>
    <cellStyle name="20% - Accent6 9 7" xfId="1807" xr:uid="{00000000-0005-0000-0000-000031060000}"/>
    <cellStyle name="20% - akcent 1" xfId="188" xr:uid="{00000000-0005-0000-0000-000032060000}"/>
    <cellStyle name="20% - akcent 2" xfId="189" xr:uid="{00000000-0005-0000-0000-000033060000}"/>
    <cellStyle name="20% - akcent 3" xfId="190" xr:uid="{00000000-0005-0000-0000-000034060000}"/>
    <cellStyle name="20% - akcent 4" xfId="191" xr:uid="{00000000-0005-0000-0000-000035060000}"/>
    <cellStyle name="20% - akcent 5" xfId="192" xr:uid="{00000000-0005-0000-0000-000036060000}"/>
    <cellStyle name="20% - akcent 6" xfId="193" xr:uid="{00000000-0005-0000-0000-000037060000}"/>
    <cellStyle name="20% - Dekorfärg1" xfId="1808" xr:uid="{00000000-0005-0000-0000-000038060000}"/>
    <cellStyle name="20% - Dekorfärg1 2" xfId="1809" xr:uid="{00000000-0005-0000-0000-000039060000}"/>
    <cellStyle name="20% - Dekorfärg1 2 2" xfId="1810" xr:uid="{00000000-0005-0000-0000-00003A060000}"/>
    <cellStyle name="20% - Dekorfärg1 3" xfId="1811" xr:uid="{00000000-0005-0000-0000-00003B060000}"/>
    <cellStyle name="20% - Dekorfärg2" xfId="1812" xr:uid="{00000000-0005-0000-0000-00003C060000}"/>
    <cellStyle name="20% - Dekorfärg2 2" xfId="1813" xr:uid="{00000000-0005-0000-0000-00003D060000}"/>
    <cellStyle name="20% - Dekorfärg2 2 2" xfId="1814" xr:uid="{00000000-0005-0000-0000-00003E060000}"/>
    <cellStyle name="20% - Dekorfärg2 3" xfId="1815" xr:uid="{00000000-0005-0000-0000-00003F060000}"/>
    <cellStyle name="20% - Dekorfärg3" xfId="1816" xr:uid="{00000000-0005-0000-0000-000040060000}"/>
    <cellStyle name="20% - Dekorfärg3 2" xfId="1817" xr:uid="{00000000-0005-0000-0000-000041060000}"/>
    <cellStyle name="20% - Dekorfärg3 2 2" xfId="1818" xr:uid="{00000000-0005-0000-0000-000042060000}"/>
    <cellStyle name="20% - Dekorfärg3 3" xfId="1819" xr:uid="{00000000-0005-0000-0000-000043060000}"/>
    <cellStyle name="20% - Dekorfärg4" xfId="1820" xr:uid="{00000000-0005-0000-0000-000044060000}"/>
    <cellStyle name="20% - Dekorfärg4 2" xfId="1821" xr:uid="{00000000-0005-0000-0000-000045060000}"/>
    <cellStyle name="20% - Dekorfärg4 2 2" xfId="1822" xr:uid="{00000000-0005-0000-0000-000046060000}"/>
    <cellStyle name="20% - Dekorfärg4 3" xfId="1823" xr:uid="{00000000-0005-0000-0000-000047060000}"/>
    <cellStyle name="20% - Dekorfärg5" xfId="1824" xr:uid="{00000000-0005-0000-0000-000048060000}"/>
    <cellStyle name="20% - Dekorfärg5 2" xfId="1825" xr:uid="{00000000-0005-0000-0000-000049060000}"/>
    <cellStyle name="20% - Dekorfärg5 2 2" xfId="1826" xr:uid="{00000000-0005-0000-0000-00004A060000}"/>
    <cellStyle name="20% - Dekorfärg5 3" xfId="1827" xr:uid="{00000000-0005-0000-0000-00004B060000}"/>
    <cellStyle name="20% - Dekorfärg6" xfId="1828" xr:uid="{00000000-0005-0000-0000-00004C060000}"/>
    <cellStyle name="20% - Dekorfärg6 2" xfId="1829" xr:uid="{00000000-0005-0000-0000-00004D060000}"/>
    <cellStyle name="20% - Dekorfärg6 2 2" xfId="1830" xr:uid="{00000000-0005-0000-0000-00004E060000}"/>
    <cellStyle name="20% - Dekorfärg6 3" xfId="1831" xr:uid="{00000000-0005-0000-0000-00004F060000}"/>
    <cellStyle name="40% - Accent1 10" xfId="1832" xr:uid="{00000000-0005-0000-0000-000050060000}"/>
    <cellStyle name="40% - Accent1 10 2" xfId="1833" xr:uid="{00000000-0005-0000-0000-000051060000}"/>
    <cellStyle name="40% - Accent1 10 2 2" xfId="1834" xr:uid="{00000000-0005-0000-0000-000052060000}"/>
    <cellStyle name="40% - Accent1 10 3" xfId="1835" xr:uid="{00000000-0005-0000-0000-000053060000}"/>
    <cellStyle name="40% - Accent1 10 3 2" xfId="1836" xr:uid="{00000000-0005-0000-0000-000054060000}"/>
    <cellStyle name="40% - Accent1 10 4" xfId="1837" xr:uid="{00000000-0005-0000-0000-000055060000}"/>
    <cellStyle name="40% - Accent1 10 4 2" xfId="1838" xr:uid="{00000000-0005-0000-0000-000056060000}"/>
    <cellStyle name="40% - Accent1 10 5" xfId="1839" xr:uid="{00000000-0005-0000-0000-000057060000}"/>
    <cellStyle name="40% - Accent1 10 5 2" xfId="1840" xr:uid="{00000000-0005-0000-0000-000058060000}"/>
    <cellStyle name="40% - Accent1 10 6" xfId="1841" xr:uid="{00000000-0005-0000-0000-000059060000}"/>
    <cellStyle name="40% - Accent1 10 6 2" xfId="1842" xr:uid="{00000000-0005-0000-0000-00005A060000}"/>
    <cellStyle name="40% - Accent1 10 7" xfId="1843" xr:uid="{00000000-0005-0000-0000-00005B060000}"/>
    <cellStyle name="40% - Accent1 11" xfId="1844" xr:uid="{00000000-0005-0000-0000-00005C060000}"/>
    <cellStyle name="40% - Accent1 11 2" xfId="1845" xr:uid="{00000000-0005-0000-0000-00005D060000}"/>
    <cellStyle name="40% - Accent1 11 2 2" xfId="1846" xr:uid="{00000000-0005-0000-0000-00005E060000}"/>
    <cellStyle name="40% - Accent1 11 3" xfId="1847" xr:uid="{00000000-0005-0000-0000-00005F060000}"/>
    <cellStyle name="40% - Accent1 11 3 2" xfId="1848" xr:uid="{00000000-0005-0000-0000-000060060000}"/>
    <cellStyle name="40% - Accent1 11 4" xfId="1849" xr:uid="{00000000-0005-0000-0000-000061060000}"/>
    <cellStyle name="40% - Accent1 11 4 2" xfId="1850" xr:uid="{00000000-0005-0000-0000-000062060000}"/>
    <cellStyle name="40% - Accent1 11 5" xfId="1851" xr:uid="{00000000-0005-0000-0000-000063060000}"/>
    <cellStyle name="40% - Accent1 11 5 2" xfId="1852" xr:uid="{00000000-0005-0000-0000-000064060000}"/>
    <cellStyle name="40% - Accent1 11 6" xfId="1853" xr:uid="{00000000-0005-0000-0000-000065060000}"/>
    <cellStyle name="40% - Accent1 12" xfId="1854" xr:uid="{00000000-0005-0000-0000-000066060000}"/>
    <cellStyle name="40% - Accent1 12 2" xfId="1855" xr:uid="{00000000-0005-0000-0000-000067060000}"/>
    <cellStyle name="40% - Accent1 13" xfId="1856" xr:uid="{00000000-0005-0000-0000-000068060000}"/>
    <cellStyle name="40% - Accent1 13 2" xfId="1857" xr:uid="{00000000-0005-0000-0000-000069060000}"/>
    <cellStyle name="40% - Accent1 14" xfId="1858" xr:uid="{00000000-0005-0000-0000-00006A060000}"/>
    <cellStyle name="40% - Accent1 14 2" xfId="1859" xr:uid="{00000000-0005-0000-0000-00006B060000}"/>
    <cellStyle name="40% - Accent1 15" xfId="1860" xr:uid="{00000000-0005-0000-0000-00006C060000}"/>
    <cellStyle name="40% - Accent1 15 2" xfId="1861" xr:uid="{00000000-0005-0000-0000-00006D060000}"/>
    <cellStyle name="40% - Accent1 16" xfId="1862" xr:uid="{00000000-0005-0000-0000-00006E060000}"/>
    <cellStyle name="40% - Accent1 16 2" xfId="1863" xr:uid="{00000000-0005-0000-0000-00006F060000}"/>
    <cellStyle name="40% - Accent1 17" xfId="1864" xr:uid="{00000000-0005-0000-0000-000070060000}"/>
    <cellStyle name="40% - Accent1 18" xfId="1865" xr:uid="{00000000-0005-0000-0000-000071060000}"/>
    <cellStyle name="40% - Accent1 2" xfId="1866" xr:uid="{00000000-0005-0000-0000-000072060000}"/>
    <cellStyle name="40% - Accent1 2 10" xfId="1867" xr:uid="{00000000-0005-0000-0000-000073060000}"/>
    <cellStyle name="40% - Accent1 2 2" xfId="1868" xr:uid="{00000000-0005-0000-0000-000074060000}"/>
    <cellStyle name="40% - Accent1 2 2 2" xfId="1869" xr:uid="{00000000-0005-0000-0000-000075060000}"/>
    <cellStyle name="40% - Accent1 2 2 2 2" xfId="1870" xr:uid="{00000000-0005-0000-0000-000076060000}"/>
    <cellStyle name="40% - Accent1 2 2 3" xfId="1871" xr:uid="{00000000-0005-0000-0000-000077060000}"/>
    <cellStyle name="40% - Accent1 2 2 3 2" xfId="1872" xr:uid="{00000000-0005-0000-0000-000078060000}"/>
    <cellStyle name="40% - Accent1 2 2 4" xfId="1873" xr:uid="{00000000-0005-0000-0000-000079060000}"/>
    <cellStyle name="40% - Accent1 2 2 4 2" xfId="1874" xr:uid="{00000000-0005-0000-0000-00007A060000}"/>
    <cellStyle name="40% - Accent1 2 2 5" xfId="1875" xr:uid="{00000000-0005-0000-0000-00007B060000}"/>
    <cellStyle name="40% - Accent1 2 2 5 2" xfId="1876" xr:uid="{00000000-0005-0000-0000-00007C060000}"/>
    <cellStyle name="40% - Accent1 2 2 6" xfId="1877" xr:uid="{00000000-0005-0000-0000-00007D060000}"/>
    <cellStyle name="40% - Accent1 2 2 6 2" xfId="1878" xr:uid="{00000000-0005-0000-0000-00007E060000}"/>
    <cellStyle name="40% - Accent1 2 2 7" xfId="1879" xr:uid="{00000000-0005-0000-0000-00007F060000}"/>
    <cellStyle name="40% - Accent1 2 2 7 2" xfId="1880" xr:uid="{00000000-0005-0000-0000-000080060000}"/>
    <cellStyle name="40% - Accent1 2 2 8" xfId="1881" xr:uid="{00000000-0005-0000-0000-000081060000}"/>
    <cellStyle name="40% - Accent1 2 3" xfId="1882" xr:uid="{00000000-0005-0000-0000-000082060000}"/>
    <cellStyle name="40% - Accent1 2 3 2" xfId="1883" xr:uid="{00000000-0005-0000-0000-000083060000}"/>
    <cellStyle name="40% - Accent1 2 3 2 2" xfId="1884" xr:uid="{00000000-0005-0000-0000-000084060000}"/>
    <cellStyle name="40% - Accent1 2 3 3" xfId="1885" xr:uid="{00000000-0005-0000-0000-000085060000}"/>
    <cellStyle name="40% - Accent1 2 3 3 2" xfId="1886" xr:uid="{00000000-0005-0000-0000-000086060000}"/>
    <cellStyle name="40% - Accent1 2 3 4" xfId="1887" xr:uid="{00000000-0005-0000-0000-000087060000}"/>
    <cellStyle name="40% - Accent1 2 3 4 2" xfId="1888" xr:uid="{00000000-0005-0000-0000-000088060000}"/>
    <cellStyle name="40% - Accent1 2 3 5" xfId="1889" xr:uid="{00000000-0005-0000-0000-000089060000}"/>
    <cellStyle name="40% - Accent1 2 3 5 2" xfId="1890" xr:uid="{00000000-0005-0000-0000-00008A060000}"/>
    <cellStyle name="40% - Accent1 2 3 6" xfId="1891" xr:uid="{00000000-0005-0000-0000-00008B060000}"/>
    <cellStyle name="40% - Accent1 2 3 6 2" xfId="1892" xr:uid="{00000000-0005-0000-0000-00008C060000}"/>
    <cellStyle name="40% - Accent1 2 3 7" xfId="1893" xr:uid="{00000000-0005-0000-0000-00008D060000}"/>
    <cellStyle name="40% - Accent1 2 4" xfId="1894" xr:uid="{00000000-0005-0000-0000-00008E060000}"/>
    <cellStyle name="40% - Accent1 2 4 2" xfId="1895" xr:uid="{00000000-0005-0000-0000-00008F060000}"/>
    <cellStyle name="40% - Accent1 2 5" xfId="1896" xr:uid="{00000000-0005-0000-0000-000090060000}"/>
    <cellStyle name="40% - Accent1 2 5 2" xfId="1897" xr:uid="{00000000-0005-0000-0000-000091060000}"/>
    <cellStyle name="40% - Accent1 2 6" xfId="1898" xr:uid="{00000000-0005-0000-0000-000092060000}"/>
    <cellStyle name="40% - Accent1 2 6 2" xfId="1899" xr:uid="{00000000-0005-0000-0000-000093060000}"/>
    <cellStyle name="40% - Accent1 2 7" xfId="1900" xr:uid="{00000000-0005-0000-0000-000094060000}"/>
    <cellStyle name="40% - Accent1 2 7 2" xfId="1901" xr:uid="{00000000-0005-0000-0000-000095060000}"/>
    <cellStyle name="40% - Accent1 2 8" xfId="1902" xr:uid="{00000000-0005-0000-0000-000096060000}"/>
    <cellStyle name="40% - Accent1 2 8 2" xfId="1903" xr:uid="{00000000-0005-0000-0000-000097060000}"/>
    <cellStyle name="40% - Accent1 2 9" xfId="1904" xr:uid="{00000000-0005-0000-0000-000098060000}"/>
    <cellStyle name="40% - Accent1 2 9 2" xfId="1905" xr:uid="{00000000-0005-0000-0000-000099060000}"/>
    <cellStyle name="40% - Accent1 2_ACCOUNT" xfId="1906" xr:uid="{00000000-0005-0000-0000-00009A060000}"/>
    <cellStyle name="40% - Accent1 3" xfId="1907" xr:uid="{00000000-0005-0000-0000-00009B060000}"/>
    <cellStyle name="40% - Accent1 3 10" xfId="1908" xr:uid="{00000000-0005-0000-0000-00009C060000}"/>
    <cellStyle name="40% - Accent1 3 2" xfId="1909" xr:uid="{00000000-0005-0000-0000-00009D060000}"/>
    <cellStyle name="40% - Accent1 3 2 2" xfId="1910" xr:uid="{00000000-0005-0000-0000-00009E060000}"/>
    <cellStyle name="40% - Accent1 3 2 2 2" xfId="1911" xr:uid="{00000000-0005-0000-0000-00009F060000}"/>
    <cellStyle name="40% - Accent1 3 2 3" xfId="1912" xr:uid="{00000000-0005-0000-0000-0000A0060000}"/>
    <cellStyle name="40% - Accent1 3 2 3 2" xfId="1913" xr:uid="{00000000-0005-0000-0000-0000A1060000}"/>
    <cellStyle name="40% - Accent1 3 2 4" xfId="1914" xr:uid="{00000000-0005-0000-0000-0000A2060000}"/>
    <cellStyle name="40% - Accent1 3 2 4 2" xfId="1915" xr:uid="{00000000-0005-0000-0000-0000A3060000}"/>
    <cellStyle name="40% - Accent1 3 2 5" xfId="1916" xr:uid="{00000000-0005-0000-0000-0000A4060000}"/>
    <cellStyle name="40% - Accent1 3 2 5 2" xfId="1917" xr:uid="{00000000-0005-0000-0000-0000A5060000}"/>
    <cellStyle name="40% - Accent1 3 2 6" xfId="1918" xr:uid="{00000000-0005-0000-0000-0000A6060000}"/>
    <cellStyle name="40% - Accent1 3 2 6 2" xfId="1919" xr:uid="{00000000-0005-0000-0000-0000A7060000}"/>
    <cellStyle name="40% - Accent1 3 2 7" xfId="1920" xr:uid="{00000000-0005-0000-0000-0000A8060000}"/>
    <cellStyle name="40% - Accent1 3 2 7 2" xfId="1921" xr:uid="{00000000-0005-0000-0000-0000A9060000}"/>
    <cellStyle name="40% - Accent1 3 2 8" xfId="1922" xr:uid="{00000000-0005-0000-0000-0000AA060000}"/>
    <cellStyle name="40% - Accent1 3 3" xfId="1923" xr:uid="{00000000-0005-0000-0000-0000AB060000}"/>
    <cellStyle name="40% - Accent1 3 3 2" xfId="1924" xr:uid="{00000000-0005-0000-0000-0000AC060000}"/>
    <cellStyle name="40% - Accent1 3 3 2 2" xfId="1925" xr:uid="{00000000-0005-0000-0000-0000AD060000}"/>
    <cellStyle name="40% - Accent1 3 3 3" xfId="1926" xr:uid="{00000000-0005-0000-0000-0000AE060000}"/>
    <cellStyle name="40% - Accent1 3 3 3 2" xfId="1927" xr:uid="{00000000-0005-0000-0000-0000AF060000}"/>
    <cellStyle name="40% - Accent1 3 3 4" xfId="1928" xr:uid="{00000000-0005-0000-0000-0000B0060000}"/>
    <cellStyle name="40% - Accent1 3 3 4 2" xfId="1929" xr:uid="{00000000-0005-0000-0000-0000B1060000}"/>
    <cellStyle name="40% - Accent1 3 3 5" xfId="1930" xr:uid="{00000000-0005-0000-0000-0000B2060000}"/>
    <cellStyle name="40% - Accent1 3 3 5 2" xfId="1931" xr:uid="{00000000-0005-0000-0000-0000B3060000}"/>
    <cellStyle name="40% - Accent1 3 3 6" xfId="1932" xr:uid="{00000000-0005-0000-0000-0000B4060000}"/>
    <cellStyle name="40% - Accent1 3 3 6 2" xfId="1933" xr:uid="{00000000-0005-0000-0000-0000B5060000}"/>
    <cellStyle name="40% - Accent1 3 3 7" xfId="1934" xr:uid="{00000000-0005-0000-0000-0000B6060000}"/>
    <cellStyle name="40% - Accent1 3 4" xfId="1935" xr:uid="{00000000-0005-0000-0000-0000B7060000}"/>
    <cellStyle name="40% - Accent1 3 4 2" xfId="1936" xr:uid="{00000000-0005-0000-0000-0000B8060000}"/>
    <cellStyle name="40% - Accent1 3 5" xfId="1937" xr:uid="{00000000-0005-0000-0000-0000B9060000}"/>
    <cellStyle name="40% - Accent1 3 5 2" xfId="1938" xr:uid="{00000000-0005-0000-0000-0000BA060000}"/>
    <cellStyle name="40% - Accent1 3 6" xfId="1939" xr:uid="{00000000-0005-0000-0000-0000BB060000}"/>
    <cellStyle name="40% - Accent1 3 6 2" xfId="1940" xr:uid="{00000000-0005-0000-0000-0000BC060000}"/>
    <cellStyle name="40% - Accent1 3 7" xfId="1941" xr:uid="{00000000-0005-0000-0000-0000BD060000}"/>
    <cellStyle name="40% - Accent1 3 7 2" xfId="1942" xr:uid="{00000000-0005-0000-0000-0000BE060000}"/>
    <cellStyle name="40% - Accent1 3 8" xfId="1943" xr:uid="{00000000-0005-0000-0000-0000BF060000}"/>
    <cellStyle name="40% - Accent1 3 8 2" xfId="1944" xr:uid="{00000000-0005-0000-0000-0000C0060000}"/>
    <cellStyle name="40% - Accent1 3 9" xfId="1945" xr:uid="{00000000-0005-0000-0000-0000C1060000}"/>
    <cellStyle name="40% - Accent1 3 9 2" xfId="1946" xr:uid="{00000000-0005-0000-0000-0000C2060000}"/>
    <cellStyle name="40% - Accent1 3_ACCOUNT" xfId="1947" xr:uid="{00000000-0005-0000-0000-0000C3060000}"/>
    <cellStyle name="40% - Accent1 4" xfId="1948" xr:uid="{00000000-0005-0000-0000-0000C4060000}"/>
    <cellStyle name="40% - Accent1 4 2" xfId="1949" xr:uid="{00000000-0005-0000-0000-0000C5060000}"/>
    <cellStyle name="40% - Accent1 4 2 2" xfId="1950" xr:uid="{00000000-0005-0000-0000-0000C6060000}"/>
    <cellStyle name="40% - Accent1 4 3" xfId="1951" xr:uid="{00000000-0005-0000-0000-0000C7060000}"/>
    <cellStyle name="40% - Accent1 4 3 2" xfId="1952" xr:uid="{00000000-0005-0000-0000-0000C8060000}"/>
    <cellStyle name="40% - Accent1 4 4" xfId="1953" xr:uid="{00000000-0005-0000-0000-0000C9060000}"/>
    <cellStyle name="40% - Accent1 5" xfId="1954" xr:uid="{00000000-0005-0000-0000-0000CA060000}"/>
    <cellStyle name="40% - Accent1 5 10" xfId="1955" xr:uid="{00000000-0005-0000-0000-0000CB060000}"/>
    <cellStyle name="40% - Accent1 5 2" xfId="1956" xr:uid="{00000000-0005-0000-0000-0000CC060000}"/>
    <cellStyle name="40% - Accent1 5 2 2" xfId="1957" xr:uid="{00000000-0005-0000-0000-0000CD060000}"/>
    <cellStyle name="40% - Accent1 5 2 2 2" xfId="1958" xr:uid="{00000000-0005-0000-0000-0000CE060000}"/>
    <cellStyle name="40% - Accent1 5 2 3" xfId="1959" xr:uid="{00000000-0005-0000-0000-0000CF060000}"/>
    <cellStyle name="40% - Accent1 5 2 3 2" xfId="1960" xr:uid="{00000000-0005-0000-0000-0000D0060000}"/>
    <cellStyle name="40% - Accent1 5 2 4" xfId="1961" xr:uid="{00000000-0005-0000-0000-0000D1060000}"/>
    <cellStyle name="40% - Accent1 5 2 4 2" xfId="1962" xr:uid="{00000000-0005-0000-0000-0000D2060000}"/>
    <cellStyle name="40% - Accent1 5 2 5" xfId="1963" xr:uid="{00000000-0005-0000-0000-0000D3060000}"/>
    <cellStyle name="40% - Accent1 5 2 5 2" xfId="1964" xr:uid="{00000000-0005-0000-0000-0000D4060000}"/>
    <cellStyle name="40% - Accent1 5 2 6" xfId="1965" xr:uid="{00000000-0005-0000-0000-0000D5060000}"/>
    <cellStyle name="40% - Accent1 5 2 6 2" xfId="1966" xr:uid="{00000000-0005-0000-0000-0000D6060000}"/>
    <cellStyle name="40% - Accent1 5 2 7" xfId="1967" xr:uid="{00000000-0005-0000-0000-0000D7060000}"/>
    <cellStyle name="40% - Accent1 5 3" xfId="1968" xr:uid="{00000000-0005-0000-0000-0000D8060000}"/>
    <cellStyle name="40% - Accent1 5 3 2" xfId="1969" xr:uid="{00000000-0005-0000-0000-0000D9060000}"/>
    <cellStyle name="40% - Accent1 5 3 2 2" xfId="1970" xr:uid="{00000000-0005-0000-0000-0000DA060000}"/>
    <cellStyle name="40% - Accent1 5 3 3" xfId="1971" xr:uid="{00000000-0005-0000-0000-0000DB060000}"/>
    <cellStyle name="40% - Accent1 5 3 3 2" xfId="1972" xr:uid="{00000000-0005-0000-0000-0000DC060000}"/>
    <cellStyle name="40% - Accent1 5 3 4" xfId="1973" xr:uid="{00000000-0005-0000-0000-0000DD060000}"/>
    <cellStyle name="40% - Accent1 5 3 4 2" xfId="1974" xr:uid="{00000000-0005-0000-0000-0000DE060000}"/>
    <cellStyle name="40% - Accent1 5 3 5" xfId="1975" xr:uid="{00000000-0005-0000-0000-0000DF060000}"/>
    <cellStyle name="40% - Accent1 5 3 5 2" xfId="1976" xr:uid="{00000000-0005-0000-0000-0000E0060000}"/>
    <cellStyle name="40% - Accent1 5 3 6" xfId="1977" xr:uid="{00000000-0005-0000-0000-0000E1060000}"/>
    <cellStyle name="40% - Accent1 5 3 6 2" xfId="1978" xr:uid="{00000000-0005-0000-0000-0000E2060000}"/>
    <cellStyle name="40% - Accent1 5 3 7" xfId="1979" xr:uid="{00000000-0005-0000-0000-0000E3060000}"/>
    <cellStyle name="40% - Accent1 5 4" xfId="1980" xr:uid="{00000000-0005-0000-0000-0000E4060000}"/>
    <cellStyle name="40% - Accent1 5 4 2" xfId="1981" xr:uid="{00000000-0005-0000-0000-0000E5060000}"/>
    <cellStyle name="40% - Accent1 5 5" xfId="1982" xr:uid="{00000000-0005-0000-0000-0000E6060000}"/>
    <cellStyle name="40% - Accent1 5 5 2" xfId="1983" xr:uid="{00000000-0005-0000-0000-0000E7060000}"/>
    <cellStyle name="40% - Accent1 5 6" xfId="1984" xr:uid="{00000000-0005-0000-0000-0000E8060000}"/>
    <cellStyle name="40% - Accent1 5 6 2" xfId="1985" xr:uid="{00000000-0005-0000-0000-0000E9060000}"/>
    <cellStyle name="40% - Accent1 5 7" xfId="1986" xr:uid="{00000000-0005-0000-0000-0000EA060000}"/>
    <cellStyle name="40% - Accent1 5 7 2" xfId="1987" xr:uid="{00000000-0005-0000-0000-0000EB060000}"/>
    <cellStyle name="40% - Accent1 5 8" xfId="1988" xr:uid="{00000000-0005-0000-0000-0000EC060000}"/>
    <cellStyle name="40% - Accent1 5 8 2" xfId="1989" xr:uid="{00000000-0005-0000-0000-0000ED060000}"/>
    <cellStyle name="40% - Accent1 5 9" xfId="1990" xr:uid="{00000000-0005-0000-0000-0000EE060000}"/>
    <cellStyle name="40% - Accent1 5 9 2" xfId="1991" xr:uid="{00000000-0005-0000-0000-0000EF060000}"/>
    <cellStyle name="40% - Accent1 6" xfId="1992" xr:uid="{00000000-0005-0000-0000-0000F0060000}"/>
    <cellStyle name="40% - Accent1 6 2" xfId="1993" xr:uid="{00000000-0005-0000-0000-0000F1060000}"/>
    <cellStyle name="40% - Accent1 6 2 2" xfId="1994" xr:uid="{00000000-0005-0000-0000-0000F2060000}"/>
    <cellStyle name="40% - Accent1 6 2 2 2" xfId="1995" xr:uid="{00000000-0005-0000-0000-0000F3060000}"/>
    <cellStyle name="40% - Accent1 6 2 3" xfId="1996" xr:uid="{00000000-0005-0000-0000-0000F4060000}"/>
    <cellStyle name="40% - Accent1 6 2 3 2" xfId="1997" xr:uid="{00000000-0005-0000-0000-0000F5060000}"/>
    <cellStyle name="40% - Accent1 6 2 4" xfId="1998" xr:uid="{00000000-0005-0000-0000-0000F6060000}"/>
    <cellStyle name="40% - Accent1 6 2 4 2" xfId="1999" xr:uid="{00000000-0005-0000-0000-0000F7060000}"/>
    <cellStyle name="40% - Accent1 6 2 5" xfId="2000" xr:uid="{00000000-0005-0000-0000-0000F8060000}"/>
    <cellStyle name="40% - Accent1 6 2 5 2" xfId="2001" xr:uid="{00000000-0005-0000-0000-0000F9060000}"/>
    <cellStyle name="40% - Accent1 6 2 6" xfId="2002" xr:uid="{00000000-0005-0000-0000-0000FA060000}"/>
    <cellStyle name="40% - Accent1 6 2 6 2" xfId="2003" xr:uid="{00000000-0005-0000-0000-0000FB060000}"/>
    <cellStyle name="40% - Accent1 6 2 7" xfId="2004" xr:uid="{00000000-0005-0000-0000-0000FC060000}"/>
    <cellStyle name="40% - Accent1 6 3" xfId="2005" xr:uid="{00000000-0005-0000-0000-0000FD060000}"/>
    <cellStyle name="40% - Accent1 6 3 2" xfId="2006" xr:uid="{00000000-0005-0000-0000-0000FE060000}"/>
    <cellStyle name="40% - Accent1 6 3 2 2" xfId="2007" xr:uid="{00000000-0005-0000-0000-0000FF060000}"/>
    <cellStyle name="40% - Accent1 6 3 3" xfId="2008" xr:uid="{00000000-0005-0000-0000-000000070000}"/>
    <cellStyle name="40% - Accent1 6 3 3 2" xfId="2009" xr:uid="{00000000-0005-0000-0000-000001070000}"/>
    <cellStyle name="40% - Accent1 6 3 4" xfId="2010" xr:uid="{00000000-0005-0000-0000-000002070000}"/>
    <cellStyle name="40% - Accent1 6 3 4 2" xfId="2011" xr:uid="{00000000-0005-0000-0000-000003070000}"/>
    <cellStyle name="40% - Accent1 6 3 5" xfId="2012" xr:uid="{00000000-0005-0000-0000-000004070000}"/>
    <cellStyle name="40% - Accent1 6 3 5 2" xfId="2013" xr:uid="{00000000-0005-0000-0000-000005070000}"/>
    <cellStyle name="40% - Accent1 6 3 6" xfId="2014" xr:uid="{00000000-0005-0000-0000-000006070000}"/>
    <cellStyle name="40% - Accent1 6 3 6 2" xfId="2015" xr:uid="{00000000-0005-0000-0000-000007070000}"/>
    <cellStyle name="40% - Accent1 6 3 7" xfId="2016" xr:uid="{00000000-0005-0000-0000-000008070000}"/>
    <cellStyle name="40% - Accent1 6 4" xfId="2017" xr:uid="{00000000-0005-0000-0000-000009070000}"/>
    <cellStyle name="40% - Accent1 6 4 2" xfId="2018" xr:uid="{00000000-0005-0000-0000-00000A070000}"/>
    <cellStyle name="40% - Accent1 6 5" xfId="2019" xr:uid="{00000000-0005-0000-0000-00000B070000}"/>
    <cellStyle name="40% - Accent1 6 5 2" xfId="2020" xr:uid="{00000000-0005-0000-0000-00000C070000}"/>
    <cellStyle name="40% - Accent1 6 6" xfId="2021" xr:uid="{00000000-0005-0000-0000-00000D070000}"/>
    <cellStyle name="40% - Accent1 6 6 2" xfId="2022" xr:uid="{00000000-0005-0000-0000-00000E070000}"/>
    <cellStyle name="40% - Accent1 6 7" xfId="2023" xr:uid="{00000000-0005-0000-0000-00000F070000}"/>
    <cellStyle name="40% - Accent1 6 7 2" xfId="2024" xr:uid="{00000000-0005-0000-0000-000010070000}"/>
    <cellStyle name="40% - Accent1 6 8" xfId="2025" xr:uid="{00000000-0005-0000-0000-000011070000}"/>
    <cellStyle name="40% - Accent1 6 8 2" xfId="2026" xr:uid="{00000000-0005-0000-0000-000012070000}"/>
    <cellStyle name="40% - Accent1 6 9" xfId="2027" xr:uid="{00000000-0005-0000-0000-000013070000}"/>
    <cellStyle name="40% - Accent1 7" xfId="2028" xr:uid="{00000000-0005-0000-0000-000014070000}"/>
    <cellStyle name="40% - Accent1 7 2" xfId="2029" xr:uid="{00000000-0005-0000-0000-000015070000}"/>
    <cellStyle name="40% - Accent1 7 2 2" xfId="2030" xr:uid="{00000000-0005-0000-0000-000016070000}"/>
    <cellStyle name="40% - Accent1 7 2 2 2" xfId="2031" xr:uid="{00000000-0005-0000-0000-000017070000}"/>
    <cellStyle name="40% - Accent1 7 2 3" xfId="2032" xr:uid="{00000000-0005-0000-0000-000018070000}"/>
    <cellStyle name="40% - Accent1 7 2 3 2" xfId="2033" xr:uid="{00000000-0005-0000-0000-000019070000}"/>
    <cellStyle name="40% - Accent1 7 2 4" xfId="2034" xr:uid="{00000000-0005-0000-0000-00001A070000}"/>
    <cellStyle name="40% - Accent1 7 2 4 2" xfId="2035" xr:uid="{00000000-0005-0000-0000-00001B070000}"/>
    <cellStyle name="40% - Accent1 7 2 5" xfId="2036" xr:uid="{00000000-0005-0000-0000-00001C070000}"/>
    <cellStyle name="40% - Accent1 7 2 5 2" xfId="2037" xr:uid="{00000000-0005-0000-0000-00001D070000}"/>
    <cellStyle name="40% - Accent1 7 2 6" xfId="2038" xr:uid="{00000000-0005-0000-0000-00001E070000}"/>
    <cellStyle name="40% - Accent1 7 2 6 2" xfId="2039" xr:uid="{00000000-0005-0000-0000-00001F070000}"/>
    <cellStyle name="40% - Accent1 7 2 7" xfId="2040" xr:uid="{00000000-0005-0000-0000-000020070000}"/>
    <cellStyle name="40% - Accent1 7 3" xfId="2041" xr:uid="{00000000-0005-0000-0000-000021070000}"/>
    <cellStyle name="40% - Accent1 7 3 2" xfId="2042" xr:uid="{00000000-0005-0000-0000-000022070000}"/>
    <cellStyle name="40% - Accent1 7 4" xfId="2043" xr:uid="{00000000-0005-0000-0000-000023070000}"/>
    <cellStyle name="40% - Accent1 7 4 2" xfId="2044" xr:uid="{00000000-0005-0000-0000-000024070000}"/>
    <cellStyle name="40% - Accent1 7 5" xfId="2045" xr:uid="{00000000-0005-0000-0000-000025070000}"/>
    <cellStyle name="40% - Accent1 7 5 2" xfId="2046" xr:uid="{00000000-0005-0000-0000-000026070000}"/>
    <cellStyle name="40% - Accent1 7 6" xfId="2047" xr:uid="{00000000-0005-0000-0000-000027070000}"/>
    <cellStyle name="40% - Accent1 7 6 2" xfId="2048" xr:uid="{00000000-0005-0000-0000-000028070000}"/>
    <cellStyle name="40% - Accent1 7 7" xfId="2049" xr:uid="{00000000-0005-0000-0000-000029070000}"/>
    <cellStyle name="40% - Accent1 7 7 2" xfId="2050" xr:uid="{00000000-0005-0000-0000-00002A070000}"/>
    <cellStyle name="40% - Accent1 7 8" xfId="2051" xr:uid="{00000000-0005-0000-0000-00002B070000}"/>
    <cellStyle name="40% - Accent1 8" xfId="2052" xr:uid="{00000000-0005-0000-0000-00002C070000}"/>
    <cellStyle name="40% - Accent1 8 2" xfId="2053" xr:uid="{00000000-0005-0000-0000-00002D070000}"/>
    <cellStyle name="40% - Accent1 8 2 2" xfId="2054" xr:uid="{00000000-0005-0000-0000-00002E070000}"/>
    <cellStyle name="40% - Accent1 8 3" xfId="2055" xr:uid="{00000000-0005-0000-0000-00002F070000}"/>
    <cellStyle name="40% - Accent1 8 3 2" xfId="2056" xr:uid="{00000000-0005-0000-0000-000030070000}"/>
    <cellStyle name="40% - Accent1 8 4" xfId="2057" xr:uid="{00000000-0005-0000-0000-000031070000}"/>
    <cellStyle name="40% - Accent1 8 4 2" xfId="2058" xr:uid="{00000000-0005-0000-0000-000032070000}"/>
    <cellStyle name="40% - Accent1 8 5" xfId="2059" xr:uid="{00000000-0005-0000-0000-000033070000}"/>
    <cellStyle name="40% - Accent1 8 5 2" xfId="2060" xr:uid="{00000000-0005-0000-0000-000034070000}"/>
    <cellStyle name="40% - Accent1 8 6" xfId="2061" xr:uid="{00000000-0005-0000-0000-000035070000}"/>
    <cellStyle name="40% - Accent1 8 6 2" xfId="2062" xr:uid="{00000000-0005-0000-0000-000036070000}"/>
    <cellStyle name="40% - Accent1 8 7" xfId="2063" xr:uid="{00000000-0005-0000-0000-000037070000}"/>
    <cellStyle name="40% - Accent1 9" xfId="2064" xr:uid="{00000000-0005-0000-0000-000038070000}"/>
    <cellStyle name="40% - Accent1 9 2" xfId="2065" xr:uid="{00000000-0005-0000-0000-000039070000}"/>
    <cellStyle name="40% - Accent1 9 2 2" xfId="2066" xr:uid="{00000000-0005-0000-0000-00003A070000}"/>
    <cellStyle name="40% - Accent1 9 3" xfId="2067" xr:uid="{00000000-0005-0000-0000-00003B070000}"/>
    <cellStyle name="40% - Accent1 9 3 2" xfId="2068" xr:uid="{00000000-0005-0000-0000-00003C070000}"/>
    <cellStyle name="40% - Accent1 9 4" xfId="2069" xr:uid="{00000000-0005-0000-0000-00003D070000}"/>
    <cellStyle name="40% - Accent1 9 4 2" xfId="2070" xr:uid="{00000000-0005-0000-0000-00003E070000}"/>
    <cellStyle name="40% - Accent1 9 5" xfId="2071" xr:uid="{00000000-0005-0000-0000-00003F070000}"/>
    <cellStyle name="40% - Accent1 9 5 2" xfId="2072" xr:uid="{00000000-0005-0000-0000-000040070000}"/>
    <cellStyle name="40% - Accent1 9 6" xfId="2073" xr:uid="{00000000-0005-0000-0000-000041070000}"/>
    <cellStyle name="40% - Accent1 9 6 2" xfId="2074" xr:uid="{00000000-0005-0000-0000-000042070000}"/>
    <cellStyle name="40% - Accent1 9 7" xfId="2075" xr:uid="{00000000-0005-0000-0000-000043070000}"/>
    <cellStyle name="40% - Accent2 10" xfId="2076" xr:uid="{00000000-0005-0000-0000-000044070000}"/>
    <cellStyle name="40% - Accent2 10 2" xfId="2077" xr:uid="{00000000-0005-0000-0000-000045070000}"/>
    <cellStyle name="40% - Accent2 10 2 2" xfId="2078" xr:uid="{00000000-0005-0000-0000-000046070000}"/>
    <cellStyle name="40% - Accent2 10 3" xfId="2079" xr:uid="{00000000-0005-0000-0000-000047070000}"/>
    <cellStyle name="40% - Accent2 10 3 2" xfId="2080" xr:uid="{00000000-0005-0000-0000-000048070000}"/>
    <cellStyle name="40% - Accent2 10 4" xfId="2081" xr:uid="{00000000-0005-0000-0000-000049070000}"/>
    <cellStyle name="40% - Accent2 10 4 2" xfId="2082" xr:uid="{00000000-0005-0000-0000-00004A070000}"/>
    <cellStyle name="40% - Accent2 10 5" xfId="2083" xr:uid="{00000000-0005-0000-0000-00004B070000}"/>
    <cellStyle name="40% - Accent2 10 5 2" xfId="2084" xr:uid="{00000000-0005-0000-0000-00004C070000}"/>
    <cellStyle name="40% - Accent2 10 6" xfId="2085" xr:uid="{00000000-0005-0000-0000-00004D070000}"/>
    <cellStyle name="40% - Accent2 10 6 2" xfId="2086" xr:uid="{00000000-0005-0000-0000-00004E070000}"/>
    <cellStyle name="40% - Accent2 10 7" xfId="2087" xr:uid="{00000000-0005-0000-0000-00004F070000}"/>
    <cellStyle name="40% - Accent2 11" xfId="2088" xr:uid="{00000000-0005-0000-0000-000050070000}"/>
    <cellStyle name="40% - Accent2 11 2" xfId="2089" xr:uid="{00000000-0005-0000-0000-000051070000}"/>
    <cellStyle name="40% - Accent2 11 2 2" xfId="2090" xr:uid="{00000000-0005-0000-0000-000052070000}"/>
    <cellStyle name="40% - Accent2 11 3" xfId="2091" xr:uid="{00000000-0005-0000-0000-000053070000}"/>
    <cellStyle name="40% - Accent2 11 3 2" xfId="2092" xr:uid="{00000000-0005-0000-0000-000054070000}"/>
    <cellStyle name="40% - Accent2 11 4" xfId="2093" xr:uid="{00000000-0005-0000-0000-000055070000}"/>
    <cellStyle name="40% - Accent2 11 4 2" xfId="2094" xr:uid="{00000000-0005-0000-0000-000056070000}"/>
    <cellStyle name="40% - Accent2 11 5" xfId="2095" xr:uid="{00000000-0005-0000-0000-000057070000}"/>
    <cellStyle name="40% - Accent2 11 5 2" xfId="2096" xr:uid="{00000000-0005-0000-0000-000058070000}"/>
    <cellStyle name="40% - Accent2 11 6" xfId="2097" xr:uid="{00000000-0005-0000-0000-000059070000}"/>
    <cellStyle name="40% - Accent2 12" xfId="2098" xr:uid="{00000000-0005-0000-0000-00005A070000}"/>
    <cellStyle name="40% - Accent2 12 2" xfId="2099" xr:uid="{00000000-0005-0000-0000-00005B070000}"/>
    <cellStyle name="40% - Accent2 13" xfId="2100" xr:uid="{00000000-0005-0000-0000-00005C070000}"/>
    <cellStyle name="40% - Accent2 13 2" xfId="2101" xr:uid="{00000000-0005-0000-0000-00005D070000}"/>
    <cellStyle name="40% - Accent2 14" xfId="2102" xr:uid="{00000000-0005-0000-0000-00005E070000}"/>
    <cellStyle name="40% - Accent2 14 2" xfId="2103" xr:uid="{00000000-0005-0000-0000-00005F070000}"/>
    <cellStyle name="40% - Accent2 15" xfId="2104" xr:uid="{00000000-0005-0000-0000-000060070000}"/>
    <cellStyle name="40% - Accent2 15 2" xfId="2105" xr:uid="{00000000-0005-0000-0000-000061070000}"/>
    <cellStyle name="40% - Accent2 16" xfId="2106" xr:uid="{00000000-0005-0000-0000-000062070000}"/>
    <cellStyle name="40% - Accent2 16 2" xfId="2107" xr:uid="{00000000-0005-0000-0000-000063070000}"/>
    <cellStyle name="40% - Accent2 17" xfId="2108" xr:uid="{00000000-0005-0000-0000-000064070000}"/>
    <cellStyle name="40% - Accent2 18" xfId="2109" xr:uid="{00000000-0005-0000-0000-000065070000}"/>
    <cellStyle name="40% - Accent2 2" xfId="2110" xr:uid="{00000000-0005-0000-0000-000066070000}"/>
    <cellStyle name="40% - Accent2 2 10" xfId="2111" xr:uid="{00000000-0005-0000-0000-000067070000}"/>
    <cellStyle name="40% - Accent2 2 2" xfId="2112" xr:uid="{00000000-0005-0000-0000-000068070000}"/>
    <cellStyle name="40% - Accent2 2 2 2" xfId="2113" xr:uid="{00000000-0005-0000-0000-000069070000}"/>
    <cellStyle name="40% - Accent2 2 2 2 2" xfId="2114" xr:uid="{00000000-0005-0000-0000-00006A070000}"/>
    <cellStyle name="40% - Accent2 2 2 3" xfId="2115" xr:uid="{00000000-0005-0000-0000-00006B070000}"/>
    <cellStyle name="40% - Accent2 2 2 3 2" xfId="2116" xr:uid="{00000000-0005-0000-0000-00006C070000}"/>
    <cellStyle name="40% - Accent2 2 2 4" xfId="2117" xr:uid="{00000000-0005-0000-0000-00006D070000}"/>
    <cellStyle name="40% - Accent2 2 2 4 2" xfId="2118" xr:uid="{00000000-0005-0000-0000-00006E070000}"/>
    <cellStyle name="40% - Accent2 2 2 5" xfId="2119" xr:uid="{00000000-0005-0000-0000-00006F070000}"/>
    <cellStyle name="40% - Accent2 2 2 5 2" xfId="2120" xr:uid="{00000000-0005-0000-0000-000070070000}"/>
    <cellStyle name="40% - Accent2 2 2 6" xfId="2121" xr:uid="{00000000-0005-0000-0000-000071070000}"/>
    <cellStyle name="40% - Accent2 2 2 6 2" xfId="2122" xr:uid="{00000000-0005-0000-0000-000072070000}"/>
    <cellStyle name="40% - Accent2 2 2 7" xfId="2123" xr:uid="{00000000-0005-0000-0000-000073070000}"/>
    <cellStyle name="40% - Accent2 2 2 7 2" xfId="2124" xr:uid="{00000000-0005-0000-0000-000074070000}"/>
    <cellStyle name="40% - Accent2 2 2 8" xfId="2125" xr:uid="{00000000-0005-0000-0000-000075070000}"/>
    <cellStyle name="40% - Accent2 2 3" xfId="2126" xr:uid="{00000000-0005-0000-0000-000076070000}"/>
    <cellStyle name="40% - Accent2 2 3 2" xfId="2127" xr:uid="{00000000-0005-0000-0000-000077070000}"/>
    <cellStyle name="40% - Accent2 2 3 2 2" xfId="2128" xr:uid="{00000000-0005-0000-0000-000078070000}"/>
    <cellStyle name="40% - Accent2 2 3 3" xfId="2129" xr:uid="{00000000-0005-0000-0000-000079070000}"/>
    <cellStyle name="40% - Accent2 2 3 3 2" xfId="2130" xr:uid="{00000000-0005-0000-0000-00007A070000}"/>
    <cellStyle name="40% - Accent2 2 3 4" xfId="2131" xr:uid="{00000000-0005-0000-0000-00007B070000}"/>
    <cellStyle name="40% - Accent2 2 3 4 2" xfId="2132" xr:uid="{00000000-0005-0000-0000-00007C070000}"/>
    <cellStyle name="40% - Accent2 2 3 5" xfId="2133" xr:uid="{00000000-0005-0000-0000-00007D070000}"/>
    <cellStyle name="40% - Accent2 2 3 5 2" xfId="2134" xr:uid="{00000000-0005-0000-0000-00007E070000}"/>
    <cellStyle name="40% - Accent2 2 3 6" xfId="2135" xr:uid="{00000000-0005-0000-0000-00007F070000}"/>
    <cellStyle name="40% - Accent2 2 3 6 2" xfId="2136" xr:uid="{00000000-0005-0000-0000-000080070000}"/>
    <cellStyle name="40% - Accent2 2 3 7" xfId="2137" xr:uid="{00000000-0005-0000-0000-000081070000}"/>
    <cellStyle name="40% - Accent2 2 4" xfId="2138" xr:uid="{00000000-0005-0000-0000-000082070000}"/>
    <cellStyle name="40% - Accent2 2 4 2" xfId="2139" xr:uid="{00000000-0005-0000-0000-000083070000}"/>
    <cellStyle name="40% - Accent2 2 5" xfId="2140" xr:uid="{00000000-0005-0000-0000-000084070000}"/>
    <cellStyle name="40% - Accent2 2 5 2" xfId="2141" xr:uid="{00000000-0005-0000-0000-000085070000}"/>
    <cellStyle name="40% - Accent2 2 6" xfId="2142" xr:uid="{00000000-0005-0000-0000-000086070000}"/>
    <cellStyle name="40% - Accent2 2 6 2" xfId="2143" xr:uid="{00000000-0005-0000-0000-000087070000}"/>
    <cellStyle name="40% - Accent2 2 7" xfId="2144" xr:uid="{00000000-0005-0000-0000-000088070000}"/>
    <cellStyle name="40% - Accent2 2 7 2" xfId="2145" xr:uid="{00000000-0005-0000-0000-000089070000}"/>
    <cellStyle name="40% - Accent2 2 8" xfId="2146" xr:uid="{00000000-0005-0000-0000-00008A070000}"/>
    <cellStyle name="40% - Accent2 2 8 2" xfId="2147" xr:uid="{00000000-0005-0000-0000-00008B070000}"/>
    <cellStyle name="40% - Accent2 2 9" xfId="2148" xr:uid="{00000000-0005-0000-0000-00008C070000}"/>
    <cellStyle name="40% - Accent2 2 9 2" xfId="2149" xr:uid="{00000000-0005-0000-0000-00008D070000}"/>
    <cellStyle name="40% - Accent2 2_ACCOUNT" xfId="2150" xr:uid="{00000000-0005-0000-0000-00008E070000}"/>
    <cellStyle name="40% - Accent2 3" xfId="2151" xr:uid="{00000000-0005-0000-0000-00008F070000}"/>
    <cellStyle name="40% - Accent2 3 10" xfId="2152" xr:uid="{00000000-0005-0000-0000-000090070000}"/>
    <cellStyle name="40% - Accent2 3 2" xfId="2153" xr:uid="{00000000-0005-0000-0000-000091070000}"/>
    <cellStyle name="40% - Accent2 3 2 2" xfId="2154" xr:uid="{00000000-0005-0000-0000-000092070000}"/>
    <cellStyle name="40% - Accent2 3 2 2 2" xfId="2155" xr:uid="{00000000-0005-0000-0000-000093070000}"/>
    <cellStyle name="40% - Accent2 3 2 3" xfId="2156" xr:uid="{00000000-0005-0000-0000-000094070000}"/>
    <cellStyle name="40% - Accent2 3 2 3 2" xfId="2157" xr:uid="{00000000-0005-0000-0000-000095070000}"/>
    <cellStyle name="40% - Accent2 3 2 4" xfId="2158" xr:uid="{00000000-0005-0000-0000-000096070000}"/>
    <cellStyle name="40% - Accent2 3 2 4 2" xfId="2159" xr:uid="{00000000-0005-0000-0000-000097070000}"/>
    <cellStyle name="40% - Accent2 3 2 5" xfId="2160" xr:uid="{00000000-0005-0000-0000-000098070000}"/>
    <cellStyle name="40% - Accent2 3 2 5 2" xfId="2161" xr:uid="{00000000-0005-0000-0000-000099070000}"/>
    <cellStyle name="40% - Accent2 3 2 6" xfId="2162" xr:uid="{00000000-0005-0000-0000-00009A070000}"/>
    <cellStyle name="40% - Accent2 3 2 6 2" xfId="2163" xr:uid="{00000000-0005-0000-0000-00009B070000}"/>
    <cellStyle name="40% - Accent2 3 2 7" xfId="2164" xr:uid="{00000000-0005-0000-0000-00009C070000}"/>
    <cellStyle name="40% - Accent2 3 2 7 2" xfId="2165" xr:uid="{00000000-0005-0000-0000-00009D070000}"/>
    <cellStyle name="40% - Accent2 3 2 8" xfId="2166" xr:uid="{00000000-0005-0000-0000-00009E070000}"/>
    <cellStyle name="40% - Accent2 3 3" xfId="2167" xr:uid="{00000000-0005-0000-0000-00009F070000}"/>
    <cellStyle name="40% - Accent2 3 3 2" xfId="2168" xr:uid="{00000000-0005-0000-0000-0000A0070000}"/>
    <cellStyle name="40% - Accent2 3 3 2 2" xfId="2169" xr:uid="{00000000-0005-0000-0000-0000A1070000}"/>
    <cellStyle name="40% - Accent2 3 3 3" xfId="2170" xr:uid="{00000000-0005-0000-0000-0000A2070000}"/>
    <cellStyle name="40% - Accent2 3 3 3 2" xfId="2171" xr:uid="{00000000-0005-0000-0000-0000A3070000}"/>
    <cellStyle name="40% - Accent2 3 3 4" xfId="2172" xr:uid="{00000000-0005-0000-0000-0000A4070000}"/>
    <cellStyle name="40% - Accent2 3 3 4 2" xfId="2173" xr:uid="{00000000-0005-0000-0000-0000A5070000}"/>
    <cellStyle name="40% - Accent2 3 3 5" xfId="2174" xr:uid="{00000000-0005-0000-0000-0000A6070000}"/>
    <cellStyle name="40% - Accent2 3 3 5 2" xfId="2175" xr:uid="{00000000-0005-0000-0000-0000A7070000}"/>
    <cellStyle name="40% - Accent2 3 3 6" xfId="2176" xr:uid="{00000000-0005-0000-0000-0000A8070000}"/>
    <cellStyle name="40% - Accent2 3 3 6 2" xfId="2177" xr:uid="{00000000-0005-0000-0000-0000A9070000}"/>
    <cellStyle name="40% - Accent2 3 3 7" xfId="2178" xr:uid="{00000000-0005-0000-0000-0000AA070000}"/>
    <cellStyle name="40% - Accent2 3 4" xfId="2179" xr:uid="{00000000-0005-0000-0000-0000AB070000}"/>
    <cellStyle name="40% - Accent2 3 4 2" xfId="2180" xr:uid="{00000000-0005-0000-0000-0000AC070000}"/>
    <cellStyle name="40% - Accent2 3 5" xfId="2181" xr:uid="{00000000-0005-0000-0000-0000AD070000}"/>
    <cellStyle name="40% - Accent2 3 5 2" xfId="2182" xr:uid="{00000000-0005-0000-0000-0000AE070000}"/>
    <cellStyle name="40% - Accent2 3 6" xfId="2183" xr:uid="{00000000-0005-0000-0000-0000AF070000}"/>
    <cellStyle name="40% - Accent2 3 6 2" xfId="2184" xr:uid="{00000000-0005-0000-0000-0000B0070000}"/>
    <cellStyle name="40% - Accent2 3 7" xfId="2185" xr:uid="{00000000-0005-0000-0000-0000B1070000}"/>
    <cellStyle name="40% - Accent2 3 7 2" xfId="2186" xr:uid="{00000000-0005-0000-0000-0000B2070000}"/>
    <cellStyle name="40% - Accent2 3 8" xfId="2187" xr:uid="{00000000-0005-0000-0000-0000B3070000}"/>
    <cellStyle name="40% - Accent2 3 8 2" xfId="2188" xr:uid="{00000000-0005-0000-0000-0000B4070000}"/>
    <cellStyle name="40% - Accent2 3 9" xfId="2189" xr:uid="{00000000-0005-0000-0000-0000B5070000}"/>
    <cellStyle name="40% - Accent2 3 9 2" xfId="2190" xr:uid="{00000000-0005-0000-0000-0000B6070000}"/>
    <cellStyle name="40% - Accent2 3_ACCOUNT" xfId="2191" xr:uid="{00000000-0005-0000-0000-0000B7070000}"/>
    <cellStyle name="40% - Accent2 4" xfId="2192" xr:uid="{00000000-0005-0000-0000-0000B8070000}"/>
    <cellStyle name="40% - Accent2 4 2" xfId="2193" xr:uid="{00000000-0005-0000-0000-0000B9070000}"/>
    <cellStyle name="40% - Accent2 4 2 2" xfId="2194" xr:uid="{00000000-0005-0000-0000-0000BA070000}"/>
    <cellStyle name="40% - Accent2 4 3" xfId="2195" xr:uid="{00000000-0005-0000-0000-0000BB070000}"/>
    <cellStyle name="40% - Accent2 4 3 2" xfId="2196" xr:uid="{00000000-0005-0000-0000-0000BC070000}"/>
    <cellStyle name="40% - Accent2 4 4" xfId="2197" xr:uid="{00000000-0005-0000-0000-0000BD070000}"/>
    <cellStyle name="40% - Accent2 5" xfId="2198" xr:uid="{00000000-0005-0000-0000-0000BE070000}"/>
    <cellStyle name="40% - Accent2 5 10" xfId="2199" xr:uid="{00000000-0005-0000-0000-0000BF070000}"/>
    <cellStyle name="40% - Accent2 5 2" xfId="2200" xr:uid="{00000000-0005-0000-0000-0000C0070000}"/>
    <cellStyle name="40% - Accent2 5 2 2" xfId="2201" xr:uid="{00000000-0005-0000-0000-0000C1070000}"/>
    <cellStyle name="40% - Accent2 5 2 2 2" xfId="2202" xr:uid="{00000000-0005-0000-0000-0000C2070000}"/>
    <cellStyle name="40% - Accent2 5 2 3" xfId="2203" xr:uid="{00000000-0005-0000-0000-0000C3070000}"/>
    <cellStyle name="40% - Accent2 5 2 3 2" xfId="2204" xr:uid="{00000000-0005-0000-0000-0000C4070000}"/>
    <cellStyle name="40% - Accent2 5 2 4" xfId="2205" xr:uid="{00000000-0005-0000-0000-0000C5070000}"/>
    <cellStyle name="40% - Accent2 5 2 4 2" xfId="2206" xr:uid="{00000000-0005-0000-0000-0000C6070000}"/>
    <cellStyle name="40% - Accent2 5 2 5" xfId="2207" xr:uid="{00000000-0005-0000-0000-0000C7070000}"/>
    <cellStyle name="40% - Accent2 5 2 5 2" xfId="2208" xr:uid="{00000000-0005-0000-0000-0000C8070000}"/>
    <cellStyle name="40% - Accent2 5 2 6" xfId="2209" xr:uid="{00000000-0005-0000-0000-0000C9070000}"/>
    <cellStyle name="40% - Accent2 5 2 6 2" xfId="2210" xr:uid="{00000000-0005-0000-0000-0000CA070000}"/>
    <cellStyle name="40% - Accent2 5 2 7" xfId="2211" xr:uid="{00000000-0005-0000-0000-0000CB070000}"/>
    <cellStyle name="40% - Accent2 5 3" xfId="2212" xr:uid="{00000000-0005-0000-0000-0000CC070000}"/>
    <cellStyle name="40% - Accent2 5 3 2" xfId="2213" xr:uid="{00000000-0005-0000-0000-0000CD070000}"/>
    <cellStyle name="40% - Accent2 5 3 2 2" xfId="2214" xr:uid="{00000000-0005-0000-0000-0000CE070000}"/>
    <cellStyle name="40% - Accent2 5 3 3" xfId="2215" xr:uid="{00000000-0005-0000-0000-0000CF070000}"/>
    <cellStyle name="40% - Accent2 5 3 3 2" xfId="2216" xr:uid="{00000000-0005-0000-0000-0000D0070000}"/>
    <cellStyle name="40% - Accent2 5 3 4" xfId="2217" xr:uid="{00000000-0005-0000-0000-0000D1070000}"/>
    <cellStyle name="40% - Accent2 5 3 4 2" xfId="2218" xr:uid="{00000000-0005-0000-0000-0000D2070000}"/>
    <cellStyle name="40% - Accent2 5 3 5" xfId="2219" xr:uid="{00000000-0005-0000-0000-0000D3070000}"/>
    <cellStyle name="40% - Accent2 5 3 5 2" xfId="2220" xr:uid="{00000000-0005-0000-0000-0000D4070000}"/>
    <cellStyle name="40% - Accent2 5 3 6" xfId="2221" xr:uid="{00000000-0005-0000-0000-0000D5070000}"/>
    <cellStyle name="40% - Accent2 5 3 6 2" xfId="2222" xr:uid="{00000000-0005-0000-0000-0000D6070000}"/>
    <cellStyle name="40% - Accent2 5 3 7" xfId="2223" xr:uid="{00000000-0005-0000-0000-0000D7070000}"/>
    <cellStyle name="40% - Accent2 5 4" xfId="2224" xr:uid="{00000000-0005-0000-0000-0000D8070000}"/>
    <cellStyle name="40% - Accent2 5 4 2" xfId="2225" xr:uid="{00000000-0005-0000-0000-0000D9070000}"/>
    <cellStyle name="40% - Accent2 5 5" xfId="2226" xr:uid="{00000000-0005-0000-0000-0000DA070000}"/>
    <cellStyle name="40% - Accent2 5 5 2" xfId="2227" xr:uid="{00000000-0005-0000-0000-0000DB070000}"/>
    <cellStyle name="40% - Accent2 5 6" xfId="2228" xr:uid="{00000000-0005-0000-0000-0000DC070000}"/>
    <cellStyle name="40% - Accent2 5 6 2" xfId="2229" xr:uid="{00000000-0005-0000-0000-0000DD070000}"/>
    <cellStyle name="40% - Accent2 5 7" xfId="2230" xr:uid="{00000000-0005-0000-0000-0000DE070000}"/>
    <cellStyle name="40% - Accent2 5 7 2" xfId="2231" xr:uid="{00000000-0005-0000-0000-0000DF070000}"/>
    <cellStyle name="40% - Accent2 5 8" xfId="2232" xr:uid="{00000000-0005-0000-0000-0000E0070000}"/>
    <cellStyle name="40% - Accent2 5 8 2" xfId="2233" xr:uid="{00000000-0005-0000-0000-0000E1070000}"/>
    <cellStyle name="40% - Accent2 5 9" xfId="2234" xr:uid="{00000000-0005-0000-0000-0000E2070000}"/>
    <cellStyle name="40% - Accent2 5 9 2" xfId="2235" xr:uid="{00000000-0005-0000-0000-0000E3070000}"/>
    <cellStyle name="40% - Accent2 6" xfId="2236" xr:uid="{00000000-0005-0000-0000-0000E4070000}"/>
    <cellStyle name="40% - Accent2 6 2" xfId="2237" xr:uid="{00000000-0005-0000-0000-0000E5070000}"/>
    <cellStyle name="40% - Accent2 6 2 2" xfId="2238" xr:uid="{00000000-0005-0000-0000-0000E6070000}"/>
    <cellStyle name="40% - Accent2 6 2 2 2" xfId="2239" xr:uid="{00000000-0005-0000-0000-0000E7070000}"/>
    <cellStyle name="40% - Accent2 6 2 3" xfId="2240" xr:uid="{00000000-0005-0000-0000-0000E8070000}"/>
    <cellStyle name="40% - Accent2 6 2 3 2" xfId="2241" xr:uid="{00000000-0005-0000-0000-0000E9070000}"/>
    <cellStyle name="40% - Accent2 6 2 4" xfId="2242" xr:uid="{00000000-0005-0000-0000-0000EA070000}"/>
    <cellStyle name="40% - Accent2 6 2 4 2" xfId="2243" xr:uid="{00000000-0005-0000-0000-0000EB070000}"/>
    <cellStyle name="40% - Accent2 6 2 5" xfId="2244" xr:uid="{00000000-0005-0000-0000-0000EC070000}"/>
    <cellStyle name="40% - Accent2 6 2 5 2" xfId="2245" xr:uid="{00000000-0005-0000-0000-0000ED070000}"/>
    <cellStyle name="40% - Accent2 6 2 6" xfId="2246" xr:uid="{00000000-0005-0000-0000-0000EE070000}"/>
    <cellStyle name="40% - Accent2 6 2 6 2" xfId="2247" xr:uid="{00000000-0005-0000-0000-0000EF070000}"/>
    <cellStyle name="40% - Accent2 6 2 7" xfId="2248" xr:uid="{00000000-0005-0000-0000-0000F0070000}"/>
    <cellStyle name="40% - Accent2 6 3" xfId="2249" xr:uid="{00000000-0005-0000-0000-0000F1070000}"/>
    <cellStyle name="40% - Accent2 6 3 2" xfId="2250" xr:uid="{00000000-0005-0000-0000-0000F2070000}"/>
    <cellStyle name="40% - Accent2 6 3 2 2" xfId="2251" xr:uid="{00000000-0005-0000-0000-0000F3070000}"/>
    <cellStyle name="40% - Accent2 6 3 3" xfId="2252" xr:uid="{00000000-0005-0000-0000-0000F4070000}"/>
    <cellStyle name="40% - Accent2 6 3 3 2" xfId="2253" xr:uid="{00000000-0005-0000-0000-0000F5070000}"/>
    <cellStyle name="40% - Accent2 6 3 4" xfId="2254" xr:uid="{00000000-0005-0000-0000-0000F6070000}"/>
    <cellStyle name="40% - Accent2 6 3 4 2" xfId="2255" xr:uid="{00000000-0005-0000-0000-0000F7070000}"/>
    <cellStyle name="40% - Accent2 6 3 5" xfId="2256" xr:uid="{00000000-0005-0000-0000-0000F8070000}"/>
    <cellStyle name="40% - Accent2 6 3 5 2" xfId="2257" xr:uid="{00000000-0005-0000-0000-0000F9070000}"/>
    <cellStyle name="40% - Accent2 6 3 6" xfId="2258" xr:uid="{00000000-0005-0000-0000-0000FA070000}"/>
    <cellStyle name="40% - Accent2 6 3 6 2" xfId="2259" xr:uid="{00000000-0005-0000-0000-0000FB070000}"/>
    <cellStyle name="40% - Accent2 6 3 7" xfId="2260" xr:uid="{00000000-0005-0000-0000-0000FC070000}"/>
    <cellStyle name="40% - Accent2 6 4" xfId="2261" xr:uid="{00000000-0005-0000-0000-0000FD070000}"/>
    <cellStyle name="40% - Accent2 6 4 2" xfId="2262" xr:uid="{00000000-0005-0000-0000-0000FE070000}"/>
    <cellStyle name="40% - Accent2 6 5" xfId="2263" xr:uid="{00000000-0005-0000-0000-0000FF070000}"/>
    <cellStyle name="40% - Accent2 6 5 2" xfId="2264" xr:uid="{00000000-0005-0000-0000-000000080000}"/>
    <cellStyle name="40% - Accent2 6 6" xfId="2265" xr:uid="{00000000-0005-0000-0000-000001080000}"/>
    <cellStyle name="40% - Accent2 6 6 2" xfId="2266" xr:uid="{00000000-0005-0000-0000-000002080000}"/>
    <cellStyle name="40% - Accent2 6 7" xfId="2267" xr:uid="{00000000-0005-0000-0000-000003080000}"/>
    <cellStyle name="40% - Accent2 6 7 2" xfId="2268" xr:uid="{00000000-0005-0000-0000-000004080000}"/>
    <cellStyle name="40% - Accent2 6 8" xfId="2269" xr:uid="{00000000-0005-0000-0000-000005080000}"/>
    <cellStyle name="40% - Accent2 6 8 2" xfId="2270" xr:uid="{00000000-0005-0000-0000-000006080000}"/>
    <cellStyle name="40% - Accent2 6 9" xfId="2271" xr:uid="{00000000-0005-0000-0000-000007080000}"/>
    <cellStyle name="40% - Accent2 7" xfId="2272" xr:uid="{00000000-0005-0000-0000-000008080000}"/>
    <cellStyle name="40% - Accent2 7 2" xfId="2273" xr:uid="{00000000-0005-0000-0000-000009080000}"/>
    <cellStyle name="40% - Accent2 7 2 2" xfId="2274" xr:uid="{00000000-0005-0000-0000-00000A080000}"/>
    <cellStyle name="40% - Accent2 7 2 2 2" xfId="2275" xr:uid="{00000000-0005-0000-0000-00000B080000}"/>
    <cellStyle name="40% - Accent2 7 2 3" xfId="2276" xr:uid="{00000000-0005-0000-0000-00000C080000}"/>
    <cellStyle name="40% - Accent2 7 2 3 2" xfId="2277" xr:uid="{00000000-0005-0000-0000-00000D080000}"/>
    <cellStyle name="40% - Accent2 7 2 4" xfId="2278" xr:uid="{00000000-0005-0000-0000-00000E080000}"/>
    <cellStyle name="40% - Accent2 7 2 4 2" xfId="2279" xr:uid="{00000000-0005-0000-0000-00000F080000}"/>
    <cellStyle name="40% - Accent2 7 2 5" xfId="2280" xr:uid="{00000000-0005-0000-0000-000010080000}"/>
    <cellStyle name="40% - Accent2 7 2 5 2" xfId="2281" xr:uid="{00000000-0005-0000-0000-000011080000}"/>
    <cellStyle name="40% - Accent2 7 2 6" xfId="2282" xr:uid="{00000000-0005-0000-0000-000012080000}"/>
    <cellStyle name="40% - Accent2 7 2 6 2" xfId="2283" xr:uid="{00000000-0005-0000-0000-000013080000}"/>
    <cellStyle name="40% - Accent2 7 2 7" xfId="2284" xr:uid="{00000000-0005-0000-0000-000014080000}"/>
    <cellStyle name="40% - Accent2 7 3" xfId="2285" xr:uid="{00000000-0005-0000-0000-000015080000}"/>
    <cellStyle name="40% - Accent2 7 3 2" xfId="2286" xr:uid="{00000000-0005-0000-0000-000016080000}"/>
    <cellStyle name="40% - Accent2 7 4" xfId="2287" xr:uid="{00000000-0005-0000-0000-000017080000}"/>
    <cellStyle name="40% - Accent2 7 4 2" xfId="2288" xr:uid="{00000000-0005-0000-0000-000018080000}"/>
    <cellStyle name="40% - Accent2 7 5" xfId="2289" xr:uid="{00000000-0005-0000-0000-000019080000}"/>
    <cellStyle name="40% - Accent2 7 5 2" xfId="2290" xr:uid="{00000000-0005-0000-0000-00001A080000}"/>
    <cellStyle name="40% - Accent2 7 6" xfId="2291" xr:uid="{00000000-0005-0000-0000-00001B080000}"/>
    <cellStyle name="40% - Accent2 7 6 2" xfId="2292" xr:uid="{00000000-0005-0000-0000-00001C080000}"/>
    <cellStyle name="40% - Accent2 7 7" xfId="2293" xr:uid="{00000000-0005-0000-0000-00001D080000}"/>
    <cellStyle name="40% - Accent2 7 7 2" xfId="2294" xr:uid="{00000000-0005-0000-0000-00001E080000}"/>
    <cellStyle name="40% - Accent2 7 8" xfId="2295" xr:uid="{00000000-0005-0000-0000-00001F080000}"/>
    <cellStyle name="40% - Accent2 8" xfId="2296" xr:uid="{00000000-0005-0000-0000-000020080000}"/>
    <cellStyle name="40% - Accent2 8 2" xfId="2297" xr:uid="{00000000-0005-0000-0000-000021080000}"/>
    <cellStyle name="40% - Accent2 8 2 2" xfId="2298" xr:uid="{00000000-0005-0000-0000-000022080000}"/>
    <cellStyle name="40% - Accent2 8 3" xfId="2299" xr:uid="{00000000-0005-0000-0000-000023080000}"/>
    <cellStyle name="40% - Accent2 8 3 2" xfId="2300" xr:uid="{00000000-0005-0000-0000-000024080000}"/>
    <cellStyle name="40% - Accent2 8 4" xfId="2301" xr:uid="{00000000-0005-0000-0000-000025080000}"/>
    <cellStyle name="40% - Accent2 8 4 2" xfId="2302" xr:uid="{00000000-0005-0000-0000-000026080000}"/>
    <cellStyle name="40% - Accent2 8 5" xfId="2303" xr:uid="{00000000-0005-0000-0000-000027080000}"/>
    <cellStyle name="40% - Accent2 8 5 2" xfId="2304" xr:uid="{00000000-0005-0000-0000-000028080000}"/>
    <cellStyle name="40% - Accent2 8 6" xfId="2305" xr:uid="{00000000-0005-0000-0000-000029080000}"/>
    <cellStyle name="40% - Accent2 8 6 2" xfId="2306" xr:uid="{00000000-0005-0000-0000-00002A080000}"/>
    <cellStyle name="40% - Accent2 8 7" xfId="2307" xr:uid="{00000000-0005-0000-0000-00002B080000}"/>
    <cellStyle name="40% - Accent2 9" xfId="2308" xr:uid="{00000000-0005-0000-0000-00002C080000}"/>
    <cellStyle name="40% - Accent2 9 2" xfId="2309" xr:uid="{00000000-0005-0000-0000-00002D080000}"/>
    <cellStyle name="40% - Accent2 9 2 2" xfId="2310" xr:uid="{00000000-0005-0000-0000-00002E080000}"/>
    <cellStyle name="40% - Accent2 9 3" xfId="2311" xr:uid="{00000000-0005-0000-0000-00002F080000}"/>
    <cellStyle name="40% - Accent2 9 3 2" xfId="2312" xr:uid="{00000000-0005-0000-0000-000030080000}"/>
    <cellStyle name="40% - Accent2 9 4" xfId="2313" xr:uid="{00000000-0005-0000-0000-000031080000}"/>
    <cellStyle name="40% - Accent2 9 4 2" xfId="2314" xr:uid="{00000000-0005-0000-0000-000032080000}"/>
    <cellStyle name="40% - Accent2 9 5" xfId="2315" xr:uid="{00000000-0005-0000-0000-000033080000}"/>
    <cellStyle name="40% - Accent2 9 5 2" xfId="2316" xr:uid="{00000000-0005-0000-0000-000034080000}"/>
    <cellStyle name="40% - Accent2 9 6" xfId="2317" xr:uid="{00000000-0005-0000-0000-000035080000}"/>
    <cellStyle name="40% - Accent2 9 6 2" xfId="2318" xr:uid="{00000000-0005-0000-0000-000036080000}"/>
    <cellStyle name="40% - Accent2 9 7" xfId="2319" xr:uid="{00000000-0005-0000-0000-000037080000}"/>
    <cellStyle name="40% - Accent3 10" xfId="2320" xr:uid="{00000000-0005-0000-0000-000038080000}"/>
    <cellStyle name="40% - Accent3 11" xfId="2321" xr:uid="{00000000-0005-0000-0000-000039080000}"/>
    <cellStyle name="40% - Accent3 2" xfId="2322" xr:uid="{00000000-0005-0000-0000-00003A080000}"/>
    <cellStyle name="40% - Accent3 2 10" xfId="2323" xr:uid="{00000000-0005-0000-0000-00003B080000}"/>
    <cellStyle name="40% - Accent3 2 10 2" xfId="2324" xr:uid="{00000000-0005-0000-0000-00003C080000}"/>
    <cellStyle name="40% - Accent3 2 11" xfId="2325" xr:uid="{00000000-0005-0000-0000-00003D080000}"/>
    <cellStyle name="40% - Accent3 2 11 2" xfId="2326" xr:uid="{00000000-0005-0000-0000-00003E080000}"/>
    <cellStyle name="40% - Accent3 2 12" xfId="2327" xr:uid="{00000000-0005-0000-0000-00003F080000}"/>
    <cellStyle name="40% - Accent3 2 12 2" xfId="2328" xr:uid="{00000000-0005-0000-0000-000040080000}"/>
    <cellStyle name="40% - Accent3 2 13" xfId="2329" xr:uid="{00000000-0005-0000-0000-000041080000}"/>
    <cellStyle name="40% - Accent3 2 14" xfId="2330" xr:uid="{00000000-0005-0000-0000-000042080000}"/>
    <cellStyle name="40% - Accent3 2 2" xfId="2331" xr:uid="{00000000-0005-0000-0000-000043080000}"/>
    <cellStyle name="40% - Accent3 2 2 2" xfId="2332" xr:uid="{00000000-0005-0000-0000-000044080000}"/>
    <cellStyle name="40% - Accent3 2 2 2 2" xfId="2333" xr:uid="{00000000-0005-0000-0000-000045080000}"/>
    <cellStyle name="40% - Accent3 2 2 3" xfId="2334" xr:uid="{00000000-0005-0000-0000-000046080000}"/>
    <cellStyle name="40% - Accent3 2 2 3 2" xfId="2335" xr:uid="{00000000-0005-0000-0000-000047080000}"/>
    <cellStyle name="40% - Accent3 2 2 4" xfId="2336" xr:uid="{00000000-0005-0000-0000-000048080000}"/>
    <cellStyle name="40% - Accent3 2 3" xfId="2337" xr:uid="{00000000-0005-0000-0000-000049080000}"/>
    <cellStyle name="40% - Accent3 2 3 2" xfId="2338" xr:uid="{00000000-0005-0000-0000-00004A080000}"/>
    <cellStyle name="40% - Accent3 2 3 2 2" xfId="2339" xr:uid="{00000000-0005-0000-0000-00004B080000}"/>
    <cellStyle name="40% - Accent3 2 3 2 2 2" xfId="2340" xr:uid="{00000000-0005-0000-0000-00004C080000}"/>
    <cellStyle name="40% - Accent3 2 3 2 3" xfId="2341" xr:uid="{00000000-0005-0000-0000-00004D080000}"/>
    <cellStyle name="40% - Accent3 2 3 2 3 2" xfId="2342" xr:uid="{00000000-0005-0000-0000-00004E080000}"/>
    <cellStyle name="40% - Accent3 2 3 2 4" xfId="2343" xr:uid="{00000000-0005-0000-0000-00004F080000}"/>
    <cellStyle name="40% - Accent3 2 3 2 4 2" xfId="2344" xr:uid="{00000000-0005-0000-0000-000050080000}"/>
    <cellStyle name="40% - Accent3 2 3 2 5" xfId="2345" xr:uid="{00000000-0005-0000-0000-000051080000}"/>
    <cellStyle name="40% - Accent3 2 3 2 5 2" xfId="2346" xr:uid="{00000000-0005-0000-0000-000052080000}"/>
    <cellStyle name="40% - Accent3 2 3 2 6" xfId="2347" xr:uid="{00000000-0005-0000-0000-000053080000}"/>
    <cellStyle name="40% - Accent3 2 3 2 6 2" xfId="2348" xr:uid="{00000000-0005-0000-0000-000054080000}"/>
    <cellStyle name="40% - Accent3 2 3 2 7" xfId="2349" xr:uid="{00000000-0005-0000-0000-000055080000}"/>
    <cellStyle name="40% - Accent3 2 3 3" xfId="2350" xr:uid="{00000000-0005-0000-0000-000056080000}"/>
    <cellStyle name="40% - Accent3 2 3 3 2" xfId="2351" xr:uid="{00000000-0005-0000-0000-000057080000}"/>
    <cellStyle name="40% - Accent3 2 3 4" xfId="2352" xr:uid="{00000000-0005-0000-0000-000058080000}"/>
    <cellStyle name="40% - Accent3 2 3 4 2" xfId="2353" xr:uid="{00000000-0005-0000-0000-000059080000}"/>
    <cellStyle name="40% - Accent3 2 3 5" xfId="2354" xr:uid="{00000000-0005-0000-0000-00005A080000}"/>
    <cellStyle name="40% - Accent3 2 3 5 2" xfId="2355" xr:uid="{00000000-0005-0000-0000-00005B080000}"/>
    <cellStyle name="40% - Accent3 2 3 6" xfId="2356" xr:uid="{00000000-0005-0000-0000-00005C080000}"/>
    <cellStyle name="40% - Accent3 2 3 6 2" xfId="2357" xr:uid="{00000000-0005-0000-0000-00005D080000}"/>
    <cellStyle name="40% - Accent3 2 3 7" xfId="2358" xr:uid="{00000000-0005-0000-0000-00005E080000}"/>
    <cellStyle name="40% - Accent3 2 3 7 2" xfId="2359" xr:uid="{00000000-0005-0000-0000-00005F080000}"/>
    <cellStyle name="40% - Accent3 2 3 8" xfId="2360" xr:uid="{00000000-0005-0000-0000-000060080000}"/>
    <cellStyle name="40% - Accent3 2 4" xfId="2361" xr:uid="{00000000-0005-0000-0000-000061080000}"/>
    <cellStyle name="40% - Accent3 2 4 2" xfId="2362" xr:uid="{00000000-0005-0000-0000-000062080000}"/>
    <cellStyle name="40% - Accent3 2 4 2 2" xfId="2363" xr:uid="{00000000-0005-0000-0000-000063080000}"/>
    <cellStyle name="40% - Accent3 2 4 3" xfId="2364" xr:uid="{00000000-0005-0000-0000-000064080000}"/>
    <cellStyle name="40% - Accent3 2 4 3 2" xfId="2365" xr:uid="{00000000-0005-0000-0000-000065080000}"/>
    <cellStyle name="40% - Accent3 2 4 4" xfId="2366" xr:uid="{00000000-0005-0000-0000-000066080000}"/>
    <cellStyle name="40% - Accent3 2 4 4 2" xfId="2367" xr:uid="{00000000-0005-0000-0000-000067080000}"/>
    <cellStyle name="40% - Accent3 2 4 5" xfId="2368" xr:uid="{00000000-0005-0000-0000-000068080000}"/>
    <cellStyle name="40% - Accent3 2 4 5 2" xfId="2369" xr:uid="{00000000-0005-0000-0000-000069080000}"/>
    <cellStyle name="40% - Accent3 2 4 6" xfId="2370" xr:uid="{00000000-0005-0000-0000-00006A080000}"/>
    <cellStyle name="40% - Accent3 2 4 6 2" xfId="2371" xr:uid="{00000000-0005-0000-0000-00006B080000}"/>
    <cellStyle name="40% - Accent3 2 4 7" xfId="2372" xr:uid="{00000000-0005-0000-0000-00006C080000}"/>
    <cellStyle name="40% - Accent3 2 5" xfId="2373" xr:uid="{00000000-0005-0000-0000-00006D080000}"/>
    <cellStyle name="40% - Accent3 2 5 2" xfId="2374" xr:uid="{00000000-0005-0000-0000-00006E080000}"/>
    <cellStyle name="40% - Accent3 2 5 2 2" xfId="2375" xr:uid="{00000000-0005-0000-0000-00006F080000}"/>
    <cellStyle name="40% - Accent3 2 5 3" xfId="2376" xr:uid="{00000000-0005-0000-0000-000070080000}"/>
    <cellStyle name="40% - Accent3 2 5 3 2" xfId="2377" xr:uid="{00000000-0005-0000-0000-000071080000}"/>
    <cellStyle name="40% - Accent3 2 5 4" xfId="2378" xr:uid="{00000000-0005-0000-0000-000072080000}"/>
    <cellStyle name="40% - Accent3 2 5 4 2" xfId="2379" xr:uid="{00000000-0005-0000-0000-000073080000}"/>
    <cellStyle name="40% - Accent3 2 5 5" xfId="2380" xr:uid="{00000000-0005-0000-0000-000074080000}"/>
    <cellStyle name="40% - Accent3 2 5 5 2" xfId="2381" xr:uid="{00000000-0005-0000-0000-000075080000}"/>
    <cellStyle name="40% - Accent3 2 5 6" xfId="2382" xr:uid="{00000000-0005-0000-0000-000076080000}"/>
    <cellStyle name="40% - Accent3 2 5 6 2" xfId="2383" xr:uid="{00000000-0005-0000-0000-000077080000}"/>
    <cellStyle name="40% - Accent3 2 5 7" xfId="2384" xr:uid="{00000000-0005-0000-0000-000078080000}"/>
    <cellStyle name="40% - Accent3 2 6" xfId="2385" xr:uid="{00000000-0005-0000-0000-000079080000}"/>
    <cellStyle name="40% - Accent3 2 6 2" xfId="2386" xr:uid="{00000000-0005-0000-0000-00007A080000}"/>
    <cellStyle name="40% - Accent3 2 6 2 2" xfId="2387" xr:uid="{00000000-0005-0000-0000-00007B080000}"/>
    <cellStyle name="40% - Accent3 2 6 3" xfId="2388" xr:uid="{00000000-0005-0000-0000-00007C080000}"/>
    <cellStyle name="40% - Accent3 2 6 3 2" xfId="2389" xr:uid="{00000000-0005-0000-0000-00007D080000}"/>
    <cellStyle name="40% - Accent3 2 6 4" xfId="2390" xr:uid="{00000000-0005-0000-0000-00007E080000}"/>
    <cellStyle name="40% - Accent3 2 6 4 2" xfId="2391" xr:uid="{00000000-0005-0000-0000-00007F080000}"/>
    <cellStyle name="40% - Accent3 2 6 5" xfId="2392" xr:uid="{00000000-0005-0000-0000-000080080000}"/>
    <cellStyle name="40% - Accent3 2 6 5 2" xfId="2393" xr:uid="{00000000-0005-0000-0000-000081080000}"/>
    <cellStyle name="40% - Accent3 2 6 6" xfId="2394" xr:uid="{00000000-0005-0000-0000-000082080000}"/>
    <cellStyle name="40% - Accent3 2 6 6 2" xfId="2395" xr:uid="{00000000-0005-0000-0000-000083080000}"/>
    <cellStyle name="40% - Accent3 2 6 7" xfId="2396" xr:uid="{00000000-0005-0000-0000-000084080000}"/>
    <cellStyle name="40% - Accent3 2 7" xfId="2397" xr:uid="{00000000-0005-0000-0000-000085080000}"/>
    <cellStyle name="40% - Accent3 2 7 2" xfId="2398" xr:uid="{00000000-0005-0000-0000-000086080000}"/>
    <cellStyle name="40% - Accent3 2 7 2 2" xfId="2399" xr:uid="{00000000-0005-0000-0000-000087080000}"/>
    <cellStyle name="40% - Accent3 2 7 3" xfId="2400" xr:uid="{00000000-0005-0000-0000-000088080000}"/>
    <cellStyle name="40% - Accent3 2 7 3 2" xfId="2401" xr:uid="{00000000-0005-0000-0000-000089080000}"/>
    <cellStyle name="40% - Accent3 2 7 4" xfId="2402" xr:uid="{00000000-0005-0000-0000-00008A080000}"/>
    <cellStyle name="40% - Accent3 2 7 4 2" xfId="2403" xr:uid="{00000000-0005-0000-0000-00008B080000}"/>
    <cellStyle name="40% - Accent3 2 7 5" xfId="2404" xr:uid="{00000000-0005-0000-0000-00008C080000}"/>
    <cellStyle name="40% - Accent3 2 7 5 2" xfId="2405" xr:uid="{00000000-0005-0000-0000-00008D080000}"/>
    <cellStyle name="40% - Accent3 2 7 6" xfId="2406" xr:uid="{00000000-0005-0000-0000-00008E080000}"/>
    <cellStyle name="40% - Accent3 2 8" xfId="2407" xr:uid="{00000000-0005-0000-0000-00008F080000}"/>
    <cellStyle name="40% - Accent3 2 8 2" xfId="2408" xr:uid="{00000000-0005-0000-0000-000090080000}"/>
    <cellStyle name="40% - Accent3 2 9" xfId="2409" xr:uid="{00000000-0005-0000-0000-000091080000}"/>
    <cellStyle name="40% - Accent3 2 9 2" xfId="2410" xr:uid="{00000000-0005-0000-0000-000092080000}"/>
    <cellStyle name="40% - Accent3 2_ACCOUNT" xfId="2411" xr:uid="{00000000-0005-0000-0000-000093080000}"/>
    <cellStyle name="40% - Accent3 3" xfId="2412" xr:uid="{00000000-0005-0000-0000-000094080000}"/>
    <cellStyle name="40% - Accent3 3 10" xfId="2413" xr:uid="{00000000-0005-0000-0000-000095080000}"/>
    <cellStyle name="40% - Accent3 3 2" xfId="2414" xr:uid="{00000000-0005-0000-0000-000096080000}"/>
    <cellStyle name="40% - Accent3 3 2 2" xfId="2415" xr:uid="{00000000-0005-0000-0000-000097080000}"/>
    <cellStyle name="40% - Accent3 3 2 2 2" xfId="2416" xr:uid="{00000000-0005-0000-0000-000098080000}"/>
    <cellStyle name="40% - Accent3 3 2 3" xfId="2417" xr:uid="{00000000-0005-0000-0000-000099080000}"/>
    <cellStyle name="40% - Accent3 3 2 3 2" xfId="2418" xr:uid="{00000000-0005-0000-0000-00009A080000}"/>
    <cellStyle name="40% - Accent3 3 2 4" xfId="2419" xr:uid="{00000000-0005-0000-0000-00009B080000}"/>
    <cellStyle name="40% - Accent3 3 2 4 2" xfId="2420" xr:uid="{00000000-0005-0000-0000-00009C080000}"/>
    <cellStyle name="40% - Accent3 3 2 5" xfId="2421" xr:uid="{00000000-0005-0000-0000-00009D080000}"/>
    <cellStyle name="40% - Accent3 3 2 5 2" xfId="2422" xr:uid="{00000000-0005-0000-0000-00009E080000}"/>
    <cellStyle name="40% - Accent3 3 2 6" xfId="2423" xr:uid="{00000000-0005-0000-0000-00009F080000}"/>
    <cellStyle name="40% - Accent3 3 2 6 2" xfId="2424" xr:uid="{00000000-0005-0000-0000-0000A0080000}"/>
    <cellStyle name="40% - Accent3 3 2 7" xfId="2425" xr:uid="{00000000-0005-0000-0000-0000A1080000}"/>
    <cellStyle name="40% - Accent3 3 2 7 2" xfId="2426" xr:uid="{00000000-0005-0000-0000-0000A2080000}"/>
    <cellStyle name="40% - Accent3 3 2 8" xfId="2427" xr:uid="{00000000-0005-0000-0000-0000A3080000}"/>
    <cellStyle name="40% - Accent3 3 3" xfId="2428" xr:uid="{00000000-0005-0000-0000-0000A4080000}"/>
    <cellStyle name="40% - Accent3 3 3 2" xfId="2429" xr:uid="{00000000-0005-0000-0000-0000A5080000}"/>
    <cellStyle name="40% - Accent3 3 3 2 2" xfId="2430" xr:uid="{00000000-0005-0000-0000-0000A6080000}"/>
    <cellStyle name="40% - Accent3 3 3 3" xfId="2431" xr:uid="{00000000-0005-0000-0000-0000A7080000}"/>
    <cellStyle name="40% - Accent3 3 3 3 2" xfId="2432" xr:uid="{00000000-0005-0000-0000-0000A8080000}"/>
    <cellStyle name="40% - Accent3 3 3 4" xfId="2433" xr:uid="{00000000-0005-0000-0000-0000A9080000}"/>
    <cellStyle name="40% - Accent3 3 3 4 2" xfId="2434" xr:uid="{00000000-0005-0000-0000-0000AA080000}"/>
    <cellStyle name="40% - Accent3 3 3 5" xfId="2435" xr:uid="{00000000-0005-0000-0000-0000AB080000}"/>
    <cellStyle name="40% - Accent3 3 3 5 2" xfId="2436" xr:uid="{00000000-0005-0000-0000-0000AC080000}"/>
    <cellStyle name="40% - Accent3 3 3 6" xfId="2437" xr:uid="{00000000-0005-0000-0000-0000AD080000}"/>
    <cellStyle name="40% - Accent3 3 3 6 2" xfId="2438" xr:uid="{00000000-0005-0000-0000-0000AE080000}"/>
    <cellStyle name="40% - Accent3 3 3 7" xfId="2439" xr:uid="{00000000-0005-0000-0000-0000AF080000}"/>
    <cellStyle name="40% - Accent3 3 4" xfId="2440" xr:uid="{00000000-0005-0000-0000-0000B0080000}"/>
    <cellStyle name="40% - Accent3 3 4 2" xfId="2441" xr:uid="{00000000-0005-0000-0000-0000B1080000}"/>
    <cellStyle name="40% - Accent3 3 5" xfId="2442" xr:uid="{00000000-0005-0000-0000-0000B2080000}"/>
    <cellStyle name="40% - Accent3 3 5 2" xfId="2443" xr:uid="{00000000-0005-0000-0000-0000B3080000}"/>
    <cellStyle name="40% - Accent3 3 6" xfId="2444" xr:uid="{00000000-0005-0000-0000-0000B4080000}"/>
    <cellStyle name="40% - Accent3 3 6 2" xfId="2445" xr:uid="{00000000-0005-0000-0000-0000B5080000}"/>
    <cellStyle name="40% - Accent3 3 7" xfId="2446" xr:uid="{00000000-0005-0000-0000-0000B6080000}"/>
    <cellStyle name="40% - Accent3 3 7 2" xfId="2447" xr:uid="{00000000-0005-0000-0000-0000B7080000}"/>
    <cellStyle name="40% - Accent3 3 8" xfId="2448" xr:uid="{00000000-0005-0000-0000-0000B8080000}"/>
    <cellStyle name="40% - Accent3 3 8 2" xfId="2449" xr:uid="{00000000-0005-0000-0000-0000B9080000}"/>
    <cellStyle name="40% - Accent3 3 9" xfId="2450" xr:uid="{00000000-0005-0000-0000-0000BA080000}"/>
    <cellStyle name="40% - Accent3 3 9 2" xfId="2451" xr:uid="{00000000-0005-0000-0000-0000BB080000}"/>
    <cellStyle name="40% - Accent3 3_ACCOUNT" xfId="2452" xr:uid="{00000000-0005-0000-0000-0000BC080000}"/>
    <cellStyle name="40% - Accent3 4" xfId="2453" xr:uid="{00000000-0005-0000-0000-0000BD080000}"/>
    <cellStyle name="40% - Accent3 4 2" xfId="2454" xr:uid="{00000000-0005-0000-0000-0000BE080000}"/>
    <cellStyle name="40% - Accent3 4 2 2" xfId="2455" xr:uid="{00000000-0005-0000-0000-0000BF080000}"/>
    <cellStyle name="40% - Accent3 4 3" xfId="2456" xr:uid="{00000000-0005-0000-0000-0000C0080000}"/>
    <cellStyle name="40% - Accent3 4 3 2" xfId="2457" xr:uid="{00000000-0005-0000-0000-0000C1080000}"/>
    <cellStyle name="40% - Accent3 4 4" xfId="2458" xr:uid="{00000000-0005-0000-0000-0000C2080000}"/>
    <cellStyle name="40% - Accent3 5" xfId="2459" xr:uid="{00000000-0005-0000-0000-0000C3080000}"/>
    <cellStyle name="40% - Accent3 5 10" xfId="2460" xr:uid="{00000000-0005-0000-0000-0000C4080000}"/>
    <cellStyle name="40% - Accent3 5 2" xfId="2461" xr:uid="{00000000-0005-0000-0000-0000C5080000}"/>
    <cellStyle name="40% - Accent3 5 2 2" xfId="2462" xr:uid="{00000000-0005-0000-0000-0000C6080000}"/>
    <cellStyle name="40% - Accent3 5 2 2 2" xfId="2463" xr:uid="{00000000-0005-0000-0000-0000C7080000}"/>
    <cellStyle name="40% - Accent3 5 2 3" xfId="2464" xr:uid="{00000000-0005-0000-0000-0000C8080000}"/>
    <cellStyle name="40% - Accent3 5 2 3 2" xfId="2465" xr:uid="{00000000-0005-0000-0000-0000C9080000}"/>
    <cellStyle name="40% - Accent3 5 2 4" xfId="2466" xr:uid="{00000000-0005-0000-0000-0000CA080000}"/>
    <cellStyle name="40% - Accent3 5 2 4 2" xfId="2467" xr:uid="{00000000-0005-0000-0000-0000CB080000}"/>
    <cellStyle name="40% - Accent3 5 2 5" xfId="2468" xr:uid="{00000000-0005-0000-0000-0000CC080000}"/>
    <cellStyle name="40% - Accent3 5 2 5 2" xfId="2469" xr:uid="{00000000-0005-0000-0000-0000CD080000}"/>
    <cellStyle name="40% - Accent3 5 2 6" xfId="2470" xr:uid="{00000000-0005-0000-0000-0000CE080000}"/>
    <cellStyle name="40% - Accent3 5 2 6 2" xfId="2471" xr:uid="{00000000-0005-0000-0000-0000CF080000}"/>
    <cellStyle name="40% - Accent3 5 2 7" xfId="2472" xr:uid="{00000000-0005-0000-0000-0000D0080000}"/>
    <cellStyle name="40% - Accent3 5 3" xfId="2473" xr:uid="{00000000-0005-0000-0000-0000D1080000}"/>
    <cellStyle name="40% - Accent3 5 3 2" xfId="2474" xr:uid="{00000000-0005-0000-0000-0000D2080000}"/>
    <cellStyle name="40% - Accent3 5 3 2 2" xfId="2475" xr:uid="{00000000-0005-0000-0000-0000D3080000}"/>
    <cellStyle name="40% - Accent3 5 3 3" xfId="2476" xr:uid="{00000000-0005-0000-0000-0000D4080000}"/>
    <cellStyle name="40% - Accent3 5 3 3 2" xfId="2477" xr:uid="{00000000-0005-0000-0000-0000D5080000}"/>
    <cellStyle name="40% - Accent3 5 3 4" xfId="2478" xr:uid="{00000000-0005-0000-0000-0000D6080000}"/>
    <cellStyle name="40% - Accent3 5 3 4 2" xfId="2479" xr:uid="{00000000-0005-0000-0000-0000D7080000}"/>
    <cellStyle name="40% - Accent3 5 3 5" xfId="2480" xr:uid="{00000000-0005-0000-0000-0000D8080000}"/>
    <cellStyle name="40% - Accent3 5 3 5 2" xfId="2481" xr:uid="{00000000-0005-0000-0000-0000D9080000}"/>
    <cellStyle name="40% - Accent3 5 3 6" xfId="2482" xr:uid="{00000000-0005-0000-0000-0000DA080000}"/>
    <cellStyle name="40% - Accent3 5 3 6 2" xfId="2483" xr:uid="{00000000-0005-0000-0000-0000DB080000}"/>
    <cellStyle name="40% - Accent3 5 3 7" xfId="2484" xr:uid="{00000000-0005-0000-0000-0000DC080000}"/>
    <cellStyle name="40% - Accent3 5 4" xfId="2485" xr:uid="{00000000-0005-0000-0000-0000DD080000}"/>
    <cellStyle name="40% - Accent3 5 4 2" xfId="2486" xr:uid="{00000000-0005-0000-0000-0000DE080000}"/>
    <cellStyle name="40% - Accent3 5 5" xfId="2487" xr:uid="{00000000-0005-0000-0000-0000DF080000}"/>
    <cellStyle name="40% - Accent3 5 5 2" xfId="2488" xr:uid="{00000000-0005-0000-0000-0000E0080000}"/>
    <cellStyle name="40% - Accent3 5 6" xfId="2489" xr:uid="{00000000-0005-0000-0000-0000E1080000}"/>
    <cellStyle name="40% - Accent3 5 6 2" xfId="2490" xr:uid="{00000000-0005-0000-0000-0000E2080000}"/>
    <cellStyle name="40% - Accent3 5 7" xfId="2491" xr:uid="{00000000-0005-0000-0000-0000E3080000}"/>
    <cellStyle name="40% - Accent3 5 7 2" xfId="2492" xr:uid="{00000000-0005-0000-0000-0000E4080000}"/>
    <cellStyle name="40% - Accent3 5 8" xfId="2493" xr:uid="{00000000-0005-0000-0000-0000E5080000}"/>
    <cellStyle name="40% - Accent3 5 8 2" xfId="2494" xr:uid="{00000000-0005-0000-0000-0000E6080000}"/>
    <cellStyle name="40% - Accent3 5 9" xfId="2495" xr:uid="{00000000-0005-0000-0000-0000E7080000}"/>
    <cellStyle name="40% - Accent3 5 9 2" xfId="2496" xr:uid="{00000000-0005-0000-0000-0000E8080000}"/>
    <cellStyle name="40% - Accent3 6" xfId="2497" xr:uid="{00000000-0005-0000-0000-0000E9080000}"/>
    <cellStyle name="40% - Accent3 6 2" xfId="2498" xr:uid="{00000000-0005-0000-0000-0000EA080000}"/>
    <cellStyle name="40% - Accent3 6 2 2" xfId="2499" xr:uid="{00000000-0005-0000-0000-0000EB080000}"/>
    <cellStyle name="40% - Accent3 6 2 2 2" xfId="2500" xr:uid="{00000000-0005-0000-0000-0000EC080000}"/>
    <cellStyle name="40% - Accent3 6 2 3" xfId="2501" xr:uid="{00000000-0005-0000-0000-0000ED080000}"/>
    <cellStyle name="40% - Accent3 6 2 3 2" xfId="2502" xr:uid="{00000000-0005-0000-0000-0000EE080000}"/>
    <cellStyle name="40% - Accent3 6 2 4" xfId="2503" xr:uid="{00000000-0005-0000-0000-0000EF080000}"/>
    <cellStyle name="40% - Accent3 6 2 4 2" xfId="2504" xr:uid="{00000000-0005-0000-0000-0000F0080000}"/>
    <cellStyle name="40% - Accent3 6 2 5" xfId="2505" xr:uid="{00000000-0005-0000-0000-0000F1080000}"/>
    <cellStyle name="40% - Accent3 6 2 5 2" xfId="2506" xr:uid="{00000000-0005-0000-0000-0000F2080000}"/>
    <cellStyle name="40% - Accent3 6 2 6" xfId="2507" xr:uid="{00000000-0005-0000-0000-0000F3080000}"/>
    <cellStyle name="40% - Accent3 6 2 6 2" xfId="2508" xr:uid="{00000000-0005-0000-0000-0000F4080000}"/>
    <cellStyle name="40% - Accent3 6 2 7" xfId="2509" xr:uid="{00000000-0005-0000-0000-0000F5080000}"/>
    <cellStyle name="40% - Accent3 6 3" xfId="2510" xr:uid="{00000000-0005-0000-0000-0000F6080000}"/>
    <cellStyle name="40% - Accent3 6 3 2" xfId="2511" xr:uid="{00000000-0005-0000-0000-0000F7080000}"/>
    <cellStyle name="40% - Accent3 6 3 2 2" xfId="2512" xr:uid="{00000000-0005-0000-0000-0000F8080000}"/>
    <cellStyle name="40% - Accent3 6 3 3" xfId="2513" xr:uid="{00000000-0005-0000-0000-0000F9080000}"/>
    <cellStyle name="40% - Accent3 6 3 3 2" xfId="2514" xr:uid="{00000000-0005-0000-0000-0000FA080000}"/>
    <cellStyle name="40% - Accent3 6 3 4" xfId="2515" xr:uid="{00000000-0005-0000-0000-0000FB080000}"/>
    <cellStyle name="40% - Accent3 6 3 4 2" xfId="2516" xr:uid="{00000000-0005-0000-0000-0000FC080000}"/>
    <cellStyle name="40% - Accent3 6 3 5" xfId="2517" xr:uid="{00000000-0005-0000-0000-0000FD080000}"/>
    <cellStyle name="40% - Accent3 6 3 5 2" xfId="2518" xr:uid="{00000000-0005-0000-0000-0000FE080000}"/>
    <cellStyle name="40% - Accent3 6 3 6" xfId="2519" xr:uid="{00000000-0005-0000-0000-0000FF080000}"/>
    <cellStyle name="40% - Accent3 6 3 6 2" xfId="2520" xr:uid="{00000000-0005-0000-0000-000000090000}"/>
    <cellStyle name="40% - Accent3 6 3 7" xfId="2521" xr:uid="{00000000-0005-0000-0000-000001090000}"/>
    <cellStyle name="40% - Accent3 6 4" xfId="2522" xr:uid="{00000000-0005-0000-0000-000002090000}"/>
    <cellStyle name="40% - Accent3 6 4 2" xfId="2523" xr:uid="{00000000-0005-0000-0000-000003090000}"/>
    <cellStyle name="40% - Accent3 6 5" xfId="2524" xr:uid="{00000000-0005-0000-0000-000004090000}"/>
    <cellStyle name="40% - Accent3 6 5 2" xfId="2525" xr:uid="{00000000-0005-0000-0000-000005090000}"/>
    <cellStyle name="40% - Accent3 6 6" xfId="2526" xr:uid="{00000000-0005-0000-0000-000006090000}"/>
    <cellStyle name="40% - Accent3 6 6 2" xfId="2527" xr:uid="{00000000-0005-0000-0000-000007090000}"/>
    <cellStyle name="40% - Accent3 6 7" xfId="2528" xr:uid="{00000000-0005-0000-0000-000008090000}"/>
    <cellStyle name="40% - Accent3 6 7 2" xfId="2529" xr:uid="{00000000-0005-0000-0000-000009090000}"/>
    <cellStyle name="40% - Accent3 6 8" xfId="2530" xr:uid="{00000000-0005-0000-0000-00000A090000}"/>
    <cellStyle name="40% - Accent3 6 8 2" xfId="2531" xr:uid="{00000000-0005-0000-0000-00000B090000}"/>
    <cellStyle name="40% - Accent3 6 9" xfId="2532" xr:uid="{00000000-0005-0000-0000-00000C090000}"/>
    <cellStyle name="40% - Accent3 7" xfId="2533" xr:uid="{00000000-0005-0000-0000-00000D090000}"/>
    <cellStyle name="40% - Accent3 7 2" xfId="2534" xr:uid="{00000000-0005-0000-0000-00000E090000}"/>
    <cellStyle name="40% - Accent3 7 2 2" xfId="2535" xr:uid="{00000000-0005-0000-0000-00000F090000}"/>
    <cellStyle name="40% - Accent3 7 3" xfId="2536" xr:uid="{00000000-0005-0000-0000-000010090000}"/>
    <cellStyle name="40% - Accent3 7 3 2" xfId="2537" xr:uid="{00000000-0005-0000-0000-000011090000}"/>
    <cellStyle name="40% - Accent3 7 4" xfId="2538" xr:uid="{00000000-0005-0000-0000-000012090000}"/>
    <cellStyle name="40% - Accent3 7 4 2" xfId="2539" xr:uid="{00000000-0005-0000-0000-000013090000}"/>
    <cellStyle name="40% - Accent3 7 5" xfId="2540" xr:uid="{00000000-0005-0000-0000-000014090000}"/>
    <cellStyle name="40% - Accent3 7 5 2" xfId="2541" xr:uid="{00000000-0005-0000-0000-000015090000}"/>
    <cellStyle name="40% - Accent3 7 6" xfId="2542" xr:uid="{00000000-0005-0000-0000-000016090000}"/>
    <cellStyle name="40% - Accent3 7 6 2" xfId="2543" xr:uid="{00000000-0005-0000-0000-000017090000}"/>
    <cellStyle name="40% - Accent3 7 7" xfId="2544" xr:uid="{00000000-0005-0000-0000-000018090000}"/>
    <cellStyle name="40% - Accent3 8" xfId="2545" xr:uid="{00000000-0005-0000-0000-000019090000}"/>
    <cellStyle name="40% - Accent3 8 2" xfId="2546" xr:uid="{00000000-0005-0000-0000-00001A090000}"/>
    <cellStyle name="40% - Accent3 8 2 2" xfId="2547" xr:uid="{00000000-0005-0000-0000-00001B090000}"/>
    <cellStyle name="40% - Accent3 8 3" xfId="2548" xr:uid="{00000000-0005-0000-0000-00001C090000}"/>
    <cellStyle name="40% - Accent3 8 3 2" xfId="2549" xr:uid="{00000000-0005-0000-0000-00001D090000}"/>
    <cellStyle name="40% - Accent3 8 4" xfId="2550" xr:uid="{00000000-0005-0000-0000-00001E090000}"/>
    <cellStyle name="40% - Accent3 8 4 2" xfId="2551" xr:uid="{00000000-0005-0000-0000-00001F090000}"/>
    <cellStyle name="40% - Accent3 8 5" xfId="2552" xr:uid="{00000000-0005-0000-0000-000020090000}"/>
    <cellStyle name="40% - Accent3 8 5 2" xfId="2553" xr:uid="{00000000-0005-0000-0000-000021090000}"/>
    <cellStyle name="40% - Accent3 8 6" xfId="2554" xr:uid="{00000000-0005-0000-0000-000022090000}"/>
    <cellStyle name="40% - Accent3 8 6 2" xfId="2555" xr:uid="{00000000-0005-0000-0000-000023090000}"/>
    <cellStyle name="40% - Accent3 8 7" xfId="2556" xr:uid="{00000000-0005-0000-0000-000024090000}"/>
    <cellStyle name="40% - Accent3 9" xfId="2557" xr:uid="{00000000-0005-0000-0000-000025090000}"/>
    <cellStyle name="40% - Accent3 9 2" xfId="2558" xr:uid="{00000000-0005-0000-0000-000026090000}"/>
    <cellStyle name="40% - Accent4 10" xfId="2559" xr:uid="{00000000-0005-0000-0000-000027090000}"/>
    <cellStyle name="40% - Accent4 10 2" xfId="2560" xr:uid="{00000000-0005-0000-0000-000028090000}"/>
    <cellStyle name="40% - Accent4 10 2 2" xfId="2561" xr:uid="{00000000-0005-0000-0000-000029090000}"/>
    <cellStyle name="40% - Accent4 10 3" xfId="2562" xr:uid="{00000000-0005-0000-0000-00002A090000}"/>
    <cellStyle name="40% - Accent4 10 3 2" xfId="2563" xr:uid="{00000000-0005-0000-0000-00002B090000}"/>
    <cellStyle name="40% - Accent4 10 4" xfId="2564" xr:uid="{00000000-0005-0000-0000-00002C090000}"/>
    <cellStyle name="40% - Accent4 10 4 2" xfId="2565" xr:uid="{00000000-0005-0000-0000-00002D090000}"/>
    <cellStyle name="40% - Accent4 10 5" xfId="2566" xr:uid="{00000000-0005-0000-0000-00002E090000}"/>
    <cellStyle name="40% - Accent4 10 5 2" xfId="2567" xr:uid="{00000000-0005-0000-0000-00002F090000}"/>
    <cellStyle name="40% - Accent4 10 6" xfId="2568" xr:uid="{00000000-0005-0000-0000-000030090000}"/>
    <cellStyle name="40% - Accent4 10 6 2" xfId="2569" xr:uid="{00000000-0005-0000-0000-000031090000}"/>
    <cellStyle name="40% - Accent4 10 7" xfId="2570" xr:uid="{00000000-0005-0000-0000-000032090000}"/>
    <cellStyle name="40% - Accent4 11" xfId="2571" xr:uid="{00000000-0005-0000-0000-000033090000}"/>
    <cellStyle name="40% - Accent4 11 2" xfId="2572" xr:uid="{00000000-0005-0000-0000-000034090000}"/>
    <cellStyle name="40% - Accent4 11 2 2" xfId="2573" xr:uid="{00000000-0005-0000-0000-000035090000}"/>
    <cellStyle name="40% - Accent4 11 3" xfId="2574" xr:uid="{00000000-0005-0000-0000-000036090000}"/>
    <cellStyle name="40% - Accent4 11 3 2" xfId="2575" xr:uid="{00000000-0005-0000-0000-000037090000}"/>
    <cellStyle name="40% - Accent4 11 4" xfId="2576" xr:uid="{00000000-0005-0000-0000-000038090000}"/>
    <cellStyle name="40% - Accent4 11 4 2" xfId="2577" xr:uid="{00000000-0005-0000-0000-000039090000}"/>
    <cellStyle name="40% - Accent4 11 5" xfId="2578" xr:uid="{00000000-0005-0000-0000-00003A090000}"/>
    <cellStyle name="40% - Accent4 11 5 2" xfId="2579" xr:uid="{00000000-0005-0000-0000-00003B090000}"/>
    <cellStyle name="40% - Accent4 11 6" xfId="2580" xr:uid="{00000000-0005-0000-0000-00003C090000}"/>
    <cellStyle name="40% - Accent4 12" xfId="2581" xr:uid="{00000000-0005-0000-0000-00003D090000}"/>
    <cellStyle name="40% - Accent4 12 2" xfId="2582" xr:uid="{00000000-0005-0000-0000-00003E090000}"/>
    <cellStyle name="40% - Accent4 13" xfId="2583" xr:uid="{00000000-0005-0000-0000-00003F090000}"/>
    <cellStyle name="40% - Accent4 13 2" xfId="2584" xr:uid="{00000000-0005-0000-0000-000040090000}"/>
    <cellStyle name="40% - Accent4 14" xfId="2585" xr:uid="{00000000-0005-0000-0000-000041090000}"/>
    <cellStyle name="40% - Accent4 14 2" xfId="2586" xr:uid="{00000000-0005-0000-0000-000042090000}"/>
    <cellStyle name="40% - Accent4 15" xfId="2587" xr:uid="{00000000-0005-0000-0000-000043090000}"/>
    <cellStyle name="40% - Accent4 15 2" xfId="2588" xr:uid="{00000000-0005-0000-0000-000044090000}"/>
    <cellStyle name="40% - Accent4 16" xfId="2589" xr:uid="{00000000-0005-0000-0000-000045090000}"/>
    <cellStyle name="40% - Accent4 16 2" xfId="2590" xr:uid="{00000000-0005-0000-0000-000046090000}"/>
    <cellStyle name="40% - Accent4 17" xfId="2591" xr:uid="{00000000-0005-0000-0000-000047090000}"/>
    <cellStyle name="40% - Accent4 18" xfId="2592" xr:uid="{00000000-0005-0000-0000-000048090000}"/>
    <cellStyle name="40% - Accent4 2" xfId="2593" xr:uid="{00000000-0005-0000-0000-000049090000}"/>
    <cellStyle name="40% - Accent4 2 10" xfId="2594" xr:uid="{00000000-0005-0000-0000-00004A090000}"/>
    <cellStyle name="40% - Accent4 2 2" xfId="2595" xr:uid="{00000000-0005-0000-0000-00004B090000}"/>
    <cellStyle name="40% - Accent4 2 2 2" xfId="2596" xr:uid="{00000000-0005-0000-0000-00004C090000}"/>
    <cellStyle name="40% - Accent4 2 2 2 2" xfId="2597" xr:uid="{00000000-0005-0000-0000-00004D090000}"/>
    <cellStyle name="40% - Accent4 2 2 3" xfId="2598" xr:uid="{00000000-0005-0000-0000-00004E090000}"/>
    <cellStyle name="40% - Accent4 2 2 3 2" xfId="2599" xr:uid="{00000000-0005-0000-0000-00004F090000}"/>
    <cellStyle name="40% - Accent4 2 2 4" xfId="2600" xr:uid="{00000000-0005-0000-0000-000050090000}"/>
    <cellStyle name="40% - Accent4 2 2 4 2" xfId="2601" xr:uid="{00000000-0005-0000-0000-000051090000}"/>
    <cellStyle name="40% - Accent4 2 2 5" xfId="2602" xr:uid="{00000000-0005-0000-0000-000052090000}"/>
    <cellStyle name="40% - Accent4 2 2 5 2" xfId="2603" xr:uid="{00000000-0005-0000-0000-000053090000}"/>
    <cellStyle name="40% - Accent4 2 2 6" xfId="2604" xr:uid="{00000000-0005-0000-0000-000054090000}"/>
    <cellStyle name="40% - Accent4 2 2 6 2" xfId="2605" xr:uid="{00000000-0005-0000-0000-000055090000}"/>
    <cellStyle name="40% - Accent4 2 2 7" xfId="2606" xr:uid="{00000000-0005-0000-0000-000056090000}"/>
    <cellStyle name="40% - Accent4 2 2 7 2" xfId="2607" xr:uid="{00000000-0005-0000-0000-000057090000}"/>
    <cellStyle name="40% - Accent4 2 2 8" xfId="2608" xr:uid="{00000000-0005-0000-0000-000058090000}"/>
    <cellStyle name="40% - Accent4 2 3" xfId="2609" xr:uid="{00000000-0005-0000-0000-000059090000}"/>
    <cellStyle name="40% - Accent4 2 3 2" xfId="2610" xr:uid="{00000000-0005-0000-0000-00005A090000}"/>
    <cellStyle name="40% - Accent4 2 3 2 2" xfId="2611" xr:uid="{00000000-0005-0000-0000-00005B090000}"/>
    <cellStyle name="40% - Accent4 2 3 3" xfId="2612" xr:uid="{00000000-0005-0000-0000-00005C090000}"/>
    <cellStyle name="40% - Accent4 2 3 3 2" xfId="2613" xr:uid="{00000000-0005-0000-0000-00005D090000}"/>
    <cellStyle name="40% - Accent4 2 3 4" xfId="2614" xr:uid="{00000000-0005-0000-0000-00005E090000}"/>
    <cellStyle name="40% - Accent4 2 3 4 2" xfId="2615" xr:uid="{00000000-0005-0000-0000-00005F090000}"/>
    <cellStyle name="40% - Accent4 2 3 5" xfId="2616" xr:uid="{00000000-0005-0000-0000-000060090000}"/>
    <cellStyle name="40% - Accent4 2 3 5 2" xfId="2617" xr:uid="{00000000-0005-0000-0000-000061090000}"/>
    <cellStyle name="40% - Accent4 2 3 6" xfId="2618" xr:uid="{00000000-0005-0000-0000-000062090000}"/>
    <cellStyle name="40% - Accent4 2 3 6 2" xfId="2619" xr:uid="{00000000-0005-0000-0000-000063090000}"/>
    <cellStyle name="40% - Accent4 2 3 7" xfId="2620" xr:uid="{00000000-0005-0000-0000-000064090000}"/>
    <cellStyle name="40% - Accent4 2 4" xfId="2621" xr:uid="{00000000-0005-0000-0000-000065090000}"/>
    <cellStyle name="40% - Accent4 2 4 2" xfId="2622" xr:uid="{00000000-0005-0000-0000-000066090000}"/>
    <cellStyle name="40% - Accent4 2 5" xfId="2623" xr:uid="{00000000-0005-0000-0000-000067090000}"/>
    <cellStyle name="40% - Accent4 2 5 2" xfId="2624" xr:uid="{00000000-0005-0000-0000-000068090000}"/>
    <cellStyle name="40% - Accent4 2 6" xfId="2625" xr:uid="{00000000-0005-0000-0000-000069090000}"/>
    <cellStyle name="40% - Accent4 2 6 2" xfId="2626" xr:uid="{00000000-0005-0000-0000-00006A090000}"/>
    <cellStyle name="40% - Accent4 2 7" xfId="2627" xr:uid="{00000000-0005-0000-0000-00006B090000}"/>
    <cellStyle name="40% - Accent4 2 7 2" xfId="2628" xr:uid="{00000000-0005-0000-0000-00006C090000}"/>
    <cellStyle name="40% - Accent4 2 8" xfId="2629" xr:uid="{00000000-0005-0000-0000-00006D090000}"/>
    <cellStyle name="40% - Accent4 2 8 2" xfId="2630" xr:uid="{00000000-0005-0000-0000-00006E090000}"/>
    <cellStyle name="40% - Accent4 2 9" xfId="2631" xr:uid="{00000000-0005-0000-0000-00006F090000}"/>
    <cellStyle name="40% - Accent4 2 9 2" xfId="2632" xr:uid="{00000000-0005-0000-0000-000070090000}"/>
    <cellStyle name="40% - Accent4 2_ACCOUNT" xfId="2633" xr:uid="{00000000-0005-0000-0000-000071090000}"/>
    <cellStyle name="40% - Accent4 3" xfId="2634" xr:uid="{00000000-0005-0000-0000-000072090000}"/>
    <cellStyle name="40% - Accent4 3 10" xfId="2635" xr:uid="{00000000-0005-0000-0000-000073090000}"/>
    <cellStyle name="40% - Accent4 3 2" xfId="2636" xr:uid="{00000000-0005-0000-0000-000074090000}"/>
    <cellStyle name="40% - Accent4 3 2 2" xfId="2637" xr:uid="{00000000-0005-0000-0000-000075090000}"/>
    <cellStyle name="40% - Accent4 3 2 2 2" xfId="2638" xr:uid="{00000000-0005-0000-0000-000076090000}"/>
    <cellStyle name="40% - Accent4 3 2 3" xfId="2639" xr:uid="{00000000-0005-0000-0000-000077090000}"/>
    <cellStyle name="40% - Accent4 3 2 3 2" xfId="2640" xr:uid="{00000000-0005-0000-0000-000078090000}"/>
    <cellStyle name="40% - Accent4 3 2 4" xfId="2641" xr:uid="{00000000-0005-0000-0000-000079090000}"/>
    <cellStyle name="40% - Accent4 3 2 4 2" xfId="2642" xr:uid="{00000000-0005-0000-0000-00007A090000}"/>
    <cellStyle name="40% - Accent4 3 2 5" xfId="2643" xr:uid="{00000000-0005-0000-0000-00007B090000}"/>
    <cellStyle name="40% - Accent4 3 2 5 2" xfId="2644" xr:uid="{00000000-0005-0000-0000-00007C090000}"/>
    <cellStyle name="40% - Accent4 3 2 6" xfId="2645" xr:uid="{00000000-0005-0000-0000-00007D090000}"/>
    <cellStyle name="40% - Accent4 3 2 6 2" xfId="2646" xr:uid="{00000000-0005-0000-0000-00007E090000}"/>
    <cellStyle name="40% - Accent4 3 2 7" xfId="2647" xr:uid="{00000000-0005-0000-0000-00007F090000}"/>
    <cellStyle name="40% - Accent4 3 2 7 2" xfId="2648" xr:uid="{00000000-0005-0000-0000-000080090000}"/>
    <cellStyle name="40% - Accent4 3 2 8" xfId="2649" xr:uid="{00000000-0005-0000-0000-000081090000}"/>
    <cellStyle name="40% - Accent4 3 3" xfId="2650" xr:uid="{00000000-0005-0000-0000-000082090000}"/>
    <cellStyle name="40% - Accent4 3 3 2" xfId="2651" xr:uid="{00000000-0005-0000-0000-000083090000}"/>
    <cellStyle name="40% - Accent4 3 3 2 2" xfId="2652" xr:uid="{00000000-0005-0000-0000-000084090000}"/>
    <cellStyle name="40% - Accent4 3 3 3" xfId="2653" xr:uid="{00000000-0005-0000-0000-000085090000}"/>
    <cellStyle name="40% - Accent4 3 3 3 2" xfId="2654" xr:uid="{00000000-0005-0000-0000-000086090000}"/>
    <cellStyle name="40% - Accent4 3 3 4" xfId="2655" xr:uid="{00000000-0005-0000-0000-000087090000}"/>
    <cellStyle name="40% - Accent4 3 3 4 2" xfId="2656" xr:uid="{00000000-0005-0000-0000-000088090000}"/>
    <cellStyle name="40% - Accent4 3 3 5" xfId="2657" xr:uid="{00000000-0005-0000-0000-000089090000}"/>
    <cellStyle name="40% - Accent4 3 3 5 2" xfId="2658" xr:uid="{00000000-0005-0000-0000-00008A090000}"/>
    <cellStyle name="40% - Accent4 3 3 6" xfId="2659" xr:uid="{00000000-0005-0000-0000-00008B090000}"/>
    <cellStyle name="40% - Accent4 3 3 6 2" xfId="2660" xr:uid="{00000000-0005-0000-0000-00008C090000}"/>
    <cellStyle name="40% - Accent4 3 3 7" xfId="2661" xr:uid="{00000000-0005-0000-0000-00008D090000}"/>
    <cellStyle name="40% - Accent4 3 4" xfId="2662" xr:uid="{00000000-0005-0000-0000-00008E090000}"/>
    <cellStyle name="40% - Accent4 3 4 2" xfId="2663" xr:uid="{00000000-0005-0000-0000-00008F090000}"/>
    <cellStyle name="40% - Accent4 3 5" xfId="2664" xr:uid="{00000000-0005-0000-0000-000090090000}"/>
    <cellStyle name="40% - Accent4 3 5 2" xfId="2665" xr:uid="{00000000-0005-0000-0000-000091090000}"/>
    <cellStyle name="40% - Accent4 3 6" xfId="2666" xr:uid="{00000000-0005-0000-0000-000092090000}"/>
    <cellStyle name="40% - Accent4 3 6 2" xfId="2667" xr:uid="{00000000-0005-0000-0000-000093090000}"/>
    <cellStyle name="40% - Accent4 3 7" xfId="2668" xr:uid="{00000000-0005-0000-0000-000094090000}"/>
    <cellStyle name="40% - Accent4 3 7 2" xfId="2669" xr:uid="{00000000-0005-0000-0000-000095090000}"/>
    <cellStyle name="40% - Accent4 3 8" xfId="2670" xr:uid="{00000000-0005-0000-0000-000096090000}"/>
    <cellStyle name="40% - Accent4 3 8 2" xfId="2671" xr:uid="{00000000-0005-0000-0000-000097090000}"/>
    <cellStyle name="40% - Accent4 3 9" xfId="2672" xr:uid="{00000000-0005-0000-0000-000098090000}"/>
    <cellStyle name="40% - Accent4 3 9 2" xfId="2673" xr:uid="{00000000-0005-0000-0000-000099090000}"/>
    <cellStyle name="40% - Accent4 3_ACCOUNT" xfId="2674" xr:uid="{00000000-0005-0000-0000-00009A090000}"/>
    <cellStyle name="40% - Accent4 4" xfId="2675" xr:uid="{00000000-0005-0000-0000-00009B090000}"/>
    <cellStyle name="40% - Accent4 4 2" xfId="2676" xr:uid="{00000000-0005-0000-0000-00009C090000}"/>
    <cellStyle name="40% - Accent4 4 2 2" xfId="2677" xr:uid="{00000000-0005-0000-0000-00009D090000}"/>
    <cellStyle name="40% - Accent4 4 3" xfId="2678" xr:uid="{00000000-0005-0000-0000-00009E090000}"/>
    <cellStyle name="40% - Accent4 4 3 2" xfId="2679" xr:uid="{00000000-0005-0000-0000-00009F090000}"/>
    <cellStyle name="40% - Accent4 4 4" xfId="2680" xr:uid="{00000000-0005-0000-0000-0000A0090000}"/>
    <cellStyle name="40% - Accent4 5" xfId="2681" xr:uid="{00000000-0005-0000-0000-0000A1090000}"/>
    <cellStyle name="40% - Accent4 5 10" xfId="2682" xr:uid="{00000000-0005-0000-0000-0000A2090000}"/>
    <cellStyle name="40% - Accent4 5 2" xfId="2683" xr:uid="{00000000-0005-0000-0000-0000A3090000}"/>
    <cellStyle name="40% - Accent4 5 2 2" xfId="2684" xr:uid="{00000000-0005-0000-0000-0000A4090000}"/>
    <cellStyle name="40% - Accent4 5 2 2 2" xfId="2685" xr:uid="{00000000-0005-0000-0000-0000A5090000}"/>
    <cellStyle name="40% - Accent4 5 2 3" xfId="2686" xr:uid="{00000000-0005-0000-0000-0000A6090000}"/>
    <cellStyle name="40% - Accent4 5 2 3 2" xfId="2687" xr:uid="{00000000-0005-0000-0000-0000A7090000}"/>
    <cellStyle name="40% - Accent4 5 2 4" xfId="2688" xr:uid="{00000000-0005-0000-0000-0000A8090000}"/>
    <cellStyle name="40% - Accent4 5 2 4 2" xfId="2689" xr:uid="{00000000-0005-0000-0000-0000A9090000}"/>
    <cellStyle name="40% - Accent4 5 2 5" xfId="2690" xr:uid="{00000000-0005-0000-0000-0000AA090000}"/>
    <cellStyle name="40% - Accent4 5 2 5 2" xfId="2691" xr:uid="{00000000-0005-0000-0000-0000AB090000}"/>
    <cellStyle name="40% - Accent4 5 2 6" xfId="2692" xr:uid="{00000000-0005-0000-0000-0000AC090000}"/>
    <cellStyle name="40% - Accent4 5 2 6 2" xfId="2693" xr:uid="{00000000-0005-0000-0000-0000AD090000}"/>
    <cellStyle name="40% - Accent4 5 2 7" xfId="2694" xr:uid="{00000000-0005-0000-0000-0000AE090000}"/>
    <cellStyle name="40% - Accent4 5 3" xfId="2695" xr:uid="{00000000-0005-0000-0000-0000AF090000}"/>
    <cellStyle name="40% - Accent4 5 3 2" xfId="2696" xr:uid="{00000000-0005-0000-0000-0000B0090000}"/>
    <cellStyle name="40% - Accent4 5 3 2 2" xfId="2697" xr:uid="{00000000-0005-0000-0000-0000B1090000}"/>
    <cellStyle name="40% - Accent4 5 3 3" xfId="2698" xr:uid="{00000000-0005-0000-0000-0000B2090000}"/>
    <cellStyle name="40% - Accent4 5 3 3 2" xfId="2699" xr:uid="{00000000-0005-0000-0000-0000B3090000}"/>
    <cellStyle name="40% - Accent4 5 3 4" xfId="2700" xr:uid="{00000000-0005-0000-0000-0000B4090000}"/>
    <cellStyle name="40% - Accent4 5 3 4 2" xfId="2701" xr:uid="{00000000-0005-0000-0000-0000B5090000}"/>
    <cellStyle name="40% - Accent4 5 3 5" xfId="2702" xr:uid="{00000000-0005-0000-0000-0000B6090000}"/>
    <cellStyle name="40% - Accent4 5 3 5 2" xfId="2703" xr:uid="{00000000-0005-0000-0000-0000B7090000}"/>
    <cellStyle name="40% - Accent4 5 3 6" xfId="2704" xr:uid="{00000000-0005-0000-0000-0000B8090000}"/>
    <cellStyle name="40% - Accent4 5 3 6 2" xfId="2705" xr:uid="{00000000-0005-0000-0000-0000B9090000}"/>
    <cellStyle name="40% - Accent4 5 3 7" xfId="2706" xr:uid="{00000000-0005-0000-0000-0000BA090000}"/>
    <cellStyle name="40% - Accent4 5 4" xfId="2707" xr:uid="{00000000-0005-0000-0000-0000BB090000}"/>
    <cellStyle name="40% - Accent4 5 4 2" xfId="2708" xr:uid="{00000000-0005-0000-0000-0000BC090000}"/>
    <cellStyle name="40% - Accent4 5 5" xfId="2709" xr:uid="{00000000-0005-0000-0000-0000BD090000}"/>
    <cellStyle name="40% - Accent4 5 5 2" xfId="2710" xr:uid="{00000000-0005-0000-0000-0000BE090000}"/>
    <cellStyle name="40% - Accent4 5 6" xfId="2711" xr:uid="{00000000-0005-0000-0000-0000BF090000}"/>
    <cellStyle name="40% - Accent4 5 6 2" xfId="2712" xr:uid="{00000000-0005-0000-0000-0000C0090000}"/>
    <cellStyle name="40% - Accent4 5 7" xfId="2713" xr:uid="{00000000-0005-0000-0000-0000C1090000}"/>
    <cellStyle name="40% - Accent4 5 7 2" xfId="2714" xr:uid="{00000000-0005-0000-0000-0000C2090000}"/>
    <cellStyle name="40% - Accent4 5 8" xfId="2715" xr:uid="{00000000-0005-0000-0000-0000C3090000}"/>
    <cellStyle name="40% - Accent4 5 8 2" xfId="2716" xr:uid="{00000000-0005-0000-0000-0000C4090000}"/>
    <cellStyle name="40% - Accent4 5 9" xfId="2717" xr:uid="{00000000-0005-0000-0000-0000C5090000}"/>
    <cellStyle name="40% - Accent4 5 9 2" xfId="2718" xr:uid="{00000000-0005-0000-0000-0000C6090000}"/>
    <cellStyle name="40% - Accent4 6" xfId="2719" xr:uid="{00000000-0005-0000-0000-0000C7090000}"/>
    <cellStyle name="40% - Accent4 6 2" xfId="2720" xr:uid="{00000000-0005-0000-0000-0000C8090000}"/>
    <cellStyle name="40% - Accent4 6 2 2" xfId="2721" xr:uid="{00000000-0005-0000-0000-0000C9090000}"/>
    <cellStyle name="40% - Accent4 6 2 2 2" xfId="2722" xr:uid="{00000000-0005-0000-0000-0000CA090000}"/>
    <cellStyle name="40% - Accent4 6 2 3" xfId="2723" xr:uid="{00000000-0005-0000-0000-0000CB090000}"/>
    <cellStyle name="40% - Accent4 6 2 3 2" xfId="2724" xr:uid="{00000000-0005-0000-0000-0000CC090000}"/>
    <cellStyle name="40% - Accent4 6 2 4" xfId="2725" xr:uid="{00000000-0005-0000-0000-0000CD090000}"/>
    <cellStyle name="40% - Accent4 6 2 4 2" xfId="2726" xr:uid="{00000000-0005-0000-0000-0000CE090000}"/>
    <cellStyle name="40% - Accent4 6 2 5" xfId="2727" xr:uid="{00000000-0005-0000-0000-0000CF090000}"/>
    <cellStyle name="40% - Accent4 6 2 5 2" xfId="2728" xr:uid="{00000000-0005-0000-0000-0000D0090000}"/>
    <cellStyle name="40% - Accent4 6 2 6" xfId="2729" xr:uid="{00000000-0005-0000-0000-0000D1090000}"/>
    <cellStyle name="40% - Accent4 6 2 6 2" xfId="2730" xr:uid="{00000000-0005-0000-0000-0000D2090000}"/>
    <cellStyle name="40% - Accent4 6 2 7" xfId="2731" xr:uid="{00000000-0005-0000-0000-0000D3090000}"/>
    <cellStyle name="40% - Accent4 6 3" xfId="2732" xr:uid="{00000000-0005-0000-0000-0000D4090000}"/>
    <cellStyle name="40% - Accent4 6 3 2" xfId="2733" xr:uid="{00000000-0005-0000-0000-0000D5090000}"/>
    <cellStyle name="40% - Accent4 6 3 2 2" xfId="2734" xr:uid="{00000000-0005-0000-0000-0000D6090000}"/>
    <cellStyle name="40% - Accent4 6 3 3" xfId="2735" xr:uid="{00000000-0005-0000-0000-0000D7090000}"/>
    <cellStyle name="40% - Accent4 6 3 3 2" xfId="2736" xr:uid="{00000000-0005-0000-0000-0000D8090000}"/>
    <cellStyle name="40% - Accent4 6 3 4" xfId="2737" xr:uid="{00000000-0005-0000-0000-0000D9090000}"/>
    <cellStyle name="40% - Accent4 6 3 4 2" xfId="2738" xr:uid="{00000000-0005-0000-0000-0000DA090000}"/>
    <cellStyle name="40% - Accent4 6 3 5" xfId="2739" xr:uid="{00000000-0005-0000-0000-0000DB090000}"/>
    <cellStyle name="40% - Accent4 6 3 5 2" xfId="2740" xr:uid="{00000000-0005-0000-0000-0000DC090000}"/>
    <cellStyle name="40% - Accent4 6 3 6" xfId="2741" xr:uid="{00000000-0005-0000-0000-0000DD090000}"/>
    <cellStyle name="40% - Accent4 6 3 6 2" xfId="2742" xr:uid="{00000000-0005-0000-0000-0000DE090000}"/>
    <cellStyle name="40% - Accent4 6 3 7" xfId="2743" xr:uid="{00000000-0005-0000-0000-0000DF090000}"/>
    <cellStyle name="40% - Accent4 6 4" xfId="2744" xr:uid="{00000000-0005-0000-0000-0000E0090000}"/>
    <cellStyle name="40% - Accent4 6 4 2" xfId="2745" xr:uid="{00000000-0005-0000-0000-0000E1090000}"/>
    <cellStyle name="40% - Accent4 6 5" xfId="2746" xr:uid="{00000000-0005-0000-0000-0000E2090000}"/>
    <cellStyle name="40% - Accent4 6 5 2" xfId="2747" xr:uid="{00000000-0005-0000-0000-0000E3090000}"/>
    <cellStyle name="40% - Accent4 6 6" xfId="2748" xr:uid="{00000000-0005-0000-0000-0000E4090000}"/>
    <cellStyle name="40% - Accent4 6 6 2" xfId="2749" xr:uid="{00000000-0005-0000-0000-0000E5090000}"/>
    <cellStyle name="40% - Accent4 6 7" xfId="2750" xr:uid="{00000000-0005-0000-0000-0000E6090000}"/>
    <cellStyle name="40% - Accent4 6 7 2" xfId="2751" xr:uid="{00000000-0005-0000-0000-0000E7090000}"/>
    <cellStyle name="40% - Accent4 6 8" xfId="2752" xr:uid="{00000000-0005-0000-0000-0000E8090000}"/>
    <cellStyle name="40% - Accent4 6 8 2" xfId="2753" xr:uid="{00000000-0005-0000-0000-0000E9090000}"/>
    <cellStyle name="40% - Accent4 6 9" xfId="2754" xr:uid="{00000000-0005-0000-0000-0000EA090000}"/>
    <cellStyle name="40% - Accent4 7" xfId="2755" xr:uid="{00000000-0005-0000-0000-0000EB090000}"/>
    <cellStyle name="40% - Accent4 7 2" xfId="2756" xr:uid="{00000000-0005-0000-0000-0000EC090000}"/>
    <cellStyle name="40% - Accent4 7 2 2" xfId="2757" xr:uid="{00000000-0005-0000-0000-0000ED090000}"/>
    <cellStyle name="40% - Accent4 7 2 2 2" xfId="2758" xr:uid="{00000000-0005-0000-0000-0000EE090000}"/>
    <cellStyle name="40% - Accent4 7 2 3" xfId="2759" xr:uid="{00000000-0005-0000-0000-0000EF090000}"/>
    <cellStyle name="40% - Accent4 7 2 3 2" xfId="2760" xr:uid="{00000000-0005-0000-0000-0000F0090000}"/>
    <cellStyle name="40% - Accent4 7 2 4" xfId="2761" xr:uid="{00000000-0005-0000-0000-0000F1090000}"/>
    <cellStyle name="40% - Accent4 7 2 4 2" xfId="2762" xr:uid="{00000000-0005-0000-0000-0000F2090000}"/>
    <cellStyle name="40% - Accent4 7 2 5" xfId="2763" xr:uid="{00000000-0005-0000-0000-0000F3090000}"/>
    <cellStyle name="40% - Accent4 7 2 5 2" xfId="2764" xr:uid="{00000000-0005-0000-0000-0000F4090000}"/>
    <cellStyle name="40% - Accent4 7 2 6" xfId="2765" xr:uid="{00000000-0005-0000-0000-0000F5090000}"/>
    <cellStyle name="40% - Accent4 7 2 6 2" xfId="2766" xr:uid="{00000000-0005-0000-0000-0000F6090000}"/>
    <cellStyle name="40% - Accent4 7 2 7" xfId="2767" xr:uid="{00000000-0005-0000-0000-0000F7090000}"/>
    <cellStyle name="40% - Accent4 7 3" xfId="2768" xr:uid="{00000000-0005-0000-0000-0000F8090000}"/>
    <cellStyle name="40% - Accent4 7 3 2" xfId="2769" xr:uid="{00000000-0005-0000-0000-0000F9090000}"/>
    <cellStyle name="40% - Accent4 7 4" xfId="2770" xr:uid="{00000000-0005-0000-0000-0000FA090000}"/>
    <cellStyle name="40% - Accent4 7 4 2" xfId="2771" xr:uid="{00000000-0005-0000-0000-0000FB090000}"/>
    <cellStyle name="40% - Accent4 7 5" xfId="2772" xr:uid="{00000000-0005-0000-0000-0000FC090000}"/>
    <cellStyle name="40% - Accent4 7 5 2" xfId="2773" xr:uid="{00000000-0005-0000-0000-0000FD090000}"/>
    <cellStyle name="40% - Accent4 7 6" xfId="2774" xr:uid="{00000000-0005-0000-0000-0000FE090000}"/>
    <cellStyle name="40% - Accent4 7 6 2" xfId="2775" xr:uid="{00000000-0005-0000-0000-0000FF090000}"/>
    <cellStyle name="40% - Accent4 7 7" xfId="2776" xr:uid="{00000000-0005-0000-0000-0000000A0000}"/>
    <cellStyle name="40% - Accent4 7 7 2" xfId="2777" xr:uid="{00000000-0005-0000-0000-0000010A0000}"/>
    <cellStyle name="40% - Accent4 7 8" xfId="2778" xr:uid="{00000000-0005-0000-0000-0000020A0000}"/>
    <cellStyle name="40% - Accent4 8" xfId="2779" xr:uid="{00000000-0005-0000-0000-0000030A0000}"/>
    <cellStyle name="40% - Accent4 8 2" xfId="2780" xr:uid="{00000000-0005-0000-0000-0000040A0000}"/>
    <cellStyle name="40% - Accent4 8 2 2" xfId="2781" xr:uid="{00000000-0005-0000-0000-0000050A0000}"/>
    <cellStyle name="40% - Accent4 8 3" xfId="2782" xr:uid="{00000000-0005-0000-0000-0000060A0000}"/>
    <cellStyle name="40% - Accent4 8 3 2" xfId="2783" xr:uid="{00000000-0005-0000-0000-0000070A0000}"/>
    <cellStyle name="40% - Accent4 8 4" xfId="2784" xr:uid="{00000000-0005-0000-0000-0000080A0000}"/>
    <cellStyle name="40% - Accent4 8 4 2" xfId="2785" xr:uid="{00000000-0005-0000-0000-0000090A0000}"/>
    <cellStyle name="40% - Accent4 8 5" xfId="2786" xr:uid="{00000000-0005-0000-0000-00000A0A0000}"/>
    <cellStyle name="40% - Accent4 8 5 2" xfId="2787" xr:uid="{00000000-0005-0000-0000-00000B0A0000}"/>
    <cellStyle name="40% - Accent4 8 6" xfId="2788" xr:uid="{00000000-0005-0000-0000-00000C0A0000}"/>
    <cellStyle name="40% - Accent4 8 6 2" xfId="2789" xr:uid="{00000000-0005-0000-0000-00000D0A0000}"/>
    <cellStyle name="40% - Accent4 8 7" xfId="2790" xr:uid="{00000000-0005-0000-0000-00000E0A0000}"/>
    <cellStyle name="40% - Accent4 9" xfId="2791" xr:uid="{00000000-0005-0000-0000-00000F0A0000}"/>
    <cellStyle name="40% - Accent4 9 2" xfId="2792" xr:uid="{00000000-0005-0000-0000-0000100A0000}"/>
    <cellStyle name="40% - Accent4 9 2 2" xfId="2793" xr:uid="{00000000-0005-0000-0000-0000110A0000}"/>
    <cellStyle name="40% - Accent4 9 3" xfId="2794" xr:uid="{00000000-0005-0000-0000-0000120A0000}"/>
    <cellStyle name="40% - Accent4 9 3 2" xfId="2795" xr:uid="{00000000-0005-0000-0000-0000130A0000}"/>
    <cellStyle name="40% - Accent4 9 4" xfId="2796" xr:uid="{00000000-0005-0000-0000-0000140A0000}"/>
    <cellStyle name="40% - Accent4 9 4 2" xfId="2797" xr:uid="{00000000-0005-0000-0000-0000150A0000}"/>
    <cellStyle name="40% - Accent4 9 5" xfId="2798" xr:uid="{00000000-0005-0000-0000-0000160A0000}"/>
    <cellStyle name="40% - Accent4 9 5 2" xfId="2799" xr:uid="{00000000-0005-0000-0000-0000170A0000}"/>
    <cellStyle name="40% - Accent4 9 6" xfId="2800" xr:uid="{00000000-0005-0000-0000-0000180A0000}"/>
    <cellStyle name="40% - Accent4 9 6 2" xfId="2801" xr:uid="{00000000-0005-0000-0000-0000190A0000}"/>
    <cellStyle name="40% - Accent4 9 7" xfId="2802" xr:uid="{00000000-0005-0000-0000-00001A0A0000}"/>
    <cellStyle name="40% - Accent5 10" xfId="2803" xr:uid="{00000000-0005-0000-0000-00001B0A0000}"/>
    <cellStyle name="40% - Accent5 10 2" xfId="2804" xr:uid="{00000000-0005-0000-0000-00001C0A0000}"/>
    <cellStyle name="40% - Accent5 10 2 2" xfId="2805" xr:uid="{00000000-0005-0000-0000-00001D0A0000}"/>
    <cellStyle name="40% - Accent5 10 3" xfId="2806" xr:uid="{00000000-0005-0000-0000-00001E0A0000}"/>
    <cellStyle name="40% - Accent5 10 3 2" xfId="2807" xr:uid="{00000000-0005-0000-0000-00001F0A0000}"/>
    <cellStyle name="40% - Accent5 10 4" xfId="2808" xr:uid="{00000000-0005-0000-0000-0000200A0000}"/>
    <cellStyle name="40% - Accent5 10 4 2" xfId="2809" xr:uid="{00000000-0005-0000-0000-0000210A0000}"/>
    <cellStyle name="40% - Accent5 10 5" xfId="2810" xr:uid="{00000000-0005-0000-0000-0000220A0000}"/>
    <cellStyle name="40% - Accent5 10 5 2" xfId="2811" xr:uid="{00000000-0005-0000-0000-0000230A0000}"/>
    <cellStyle name="40% - Accent5 10 6" xfId="2812" xr:uid="{00000000-0005-0000-0000-0000240A0000}"/>
    <cellStyle name="40% - Accent5 10 6 2" xfId="2813" xr:uid="{00000000-0005-0000-0000-0000250A0000}"/>
    <cellStyle name="40% - Accent5 10 7" xfId="2814" xr:uid="{00000000-0005-0000-0000-0000260A0000}"/>
    <cellStyle name="40% - Accent5 11" xfId="2815" xr:uid="{00000000-0005-0000-0000-0000270A0000}"/>
    <cellStyle name="40% - Accent5 11 2" xfId="2816" xr:uid="{00000000-0005-0000-0000-0000280A0000}"/>
    <cellStyle name="40% - Accent5 11 2 2" xfId="2817" xr:uid="{00000000-0005-0000-0000-0000290A0000}"/>
    <cellStyle name="40% - Accent5 11 3" xfId="2818" xr:uid="{00000000-0005-0000-0000-00002A0A0000}"/>
    <cellStyle name="40% - Accent5 11 3 2" xfId="2819" xr:uid="{00000000-0005-0000-0000-00002B0A0000}"/>
    <cellStyle name="40% - Accent5 11 4" xfId="2820" xr:uid="{00000000-0005-0000-0000-00002C0A0000}"/>
    <cellStyle name="40% - Accent5 11 4 2" xfId="2821" xr:uid="{00000000-0005-0000-0000-00002D0A0000}"/>
    <cellStyle name="40% - Accent5 11 5" xfId="2822" xr:uid="{00000000-0005-0000-0000-00002E0A0000}"/>
    <cellStyle name="40% - Accent5 11 5 2" xfId="2823" xr:uid="{00000000-0005-0000-0000-00002F0A0000}"/>
    <cellStyle name="40% - Accent5 11 6" xfId="2824" xr:uid="{00000000-0005-0000-0000-0000300A0000}"/>
    <cellStyle name="40% - Accent5 12" xfId="2825" xr:uid="{00000000-0005-0000-0000-0000310A0000}"/>
    <cellStyle name="40% - Accent5 12 2" xfId="2826" xr:uid="{00000000-0005-0000-0000-0000320A0000}"/>
    <cellStyle name="40% - Accent5 13" xfId="2827" xr:uid="{00000000-0005-0000-0000-0000330A0000}"/>
    <cellStyle name="40% - Accent5 13 2" xfId="2828" xr:uid="{00000000-0005-0000-0000-0000340A0000}"/>
    <cellStyle name="40% - Accent5 14" xfId="2829" xr:uid="{00000000-0005-0000-0000-0000350A0000}"/>
    <cellStyle name="40% - Accent5 14 2" xfId="2830" xr:uid="{00000000-0005-0000-0000-0000360A0000}"/>
    <cellStyle name="40% - Accent5 15" xfId="2831" xr:uid="{00000000-0005-0000-0000-0000370A0000}"/>
    <cellStyle name="40% - Accent5 15 2" xfId="2832" xr:uid="{00000000-0005-0000-0000-0000380A0000}"/>
    <cellStyle name="40% - Accent5 16" xfId="2833" xr:uid="{00000000-0005-0000-0000-0000390A0000}"/>
    <cellStyle name="40% - Accent5 16 2" xfId="2834" xr:uid="{00000000-0005-0000-0000-00003A0A0000}"/>
    <cellStyle name="40% - Accent5 17" xfId="2835" xr:uid="{00000000-0005-0000-0000-00003B0A0000}"/>
    <cellStyle name="40% - Accent5 18" xfId="2836" xr:uid="{00000000-0005-0000-0000-00003C0A0000}"/>
    <cellStyle name="40% - Accent5 2" xfId="2837" xr:uid="{00000000-0005-0000-0000-00003D0A0000}"/>
    <cellStyle name="40% - Accent5 2 10" xfId="2838" xr:uid="{00000000-0005-0000-0000-00003E0A0000}"/>
    <cellStyle name="40% - Accent5 2 2" xfId="2839" xr:uid="{00000000-0005-0000-0000-00003F0A0000}"/>
    <cellStyle name="40% - Accent5 2 2 2" xfId="2840" xr:uid="{00000000-0005-0000-0000-0000400A0000}"/>
    <cellStyle name="40% - Accent5 2 2 2 2" xfId="2841" xr:uid="{00000000-0005-0000-0000-0000410A0000}"/>
    <cellStyle name="40% - Accent5 2 2 3" xfId="2842" xr:uid="{00000000-0005-0000-0000-0000420A0000}"/>
    <cellStyle name="40% - Accent5 2 2 3 2" xfId="2843" xr:uid="{00000000-0005-0000-0000-0000430A0000}"/>
    <cellStyle name="40% - Accent5 2 2 4" xfId="2844" xr:uid="{00000000-0005-0000-0000-0000440A0000}"/>
    <cellStyle name="40% - Accent5 2 2 4 2" xfId="2845" xr:uid="{00000000-0005-0000-0000-0000450A0000}"/>
    <cellStyle name="40% - Accent5 2 2 5" xfId="2846" xr:uid="{00000000-0005-0000-0000-0000460A0000}"/>
    <cellStyle name="40% - Accent5 2 2 5 2" xfId="2847" xr:uid="{00000000-0005-0000-0000-0000470A0000}"/>
    <cellStyle name="40% - Accent5 2 2 6" xfId="2848" xr:uid="{00000000-0005-0000-0000-0000480A0000}"/>
    <cellStyle name="40% - Accent5 2 2 6 2" xfId="2849" xr:uid="{00000000-0005-0000-0000-0000490A0000}"/>
    <cellStyle name="40% - Accent5 2 2 7" xfId="2850" xr:uid="{00000000-0005-0000-0000-00004A0A0000}"/>
    <cellStyle name="40% - Accent5 2 2 7 2" xfId="2851" xr:uid="{00000000-0005-0000-0000-00004B0A0000}"/>
    <cellStyle name="40% - Accent5 2 2 8" xfId="2852" xr:uid="{00000000-0005-0000-0000-00004C0A0000}"/>
    <cellStyle name="40% - Accent5 2 3" xfId="2853" xr:uid="{00000000-0005-0000-0000-00004D0A0000}"/>
    <cellStyle name="40% - Accent5 2 3 2" xfId="2854" xr:uid="{00000000-0005-0000-0000-00004E0A0000}"/>
    <cellStyle name="40% - Accent5 2 3 2 2" xfId="2855" xr:uid="{00000000-0005-0000-0000-00004F0A0000}"/>
    <cellStyle name="40% - Accent5 2 3 3" xfId="2856" xr:uid="{00000000-0005-0000-0000-0000500A0000}"/>
    <cellStyle name="40% - Accent5 2 3 3 2" xfId="2857" xr:uid="{00000000-0005-0000-0000-0000510A0000}"/>
    <cellStyle name="40% - Accent5 2 3 4" xfId="2858" xr:uid="{00000000-0005-0000-0000-0000520A0000}"/>
    <cellStyle name="40% - Accent5 2 3 4 2" xfId="2859" xr:uid="{00000000-0005-0000-0000-0000530A0000}"/>
    <cellStyle name="40% - Accent5 2 3 5" xfId="2860" xr:uid="{00000000-0005-0000-0000-0000540A0000}"/>
    <cellStyle name="40% - Accent5 2 3 5 2" xfId="2861" xr:uid="{00000000-0005-0000-0000-0000550A0000}"/>
    <cellStyle name="40% - Accent5 2 3 6" xfId="2862" xr:uid="{00000000-0005-0000-0000-0000560A0000}"/>
    <cellStyle name="40% - Accent5 2 3 6 2" xfId="2863" xr:uid="{00000000-0005-0000-0000-0000570A0000}"/>
    <cellStyle name="40% - Accent5 2 3 7" xfId="2864" xr:uid="{00000000-0005-0000-0000-0000580A0000}"/>
    <cellStyle name="40% - Accent5 2 4" xfId="2865" xr:uid="{00000000-0005-0000-0000-0000590A0000}"/>
    <cellStyle name="40% - Accent5 2 4 2" xfId="2866" xr:uid="{00000000-0005-0000-0000-00005A0A0000}"/>
    <cellStyle name="40% - Accent5 2 5" xfId="2867" xr:uid="{00000000-0005-0000-0000-00005B0A0000}"/>
    <cellStyle name="40% - Accent5 2 5 2" xfId="2868" xr:uid="{00000000-0005-0000-0000-00005C0A0000}"/>
    <cellStyle name="40% - Accent5 2 6" xfId="2869" xr:uid="{00000000-0005-0000-0000-00005D0A0000}"/>
    <cellStyle name="40% - Accent5 2 6 2" xfId="2870" xr:uid="{00000000-0005-0000-0000-00005E0A0000}"/>
    <cellStyle name="40% - Accent5 2 7" xfId="2871" xr:uid="{00000000-0005-0000-0000-00005F0A0000}"/>
    <cellStyle name="40% - Accent5 2 7 2" xfId="2872" xr:uid="{00000000-0005-0000-0000-0000600A0000}"/>
    <cellStyle name="40% - Accent5 2 8" xfId="2873" xr:uid="{00000000-0005-0000-0000-0000610A0000}"/>
    <cellStyle name="40% - Accent5 2 8 2" xfId="2874" xr:uid="{00000000-0005-0000-0000-0000620A0000}"/>
    <cellStyle name="40% - Accent5 2 9" xfId="2875" xr:uid="{00000000-0005-0000-0000-0000630A0000}"/>
    <cellStyle name="40% - Accent5 2 9 2" xfId="2876" xr:uid="{00000000-0005-0000-0000-0000640A0000}"/>
    <cellStyle name="40% - Accent5 2_ACCOUNT" xfId="2877" xr:uid="{00000000-0005-0000-0000-0000650A0000}"/>
    <cellStyle name="40% - Accent5 3" xfId="2878" xr:uid="{00000000-0005-0000-0000-0000660A0000}"/>
    <cellStyle name="40% - Accent5 3 10" xfId="2879" xr:uid="{00000000-0005-0000-0000-0000670A0000}"/>
    <cellStyle name="40% - Accent5 3 2" xfId="2880" xr:uid="{00000000-0005-0000-0000-0000680A0000}"/>
    <cellStyle name="40% - Accent5 3 2 2" xfId="2881" xr:uid="{00000000-0005-0000-0000-0000690A0000}"/>
    <cellStyle name="40% - Accent5 3 2 2 2" xfId="2882" xr:uid="{00000000-0005-0000-0000-00006A0A0000}"/>
    <cellStyle name="40% - Accent5 3 2 3" xfId="2883" xr:uid="{00000000-0005-0000-0000-00006B0A0000}"/>
    <cellStyle name="40% - Accent5 3 2 3 2" xfId="2884" xr:uid="{00000000-0005-0000-0000-00006C0A0000}"/>
    <cellStyle name="40% - Accent5 3 2 4" xfId="2885" xr:uid="{00000000-0005-0000-0000-00006D0A0000}"/>
    <cellStyle name="40% - Accent5 3 2 4 2" xfId="2886" xr:uid="{00000000-0005-0000-0000-00006E0A0000}"/>
    <cellStyle name="40% - Accent5 3 2 5" xfId="2887" xr:uid="{00000000-0005-0000-0000-00006F0A0000}"/>
    <cellStyle name="40% - Accent5 3 2 5 2" xfId="2888" xr:uid="{00000000-0005-0000-0000-0000700A0000}"/>
    <cellStyle name="40% - Accent5 3 2 6" xfId="2889" xr:uid="{00000000-0005-0000-0000-0000710A0000}"/>
    <cellStyle name="40% - Accent5 3 2 6 2" xfId="2890" xr:uid="{00000000-0005-0000-0000-0000720A0000}"/>
    <cellStyle name="40% - Accent5 3 2 7" xfId="2891" xr:uid="{00000000-0005-0000-0000-0000730A0000}"/>
    <cellStyle name="40% - Accent5 3 2 7 2" xfId="2892" xr:uid="{00000000-0005-0000-0000-0000740A0000}"/>
    <cellStyle name="40% - Accent5 3 2 8" xfId="2893" xr:uid="{00000000-0005-0000-0000-0000750A0000}"/>
    <cellStyle name="40% - Accent5 3 3" xfId="2894" xr:uid="{00000000-0005-0000-0000-0000760A0000}"/>
    <cellStyle name="40% - Accent5 3 3 2" xfId="2895" xr:uid="{00000000-0005-0000-0000-0000770A0000}"/>
    <cellStyle name="40% - Accent5 3 3 2 2" xfId="2896" xr:uid="{00000000-0005-0000-0000-0000780A0000}"/>
    <cellStyle name="40% - Accent5 3 3 3" xfId="2897" xr:uid="{00000000-0005-0000-0000-0000790A0000}"/>
    <cellStyle name="40% - Accent5 3 3 3 2" xfId="2898" xr:uid="{00000000-0005-0000-0000-00007A0A0000}"/>
    <cellStyle name="40% - Accent5 3 3 4" xfId="2899" xr:uid="{00000000-0005-0000-0000-00007B0A0000}"/>
    <cellStyle name="40% - Accent5 3 3 4 2" xfId="2900" xr:uid="{00000000-0005-0000-0000-00007C0A0000}"/>
    <cellStyle name="40% - Accent5 3 3 5" xfId="2901" xr:uid="{00000000-0005-0000-0000-00007D0A0000}"/>
    <cellStyle name="40% - Accent5 3 3 5 2" xfId="2902" xr:uid="{00000000-0005-0000-0000-00007E0A0000}"/>
    <cellStyle name="40% - Accent5 3 3 6" xfId="2903" xr:uid="{00000000-0005-0000-0000-00007F0A0000}"/>
    <cellStyle name="40% - Accent5 3 3 6 2" xfId="2904" xr:uid="{00000000-0005-0000-0000-0000800A0000}"/>
    <cellStyle name="40% - Accent5 3 3 7" xfId="2905" xr:uid="{00000000-0005-0000-0000-0000810A0000}"/>
    <cellStyle name="40% - Accent5 3 4" xfId="2906" xr:uid="{00000000-0005-0000-0000-0000820A0000}"/>
    <cellStyle name="40% - Accent5 3 4 2" xfId="2907" xr:uid="{00000000-0005-0000-0000-0000830A0000}"/>
    <cellStyle name="40% - Accent5 3 5" xfId="2908" xr:uid="{00000000-0005-0000-0000-0000840A0000}"/>
    <cellStyle name="40% - Accent5 3 5 2" xfId="2909" xr:uid="{00000000-0005-0000-0000-0000850A0000}"/>
    <cellStyle name="40% - Accent5 3 6" xfId="2910" xr:uid="{00000000-0005-0000-0000-0000860A0000}"/>
    <cellStyle name="40% - Accent5 3 6 2" xfId="2911" xr:uid="{00000000-0005-0000-0000-0000870A0000}"/>
    <cellStyle name="40% - Accent5 3 7" xfId="2912" xr:uid="{00000000-0005-0000-0000-0000880A0000}"/>
    <cellStyle name="40% - Accent5 3 7 2" xfId="2913" xr:uid="{00000000-0005-0000-0000-0000890A0000}"/>
    <cellStyle name="40% - Accent5 3 8" xfId="2914" xr:uid="{00000000-0005-0000-0000-00008A0A0000}"/>
    <cellStyle name="40% - Accent5 3 8 2" xfId="2915" xr:uid="{00000000-0005-0000-0000-00008B0A0000}"/>
    <cellStyle name="40% - Accent5 3 9" xfId="2916" xr:uid="{00000000-0005-0000-0000-00008C0A0000}"/>
    <cellStyle name="40% - Accent5 3 9 2" xfId="2917" xr:uid="{00000000-0005-0000-0000-00008D0A0000}"/>
    <cellStyle name="40% - Accent5 3_ACCOUNT" xfId="2918" xr:uid="{00000000-0005-0000-0000-00008E0A0000}"/>
    <cellStyle name="40% - Accent5 4" xfId="2919" xr:uid="{00000000-0005-0000-0000-00008F0A0000}"/>
    <cellStyle name="40% - Accent5 4 2" xfId="2920" xr:uid="{00000000-0005-0000-0000-0000900A0000}"/>
    <cellStyle name="40% - Accent5 4 2 2" xfId="2921" xr:uid="{00000000-0005-0000-0000-0000910A0000}"/>
    <cellStyle name="40% - Accent5 4 3" xfId="2922" xr:uid="{00000000-0005-0000-0000-0000920A0000}"/>
    <cellStyle name="40% - Accent5 4 3 2" xfId="2923" xr:uid="{00000000-0005-0000-0000-0000930A0000}"/>
    <cellStyle name="40% - Accent5 4 4" xfId="2924" xr:uid="{00000000-0005-0000-0000-0000940A0000}"/>
    <cellStyle name="40% - Accent5 5" xfId="2925" xr:uid="{00000000-0005-0000-0000-0000950A0000}"/>
    <cellStyle name="40% - Accent5 5 10" xfId="2926" xr:uid="{00000000-0005-0000-0000-0000960A0000}"/>
    <cellStyle name="40% - Accent5 5 2" xfId="2927" xr:uid="{00000000-0005-0000-0000-0000970A0000}"/>
    <cellStyle name="40% - Accent5 5 2 2" xfId="2928" xr:uid="{00000000-0005-0000-0000-0000980A0000}"/>
    <cellStyle name="40% - Accent5 5 2 2 2" xfId="2929" xr:uid="{00000000-0005-0000-0000-0000990A0000}"/>
    <cellStyle name="40% - Accent5 5 2 3" xfId="2930" xr:uid="{00000000-0005-0000-0000-00009A0A0000}"/>
    <cellStyle name="40% - Accent5 5 2 3 2" xfId="2931" xr:uid="{00000000-0005-0000-0000-00009B0A0000}"/>
    <cellStyle name="40% - Accent5 5 2 4" xfId="2932" xr:uid="{00000000-0005-0000-0000-00009C0A0000}"/>
    <cellStyle name="40% - Accent5 5 2 4 2" xfId="2933" xr:uid="{00000000-0005-0000-0000-00009D0A0000}"/>
    <cellStyle name="40% - Accent5 5 2 5" xfId="2934" xr:uid="{00000000-0005-0000-0000-00009E0A0000}"/>
    <cellStyle name="40% - Accent5 5 2 5 2" xfId="2935" xr:uid="{00000000-0005-0000-0000-00009F0A0000}"/>
    <cellStyle name="40% - Accent5 5 2 6" xfId="2936" xr:uid="{00000000-0005-0000-0000-0000A00A0000}"/>
    <cellStyle name="40% - Accent5 5 2 6 2" xfId="2937" xr:uid="{00000000-0005-0000-0000-0000A10A0000}"/>
    <cellStyle name="40% - Accent5 5 2 7" xfId="2938" xr:uid="{00000000-0005-0000-0000-0000A20A0000}"/>
    <cellStyle name="40% - Accent5 5 3" xfId="2939" xr:uid="{00000000-0005-0000-0000-0000A30A0000}"/>
    <cellStyle name="40% - Accent5 5 3 2" xfId="2940" xr:uid="{00000000-0005-0000-0000-0000A40A0000}"/>
    <cellStyle name="40% - Accent5 5 3 2 2" xfId="2941" xr:uid="{00000000-0005-0000-0000-0000A50A0000}"/>
    <cellStyle name="40% - Accent5 5 3 3" xfId="2942" xr:uid="{00000000-0005-0000-0000-0000A60A0000}"/>
    <cellStyle name="40% - Accent5 5 3 3 2" xfId="2943" xr:uid="{00000000-0005-0000-0000-0000A70A0000}"/>
    <cellStyle name="40% - Accent5 5 3 4" xfId="2944" xr:uid="{00000000-0005-0000-0000-0000A80A0000}"/>
    <cellStyle name="40% - Accent5 5 3 4 2" xfId="2945" xr:uid="{00000000-0005-0000-0000-0000A90A0000}"/>
    <cellStyle name="40% - Accent5 5 3 5" xfId="2946" xr:uid="{00000000-0005-0000-0000-0000AA0A0000}"/>
    <cellStyle name="40% - Accent5 5 3 5 2" xfId="2947" xr:uid="{00000000-0005-0000-0000-0000AB0A0000}"/>
    <cellStyle name="40% - Accent5 5 3 6" xfId="2948" xr:uid="{00000000-0005-0000-0000-0000AC0A0000}"/>
    <cellStyle name="40% - Accent5 5 3 6 2" xfId="2949" xr:uid="{00000000-0005-0000-0000-0000AD0A0000}"/>
    <cellStyle name="40% - Accent5 5 3 7" xfId="2950" xr:uid="{00000000-0005-0000-0000-0000AE0A0000}"/>
    <cellStyle name="40% - Accent5 5 4" xfId="2951" xr:uid="{00000000-0005-0000-0000-0000AF0A0000}"/>
    <cellStyle name="40% - Accent5 5 4 2" xfId="2952" xr:uid="{00000000-0005-0000-0000-0000B00A0000}"/>
    <cellStyle name="40% - Accent5 5 5" xfId="2953" xr:uid="{00000000-0005-0000-0000-0000B10A0000}"/>
    <cellStyle name="40% - Accent5 5 5 2" xfId="2954" xr:uid="{00000000-0005-0000-0000-0000B20A0000}"/>
    <cellStyle name="40% - Accent5 5 6" xfId="2955" xr:uid="{00000000-0005-0000-0000-0000B30A0000}"/>
    <cellStyle name="40% - Accent5 5 6 2" xfId="2956" xr:uid="{00000000-0005-0000-0000-0000B40A0000}"/>
    <cellStyle name="40% - Accent5 5 7" xfId="2957" xr:uid="{00000000-0005-0000-0000-0000B50A0000}"/>
    <cellStyle name="40% - Accent5 5 7 2" xfId="2958" xr:uid="{00000000-0005-0000-0000-0000B60A0000}"/>
    <cellStyle name="40% - Accent5 5 8" xfId="2959" xr:uid="{00000000-0005-0000-0000-0000B70A0000}"/>
    <cellStyle name="40% - Accent5 5 8 2" xfId="2960" xr:uid="{00000000-0005-0000-0000-0000B80A0000}"/>
    <cellStyle name="40% - Accent5 5 9" xfId="2961" xr:uid="{00000000-0005-0000-0000-0000B90A0000}"/>
    <cellStyle name="40% - Accent5 5 9 2" xfId="2962" xr:uid="{00000000-0005-0000-0000-0000BA0A0000}"/>
    <cellStyle name="40% - Accent5 6" xfId="2963" xr:uid="{00000000-0005-0000-0000-0000BB0A0000}"/>
    <cellStyle name="40% - Accent5 6 2" xfId="2964" xr:uid="{00000000-0005-0000-0000-0000BC0A0000}"/>
    <cellStyle name="40% - Accent5 6 2 2" xfId="2965" xr:uid="{00000000-0005-0000-0000-0000BD0A0000}"/>
    <cellStyle name="40% - Accent5 6 2 2 2" xfId="2966" xr:uid="{00000000-0005-0000-0000-0000BE0A0000}"/>
    <cellStyle name="40% - Accent5 6 2 3" xfId="2967" xr:uid="{00000000-0005-0000-0000-0000BF0A0000}"/>
    <cellStyle name="40% - Accent5 6 2 3 2" xfId="2968" xr:uid="{00000000-0005-0000-0000-0000C00A0000}"/>
    <cellStyle name="40% - Accent5 6 2 4" xfId="2969" xr:uid="{00000000-0005-0000-0000-0000C10A0000}"/>
    <cellStyle name="40% - Accent5 6 2 4 2" xfId="2970" xr:uid="{00000000-0005-0000-0000-0000C20A0000}"/>
    <cellStyle name="40% - Accent5 6 2 5" xfId="2971" xr:uid="{00000000-0005-0000-0000-0000C30A0000}"/>
    <cellStyle name="40% - Accent5 6 2 5 2" xfId="2972" xr:uid="{00000000-0005-0000-0000-0000C40A0000}"/>
    <cellStyle name="40% - Accent5 6 2 6" xfId="2973" xr:uid="{00000000-0005-0000-0000-0000C50A0000}"/>
    <cellStyle name="40% - Accent5 6 2 6 2" xfId="2974" xr:uid="{00000000-0005-0000-0000-0000C60A0000}"/>
    <cellStyle name="40% - Accent5 6 2 7" xfId="2975" xr:uid="{00000000-0005-0000-0000-0000C70A0000}"/>
    <cellStyle name="40% - Accent5 6 3" xfId="2976" xr:uid="{00000000-0005-0000-0000-0000C80A0000}"/>
    <cellStyle name="40% - Accent5 6 3 2" xfId="2977" xr:uid="{00000000-0005-0000-0000-0000C90A0000}"/>
    <cellStyle name="40% - Accent5 6 3 2 2" xfId="2978" xr:uid="{00000000-0005-0000-0000-0000CA0A0000}"/>
    <cellStyle name="40% - Accent5 6 3 3" xfId="2979" xr:uid="{00000000-0005-0000-0000-0000CB0A0000}"/>
    <cellStyle name="40% - Accent5 6 3 3 2" xfId="2980" xr:uid="{00000000-0005-0000-0000-0000CC0A0000}"/>
    <cellStyle name="40% - Accent5 6 3 4" xfId="2981" xr:uid="{00000000-0005-0000-0000-0000CD0A0000}"/>
    <cellStyle name="40% - Accent5 6 3 4 2" xfId="2982" xr:uid="{00000000-0005-0000-0000-0000CE0A0000}"/>
    <cellStyle name="40% - Accent5 6 3 5" xfId="2983" xr:uid="{00000000-0005-0000-0000-0000CF0A0000}"/>
    <cellStyle name="40% - Accent5 6 3 5 2" xfId="2984" xr:uid="{00000000-0005-0000-0000-0000D00A0000}"/>
    <cellStyle name="40% - Accent5 6 3 6" xfId="2985" xr:uid="{00000000-0005-0000-0000-0000D10A0000}"/>
    <cellStyle name="40% - Accent5 6 3 6 2" xfId="2986" xr:uid="{00000000-0005-0000-0000-0000D20A0000}"/>
    <cellStyle name="40% - Accent5 6 3 7" xfId="2987" xr:uid="{00000000-0005-0000-0000-0000D30A0000}"/>
    <cellStyle name="40% - Accent5 6 4" xfId="2988" xr:uid="{00000000-0005-0000-0000-0000D40A0000}"/>
    <cellStyle name="40% - Accent5 6 4 2" xfId="2989" xr:uid="{00000000-0005-0000-0000-0000D50A0000}"/>
    <cellStyle name="40% - Accent5 6 5" xfId="2990" xr:uid="{00000000-0005-0000-0000-0000D60A0000}"/>
    <cellStyle name="40% - Accent5 6 5 2" xfId="2991" xr:uid="{00000000-0005-0000-0000-0000D70A0000}"/>
    <cellStyle name="40% - Accent5 6 6" xfId="2992" xr:uid="{00000000-0005-0000-0000-0000D80A0000}"/>
    <cellStyle name="40% - Accent5 6 6 2" xfId="2993" xr:uid="{00000000-0005-0000-0000-0000D90A0000}"/>
    <cellStyle name="40% - Accent5 6 7" xfId="2994" xr:uid="{00000000-0005-0000-0000-0000DA0A0000}"/>
    <cellStyle name="40% - Accent5 6 7 2" xfId="2995" xr:uid="{00000000-0005-0000-0000-0000DB0A0000}"/>
    <cellStyle name="40% - Accent5 6 8" xfId="2996" xr:uid="{00000000-0005-0000-0000-0000DC0A0000}"/>
    <cellStyle name="40% - Accent5 6 8 2" xfId="2997" xr:uid="{00000000-0005-0000-0000-0000DD0A0000}"/>
    <cellStyle name="40% - Accent5 6 9" xfId="2998" xr:uid="{00000000-0005-0000-0000-0000DE0A0000}"/>
    <cellStyle name="40% - Accent5 7" xfId="2999" xr:uid="{00000000-0005-0000-0000-0000DF0A0000}"/>
    <cellStyle name="40% - Accent5 7 2" xfId="3000" xr:uid="{00000000-0005-0000-0000-0000E00A0000}"/>
    <cellStyle name="40% - Accent5 7 2 2" xfId="3001" xr:uid="{00000000-0005-0000-0000-0000E10A0000}"/>
    <cellStyle name="40% - Accent5 7 2 2 2" xfId="3002" xr:uid="{00000000-0005-0000-0000-0000E20A0000}"/>
    <cellStyle name="40% - Accent5 7 2 3" xfId="3003" xr:uid="{00000000-0005-0000-0000-0000E30A0000}"/>
    <cellStyle name="40% - Accent5 7 2 3 2" xfId="3004" xr:uid="{00000000-0005-0000-0000-0000E40A0000}"/>
    <cellStyle name="40% - Accent5 7 2 4" xfId="3005" xr:uid="{00000000-0005-0000-0000-0000E50A0000}"/>
    <cellStyle name="40% - Accent5 7 2 4 2" xfId="3006" xr:uid="{00000000-0005-0000-0000-0000E60A0000}"/>
    <cellStyle name="40% - Accent5 7 2 5" xfId="3007" xr:uid="{00000000-0005-0000-0000-0000E70A0000}"/>
    <cellStyle name="40% - Accent5 7 2 5 2" xfId="3008" xr:uid="{00000000-0005-0000-0000-0000E80A0000}"/>
    <cellStyle name="40% - Accent5 7 2 6" xfId="3009" xr:uid="{00000000-0005-0000-0000-0000E90A0000}"/>
    <cellStyle name="40% - Accent5 7 2 6 2" xfId="3010" xr:uid="{00000000-0005-0000-0000-0000EA0A0000}"/>
    <cellStyle name="40% - Accent5 7 2 7" xfId="3011" xr:uid="{00000000-0005-0000-0000-0000EB0A0000}"/>
    <cellStyle name="40% - Accent5 7 3" xfId="3012" xr:uid="{00000000-0005-0000-0000-0000EC0A0000}"/>
    <cellStyle name="40% - Accent5 7 3 2" xfId="3013" xr:uid="{00000000-0005-0000-0000-0000ED0A0000}"/>
    <cellStyle name="40% - Accent5 7 4" xfId="3014" xr:uid="{00000000-0005-0000-0000-0000EE0A0000}"/>
    <cellStyle name="40% - Accent5 7 4 2" xfId="3015" xr:uid="{00000000-0005-0000-0000-0000EF0A0000}"/>
    <cellStyle name="40% - Accent5 7 5" xfId="3016" xr:uid="{00000000-0005-0000-0000-0000F00A0000}"/>
    <cellStyle name="40% - Accent5 7 5 2" xfId="3017" xr:uid="{00000000-0005-0000-0000-0000F10A0000}"/>
    <cellStyle name="40% - Accent5 7 6" xfId="3018" xr:uid="{00000000-0005-0000-0000-0000F20A0000}"/>
    <cellStyle name="40% - Accent5 7 6 2" xfId="3019" xr:uid="{00000000-0005-0000-0000-0000F30A0000}"/>
    <cellStyle name="40% - Accent5 7 7" xfId="3020" xr:uid="{00000000-0005-0000-0000-0000F40A0000}"/>
    <cellStyle name="40% - Accent5 7 7 2" xfId="3021" xr:uid="{00000000-0005-0000-0000-0000F50A0000}"/>
    <cellStyle name="40% - Accent5 7 8" xfId="3022" xr:uid="{00000000-0005-0000-0000-0000F60A0000}"/>
    <cellStyle name="40% - Accent5 8" xfId="3023" xr:uid="{00000000-0005-0000-0000-0000F70A0000}"/>
    <cellStyle name="40% - Accent5 8 2" xfId="3024" xr:uid="{00000000-0005-0000-0000-0000F80A0000}"/>
    <cellStyle name="40% - Accent5 8 2 2" xfId="3025" xr:uid="{00000000-0005-0000-0000-0000F90A0000}"/>
    <cellStyle name="40% - Accent5 8 3" xfId="3026" xr:uid="{00000000-0005-0000-0000-0000FA0A0000}"/>
    <cellStyle name="40% - Accent5 8 3 2" xfId="3027" xr:uid="{00000000-0005-0000-0000-0000FB0A0000}"/>
    <cellStyle name="40% - Accent5 8 4" xfId="3028" xr:uid="{00000000-0005-0000-0000-0000FC0A0000}"/>
    <cellStyle name="40% - Accent5 8 4 2" xfId="3029" xr:uid="{00000000-0005-0000-0000-0000FD0A0000}"/>
    <cellStyle name="40% - Accent5 8 5" xfId="3030" xr:uid="{00000000-0005-0000-0000-0000FE0A0000}"/>
    <cellStyle name="40% - Accent5 8 5 2" xfId="3031" xr:uid="{00000000-0005-0000-0000-0000FF0A0000}"/>
    <cellStyle name="40% - Accent5 8 6" xfId="3032" xr:uid="{00000000-0005-0000-0000-0000000B0000}"/>
    <cellStyle name="40% - Accent5 8 6 2" xfId="3033" xr:uid="{00000000-0005-0000-0000-0000010B0000}"/>
    <cellStyle name="40% - Accent5 8 7" xfId="3034" xr:uid="{00000000-0005-0000-0000-0000020B0000}"/>
    <cellStyle name="40% - Accent5 9" xfId="3035" xr:uid="{00000000-0005-0000-0000-0000030B0000}"/>
    <cellStyle name="40% - Accent5 9 2" xfId="3036" xr:uid="{00000000-0005-0000-0000-0000040B0000}"/>
    <cellStyle name="40% - Accent5 9 2 2" xfId="3037" xr:uid="{00000000-0005-0000-0000-0000050B0000}"/>
    <cellStyle name="40% - Accent5 9 3" xfId="3038" xr:uid="{00000000-0005-0000-0000-0000060B0000}"/>
    <cellStyle name="40% - Accent5 9 3 2" xfId="3039" xr:uid="{00000000-0005-0000-0000-0000070B0000}"/>
    <cellStyle name="40% - Accent5 9 4" xfId="3040" xr:uid="{00000000-0005-0000-0000-0000080B0000}"/>
    <cellStyle name="40% - Accent5 9 4 2" xfId="3041" xr:uid="{00000000-0005-0000-0000-0000090B0000}"/>
    <cellStyle name="40% - Accent5 9 5" xfId="3042" xr:uid="{00000000-0005-0000-0000-00000A0B0000}"/>
    <cellStyle name="40% - Accent5 9 5 2" xfId="3043" xr:uid="{00000000-0005-0000-0000-00000B0B0000}"/>
    <cellStyle name="40% - Accent5 9 6" xfId="3044" xr:uid="{00000000-0005-0000-0000-00000C0B0000}"/>
    <cellStyle name="40% - Accent5 9 6 2" xfId="3045" xr:uid="{00000000-0005-0000-0000-00000D0B0000}"/>
    <cellStyle name="40% - Accent5 9 7" xfId="3046" xr:uid="{00000000-0005-0000-0000-00000E0B0000}"/>
    <cellStyle name="40% - Accent6 10" xfId="3047" xr:uid="{00000000-0005-0000-0000-00000F0B0000}"/>
    <cellStyle name="40% - Accent6 10 2" xfId="3048" xr:uid="{00000000-0005-0000-0000-0000100B0000}"/>
    <cellStyle name="40% - Accent6 10 2 2" xfId="3049" xr:uid="{00000000-0005-0000-0000-0000110B0000}"/>
    <cellStyle name="40% - Accent6 10 3" xfId="3050" xr:uid="{00000000-0005-0000-0000-0000120B0000}"/>
    <cellStyle name="40% - Accent6 10 3 2" xfId="3051" xr:uid="{00000000-0005-0000-0000-0000130B0000}"/>
    <cellStyle name="40% - Accent6 10 4" xfId="3052" xr:uid="{00000000-0005-0000-0000-0000140B0000}"/>
    <cellStyle name="40% - Accent6 10 4 2" xfId="3053" xr:uid="{00000000-0005-0000-0000-0000150B0000}"/>
    <cellStyle name="40% - Accent6 10 5" xfId="3054" xr:uid="{00000000-0005-0000-0000-0000160B0000}"/>
    <cellStyle name="40% - Accent6 10 5 2" xfId="3055" xr:uid="{00000000-0005-0000-0000-0000170B0000}"/>
    <cellStyle name="40% - Accent6 10 6" xfId="3056" xr:uid="{00000000-0005-0000-0000-0000180B0000}"/>
    <cellStyle name="40% - Accent6 10 6 2" xfId="3057" xr:uid="{00000000-0005-0000-0000-0000190B0000}"/>
    <cellStyle name="40% - Accent6 10 7" xfId="3058" xr:uid="{00000000-0005-0000-0000-00001A0B0000}"/>
    <cellStyle name="40% - Accent6 11" xfId="3059" xr:uid="{00000000-0005-0000-0000-00001B0B0000}"/>
    <cellStyle name="40% - Accent6 11 2" xfId="3060" xr:uid="{00000000-0005-0000-0000-00001C0B0000}"/>
    <cellStyle name="40% - Accent6 11 2 2" xfId="3061" xr:uid="{00000000-0005-0000-0000-00001D0B0000}"/>
    <cellStyle name="40% - Accent6 11 3" xfId="3062" xr:uid="{00000000-0005-0000-0000-00001E0B0000}"/>
    <cellStyle name="40% - Accent6 11 3 2" xfId="3063" xr:uid="{00000000-0005-0000-0000-00001F0B0000}"/>
    <cellStyle name="40% - Accent6 11 4" xfId="3064" xr:uid="{00000000-0005-0000-0000-0000200B0000}"/>
    <cellStyle name="40% - Accent6 11 4 2" xfId="3065" xr:uid="{00000000-0005-0000-0000-0000210B0000}"/>
    <cellStyle name="40% - Accent6 11 5" xfId="3066" xr:uid="{00000000-0005-0000-0000-0000220B0000}"/>
    <cellStyle name="40% - Accent6 11 5 2" xfId="3067" xr:uid="{00000000-0005-0000-0000-0000230B0000}"/>
    <cellStyle name="40% - Accent6 11 6" xfId="3068" xr:uid="{00000000-0005-0000-0000-0000240B0000}"/>
    <cellStyle name="40% - Accent6 12" xfId="3069" xr:uid="{00000000-0005-0000-0000-0000250B0000}"/>
    <cellStyle name="40% - Accent6 12 2" xfId="3070" xr:uid="{00000000-0005-0000-0000-0000260B0000}"/>
    <cellStyle name="40% - Accent6 13" xfId="3071" xr:uid="{00000000-0005-0000-0000-0000270B0000}"/>
    <cellStyle name="40% - Accent6 13 2" xfId="3072" xr:uid="{00000000-0005-0000-0000-0000280B0000}"/>
    <cellStyle name="40% - Accent6 14" xfId="3073" xr:uid="{00000000-0005-0000-0000-0000290B0000}"/>
    <cellStyle name="40% - Accent6 14 2" xfId="3074" xr:uid="{00000000-0005-0000-0000-00002A0B0000}"/>
    <cellStyle name="40% - Accent6 15" xfId="3075" xr:uid="{00000000-0005-0000-0000-00002B0B0000}"/>
    <cellStyle name="40% - Accent6 15 2" xfId="3076" xr:uid="{00000000-0005-0000-0000-00002C0B0000}"/>
    <cellStyle name="40% - Accent6 16" xfId="3077" xr:uid="{00000000-0005-0000-0000-00002D0B0000}"/>
    <cellStyle name="40% - Accent6 16 2" xfId="3078" xr:uid="{00000000-0005-0000-0000-00002E0B0000}"/>
    <cellStyle name="40% - Accent6 17" xfId="3079" xr:uid="{00000000-0005-0000-0000-00002F0B0000}"/>
    <cellStyle name="40% - Accent6 18" xfId="3080" xr:uid="{00000000-0005-0000-0000-0000300B0000}"/>
    <cellStyle name="40% - Accent6 2" xfId="3081" xr:uid="{00000000-0005-0000-0000-0000310B0000}"/>
    <cellStyle name="40% - Accent6 2 10" xfId="3082" xr:uid="{00000000-0005-0000-0000-0000320B0000}"/>
    <cellStyle name="40% - Accent6 2 2" xfId="3083" xr:uid="{00000000-0005-0000-0000-0000330B0000}"/>
    <cellStyle name="40% - Accent6 2 2 2" xfId="3084" xr:uid="{00000000-0005-0000-0000-0000340B0000}"/>
    <cellStyle name="40% - Accent6 2 2 2 2" xfId="3085" xr:uid="{00000000-0005-0000-0000-0000350B0000}"/>
    <cellStyle name="40% - Accent6 2 2 3" xfId="3086" xr:uid="{00000000-0005-0000-0000-0000360B0000}"/>
    <cellStyle name="40% - Accent6 2 2 3 2" xfId="3087" xr:uid="{00000000-0005-0000-0000-0000370B0000}"/>
    <cellStyle name="40% - Accent6 2 2 4" xfId="3088" xr:uid="{00000000-0005-0000-0000-0000380B0000}"/>
    <cellStyle name="40% - Accent6 2 2 4 2" xfId="3089" xr:uid="{00000000-0005-0000-0000-0000390B0000}"/>
    <cellStyle name="40% - Accent6 2 2 5" xfId="3090" xr:uid="{00000000-0005-0000-0000-00003A0B0000}"/>
    <cellStyle name="40% - Accent6 2 2 5 2" xfId="3091" xr:uid="{00000000-0005-0000-0000-00003B0B0000}"/>
    <cellStyle name="40% - Accent6 2 2 6" xfId="3092" xr:uid="{00000000-0005-0000-0000-00003C0B0000}"/>
    <cellStyle name="40% - Accent6 2 2 6 2" xfId="3093" xr:uid="{00000000-0005-0000-0000-00003D0B0000}"/>
    <cellStyle name="40% - Accent6 2 2 7" xfId="3094" xr:uid="{00000000-0005-0000-0000-00003E0B0000}"/>
    <cellStyle name="40% - Accent6 2 2 7 2" xfId="3095" xr:uid="{00000000-0005-0000-0000-00003F0B0000}"/>
    <cellStyle name="40% - Accent6 2 2 8" xfId="3096" xr:uid="{00000000-0005-0000-0000-0000400B0000}"/>
    <cellStyle name="40% - Accent6 2 3" xfId="3097" xr:uid="{00000000-0005-0000-0000-0000410B0000}"/>
    <cellStyle name="40% - Accent6 2 3 2" xfId="3098" xr:uid="{00000000-0005-0000-0000-0000420B0000}"/>
    <cellStyle name="40% - Accent6 2 3 2 2" xfId="3099" xr:uid="{00000000-0005-0000-0000-0000430B0000}"/>
    <cellStyle name="40% - Accent6 2 3 3" xfId="3100" xr:uid="{00000000-0005-0000-0000-0000440B0000}"/>
    <cellStyle name="40% - Accent6 2 3 3 2" xfId="3101" xr:uid="{00000000-0005-0000-0000-0000450B0000}"/>
    <cellStyle name="40% - Accent6 2 3 4" xfId="3102" xr:uid="{00000000-0005-0000-0000-0000460B0000}"/>
    <cellStyle name="40% - Accent6 2 3 4 2" xfId="3103" xr:uid="{00000000-0005-0000-0000-0000470B0000}"/>
    <cellStyle name="40% - Accent6 2 3 5" xfId="3104" xr:uid="{00000000-0005-0000-0000-0000480B0000}"/>
    <cellStyle name="40% - Accent6 2 3 5 2" xfId="3105" xr:uid="{00000000-0005-0000-0000-0000490B0000}"/>
    <cellStyle name="40% - Accent6 2 3 6" xfId="3106" xr:uid="{00000000-0005-0000-0000-00004A0B0000}"/>
    <cellStyle name="40% - Accent6 2 3 6 2" xfId="3107" xr:uid="{00000000-0005-0000-0000-00004B0B0000}"/>
    <cellStyle name="40% - Accent6 2 3 7" xfId="3108" xr:uid="{00000000-0005-0000-0000-00004C0B0000}"/>
    <cellStyle name="40% - Accent6 2 4" xfId="3109" xr:uid="{00000000-0005-0000-0000-00004D0B0000}"/>
    <cellStyle name="40% - Accent6 2 4 2" xfId="3110" xr:uid="{00000000-0005-0000-0000-00004E0B0000}"/>
    <cellStyle name="40% - Accent6 2 5" xfId="3111" xr:uid="{00000000-0005-0000-0000-00004F0B0000}"/>
    <cellStyle name="40% - Accent6 2 5 2" xfId="3112" xr:uid="{00000000-0005-0000-0000-0000500B0000}"/>
    <cellStyle name="40% - Accent6 2 6" xfId="3113" xr:uid="{00000000-0005-0000-0000-0000510B0000}"/>
    <cellStyle name="40% - Accent6 2 6 2" xfId="3114" xr:uid="{00000000-0005-0000-0000-0000520B0000}"/>
    <cellStyle name="40% - Accent6 2 7" xfId="3115" xr:uid="{00000000-0005-0000-0000-0000530B0000}"/>
    <cellStyle name="40% - Accent6 2 7 2" xfId="3116" xr:uid="{00000000-0005-0000-0000-0000540B0000}"/>
    <cellStyle name="40% - Accent6 2 8" xfId="3117" xr:uid="{00000000-0005-0000-0000-0000550B0000}"/>
    <cellStyle name="40% - Accent6 2 8 2" xfId="3118" xr:uid="{00000000-0005-0000-0000-0000560B0000}"/>
    <cellStyle name="40% - Accent6 2 9" xfId="3119" xr:uid="{00000000-0005-0000-0000-0000570B0000}"/>
    <cellStyle name="40% - Accent6 2 9 2" xfId="3120" xr:uid="{00000000-0005-0000-0000-0000580B0000}"/>
    <cellStyle name="40% - Accent6 2_ACCOUNT" xfId="3121" xr:uid="{00000000-0005-0000-0000-0000590B0000}"/>
    <cellStyle name="40% - Accent6 3" xfId="3122" xr:uid="{00000000-0005-0000-0000-00005A0B0000}"/>
    <cellStyle name="40% - Accent6 3 10" xfId="3123" xr:uid="{00000000-0005-0000-0000-00005B0B0000}"/>
    <cellStyle name="40% - Accent6 3 2" xfId="3124" xr:uid="{00000000-0005-0000-0000-00005C0B0000}"/>
    <cellStyle name="40% - Accent6 3 2 2" xfId="3125" xr:uid="{00000000-0005-0000-0000-00005D0B0000}"/>
    <cellStyle name="40% - Accent6 3 2 2 2" xfId="3126" xr:uid="{00000000-0005-0000-0000-00005E0B0000}"/>
    <cellStyle name="40% - Accent6 3 2 3" xfId="3127" xr:uid="{00000000-0005-0000-0000-00005F0B0000}"/>
    <cellStyle name="40% - Accent6 3 2 3 2" xfId="3128" xr:uid="{00000000-0005-0000-0000-0000600B0000}"/>
    <cellStyle name="40% - Accent6 3 2 4" xfId="3129" xr:uid="{00000000-0005-0000-0000-0000610B0000}"/>
    <cellStyle name="40% - Accent6 3 2 4 2" xfId="3130" xr:uid="{00000000-0005-0000-0000-0000620B0000}"/>
    <cellStyle name="40% - Accent6 3 2 5" xfId="3131" xr:uid="{00000000-0005-0000-0000-0000630B0000}"/>
    <cellStyle name="40% - Accent6 3 2 5 2" xfId="3132" xr:uid="{00000000-0005-0000-0000-0000640B0000}"/>
    <cellStyle name="40% - Accent6 3 2 6" xfId="3133" xr:uid="{00000000-0005-0000-0000-0000650B0000}"/>
    <cellStyle name="40% - Accent6 3 2 6 2" xfId="3134" xr:uid="{00000000-0005-0000-0000-0000660B0000}"/>
    <cellStyle name="40% - Accent6 3 2 7" xfId="3135" xr:uid="{00000000-0005-0000-0000-0000670B0000}"/>
    <cellStyle name="40% - Accent6 3 2 7 2" xfId="3136" xr:uid="{00000000-0005-0000-0000-0000680B0000}"/>
    <cellStyle name="40% - Accent6 3 2 8" xfId="3137" xr:uid="{00000000-0005-0000-0000-0000690B0000}"/>
    <cellStyle name="40% - Accent6 3 3" xfId="3138" xr:uid="{00000000-0005-0000-0000-00006A0B0000}"/>
    <cellStyle name="40% - Accent6 3 3 2" xfId="3139" xr:uid="{00000000-0005-0000-0000-00006B0B0000}"/>
    <cellStyle name="40% - Accent6 3 3 2 2" xfId="3140" xr:uid="{00000000-0005-0000-0000-00006C0B0000}"/>
    <cellStyle name="40% - Accent6 3 3 3" xfId="3141" xr:uid="{00000000-0005-0000-0000-00006D0B0000}"/>
    <cellStyle name="40% - Accent6 3 3 3 2" xfId="3142" xr:uid="{00000000-0005-0000-0000-00006E0B0000}"/>
    <cellStyle name="40% - Accent6 3 3 4" xfId="3143" xr:uid="{00000000-0005-0000-0000-00006F0B0000}"/>
    <cellStyle name="40% - Accent6 3 3 4 2" xfId="3144" xr:uid="{00000000-0005-0000-0000-0000700B0000}"/>
    <cellStyle name="40% - Accent6 3 3 5" xfId="3145" xr:uid="{00000000-0005-0000-0000-0000710B0000}"/>
    <cellStyle name="40% - Accent6 3 3 5 2" xfId="3146" xr:uid="{00000000-0005-0000-0000-0000720B0000}"/>
    <cellStyle name="40% - Accent6 3 3 6" xfId="3147" xr:uid="{00000000-0005-0000-0000-0000730B0000}"/>
    <cellStyle name="40% - Accent6 3 3 6 2" xfId="3148" xr:uid="{00000000-0005-0000-0000-0000740B0000}"/>
    <cellStyle name="40% - Accent6 3 3 7" xfId="3149" xr:uid="{00000000-0005-0000-0000-0000750B0000}"/>
    <cellStyle name="40% - Accent6 3 4" xfId="3150" xr:uid="{00000000-0005-0000-0000-0000760B0000}"/>
    <cellStyle name="40% - Accent6 3 4 2" xfId="3151" xr:uid="{00000000-0005-0000-0000-0000770B0000}"/>
    <cellStyle name="40% - Accent6 3 5" xfId="3152" xr:uid="{00000000-0005-0000-0000-0000780B0000}"/>
    <cellStyle name="40% - Accent6 3 5 2" xfId="3153" xr:uid="{00000000-0005-0000-0000-0000790B0000}"/>
    <cellStyle name="40% - Accent6 3 6" xfId="3154" xr:uid="{00000000-0005-0000-0000-00007A0B0000}"/>
    <cellStyle name="40% - Accent6 3 6 2" xfId="3155" xr:uid="{00000000-0005-0000-0000-00007B0B0000}"/>
    <cellStyle name="40% - Accent6 3 7" xfId="3156" xr:uid="{00000000-0005-0000-0000-00007C0B0000}"/>
    <cellStyle name="40% - Accent6 3 7 2" xfId="3157" xr:uid="{00000000-0005-0000-0000-00007D0B0000}"/>
    <cellStyle name="40% - Accent6 3 8" xfId="3158" xr:uid="{00000000-0005-0000-0000-00007E0B0000}"/>
    <cellStyle name="40% - Accent6 3 8 2" xfId="3159" xr:uid="{00000000-0005-0000-0000-00007F0B0000}"/>
    <cellStyle name="40% - Accent6 3 9" xfId="3160" xr:uid="{00000000-0005-0000-0000-0000800B0000}"/>
    <cellStyle name="40% - Accent6 3 9 2" xfId="3161" xr:uid="{00000000-0005-0000-0000-0000810B0000}"/>
    <cellStyle name="40% - Accent6 3_ACCOUNT" xfId="3162" xr:uid="{00000000-0005-0000-0000-0000820B0000}"/>
    <cellStyle name="40% - Accent6 4" xfId="3163" xr:uid="{00000000-0005-0000-0000-0000830B0000}"/>
    <cellStyle name="40% - Accent6 4 2" xfId="3164" xr:uid="{00000000-0005-0000-0000-0000840B0000}"/>
    <cellStyle name="40% - Accent6 4 2 2" xfId="3165" xr:uid="{00000000-0005-0000-0000-0000850B0000}"/>
    <cellStyle name="40% - Accent6 4 3" xfId="3166" xr:uid="{00000000-0005-0000-0000-0000860B0000}"/>
    <cellStyle name="40% - Accent6 4 3 2" xfId="3167" xr:uid="{00000000-0005-0000-0000-0000870B0000}"/>
    <cellStyle name="40% - Accent6 4 4" xfId="3168" xr:uid="{00000000-0005-0000-0000-0000880B0000}"/>
    <cellStyle name="40% - Accent6 5" xfId="3169" xr:uid="{00000000-0005-0000-0000-0000890B0000}"/>
    <cellStyle name="40% - Accent6 5 10" xfId="3170" xr:uid="{00000000-0005-0000-0000-00008A0B0000}"/>
    <cellStyle name="40% - Accent6 5 2" xfId="3171" xr:uid="{00000000-0005-0000-0000-00008B0B0000}"/>
    <cellStyle name="40% - Accent6 5 2 2" xfId="3172" xr:uid="{00000000-0005-0000-0000-00008C0B0000}"/>
    <cellStyle name="40% - Accent6 5 2 2 2" xfId="3173" xr:uid="{00000000-0005-0000-0000-00008D0B0000}"/>
    <cellStyle name="40% - Accent6 5 2 3" xfId="3174" xr:uid="{00000000-0005-0000-0000-00008E0B0000}"/>
    <cellStyle name="40% - Accent6 5 2 3 2" xfId="3175" xr:uid="{00000000-0005-0000-0000-00008F0B0000}"/>
    <cellStyle name="40% - Accent6 5 2 4" xfId="3176" xr:uid="{00000000-0005-0000-0000-0000900B0000}"/>
    <cellStyle name="40% - Accent6 5 2 4 2" xfId="3177" xr:uid="{00000000-0005-0000-0000-0000910B0000}"/>
    <cellStyle name="40% - Accent6 5 2 5" xfId="3178" xr:uid="{00000000-0005-0000-0000-0000920B0000}"/>
    <cellStyle name="40% - Accent6 5 2 5 2" xfId="3179" xr:uid="{00000000-0005-0000-0000-0000930B0000}"/>
    <cellStyle name="40% - Accent6 5 2 6" xfId="3180" xr:uid="{00000000-0005-0000-0000-0000940B0000}"/>
    <cellStyle name="40% - Accent6 5 2 6 2" xfId="3181" xr:uid="{00000000-0005-0000-0000-0000950B0000}"/>
    <cellStyle name="40% - Accent6 5 2 7" xfId="3182" xr:uid="{00000000-0005-0000-0000-0000960B0000}"/>
    <cellStyle name="40% - Accent6 5 3" xfId="3183" xr:uid="{00000000-0005-0000-0000-0000970B0000}"/>
    <cellStyle name="40% - Accent6 5 3 2" xfId="3184" xr:uid="{00000000-0005-0000-0000-0000980B0000}"/>
    <cellStyle name="40% - Accent6 5 3 2 2" xfId="3185" xr:uid="{00000000-0005-0000-0000-0000990B0000}"/>
    <cellStyle name="40% - Accent6 5 3 3" xfId="3186" xr:uid="{00000000-0005-0000-0000-00009A0B0000}"/>
    <cellStyle name="40% - Accent6 5 3 3 2" xfId="3187" xr:uid="{00000000-0005-0000-0000-00009B0B0000}"/>
    <cellStyle name="40% - Accent6 5 3 4" xfId="3188" xr:uid="{00000000-0005-0000-0000-00009C0B0000}"/>
    <cellStyle name="40% - Accent6 5 3 4 2" xfId="3189" xr:uid="{00000000-0005-0000-0000-00009D0B0000}"/>
    <cellStyle name="40% - Accent6 5 3 5" xfId="3190" xr:uid="{00000000-0005-0000-0000-00009E0B0000}"/>
    <cellStyle name="40% - Accent6 5 3 5 2" xfId="3191" xr:uid="{00000000-0005-0000-0000-00009F0B0000}"/>
    <cellStyle name="40% - Accent6 5 3 6" xfId="3192" xr:uid="{00000000-0005-0000-0000-0000A00B0000}"/>
    <cellStyle name="40% - Accent6 5 3 6 2" xfId="3193" xr:uid="{00000000-0005-0000-0000-0000A10B0000}"/>
    <cellStyle name="40% - Accent6 5 3 7" xfId="3194" xr:uid="{00000000-0005-0000-0000-0000A20B0000}"/>
    <cellStyle name="40% - Accent6 5 4" xfId="3195" xr:uid="{00000000-0005-0000-0000-0000A30B0000}"/>
    <cellStyle name="40% - Accent6 5 4 2" xfId="3196" xr:uid="{00000000-0005-0000-0000-0000A40B0000}"/>
    <cellStyle name="40% - Accent6 5 5" xfId="3197" xr:uid="{00000000-0005-0000-0000-0000A50B0000}"/>
    <cellStyle name="40% - Accent6 5 5 2" xfId="3198" xr:uid="{00000000-0005-0000-0000-0000A60B0000}"/>
    <cellStyle name="40% - Accent6 5 6" xfId="3199" xr:uid="{00000000-0005-0000-0000-0000A70B0000}"/>
    <cellStyle name="40% - Accent6 5 6 2" xfId="3200" xr:uid="{00000000-0005-0000-0000-0000A80B0000}"/>
    <cellStyle name="40% - Accent6 5 7" xfId="3201" xr:uid="{00000000-0005-0000-0000-0000A90B0000}"/>
    <cellStyle name="40% - Accent6 5 7 2" xfId="3202" xr:uid="{00000000-0005-0000-0000-0000AA0B0000}"/>
    <cellStyle name="40% - Accent6 5 8" xfId="3203" xr:uid="{00000000-0005-0000-0000-0000AB0B0000}"/>
    <cellStyle name="40% - Accent6 5 8 2" xfId="3204" xr:uid="{00000000-0005-0000-0000-0000AC0B0000}"/>
    <cellStyle name="40% - Accent6 5 9" xfId="3205" xr:uid="{00000000-0005-0000-0000-0000AD0B0000}"/>
    <cellStyle name="40% - Accent6 5 9 2" xfId="3206" xr:uid="{00000000-0005-0000-0000-0000AE0B0000}"/>
    <cellStyle name="40% - Accent6 6" xfId="3207" xr:uid="{00000000-0005-0000-0000-0000AF0B0000}"/>
    <cellStyle name="40% - Accent6 6 2" xfId="3208" xr:uid="{00000000-0005-0000-0000-0000B00B0000}"/>
    <cellStyle name="40% - Accent6 6 2 2" xfId="3209" xr:uid="{00000000-0005-0000-0000-0000B10B0000}"/>
    <cellStyle name="40% - Accent6 6 2 2 2" xfId="3210" xr:uid="{00000000-0005-0000-0000-0000B20B0000}"/>
    <cellStyle name="40% - Accent6 6 2 3" xfId="3211" xr:uid="{00000000-0005-0000-0000-0000B30B0000}"/>
    <cellStyle name="40% - Accent6 6 2 3 2" xfId="3212" xr:uid="{00000000-0005-0000-0000-0000B40B0000}"/>
    <cellStyle name="40% - Accent6 6 2 4" xfId="3213" xr:uid="{00000000-0005-0000-0000-0000B50B0000}"/>
    <cellStyle name="40% - Accent6 6 2 4 2" xfId="3214" xr:uid="{00000000-0005-0000-0000-0000B60B0000}"/>
    <cellStyle name="40% - Accent6 6 2 5" xfId="3215" xr:uid="{00000000-0005-0000-0000-0000B70B0000}"/>
    <cellStyle name="40% - Accent6 6 2 5 2" xfId="3216" xr:uid="{00000000-0005-0000-0000-0000B80B0000}"/>
    <cellStyle name="40% - Accent6 6 2 6" xfId="3217" xr:uid="{00000000-0005-0000-0000-0000B90B0000}"/>
    <cellStyle name="40% - Accent6 6 2 6 2" xfId="3218" xr:uid="{00000000-0005-0000-0000-0000BA0B0000}"/>
    <cellStyle name="40% - Accent6 6 2 7" xfId="3219" xr:uid="{00000000-0005-0000-0000-0000BB0B0000}"/>
    <cellStyle name="40% - Accent6 6 3" xfId="3220" xr:uid="{00000000-0005-0000-0000-0000BC0B0000}"/>
    <cellStyle name="40% - Accent6 6 3 2" xfId="3221" xr:uid="{00000000-0005-0000-0000-0000BD0B0000}"/>
    <cellStyle name="40% - Accent6 6 3 2 2" xfId="3222" xr:uid="{00000000-0005-0000-0000-0000BE0B0000}"/>
    <cellStyle name="40% - Accent6 6 3 3" xfId="3223" xr:uid="{00000000-0005-0000-0000-0000BF0B0000}"/>
    <cellStyle name="40% - Accent6 6 3 3 2" xfId="3224" xr:uid="{00000000-0005-0000-0000-0000C00B0000}"/>
    <cellStyle name="40% - Accent6 6 3 4" xfId="3225" xr:uid="{00000000-0005-0000-0000-0000C10B0000}"/>
    <cellStyle name="40% - Accent6 6 3 4 2" xfId="3226" xr:uid="{00000000-0005-0000-0000-0000C20B0000}"/>
    <cellStyle name="40% - Accent6 6 3 5" xfId="3227" xr:uid="{00000000-0005-0000-0000-0000C30B0000}"/>
    <cellStyle name="40% - Accent6 6 3 5 2" xfId="3228" xr:uid="{00000000-0005-0000-0000-0000C40B0000}"/>
    <cellStyle name="40% - Accent6 6 3 6" xfId="3229" xr:uid="{00000000-0005-0000-0000-0000C50B0000}"/>
    <cellStyle name="40% - Accent6 6 3 6 2" xfId="3230" xr:uid="{00000000-0005-0000-0000-0000C60B0000}"/>
    <cellStyle name="40% - Accent6 6 3 7" xfId="3231" xr:uid="{00000000-0005-0000-0000-0000C70B0000}"/>
    <cellStyle name="40% - Accent6 6 4" xfId="3232" xr:uid="{00000000-0005-0000-0000-0000C80B0000}"/>
    <cellStyle name="40% - Accent6 6 4 2" xfId="3233" xr:uid="{00000000-0005-0000-0000-0000C90B0000}"/>
    <cellStyle name="40% - Accent6 6 5" xfId="3234" xr:uid="{00000000-0005-0000-0000-0000CA0B0000}"/>
    <cellStyle name="40% - Accent6 6 5 2" xfId="3235" xr:uid="{00000000-0005-0000-0000-0000CB0B0000}"/>
    <cellStyle name="40% - Accent6 6 6" xfId="3236" xr:uid="{00000000-0005-0000-0000-0000CC0B0000}"/>
    <cellStyle name="40% - Accent6 6 6 2" xfId="3237" xr:uid="{00000000-0005-0000-0000-0000CD0B0000}"/>
    <cellStyle name="40% - Accent6 6 7" xfId="3238" xr:uid="{00000000-0005-0000-0000-0000CE0B0000}"/>
    <cellStyle name="40% - Accent6 6 7 2" xfId="3239" xr:uid="{00000000-0005-0000-0000-0000CF0B0000}"/>
    <cellStyle name="40% - Accent6 6 8" xfId="3240" xr:uid="{00000000-0005-0000-0000-0000D00B0000}"/>
    <cellStyle name="40% - Accent6 6 8 2" xfId="3241" xr:uid="{00000000-0005-0000-0000-0000D10B0000}"/>
    <cellStyle name="40% - Accent6 6 9" xfId="3242" xr:uid="{00000000-0005-0000-0000-0000D20B0000}"/>
    <cellStyle name="40% - Accent6 7" xfId="3243" xr:uid="{00000000-0005-0000-0000-0000D30B0000}"/>
    <cellStyle name="40% - Accent6 7 2" xfId="3244" xr:uid="{00000000-0005-0000-0000-0000D40B0000}"/>
    <cellStyle name="40% - Accent6 7 2 2" xfId="3245" xr:uid="{00000000-0005-0000-0000-0000D50B0000}"/>
    <cellStyle name="40% - Accent6 7 2 2 2" xfId="3246" xr:uid="{00000000-0005-0000-0000-0000D60B0000}"/>
    <cellStyle name="40% - Accent6 7 2 3" xfId="3247" xr:uid="{00000000-0005-0000-0000-0000D70B0000}"/>
    <cellStyle name="40% - Accent6 7 2 3 2" xfId="3248" xr:uid="{00000000-0005-0000-0000-0000D80B0000}"/>
    <cellStyle name="40% - Accent6 7 2 4" xfId="3249" xr:uid="{00000000-0005-0000-0000-0000D90B0000}"/>
    <cellStyle name="40% - Accent6 7 2 4 2" xfId="3250" xr:uid="{00000000-0005-0000-0000-0000DA0B0000}"/>
    <cellStyle name="40% - Accent6 7 2 5" xfId="3251" xr:uid="{00000000-0005-0000-0000-0000DB0B0000}"/>
    <cellStyle name="40% - Accent6 7 2 5 2" xfId="3252" xr:uid="{00000000-0005-0000-0000-0000DC0B0000}"/>
    <cellStyle name="40% - Accent6 7 2 6" xfId="3253" xr:uid="{00000000-0005-0000-0000-0000DD0B0000}"/>
    <cellStyle name="40% - Accent6 7 2 6 2" xfId="3254" xr:uid="{00000000-0005-0000-0000-0000DE0B0000}"/>
    <cellStyle name="40% - Accent6 7 2 7" xfId="3255" xr:uid="{00000000-0005-0000-0000-0000DF0B0000}"/>
    <cellStyle name="40% - Accent6 7 3" xfId="3256" xr:uid="{00000000-0005-0000-0000-0000E00B0000}"/>
    <cellStyle name="40% - Accent6 7 3 2" xfId="3257" xr:uid="{00000000-0005-0000-0000-0000E10B0000}"/>
    <cellStyle name="40% - Accent6 7 4" xfId="3258" xr:uid="{00000000-0005-0000-0000-0000E20B0000}"/>
    <cellStyle name="40% - Accent6 7 4 2" xfId="3259" xr:uid="{00000000-0005-0000-0000-0000E30B0000}"/>
    <cellStyle name="40% - Accent6 7 5" xfId="3260" xr:uid="{00000000-0005-0000-0000-0000E40B0000}"/>
    <cellStyle name="40% - Accent6 7 5 2" xfId="3261" xr:uid="{00000000-0005-0000-0000-0000E50B0000}"/>
    <cellStyle name="40% - Accent6 7 6" xfId="3262" xr:uid="{00000000-0005-0000-0000-0000E60B0000}"/>
    <cellStyle name="40% - Accent6 7 6 2" xfId="3263" xr:uid="{00000000-0005-0000-0000-0000E70B0000}"/>
    <cellStyle name="40% - Accent6 7 7" xfId="3264" xr:uid="{00000000-0005-0000-0000-0000E80B0000}"/>
    <cellStyle name="40% - Accent6 7 7 2" xfId="3265" xr:uid="{00000000-0005-0000-0000-0000E90B0000}"/>
    <cellStyle name="40% - Accent6 7 8" xfId="3266" xr:uid="{00000000-0005-0000-0000-0000EA0B0000}"/>
    <cellStyle name="40% - Accent6 8" xfId="3267" xr:uid="{00000000-0005-0000-0000-0000EB0B0000}"/>
    <cellStyle name="40% - Accent6 8 2" xfId="3268" xr:uid="{00000000-0005-0000-0000-0000EC0B0000}"/>
    <cellStyle name="40% - Accent6 8 2 2" xfId="3269" xr:uid="{00000000-0005-0000-0000-0000ED0B0000}"/>
    <cellStyle name="40% - Accent6 8 3" xfId="3270" xr:uid="{00000000-0005-0000-0000-0000EE0B0000}"/>
    <cellStyle name="40% - Accent6 8 3 2" xfId="3271" xr:uid="{00000000-0005-0000-0000-0000EF0B0000}"/>
    <cellStyle name="40% - Accent6 8 4" xfId="3272" xr:uid="{00000000-0005-0000-0000-0000F00B0000}"/>
    <cellStyle name="40% - Accent6 8 4 2" xfId="3273" xr:uid="{00000000-0005-0000-0000-0000F10B0000}"/>
    <cellStyle name="40% - Accent6 8 5" xfId="3274" xr:uid="{00000000-0005-0000-0000-0000F20B0000}"/>
    <cellStyle name="40% - Accent6 8 5 2" xfId="3275" xr:uid="{00000000-0005-0000-0000-0000F30B0000}"/>
    <cellStyle name="40% - Accent6 8 6" xfId="3276" xr:uid="{00000000-0005-0000-0000-0000F40B0000}"/>
    <cellStyle name="40% - Accent6 8 6 2" xfId="3277" xr:uid="{00000000-0005-0000-0000-0000F50B0000}"/>
    <cellStyle name="40% - Accent6 8 7" xfId="3278" xr:uid="{00000000-0005-0000-0000-0000F60B0000}"/>
    <cellStyle name="40% - Accent6 9" xfId="3279" xr:uid="{00000000-0005-0000-0000-0000F70B0000}"/>
    <cellStyle name="40% - Accent6 9 2" xfId="3280" xr:uid="{00000000-0005-0000-0000-0000F80B0000}"/>
    <cellStyle name="40% - Accent6 9 2 2" xfId="3281" xr:uid="{00000000-0005-0000-0000-0000F90B0000}"/>
    <cellStyle name="40% - Accent6 9 3" xfId="3282" xr:uid="{00000000-0005-0000-0000-0000FA0B0000}"/>
    <cellStyle name="40% - Accent6 9 3 2" xfId="3283" xr:uid="{00000000-0005-0000-0000-0000FB0B0000}"/>
    <cellStyle name="40% - Accent6 9 4" xfId="3284" xr:uid="{00000000-0005-0000-0000-0000FC0B0000}"/>
    <cellStyle name="40% - Accent6 9 4 2" xfId="3285" xr:uid="{00000000-0005-0000-0000-0000FD0B0000}"/>
    <cellStyle name="40% - Accent6 9 5" xfId="3286" xr:uid="{00000000-0005-0000-0000-0000FE0B0000}"/>
    <cellStyle name="40% - Accent6 9 5 2" xfId="3287" xr:uid="{00000000-0005-0000-0000-0000FF0B0000}"/>
    <cellStyle name="40% - Accent6 9 6" xfId="3288" xr:uid="{00000000-0005-0000-0000-0000000C0000}"/>
    <cellStyle name="40% - Accent6 9 6 2" xfId="3289" xr:uid="{00000000-0005-0000-0000-0000010C0000}"/>
    <cellStyle name="40% - Accent6 9 7" xfId="3290" xr:uid="{00000000-0005-0000-0000-0000020C0000}"/>
    <cellStyle name="40% - akcent 1" xfId="194" xr:uid="{00000000-0005-0000-0000-0000030C0000}"/>
    <cellStyle name="40% - akcent 2" xfId="195" xr:uid="{00000000-0005-0000-0000-0000040C0000}"/>
    <cellStyle name="40% - akcent 3" xfId="196" xr:uid="{00000000-0005-0000-0000-0000050C0000}"/>
    <cellStyle name="40% - akcent 4" xfId="197" xr:uid="{00000000-0005-0000-0000-0000060C0000}"/>
    <cellStyle name="40% - akcent 5" xfId="198" xr:uid="{00000000-0005-0000-0000-0000070C0000}"/>
    <cellStyle name="40% - akcent 6" xfId="199" xr:uid="{00000000-0005-0000-0000-0000080C0000}"/>
    <cellStyle name="40% - Dekorfärg1" xfId="3291" xr:uid="{00000000-0005-0000-0000-0000090C0000}"/>
    <cellStyle name="40% - Dekorfärg1 2" xfId="3292" xr:uid="{00000000-0005-0000-0000-00000A0C0000}"/>
    <cellStyle name="40% - Dekorfärg1 2 2" xfId="3293" xr:uid="{00000000-0005-0000-0000-00000B0C0000}"/>
    <cellStyle name="40% - Dekorfärg1 3" xfId="3294" xr:uid="{00000000-0005-0000-0000-00000C0C0000}"/>
    <cellStyle name="40% - Dekorfärg2" xfId="3295" xr:uid="{00000000-0005-0000-0000-00000D0C0000}"/>
    <cellStyle name="40% - Dekorfärg2 2" xfId="3296" xr:uid="{00000000-0005-0000-0000-00000E0C0000}"/>
    <cellStyle name="40% - Dekorfärg2 2 2" xfId="3297" xr:uid="{00000000-0005-0000-0000-00000F0C0000}"/>
    <cellStyle name="40% - Dekorfärg2 3" xfId="3298" xr:uid="{00000000-0005-0000-0000-0000100C0000}"/>
    <cellStyle name="40% - Dekorfärg3" xfId="3299" xr:uid="{00000000-0005-0000-0000-0000110C0000}"/>
    <cellStyle name="40% - Dekorfärg3 2" xfId="3300" xr:uid="{00000000-0005-0000-0000-0000120C0000}"/>
    <cellStyle name="40% - Dekorfärg3 2 2" xfId="3301" xr:uid="{00000000-0005-0000-0000-0000130C0000}"/>
    <cellStyle name="40% - Dekorfärg3 3" xfId="3302" xr:uid="{00000000-0005-0000-0000-0000140C0000}"/>
    <cellStyle name="40% - Dekorfärg4" xfId="3303" xr:uid="{00000000-0005-0000-0000-0000150C0000}"/>
    <cellStyle name="40% - Dekorfärg4 2" xfId="3304" xr:uid="{00000000-0005-0000-0000-0000160C0000}"/>
    <cellStyle name="40% - Dekorfärg4 2 2" xfId="3305" xr:uid="{00000000-0005-0000-0000-0000170C0000}"/>
    <cellStyle name="40% - Dekorfärg4 3" xfId="3306" xr:uid="{00000000-0005-0000-0000-0000180C0000}"/>
    <cellStyle name="40% - Dekorfärg5" xfId="3307" xr:uid="{00000000-0005-0000-0000-0000190C0000}"/>
    <cellStyle name="40% - Dekorfärg5 2" xfId="3308" xr:uid="{00000000-0005-0000-0000-00001A0C0000}"/>
    <cellStyle name="40% - Dekorfärg5 2 2" xfId="3309" xr:uid="{00000000-0005-0000-0000-00001B0C0000}"/>
    <cellStyle name="40% - Dekorfärg5 3" xfId="3310" xr:uid="{00000000-0005-0000-0000-00001C0C0000}"/>
    <cellStyle name="40% - Dekorfärg6" xfId="3311" xr:uid="{00000000-0005-0000-0000-00001D0C0000}"/>
    <cellStyle name="40% - Dekorfärg6 2" xfId="3312" xr:uid="{00000000-0005-0000-0000-00001E0C0000}"/>
    <cellStyle name="40% - Dekorfärg6 2 2" xfId="3313" xr:uid="{00000000-0005-0000-0000-00001F0C0000}"/>
    <cellStyle name="40% - Dekorfärg6 3" xfId="3314" xr:uid="{00000000-0005-0000-0000-0000200C0000}"/>
    <cellStyle name="60% - Accent1 2" xfId="3315" xr:uid="{00000000-0005-0000-0000-0000210C0000}"/>
    <cellStyle name="60% - Accent1 3" xfId="3316" xr:uid="{00000000-0005-0000-0000-0000220C0000}"/>
    <cellStyle name="60% - Accent2 2" xfId="3317" xr:uid="{00000000-0005-0000-0000-0000230C0000}"/>
    <cellStyle name="60% - Accent2 3" xfId="3318" xr:uid="{00000000-0005-0000-0000-0000240C0000}"/>
    <cellStyle name="60% - Accent3 2" xfId="3319" xr:uid="{00000000-0005-0000-0000-0000250C0000}"/>
    <cellStyle name="60% - Accent3 2 2" xfId="3320" xr:uid="{00000000-0005-0000-0000-0000260C0000}"/>
    <cellStyle name="60% - Accent3 2 3" xfId="3321" xr:uid="{00000000-0005-0000-0000-0000270C0000}"/>
    <cellStyle name="60% - Accent3 3" xfId="3322" xr:uid="{00000000-0005-0000-0000-0000280C0000}"/>
    <cellStyle name="60% - Accent3 4" xfId="3323" xr:uid="{00000000-0005-0000-0000-0000290C0000}"/>
    <cellStyle name="60% - Accent4 2" xfId="3324" xr:uid="{00000000-0005-0000-0000-00002A0C0000}"/>
    <cellStyle name="60% - Accent4 2 2" xfId="3325" xr:uid="{00000000-0005-0000-0000-00002B0C0000}"/>
    <cellStyle name="60% - Accent4 2 3" xfId="3326" xr:uid="{00000000-0005-0000-0000-00002C0C0000}"/>
    <cellStyle name="60% - Accent4 3" xfId="3327" xr:uid="{00000000-0005-0000-0000-00002D0C0000}"/>
    <cellStyle name="60% - Accent4 4" xfId="3328" xr:uid="{00000000-0005-0000-0000-00002E0C0000}"/>
    <cellStyle name="60% - Accent5 2" xfId="3329" xr:uid="{00000000-0005-0000-0000-00002F0C0000}"/>
    <cellStyle name="60% - Accent5 3" xfId="3330" xr:uid="{00000000-0005-0000-0000-0000300C0000}"/>
    <cellStyle name="60% - Accent6 2" xfId="3331" xr:uid="{00000000-0005-0000-0000-0000310C0000}"/>
    <cellStyle name="60% - Accent6 2 2" xfId="3332" xr:uid="{00000000-0005-0000-0000-0000320C0000}"/>
    <cellStyle name="60% - Accent6 2 3" xfId="3333" xr:uid="{00000000-0005-0000-0000-0000330C0000}"/>
    <cellStyle name="60% - Accent6 3" xfId="3334" xr:uid="{00000000-0005-0000-0000-0000340C0000}"/>
    <cellStyle name="60% - Accent6 4" xfId="3335" xr:uid="{00000000-0005-0000-0000-0000350C0000}"/>
    <cellStyle name="60% - akcent 1" xfId="200" xr:uid="{00000000-0005-0000-0000-0000360C0000}"/>
    <cellStyle name="60% - akcent 2" xfId="201" xr:uid="{00000000-0005-0000-0000-0000370C0000}"/>
    <cellStyle name="60% - akcent 3" xfId="202" xr:uid="{00000000-0005-0000-0000-0000380C0000}"/>
    <cellStyle name="60% - akcent 4" xfId="203" xr:uid="{00000000-0005-0000-0000-0000390C0000}"/>
    <cellStyle name="60% - akcent 5" xfId="204" xr:uid="{00000000-0005-0000-0000-00003A0C0000}"/>
    <cellStyle name="60% - akcent 6" xfId="205" xr:uid="{00000000-0005-0000-0000-00003B0C0000}"/>
    <cellStyle name="60% - Dekorfärg1" xfId="3336" xr:uid="{00000000-0005-0000-0000-00003C0C0000}"/>
    <cellStyle name="60% - Dekorfärg2" xfId="3337" xr:uid="{00000000-0005-0000-0000-00003D0C0000}"/>
    <cellStyle name="60% - Dekorfärg3" xfId="3338" xr:uid="{00000000-0005-0000-0000-00003E0C0000}"/>
    <cellStyle name="60% - Dekorfärg4" xfId="3339" xr:uid="{00000000-0005-0000-0000-00003F0C0000}"/>
    <cellStyle name="60% - Dekorfärg5" xfId="3340" xr:uid="{00000000-0005-0000-0000-0000400C0000}"/>
    <cellStyle name="60% - Dekorfärg6" xfId="3341" xr:uid="{00000000-0005-0000-0000-0000410C0000}"/>
    <cellStyle name="Accent1 - 20%" xfId="206" xr:uid="{00000000-0005-0000-0000-0000420C0000}"/>
    <cellStyle name="Accent1 - 40%" xfId="207" xr:uid="{00000000-0005-0000-0000-0000430C0000}"/>
    <cellStyle name="Accent1 - 60%" xfId="208" xr:uid="{00000000-0005-0000-0000-0000440C0000}"/>
    <cellStyle name="Accent1 2" xfId="3342" xr:uid="{00000000-0005-0000-0000-0000450C0000}"/>
    <cellStyle name="Accent1 3" xfId="3343" xr:uid="{00000000-0005-0000-0000-0000460C0000}"/>
    <cellStyle name="Accent2 - 20%" xfId="209" xr:uid="{00000000-0005-0000-0000-0000470C0000}"/>
    <cellStyle name="Accent2 - 40%" xfId="210" xr:uid="{00000000-0005-0000-0000-0000480C0000}"/>
    <cellStyle name="Accent2 - 60%" xfId="211" xr:uid="{00000000-0005-0000-0000-0000490C0000}"/>
    <cellStyle name="Accent2 2" xfId="3344" xr:uid="{00000000-0005-0000-0000-00004A0C0000}"/>
    <cellStyle name="Accent2 3" xfId="3345" xr:uid="{00000000-0005-0000-0000-00004B0C0000}"/>
    <cellStyle name="Accent3 - 20%" xfId="212" xr:uid="{00000000-0005-0000-0000-00004C0C0000}"/>
    <cellStyle name="Accent3 - 40%" xfId="213" xr:uid="{00000000-0005-0000-0000-00004D0C0000}"/>
    <cellStyle name="Accent3 - 60%" xfId="214" xr:uid="{00000000-0005-0000-0000-00004E0C0000}"/>
    <cellStyle name="Accent3 2" xfId="3346" xr:uid="{00000000-0005-0000-0000-00004F0C0000}"/>
    <cellStyle name="Accent3 3" xfId="3347" xr:uid="{00000000-0005-0000-0000-0000500C0000}"/>
    <cellStyle name="Accent4 - 20%" xfId="215" xr:uid="{00000000-0005-0000-0000-0000510C0000}"/>
    <cellStyle name="Accent4 - 40%" xfId="216" xr:uid="{00000000-0005-0000-0000-0000520C0000}"/>
    <cellStyle name="Accent4 - 60%" xfId="217" xr:uid="{00000000-0005-0000-0000-0000530C0000}"/>
    <cellStyle name="Accent4 2" xfId="3348" xr:uid="{00000000-0005-0000-0000-0000540C0000}"/>
    <cellStyle name="Accent4 3" xfId="3349" xr:uid="{00000000-0005-0000-0000-0000550C0000}"/>
    <cellStyle name="Accent5 - 20%" xfId="218" xr:uid="{00000000-0005-0000-0000-0000560C0000}"/>
    <cellStyle name="Accent5 - 40%" xfId="219" xr:uid="{00000000-0005-0000-0000-0000570C0000}"/>
    <cellStyle name="Accent5 - 60%" xfId="220" xr:uid="{00000000-0005-0000-0000-0000580C0000}"/>
    <cellStyle name="Accent5 2" xfId="3350" xr:uid="{00000000-0005-0000-0000-0000590C0000}"/>
    <cellStyle name="Accent5 3" xfId="3351" xr:uid="{00000000-0005-0000-0000-00005A0C0000}"/>
    <cellStyle name="Accent6 - 20%" xfId="221" xr:uid="{00000000-0005-0000-0000-00005B0C0000}"/>
    <cellStyle name="Accent6 - 40%" xfId="222" xr:uid="{00000000-0005-0000-0000-00005C0C0000}"/>
    <cellStyle name="Accent6 - 60%" xfId="223" xr:uid="{00000000-0005-0000-0000-00005D0C0000}"/>
    <cellStyle name="Accent6 2" xfId="3352" xr:uid="{00000000-0005-0000-0000-00005E0C0000}"/>
    <cellStyle name="Accent6 3" xfId="3353" xr:uid="{00000000-0005-0000-0000-00005F0C0000}"/>
    <cellStyle name="Akcent 1" xfId="224" xr:uid="{00000000-0005-0000-0000-0000600C0000}"/>
    <cellStyle name="Akcent 2" xfId="225" xr:uid="{00000000-0005-0000-0000-0000610C0000}"/>
    <cellStyle name="Akcent 3" xfId="226" xr:uid="{00000000-0005-0000-0000-0000620C0000}"/>
    <cellStyle name="Akcent 4" xfId="227" xr:uid="{00000000-0005-0000-0000-0000630C0000}"/>
    <cellStyle name="Akcent 5" xfId="228" xr:uid="{00000000-0005-0000-0000-0000640C0000}"/>
    <cellStyle name="Akcent 6" xfId="229" xr:uid="{00000000-0005-0000-0000-0000650C0000}"/>
    <cellStyle name="alternate" xfId="230" xr:uid="{00000000-0005-0000-0000-0000660C0000}"/>
    <cellStyle name="Anteckning" xfId="3354" xr:uid="{00000000-0005-0000-0000-0000670C0000}"/>
    <cellStyle name="Anteckning 2" xfId="4032" xr:uid="{00000000-0005-0000-0000-0000680C0000}"/>
    <cellStyle name="Anteckning 2 2" xfId="4994" xr:uid="{00000000-0005-0000-0000-0000690C0000}"/>
    <cellStyle name="Anteckning 2 3" xfId="5633" xr:uid="{00000000-0005-0000-0000-00006A0C0000}"/>
    <cellStyle name="Anteckning 3" xfId="4031" xr:uid="{00000000-0005-0000-0000-00006B0C0000}"/>
    <cellStyle name="Anteckning 3 2" xfId="4993" xr:uid="{00000000-0005-0000-0000-00006C0C0000}"/>
    <cellStyle name="Anteckning 3 3" xfId="5632" xr:uid="{00000000-0005-0000-0000-00006D0C0000}"/>
    <cellStyle name="Anteckning 4" xfId="4355" xr:uid="{00000000-0005-0000-0000-00006E0C0000}"/>
    <cellStyle name="Anteckning 4 2" xfId="5313" xr:uid="{00000000-0005-0000-0000-00006F0C0000}"/>
    <cellStyle name="Anteckning 4 3" xfId="5932" xr:uid="{00000000-0005-0000-0000-0000700C0000}"/>
    <cellStyle name="Anteckning 5" xfId="4801" xr:uid="{00000000-0005-0000-0000-0000710C0000}"/>
    <cellStyle name="Anteckning 6" xfId="4800" xr:uid="{00000000-0005-0000-0000-0000720C0000}"/>
    <cellStyle name="ar-h1" xfId="22" xr:uid="{00000000-0005-0000-0000-0000730C0000}"/>
    <cellStyle name="ar-h3" xfId="23" xr:uid="{00000000-0005-0000-0000-0000740C0000}"/>
    <cellStyle name="ar-h4" xfId="4005" xr:uid="{00000000-0005-0000-0000-0000750C0000}"/>
    <cellStyle name="ar-hilite" xfId="26" xr:uid="{00000000-0005-0000-0000-0000760C0000}"/>
    <cellStyle name="ar-hilite 2" xfId="32" xr:uid="{00000000-0005-0000-0000-0000770C0000}"/>
    <cellStyle name="ar-hilite 3" xfId="6085" xr:uid="{0A3647D5-A395-4590-A2A6-65068F4029D9}"/>
    <cellStyle name="ar-hilite-total" xfId="28" xr:uid="{00000000-0005-0000-0000-0000780C0000}"/>
    <cellStyle name="ar-small-thead-1_font15" xfId="24" xr:uid="{00000000-0005-0000-0000-0000790C0000}"/>
    <cellStyle name="ar-small-thead-1_font15 2" xfId="6084" xr:uid="{DCE4833B-FD50-4420-9FDF-B3ED9FFD61AE}"/>
    <cellStyle name="ar-small-thead-1-noblod" xfId="25" xr:uid="{00000000-0005-0000-0000-00007A0C0000}"/>
    <cellStyle name="ar-text-in-table" xfId="4006" xr:uid="{00000000-0005-0000-0000-00007B0C0000}"/>
    <cellStyle name="ar-text-in-table 2" xfId="4199" xr:uid="{00000000-0005-0000-0000-00007C0C0000}"/>
    <cellStyle name="ar-text-in-table 2 2" xfId="5161" xr:uid="{00000000-0005-0000-0000-00007D0C0000}"/>
    <cellStyle name="ar-text-in-table 2 3" xfId="5782" xr:uid="{00000000-0005-0000-0000-00007E0C0000}"/>
    <cellStyle name="ar-text-in-table 3" xfId="4340" xr:uid="{00000000-0005-0000-0000-00007F0C0000}"/>
    <cellStyle name="ar-text-in-table 3 2" xfId="5298" xr:uid="{00000000-0005-0000-0000-0000800C0000}"/>
    <cellStyle name="ar-text-in-table 3 3" xfId="5923" xr:uid="{00000000-0005-0000-0000-0000810C0000}"/>
    <cellStyle name="ar-text-in-table 4" xfId="4520" xr:uid="{00000000-0005-0000-0000-0000820C0000}"/>
    <cellStyle name="ar-text-in-table 4 2" xfId="5474" xr:uid="{00000000-0005-0000-0000-0000830C0000}"/>
    <cellStyle name="ar-text-in-table 4 3" xfId="6079" xr:uid="{00000000-0005-0000-0000-0000840C0000}"/>
    <cellStyle name="ar-text-in-table 5" xfId="4968" xr:uid="{00000000-0005-0000-0000-0000850C0000}"/>
    <cellStyle name="ar-text-in-table 6" xfId="5615" xr:uid="{00000000-0005-0000-0000-0000860C0000}"/>
    <cellStyle name="ar-total" xfId="27" xr:uid="{00000000-0005-0000-0000-0000870C0000}"/>
    <cellStyle name="ar-total 2" xfId="31" xr:uid="{00000000-0005-0000-0000-0000880C0000}"/>
    <cellStyle name="ar-total-no-bold" xfId="29" xr:uid="{00000000-0005-0000-0000-0000890C0000}"/>
    <cellStyle name="Bad 2" xfId="3355" xr:uid="{00000000-0005-0000-0000-00008A0C0000}"/>
    <cellStyle name="Bad 3" xfId="3356" xr:uid="{00000000-0005-0000-0000-00008B0C0000}"/>
    <cellStyle name="Beräkning" xfId="3357" xr:uid="{00000000-0005-0000-0000-00008C0C0000}"/>
    <cellStyle name="Beräkning 2" xfId="4033" xr:uid="{00000000-0005-0000-0000-00008D0C0000}"/>
    <cellStyle name="Beräkning 2 2" xfId="4995" xr:uid="{00000000-0005-0000-0000-00008E0C0000}"/>
    <cellStyle name="Beräkning 2 3" xfId="5634" xr:uid="{00000000-0005-0000-0000-00008F0C0000}"/>
    <cellStyle name="Beräkning 3" xfId="4030" xr:uid="{00000000-0005-0000-0000-0000900C0000}"/>
    <cellStyle name="Beräkning 3 2" xfId="4992" xr:uid="{00000000-0005-0000-0000-0000910C0000}"/>
    <cellStyle name="Beräkning 3 3" xfId="5631" xr:uid="{00000000-0005-0000-0000-0000920C0000}"/>
    <cellStyle name="Beräkning 4" xfId="4356" xr:uid="{00000000-0005-0000-0000-0000930C0000}"/>
    <cellStyle name="Beräkning 4 2" xfId="5314" xr:uid="{00000000-0005-0000-0000-0000940C0000}"/>
    <cellStyle name="Beräkning 4 3" xfId="5933" xr:uid="{00000000-0005-0000-0000-0000950C0000}"/>
    <cellStyle name="Beräkning 5" xfId="4802" xr:uid="{00000000-0005-0000-0000-0000960C0000}"/>
    <cellStyle name="Beräkning 6" xfId="4799" xr:uid="{00000000-0005-0000-0000-0000970C0000}"/>
    <cellStyle name="Bold/Border" xfId="231" xr:uid="{00000000-0005-0000-0000-0000980C0000}"/>
    <cellStyle name="Bra" xfId="3358" xr:uid="{00000000-0005-0000-0000-0000990C0000}"/>
    <cellStyle name="Bullet" xfId="232" xr:uid="{00000000-0005-0000-0000-00009A0C0000}"/>
    <cellStyle name="Calculation 2" xfId="3359" xr:uid="{00000000-0005-0000-0000-00009B0C0000}"/>
    <cellStyle name="Calculation 2 2" xfId="4034" xr:uid="{00000000-0005-0000-0000-00009C0C0000}"/>
    <cellStyle name="Calculation 2 2 2" xfId="4996" xr:uid="{00000000-0005-0000-0000-00009D0C0000}"/>
    <cellStyle name="Calculation 2 2 3" xfId="5635" xr:uid="{00000000-0005-0000-0000-00009E0C0000}"/>
    <cellStyle name="Calculation 2 3" xfId="4029" xr:uid="{00000000-0005-0000-0000-00009F0C0000}"/>
    <cellStyle name="Calculation 2 3 2" xfId="4991" xr:uid="{00000000-0005-0000-0000-0000A00C0000}"/>
    <cellStyle name="Calculation 2 3 3" xfId="5630" xr:uid="{00000000-0005-0000-0000-0000A10C0000}"/>
    <cellStyle name="Calculation 2 4" xfId="4357" xr:uid="{00000000-0005-0000-0000-0000A20C0000}"/>
    <cellStyle name="Calculation 2 4 2" xfId="5315" xr:uid="{00000000-0005-0000-0000-0000A30C0000}"/>
    <cellStyle name="Calculation 2 4 3" xfId="5934" xr:uid="{00000000-0005-0000-0000-0000A40C0000}"/>
    <cellStyle name="Calculation 2 5" xfId="4803" xr:uid="{00000000-0005-0000-0000-0000A50C0000}"/>
    <cellStyle name="Calculation 2 6" xfId="4798" xr:uid="{00000000-0005-0000-0000-0000A60C0000}"/>
    <cellStyle name="Calculation 3" xfId="3360" xr:uid="{00000000-0005-0000-0000-0000A70C0000}"/>
    <cellStyle name="Calculation 3 2" xfId="4035" xr:uid="{00000000-0005-0000-0000-0000A80C0000}"/>
    <cellStyle name="Calculation 3 2 2" xfId="4997" xr:uid="{00000000-0005-0000-0000-0000A90C0000}"/>
    <cellStyle name="Calculation 3 2 3" xfId="5636" xr:uid="{00000000-0005-0000-0000-0000AA0C0000}"/>
    <cellStyle name="Calculation 3 3" xfId="4028" xr:uid="{00000000-0005-0000-0000-0000AB0C0000}"/>
    <cellStyle name="Calculation 3 3 2" xfId="4990" xr:uid="{00000000-0005-0000-0000-0000AC0C0000}"/>
    <cellStyle name="Calculation 3 3 3" xfId="5629" xr:uid="{00000000-0005-0000-0000-0000AD0C0000}"/>
    <cellStyle name="Calculation 3 4" xfId="4358" xr:uid="{00000000-0005-0000-0000-0000AE0C0000}"/>
    <cellStyle name="Calculation 3 4 2" xfId="5316" xr:uid="{00000000-0005-0000-0000-0000AF0C0000}"/>
    <cellStyle name="Calculation 3 4 3" xfId="5935" xr:uid="{00000000-0005-0000-0000-0000B00C0000}"/>
    <cellStyle name="Calculation 3 5" xfId="4804" xr:uid="{00000000-0005-0000-0000-0000B10C0000}"/>
    <cellStyle name="Calculation 3 6" xfId="4797" xr:uid="{00000000-0005-0000-0000-0000B20C0000}"/>
    <cellStyle name="Check Cell 2" xfId="3361" xr:uid="{00000000-0005-0000-0000-0000B30C0000}"/>
    <cellStyle name="Check Cell 3" xfId="3362" xr:uid="{00000000-0005-0000-0000-0000B40C0000}"/>
    <cellStyle name="Comma" xfId="1" builtinId="3"/>
    <cellStyle name="comma - value" xfId="233" xr:uid="{00000000-0005-0000-0000-0000B60C0000}"/>
    <cellStyle name="Comma 2" xfId="20" xr:uid="{00000000-0005-0000-0000-0000B70C0000}"/>
    <cellStyle name="Comma 2 2" xfId="42" xr:uid="{00000000-0005-0000-0000-0000B80C0000}"/>
    <cellStyle name="Comma 2_Notes 6-7" xfId="234" xr:uid="{00000000-0005-0000-0000-0000B90C0000}"/>
    <cellStyle name="Comma0" xfId="235" xr:uid="{00000000-0005-0000-0000-0000BA0C0000}"/>
    <cellStyle name="Comma0 - Modelo1" xfId="236" xr:uid="{00000000-0005-0000-0000-0000BB0C0000}"/>
    <cellStyle name="Comma0 - Style1" xfId="237" xr:uid="{00000000-0005-0000-0000-0000BC0C0000}"/>
    <cellStyle name="Comma1 - Modelo2" xfId="238" xr:uid="{00000000-0005-0000-0000-0000BD0C0000}"/>
    <cellStyle name="Comma1 - Style2" xfId="239" xr:uid="{00000000-0005-0000-0000-0000BE0C0000}"/>
    <cellStyle name="Dane wejściowe" xfId="240" xr:uid="{00000000-0005-0000-0000-0000BF0C0000}"/>
    <cellStyle name="Dane wejściowe 2" xfId="4017" xr:uid="{00000000-0005-0000-0000-0000C00C0000}"/>
    <cellStyle name="Dane wejściowe 2 2" xfId="4979" xr:uid="{00000000-0005-0000-0000-0000C10C0000}"/>
    <cellStyle name="Dane wejściowe 2 3" xfId="5618" xr:uid="{00000000-0005-0000-0000-0000C20C0000}"/>
    <cellStyle name="Dane wejściowe 3" xfId="4044" xr:uid="{00000000-0005-0000-0000-0000C30C0000}"/>
    <cellStyle name="Dane wejściowe 3 2" xfId="5006" xr:uid="{00000000-0005-0000-0000-0000C40C0000}"/>
    <cellStyle name="Dane wejściowe 3 3" xfId="5645" xr:uid="{00000000-0005-0000-0000-0000C50C0000}"/>
    <cellStyle name="Dane wejściowe 4" xfId="4349" xr:uid="{00000000-0005-0000-0000-0000C60C0000}"/>
    <cellStyle name="Dane wejściowe 4 2" xfId="5307" xr:uid="{00000000-0005-0000-0000-0000C70C0000}"/>
    <cellStyle name="Dane wejściowe 4 3" xfId="5926" xr:uid="{00000000-0005-0000-0000-0000C80C0000}"/>
    <cellStyle name="Dane wejściowe 5" xfId="4784" xr:uid="{00000000-0005-0000-0000-0000C90C0000}"/>
    <cellStyle name="Dane wejściowe 6" xfId="4813" xr:uid="{00000000-0005-0000-0000-0000CA0C0000}"/>
    <cellStyle name="Dane wyjściowe" xfId="241" xr:uid="{00000000-0005-0000-0000-0000CB0C0000}"/>
    <cellStyle name="Dane wyjściowe 2" xfId="4018" xr:uid="{00000000-0005-0000-0000-0000CC0C0000}"/>
    <cellStyle name="Dane wyjściowe 2 2" xfId="4980" xr:uid="{00000000-0005-0000-0000-0000CD0C0000}"/>
    <cellStyle name="Dane wyjściowe 2 3" xfId="5619" xr:uid="{00000000-0005-0000-0000-0000CE0C0000}"/>
    <cellStyle name="Dane wyjściowe 3" xfId="4043" xr:uid="{00000000-0005-0000-0000-0000CF0C0000}"/>
    <cellStyle name="Dane wyjściowe 3 2" xfId="5005" xr:uid="{00000000-0005-0000-0000-0000D00C0000}"/>
    <cellStyle name="Dane wyjściowe 3 3" xfId="5644" xr:uid="{00000000-0005-0000-0000-0000D10C0000}"/>
    <cellStyle name="Dane wyjściowe 4" xfId="4350" xr:uid="{00000000-0005-0000-0000-0000D20C0000}"/>
    <cellStyle name="Dane wyjściowe 4 2" xfId="5308" xr:uid="{00000000-0005-0000-0000-0000D30C0000}"/>
    <cellStyle name="Dane wyjściowe 4 3" xfId="5927" xr:uid="{00000000-0005-0000-0000-0000D40C0000}"/>
    <cellStyle name="Dane wyjściowe 5" xfId="4785" xr:uid="{00000000-0005-0000-0000-0000D50C0000}"/>
    <cellStyle name="Dane wyjściowe 6" xfId="4812" xr:uid="{00000000-0005-0000-0000-0000D60C0000}"/>
    <cellStyle name="Dash" xfId="242" xr:uid="{00000000-0005-0000-0000-0000D70C0000}"/>
    <cellStyle name="Date" xfId="243" xr:uid="{00000000-0005-0000-0000-0000D80C0000}"/>
    <cellStyle name="Dato" xfId="244" xr:uid="{00000000-0005-0000-0000-0000D90C0000}"/>
    <cellStyle name="Dia" xfId="245" xr:uid="{00000000-0005-0000-0000-0000DA0C0000}"/>
    <cellStyle name="Dobre" xfId="246" xr:uid="{00000000-0005-0000-0000-0000DB0C0000}"/>
    <cellStyle name="done" xfId="247" xr:uid="{00000000-0005-0000-0000-0000DC0C0000}"/>
    <cellStyle name="Dziesiêtny [0]_1" xfId="248" xr:uid="{00000000-0005-0000-0000-0000DD0C0000}"/>
    <cellStyle name="Dziesiêtny_1" xfId="249" xr:uid="{00000000-0005-0000-0000-0000DE0C0000}"/>
    <cellStyle name="Dålig" xfId="3363" xr:uid="{00000000-0005-0000-0000-0000DF0C0000}"/>
    <cellStyle name="En dec" xfId="250" xr:uid="{00000000-0005-0000-0000-0000E00C0000}"/>
    <cellStyle name="Encabez1" xfId="251" xr:uid="{00000000-0005-0000-0000-0000E10C0000}"/>
    <cellStyle name="Encabez2" xfId="252" xr:uid="{00000000-0005-0000-0000-0000E20C0000}"/>
    <cellStyle name="Euro" xfId="253" xr:uid="{00000000-0005-0000-0000-0000E30C0000}"/>
    <cellStyle name="Explanatory Text 2" xfId="3364" xr:uid="{00000000-0005-0000-0000-0000E40C0000}"/>
    <cellStyle name="Explanatory Text 3" xfId="3365" xr:uid="{00000000-0005-0000-0000-0000E50C0000}"/>
    <cellStyle name="F2" xfId="254" xr:uid="{00000000-0005-0000-0000-0000E60C0000}"/>
    <cellStyle name="F3" xfId="255" xr:uid="{00000000-0005-0000-0000-0000E70C0000}"/>
    <cellStyle name="F4" xfId="256" xr:uid="{00000000-0005-0000-0000-0000E80C0000}"/>
    <cellStyle name="F5" xfId="257" xr:uid="{00000000-0005-0000-0000-0000E90C0000}"/>
    <cellStyle name="F6" xfId="258" xr:uid="{00000000-0005-0000-0000-0000EA0C0000}"/>
    <cellStyle name="F7" xfId="259" xr:uid="{00000000-0005-0000-0000-0000EB0C0000}"/>
    <cellStyle name="F8" xfId="260" xr:uid="{00000000-0005-0000-0000-0000EC0C0000}"/>
    <cellStyle name="Fijo" xfId="261" xr:uid="{00000000-0005-0000-0000-0000ED0C0000}"/>
    <cellStyle name="Financiero" xfId="262" xr:uid="{00000000-0005-0000-0000-0000EE0C0000}"/>
    <cellStyle name="Färg1" xfId="3366" xr:uid="{00000000-0005-0000-0000-0000EF0C0000}"/>
    <cellStyle name="Färg2" xfId="3367" xr:uid="{00000000-0005-0000-0000-0000F00C0000}"/>
    <cellStyle name="Färg3" xfId="3368" xr:uid="{00000000-0005-0000-0000-0000F10C0000}"/>
    <cellStyle name="Färg4" xfId="3369" xr:uid="{00000000-0005-0000-0000-0000F20C0000}"/>
    <cellStyle name="Färg5" xfId="3370" xr:uid="{00000000-0005-0000-0000-0000F30C0000}"/>
    <cellStyle name="Färg6" xfId="3371" xr:uid="{00000000-0005-0000-0000-0000F40C0000}"/>
    <cellStyle name="Förklarande text" xfId="3372" xr:uid="{00000000-0005-0000-0000-0000F50C0000}"/>
    <cellStyle name="Good 2" xfId="3373" xr:uid="{00000000-0005-0000-0000-0000F60C0000}"/>
    <cellStyle name="Good 3" xfId="3374" xr:uid="{00000000-0005-0000-0000-0000F70C0000}"/>
    <cellStyle name="Grey" xfId="263" xr:uid="{00000000-0005-0000-0000-0000F80C0000}"/>
    <cellStyle name="Header1" xfId="264" xr:uid="{00000000-0005-0000-0000-0000F90C0000}"/>
    <cellStyle name="Header2" xfId="265" xr:uid="{00000000-0005-0000-0000-0000FA0C0000}"/>
    <cellStyle name="Heading 1 2" xfId="3375" xr:uid="{00000000-0005-0000-0000-0000FB0C0000}"/>
    <cellStyle name="Heading 1 3" xfId="3376" xr:uid="{00000000-0005-0000-0000-0000FC0C0000}"/>
    <cellStyle name="Heading 2 2" xfId="3377" xr:uid="{00000000-0005-0000-0000-0000FD0C0000}"/>
    <cellStyle name="Heading 2 3" xfId="3378" xr:uid="{00000000-0005-0000-0000-0000FE0C0000}"/>
    <cellStyle name="Heading 3 2" xfId="3379" xr:uid="{00000000-0005-0000-0000-0000FF0C0000}"/>
    <cellStyle name="Heading 3 2 2" xfId="3985" xr:uid="{00000000-0005-0000-0000-0000000D0000}"/>
    <cellStyle name="Heading 3 2 2 2" xfId="4336" xr:uid="{00000000-0005-0000-0000-0000010D0000}"/>
    <cellStyle name="Heading 3 2 2 2 2" xfId="5919" xr:uid="{00000000-0005-0000-0000-0000020D0000}"/>
    <cellStyle name="Heading 3 2 2 3" xfId="4500" xr:uid="{00000000-0005-0000-0000-0000030D0000}"/>
    <cellStyle name="Heading 3 2 2 3 2" xfId="6075" xr:uid="{00000000-0005-0000-0000-0000040D0000}"/>
    <cellStyle name="Heading 3 2 2 4" xfId="5611" xr:uid="{00000000-0005-0000-0000-0000050D0000}"/>
    <cellStyle name="Heading 3 3" xfId="3380" xr:uid="{00000000-0005-0000-0000-0000060D0000}"/>
    <cellStyle name="Heading 3 3 2" xfId="3986" xr:uid="{00000000-0005-0000-0000-0000070D0000}"/>
    <cellStyle name="Heading 3 3 2 2" xfId="4337" xr:uid="{00000000-0005-0000-0000-0000080D0000}"/>
    <cellStyle name="Heading 3 3 2 2 2" xfId="5920" xr:uid="{00000000-0005-0000-0000-0000090D0000}"/>
    <cellStyle name="Heading 3 3 2 3" xfId="4501" xr:uid="{00000000-0005-0000-0000-00000A0D0000}"/>
    <cellStyle name="Heading 3 3 2 3 2" xfId="6076" xr:uid="{00000000-0005-0000-0000-00000B0D0000}"/>
    <cellStyle name="Heading 3 3 2 4" xfId="5612" xr:uid="{00000000-0005-0000-0000-00000C0D0000}"/>
    <cellStyle name="Heading 4 2" xfId="3381" xr:uid="{00000000-0005-0000-0000-00000D0D0000}"/>
    <cellStyle name="Heading 4 3" xfId="3382" xr:uid="{00000000-0005-0000-0000-00000E0D0000}"/>
    <cellStyle name="Hyperlink" xfId="6087" xr:uid="{52431FAB-920E-445B-AF43-F5CD7D194B1B}"/>
    <cellStyle name="Hyperlinkki" xfId="266" xr:uid="{00000000-0005-0000-0000-00000F0D0000}"/>
    <cellStyle name="Indata" xfId="3383" xr:uid="{00000000-0005-0000-0000-0000100D0000}"/>
    <cellStyle name="Indata 2" xfId="4036" xr:uid="{00000000-0005-0000-0000-0000110D0000}"/>
    <cellStyle name="Indata 2 2" xfId="4998" xr:uid="{00000000-0005-0000-0000-0000120D0000}"/>
    <cellStyle name="Indata 2 3" xfId="5637" xr:uid="{00000000-0005-0000-0000-0000130D0000}"/>
    <cellStyle name="Indata 3" xfId="4027" xr:uid="{00000000-0005-0000-0000-0000140D0000}"/>
    <cellStyle name="Indata 3 2" xfId="4989" xr:uid="{00000000-0005-0000-0000-0000150D0000}"/>
    <cellStyle name="Indata 3 3" xfId="5628" xr:uid="{00000000-0005-0000-0000-0000160D0000}"/>
    <cellStyle name="Indata 4" xfId="4359" xr:uid="{00000000-0005-0000-0000-0000170D0000}"/>
    <cellStyle name="Indata 4 2" xfId="5317" xr:uid="{00000000-0005-0000-0000-0000180D0000}"/>
    <cellStyle name="Indata 4 3" xfId="5936" xr:uid="{00000000-0005-0000-0000-0000190D0000}"/>
    <cellStyle name="Indata 5" xfId="4805" xr:uid="{00000000-0005-0000-0000-00001A0D0000}"/>
    <cellStyle name="Indata 6" xfId="4796" xr:uid="{00000000-0005-0000-0000-00001B0D0000}"/>
    <cellStyle name="Input [yellow]" xfId="267" xr:uid="{00000000-0005-0000-0000-00001C0D0000}"/>
    <cellStyle name="Input 2" xfId="3384" xr:uid="{00000000-0005-0000-0000-00001D0D0000}"/>
    <cellStyle name="Input 2 2" xfId="4037" xr:uid="{00000000-0005-0000-0000-00001E0D0000}"/>
    <cellStyle name="Input 2 2 2" xfId="4999" xr:uid="{00000000-0005-0000-0000-00001F0D0000}"/>
    <cellStyle name="Input 2 2 3" xfId="5638" xr:uid="{00000000-0005-0000-0000-0000200D0000}"/>
    <cellStyle name="Input 2 3" xfId="4026" xr:uid="{00000000-0005-0000-0000-0000210D0000}"/>
    <cellStyle name="Input 2 3 2" xfId="4988" xr:uid="{00000000-0005-0000-0000-0000220D0000}"/>
    <cellStyle name="Input 2 3 3" xfId="5627" xr:uid="{00000000-0005-0000-0000-0000230D0000}"/>
    <cellStyle name="Input 2 4" xfId="4360" xr:uid="{00000000-0005-0000-0000-0000240D0000}"/>
    <cellStyle name="Input 2 4 2" xfId="5318" xr:uid="{00000000-0005-0000-0000-0000250D0000}"/>
    <cellStyle name="Input 2 4 3" xfId="5937" xr:uid="{00000000-0005-0000-0000-0000260D0000}"/>
    <cellStyle name="Input 2 5" xfId="4806" xr:uid="{00000000-0005-0000-0000-0000270D0000}"/>
    <cellStyle name="Input 2 6" xfId="4795" xr:uid="{00000000-0005-0000-0000-0000280D0000}"/>
    <cellStyle name="Input 3" xfId="3385" xr:uid="{00000000-0005-0000-0000-0000290D0000}"/>
    <cellStyle name="Input 3 2" xfId="4038" xr:uid="{00000000-0005-0000-0000-00002A0D0000}"/>
    <cellStyle name="Input 3 2 2" xfId="5000" xr:uid="{00000000-0005-0000-0000-00002B0D0000}"/>
    <cellStyle name="Input 3 2 3" xfId="5639" xr:uid="{00000000-0005-0000-0000-00002C0D0000}"/>
    <cellStyle name="Input 3 3" xfId="4025" xr:uid="{00000000-0005-0000-0000-00002D0D0000}"/>
    <cellStyle name="Input 3 3 2" xfId="4987" xr:uid="{00000000-0005-0000-0000-00002E0D0000}"/>
    <cellStyle name="Input 3 3 3" xfId="5626" xr:uid="{00000000-0005-0000-0000-00002F0D0000}"/>
    <cellStyle name="Input 3 4" xfId="4361" xr:uid="{00000000-0005-0000-0000-0000300D0000}"/>
    <cellStyle name="Input 3 4 2" xfId="5319" xr:uid="{00000000-0005-0000-0000-0000310D0000}"/>
    <cellStyle name="Input 3 4 3" xfId="5938" xr:uid="{00000000-0005-0000-0000-0000320D0000}"/>
    <cellStyle name="Input 3 5" xfId="4807" xr:uid="{00000000-0005-0000-0000-0000330D0000}"/>
    <cellStyle name="Input 3 6" xfId="4794" xr:uid="{00000000-0005-0000-0000-0000340D0000}"/>
    <cellStyle name="InputBlueFont" xfId="268" xr:uid="{00000000-0005-0000-0000-0000350D0000}"/>
    <cellStyle name="Komórka połączona" xfId="269" xr:uid="{00000000-0005-0000-0000-0000360D0000}"/>
    <cellStyle name="Komórka zaznaczona" xfId="270" xr:uid="{00000000-0005-0000-0000-0000370D0000}"/>
    <cellStyle name="Konto" xfId="271" xr:uid="{00000000-0005-0000-0000-0000380D0000}"/>
    <cellStyle name="Kontrollcell" xfId="3386" xr:uid="{00000000-0005-0000-0000-0000390D0000}"/>
    <cellStyle name="Linked Cell 2" xfId="3387" xr:uid="{00000000-0005-0000-0000-00003A0D0000}"/>
    <cellStyle name="Linked Cell 3" xfId="3388" xr:uid="{00000000-0005-0000-0000-00003B0D0000}"/>
    <cellStyle name="Länkad cell" xfId="3389" xr:uid="{00000000-0005-0000-0000-00003C0D0000}"/>
    <cellStyle name="Millares [0]_10 AVERIAS MASIVAS + ANT" xfId="272" xr:uid="{00000000-0005-0000-0000-00003D0D0000}"/>
    <cellStyle name="Millares_10 AVERIAS MASIVAS + ANT" xfId="273" xr:uid="{00000000-0005-0000-0000-00003E0D0000}"/>
    <cellStyle name="Millions" xfId="274" xr:uid="{00000000-0005-0000-0000-00003F0D0000}"/>
    <cellStyle name="Moneda [0]_10 AVERIAS MASIVAS + ANT" xfId="275" xr:uid="{00000000-0005-0000-0000-0000400D0000}"/>
    <cellStyle name="Moneda_10 AVERIAS MASIVAS + ANT" xfId="276" xr:uid="{00000000-0005-0000-0000-0000410D0000}"/>
    <cellStyle name="Nagłówek 1" xfId="277" xr:uid="{00000000-0005-0000-0000-0000420D0000}"/>
    <cellStyle name="Nagłówek 2" xfId="278" xr:uid="{00000000-0005-0000-0000-0000430D0000}"/>
    <cellStyle name="Nagłówek 3" xfId="279" xr:uid="{00000000-0005-0000-0000-0000440D0000}"/>
    <cellStyle name="Nagłówek 3 2" xfId="3987" xr:uid="{00000000-0005-0000-0000-0000450D0000}"/>
    <cellStyle name="Nagłówek 3 2 2" xfId="4338" xr:uid="{00000000-0005-0000-0000-0000460D0000}"/>
    <cellStyle name="Nagłówek 3 2 2 2" xfId="5921" xr:uid="{00000000-0005-0000-0000-0000470D0000}"/>
    <cellStyle name="Nagłówek 3 2 3" xfId="4502" xr:uid="{00000000-0005-0000-0000-0000480D0000}"/>
    <cellStyle name="Nagłówek 3 2 3 2" xfId="6077" xr:uid="{00000000-0005-0000-0000-0000490D0000}"/>
    <cellStyle name="Nagłówek 3 2 4" xfId="5613" xr:uid="{00000000-0005-0000-0000-00004A0D0000}"/>
    <cellStyle name="Nagłówek 4" xfId="280" xr:uid="{00000000-0005-0000-0000-00004B0D0000}"/>
    <cellStyle name="Navn" xfId="281" xr:uid="{00000000-0005-0000-0000-00004C0D0000}"/>
    <cellStyle name="Neutral 2" xfId="3390" xr:uid="{00000000-0005-0000-0000-00004D0D0000}"/>
    <cellStyle name="Neutral 3" xfId="3391" xr:uid="{00000000-0005-0000-0000-00004E0D0000}"/>
    <cellStyle name="Neutralne" xfId="282" xr:uid="{00000000-0005-0000-0000-00004F0D0000}"/>
    <cellStyle name="Niezdef." xfId="283" xr:uid="{00000000-0005-0000-0000-0000500D0000}"/>
    <cellStyle name="Normal" xfId="0" builtinId="0"/>
    <cellStyle name="Normal - Style1" xfId="284" xr:uid="{00000000-0005-0000-0000-0000530D0000}"/>
    <cellStyle name="Normal 10" xfId="3392" xr:uid="{00000000-0005-0000-0000-0000540D0000}"/>
    <cellStyle name="Normal 100" xfId="3393" xr:uid="{00000000-0005-0000-0000-0000550D0000}"/>
    <cellStyle name="Normal 101" xfId="3394" xr:uid="{00000000-0005-0000-0000-0000560D0000}"/>
    <cellStyle name="Normal 102" xfId="3395" xr:uid="{00000000-0005-0000-0000-0000570D0000}"/>
    <cellStyle name="Normal 103" xfId="3396" xr:uid="{00000000-0005-0000-0000-0000580D0000}"/>
    <cellStyle name="Normal 104" xfId="3397" xr:uid="{00000000-0005-0000-0000-0000590D0000}"/>
    <cellStyle name="Normal 105" xfId="3398" xr:uid="{00000000-0005-0000-0000-00005A0D0000}"/>
    <cellStyle name="Normal 106" xfId="3399" xr:uid="{00000000-0005-0000-0000-00005B0D0000}"/>
    <cellStyle name="Normal 107" xfId="3400" xr:uid="{00000000-0005-0000-0000-00005C0D0000}"/>
    <cellStyle name="Normal 108" xfId="3401" xr:uid="{00000000-0005-0000-0000-00005D0D0000}"/>
    <cellStyle name="Normal 109" xfId="3402" xr:uid="{00000000-0005-0000-0000-00005E0D0000}"/>
    <cellStyle name="Normal 11" xfId="3403" xr:uid="{00000000-0005-0000-0000-00005F0D0000}"/>
    <cellStyle name="Normal 110" xfId="3404" xr:uid="{00000000-0005-0000-0000-0000600D0000}"/>
    <cellStyle name="Normal 111" xfId="3405" xr:uid="{00000000-0005-0000-0000-0000610D0000}"/>
    <cellStyle name="Normal 112" xfId="3406" xr:uid="{00000000-0005-0000-0000-0000620D0000}"/>
    <cellStyle name="Normal 113" xfId="3407" xr:uid="{00000000-0005-0000-0000-0000630D0000}"/>
    <cellStyle name="Normal 114" xfId="3408" xr:uid="{00000000-0005-0000-0000-0000640D0000}"/>
    <cellStyle name="Normal 115" xfId="3409" xr:uid="{00000000-0005-0000-0000-0000650D0000}"/>
    <cellStyle name="Normal 116" xfId="3410" xr:uid="{00000000-0005-0000-0000-0000660D0000}"/>
    <cellStyle name="Normal 117" xfId="3411" xr:uid="{00000000-0005-0000-0000-0000670D0000}"/>
    <cellStyle name="Normal 118" xfId="3412" xr:uid="{00000000-0005-0000-0000-0000680D0000}"/>
    <cellStyle name="Normal 119" xfId="3413" xr:uid="{00000000-0005-0000-0000-0000690D0000}"/>
    <cellStyle name="Normal 12" xfId="3414" xr:uid="{00000000-0005-0000-0000-00006A0D0000}"/>
    <cellStyle name="Normal 120" xfId="3415" xr:uid="{00000000-0005-0000-0000-00006B0D0000}"/>
    <cellStyle name="Normal 121" xfId="3416" xr:uid="{00000000-0005-0000-0000-00006C0D0000}"/>
    <cellStyle name="Normal 122" xfId="3417" xr:uid="{00000000-0005-0000-0000-00006D0D0000}"/>
    <cellStyle name="Normal 123" xfId="3418" xr:uid="{00000000-0005-0000-0000-00006E0D0000}"/>
    <cellStyle name="Normal 124" xfId="3419" xr:uid="{00000000-0005-0000-0000-00006F0D0000}"/>
    <cellStyle name="Normal 125" xfId="3420" xr:uid="{00000000-0005-0000-0000-0000700D0000}"/>
    <cellStyle name="Normal 126" xfId="3421" xr:uid="{00000000-0005-0000-0000-0000710D0000}"/>
    <cellStyle name="Normal 127" xfId="3422" xr:uid="{00000000-0005-0000-0000-0000720D0000}"/>
    <cellStyle name="Normal 128" xfId="3423" xr:uid="{00000000-0005-0000-0000-0000730D0000}"/>
    <cellStyle name="Normal 129" xfId="3424" xr:uid="{00000000-0005-0000-0000-0000740D0000}"/>
    <cellStyle name="Normal 13" xfId="3425" xr:uid="{00000000-0005-0000-0000-0000750D0000}"/>
    <cellStyle name="Normal 130" xfId="3426" xr:uid="{00000000-0005-0000-0000-0000760D0000}"/>
    <cellStyle name="Normal 131" xfId="3427" xr:uid="{00000000-0005-0000-0000-0000770D0000}"/>
    <cellStyle name="Normal 132" xfId="3428" xr:uid="{00000000-0005-0000-0000-0000780D0000}"/>
    <cellStyle name="Normal 133" xfId="3429" xr:uid="{00000000-0005-0000-0000-0000790D0000}"/>
    <cellStyle name="Normal 134" xfId="3430" xr:uid="{00000000-0005-0000-0000-00007A0D0000}"/>
    <cellStyle name="Normal 135" xfId="3431" xr:uid="{00000000-0005-0000-0000-00007B0D0000}"/>
    <cellStyle name="Normal 136" xfId="3432" xr:uid="{00000000-0005-0000-0000-00007C0D0000}"/>
    <cellStyle name="Normal 137" xfId="3433" xr:uid="{00000000-0005-0000-0000-00007D0D0000}"/>
    <cellStyle name="Normal 138" xfId="3434" xr:uid="{00000000-0005-0000-0000-00007E0D0000}"/>
    <cellStyle name="Normal 139" xfId="3435" xr:uid="{00000000-0005-0000-0000-00007F0D0000}"/>
    <cellStyle name="Normal 14" xfId="3436" xr:uid="{00000000-0005-0000-0000-0000800D0000}"/>
    <cellStyle name="Normal 140" xfId="3437" xr:uid="{00000000-0005-0000-0000-0000810D0000}"/>
    <cellStyle name="Normal 141" xfId="3438" xr:uid="{00000000-0005-0000-0000-0000820D0000}"/>
    <cellStyle name="Normal 142" xfId="3439" xr:uid="{00000000-0005-0000-0000-0000830D0000}"/>
    <cellStyle name="Normal 143" xfId="3440" xr:uid="{00000000-0005-0000-0000-0000840D0000}"/>
    <cellStyle name="Normal 144" xfId="3441" xr:uid="{00000000-0005-0000-0000-0000850D0000}"/>
    <cellStyle name="Normal 145" xfId="3442" xr:uid="{00000000-0005-0000-0000-0000860D0000}"/>
    <cellStyle name="Normal 146" xfId="3443" xr:uid="{00000000-0005-0000-0000-0000870D0000}"/>
    <cellStyle name="Normal 147" xfId="3444" xr:uid="{00000000-0005-0000-0000-0000880D0000}"/>
    <cellStyle name="Normal 148" xfId="3445" xr:uid="{00000000-0005-0000-0000-0000890D0000}"/>
    <cellStyle name="Normal 149" xfId="3446" xr:uid="{00000000-0005-0000-0000-00008A0D0000}"/>
    <cellStyle name="Normal 15" xfId="3447" xr:uid="{00000000-0005-0000-0000-00008B0D0000}"/>
    <cellStyle name="Normal 150" xfId="3448" xr:uid="{00000000-0005-0000-0000-00008C0D0000}"/>
    <cellStyle name="Normal 151" xfId="3449" xr:uid="{00000000-0005-0000-0000-00008D0D0000}"/>
    <cellStyle name="Normal 152" xfId="3450" xr:uid="{00000000-0005-0000-0000-00008E0D0000}"/>
    <cellStyle name="Normal 153" xfId="3451" xr:uid="{00000000-0005-0000-0000-00008F0D0000}"/>
    <cellStyle name="Normal 154" xfId="3452" xr:uid="{00000000-0005-0000-0000-0000900D0000}"/>
    <cellStyle name="Normal 155" xfId="3453" xr:uid="{00000000-0005-0000-0000-0000910D0000}"/>
    <cellStyle name="Normal 156" xfId="3454" xr:uid="{00000000-0005-0000-0000-0000920D0000}"/>
    <cellStyle name="Normal 157" xfId="3455" xr:uid="{00000000-0005-0000-0000-0000930D0000}"/>
    <cellStyle name="Normal 157 10" xfId="3456" xr:uid="{00000000-0005-0000-0000-0000940D0000}"/>
    <cellStyle name="Normal 157 2" xfId="3457" xr:uid="{00000000-0005-0000-0000-0000950D0000}"/>
    <cellStyle name="Normal 157 2 2" xfId="3458" xr:uid="{00000000-0005-0000-0000-0000960D0000}"/>
    <cellStyle name="Normal 157 2 2 2" xfId="3459" xr:uid="{00000000-0005-0000-0000-0000970D0000}"/>
    <cellStyle name="Normal 157 2 3" xfId="3460" xr:uid="{00000000-0005-0000-0000-0000980D0000}"/>
    <cellStyle name="Normal 157 2 3 2" xfId="3461" xr:uid="{00000000-0005-0000-0000-0000990D0000}"/>
    <cellStyle name="Normal 157 2 4" xfId="3462" xr:uid="{00000000-0005-0000-0000-00009A0D0000}"/>
    <cellStyle name="Normal 157 2 4 2" xfId="3463" xr:uid="{00000000-0005-0000-0000-00009B0D0000}"/>
    <cellStyle name="Normal 157 2 5" xfId="3464" xr:uid="{00000000-0005-0000-0000-00009C0D0000}"/>
    <cellStyle name="Normal 157 2 5 2" xfId="3465" xr:uid="{00000000-0005-0000-0000-00009D0D0000}"/>
    <cellStyle name="Normal 157 2 6" xfId="3466" xr:uid="{00000000-0005-0000-0000-00009E0D0000}"/>
    <cellStyle name="Normal 157 2 6 2" xfId="3467" xr:uid="{00000000-0005-0000-0000-00009F0D0000}"/>
    <cellStyle name="Normal 157 2 7" xfId="3468" xr:uid="{00000000-0005-0000-0000-0000A00D0000}"/>
    <cellStyle name="Normal 157 2 7 2" xfId="3469" xr:uid="{00000000-0005-0000-0000-0000A10D0000}"/>
    <cellStyle name="Normal 157 2 8" xfId="3470" xr:uid="{00000000-0005-0000-0000-0000A20D0000}"/>
    <cellStyle name="Normal 157 3" xfId="3471" xr:uid="{00000000-0005-0000-0000-0000A30D0000}"/>
    <cellStyle name="Normal 157 3 2" xfId="3472" xr:uid="{00000000-0005-0000-0000-0000A40D0000}"/>
    <cellStyle name="Normal 157 3 2 2" xfId="3473" xr:uid="{00000000-0005-0000-0000-0000A50D0000}"/>
    <cellStyle name="Normal 157 3 3" xfId="3474" xr:uid="{00000000-0005-0000-0000-0000A60D0000}"/>
    <cellStyle name="Normal 157 3 3 2" xfId="3475" xr:uid="{00000000-0005-0000-0000-0000A70D0000}"/>
    <cellStyle name="Normal 157 3 4" xfId="3476" xr:uid="{00000000-0005-0000-0000-0000A80D0000}"/>
    <cellStyle name="Normal 157 3 4 2" xfId="3477" xr:uid="{00000000-0005-0000-0000-0000A90D0000}"/>
    <cellStyle name="Normal 157 3 5" xfId="3478" xr:uid="{00000000-0005-0000-0000-0000AA0D0000}"/>
    <cellStyle name="Normal 157 3 5 2" xfId="3479" xr:uid="{00000000-0005-0000-0000-0000AB0D0000}"/>
    <cellStyle name="Normal 157 3 6" xfId="3480" xr:uid="{00000000-0005-0000-0000-0000AC0D0000}"/>
    <cellStyle name="Normal 157 3 6 2" xfId="3481" xr:uid="{00000000-0005-0000-0000-0000AD0D0000}"/>
    <cellStyle name="Normal 157 3 7" xfId="3482" xr:uid="{00000000-0005-0000-0000-0000AE0D0000}"/>
    <cellStyle name="Normal 157 4" xfId="3483" xr:uid="{00000000-0005-0000-0000-0000AF0D0000}"/>
    <cellStyle name="Normal 157 4 2" xfId="3484" xr:uid="{00000000-0005-0000-0000-0000B00D0000}"/>
    <cellStyle name="Normal 157 5" xfId="3485" xr:uid="{00000000-0005-0000-0000-0000B10D0000}"/>
    <cellStyle name="Normal 157 5 2" xfId="3486" xr:uid="{00000000-0005-0000-0000-0000B20D0000}"/>
    <cellStyle name="Normal 157 6" xfId="3487" xr:uid="{00000000-0005-0000-0000-0000B30D0000}"/>
    <cellStyle name="Normal 157 6 2" xfId="3488" xr:uid="{00000000-0005-0000-0000-0000B40D0000}"/>
    <cellStyle name="Normal 157 7" xfId="3489" xr:uid="{00000000-0005-0000-0000-0000B50D0000}"/>
    <cellStyle name="Normal 157 7 2" xfId="3490" xr:uid="{00000000-0005-0000-0000-0000B60D0000}"/>
    <cellStyle name="Normal 157 8" xfId="3491" xr:uid="{00000000-0005-0000-0000-0000B70D0000}"/>
    <cellStyle name="Normal 157 8 2" xfId="3492" xr:uid="{00000000-0005-0000-0000-0000B80D0000}"/>
    <cellStyle name="Normal 157 9" xfId="3493" xr:uid="{00000000-0005-0000-0000-0000B90D0000}"/>
    <cellStyle name="Normal 157 9 2" xfId="3494" xr:uid="{00000000-0005-0000-0000-0000BA0D0000}"/>
    <cellStyle name="Normal 157_ACCOUNT" xfId="3495" xr:uid="{00000000-0005-0000-0000-0000BB0D0000}"/>
    <cellStyle name="Normal 158" xfId="3496" xr:uid="{00000000-0005-0000-0000-0000BC0D0000}"/>
    <cellStyle name="Normal 159" xfId="3497" xr:uid="{00000000-0005-0000-0000-0000BD0D0000}"/>
    <cellStyle name="Normal 159 10" xfId="3498" xr:uid="{00000000-0005-0000-0000-0000BE0D0000}"/>
    <cellStyle name="Normal 159 2" xfId="3499" xr:uid="{00000000-0005-0000-0000-0000BF0D0000}"/>
    <cellStyle name="Normal 159 2 2" xfId="3500" xr:uid="{00000000-0005-0000-0000-0000C00D0000}"/>
    <cellStyle name="Normal 159 2 2 2" xfId="3501" xr:uid="{00000000-0005-0000-0000-0000C10D0000}"/>
    <cellStyle name="Normal 159 2 3" xfId="3502" xr:uid="{00000000-0005-0000-0000-0000C20D0000}"/>
    <cellStyle name="Normal 159 2 3 2" xfId="3503" xr:uid="{00000000-0005-0000-0000-0000C30D0000}"/>
    <cellStyle name="Normal 159 2 4" xfId="3504" xr:uid="{00000000-0005-0000-0000-0000C40D0000}"/>
    <cellStyle name="Normal 159 2 4 2" xfId="3505" xr:uid="{00000000-0005-0000-0000-0000C50D0000}"/>
    <cellStyle name="Normal 159 2 5" xfId="3506" xr:uid="{00000000-0005-0000-0000-0000C60D0000}"/>
    <cellStyle name="Normal 159 2 5 2" xfId="3507" xr:uid="{00000000-0005-0000-0000-0000C70D0000}"/>
    <cellStyle name="Normal 159 2 6" xfId="3508" xr:uid="{00000000-0005-0000-0000-0000C80D0000}"/>
    <cellStyle name="Normal 159 2 6 2" xfId="3509" xr:uid="{00000000-0005-0000-0000-0000C90D0000}"/>
    <cellStyle name="Normal 159 2 7" xfId="3510" xr:uid="{00000000-0005-0000-0000-0000CA0D0000}"/>
    <cellStyle name="Normal 159 2 7 2" xfId="3511" xr:uid="{00000000-0005-0000-0000-0000CB0D0000}"/>
    <cellStyle name="Normal 159 2 8" xfId="3512" xr:uid="{00000000-0005-0000-0000-0000CC0D0000}"/>
    <cellStyle name="Normal 159 3" xfId="3513" xr:uid="{00000000-0005-0000-0000-0000CD0D0000}"/>
    <cellStyle name="Normal 159 3 2" xfId="3514" xr:uid="{00000000-0005-0000-0000-0000CE0D0000}"/>
    <cellStyle name="Normal 159 3 2 2" xfId="3515" xr:uid="{00000000-0005-0000-0000-0000CF0D0000}"/>
    <cellStyle name="Normal 159 3 3" xfId="3516" xr:uid="{00000000-0005-0000-0000-0000D00D0000}"/>
    <cellStyle name="Normal 159 3 3 2" xfId="3517" xr:uid="{00000000-0005-0000-0000-0000D10D0000}"/>
    <cellStyle name="Normal 159 3 4" xfId="3518" xr:uid="{00000000-0005-0000-0000-0000D20D0000}"/>
    <cellStyle name="Normal 159 3 4 2" xfId="3519" xr:uid="{00000000-0005-0000-0000-0000D30D0000}"/>
    <cellStyle name="Normal 159 3 5" xfId="3520" xr:uid="{00000000-0005-0000-0000-0000D40D0000}"/>
    <cellStyle name="Normal 159 3 5 2" xfId="3521" xr:uid="{00000000-0005-0000-0000-0000D50D0000}"/>
    <cellStyle name="Normal 159 3 6" xfId="3522" xr:uid="{00000000-0005-0000-0000-0000D60D0000}"/>
    <cellStyle name="Normal 159 3 6 2" xfId="3523" xr:uid="{00000000-0005-0000-0000-0000D70D0000}"/>
    <cellStyle name="Normal 159 3 7" xfId="3524" xr:uid="{00000000-0005-0000-0000-0000D80D0000}"/>
    <cellStyle name="Normal 159 4" xfId="3525" xr:uid="{00000000-0005-0000-0000-0000D90D0000}"/>
    <cellStyle name="Normal 159 4 2" xfId="3526" xr:uid="{00000000-0005-0000-0000-0000DA0D0000}"/>
    <cellStyle name="Normal 159 5" xfId="3527" xr:uid="{00000000-0005-0000-0000-0000DB0D0000}"/>
    <cellStyle name="Normal 159 5 2" xfId="3528" xr:uid="{00000000-0005-0000-0000-0000DC0D0000}"/>
    <cellStyle name="Normal 159 6" xfId="3529" xr:uid="{00000000-0005-0000-0000-0000DD0D0000}"/>
    <cellStyle name="Normal 159 6 2" xfId="3530" xr:uid="{00000000-0005-0000-0000-0000DE0D0000}"/>
    <cellStyle name="Normal 159 7" xfId="3531" xr:uid="{00000000-0005-0000-0000-0000DF0D0000}"/>
    <cellStyle name="Normal 159 7 2" xfId="3532" xr:uid="{00000000-0005-0000-0000-0000E00D0000}"/>
    <cellStyle name="Normal 159 8" xfId="3533" xr:uid="{00000000-0005-0000-0000-0000E10D0000}"/>
    <cellStyle name="Normal 159 8 2" xfId="3534" xr:uid="{00000000-0005-0000-0000-0000E20D0000}"/>
    <cellStyle name="Normal 159 9" xfId="3535" xr:uid="{00000000-0005-0000-0000-0000E30D0000}"/>
    <cellStyle name="Normal 159 9 2" xfId="3536" xr:uid="{00000000-0005-0000-0000-0000E40D0000}"/>
    <cellStyle name="Normal 159_ACCOUNT" xfId="3537" xr:uid="{00000000-0005-0000-0000-0000E50D0000}"/>
    <cellStyle name="Normal 16" xfId="3538" xr:uid="{00000000-0005-0000-0000-0000E60D0000}"/>
    <cellStyle name="Normal 160" xfId="3539" xr:uid="{00000000-0005-0000-0000-0000E70D0000}"/>
    <cellStyle name="Normal 161" xfId="3540" xr:uid="{00000000-0005-0000-0000-0000E80D0000}"/>
    <cellStyle name="Normal 161 10" xfId="3541" xr:uid="{00000000-0005-0000-0000-0000E90D0000}"/>
    <cellStyle name="Normal 161 2" xfId="3542" xr:uid="{00000000-0005-0000-0000-0000EA0D0000}"/>
    <cellStyle name="Normal 161 2 2" xfId="3543" xr:uid="{00000000-0005-0000-0000-0000EB0D0000}"/>
    <cellStyle name="Normal 161 2 2 2" xfId="3544" xr:uid="{00000000-0005-0000-0000-0000EC0D0000}"/>
    <cellStyle name="Normal 161 2 3" xfId="3545" xr:uid="{00000000-0005-0000-0000-0000ED0D0000}"/>
    <cellStyle name="Normal 161 2 3 2" xfId="3546" xr:uid="{00000000-0005-0000-0000-0000EE0D0000}"/>
    <cellStyle name="Normal 161 2 4" xfId="3547" xr:uid="{00000000-0005-0000-0000-0000EF0D0000}"/>
    <cellStyle name="Normal 161 2 4 2" xfId="3548" xr:uid="{00000000-0005-0000-0000-0000F00D0000}"/>
    <cellStyle name="Normal 161 2 5" xfId="3549" xr:uid="{00000000-0005-0000-0000-0000F10D0000}"/>
    <cellStyle name="Normal 161 2 5 2" xfId="3550" xr:uid="{00000000-0005-0000-0000-0000F20D0000}"/>
    <cellStyle name="Normal 161 2 6" xfId="3551" xr:uid="{00000000-0005-0000-0000-0000F30D0000}"/>
    <cellStyle name="Normal 161 2 6 2" xfId="3552" xr:uid="{00000000-0005-0000-0000-0000F40D0000}"/>
    <cellStyle name="Normal 161 2 7" xfId="3553" xr:uid="{00000000-0005-0000-0000-0000F50D0000}"/>
    <cellStyle name="Normal 161 2 7 2" xfId="3554" xr:uid="{00000000-0005-0000-0000-0000F60D0000}"/>
    <cellStyle name="Normal 161 2 8" xfId="3555" xr:uid="{00000000-0005-0000-0000-0000F70D0000}"/>
    <cellStyle name="Normal 161 3" xfId="3556" xr:uid="{00000000-0005-0000-0000-0000F80D0000}"/>
    <cellStyle name="Normal 161 3 2" xfId="3557" xr:uid="{00000000-0005-0000-0000-0000F90D0000}"/>
    <cellStyle name="Normal 161 3 2 2" xfId="3558" xr:uid="{00000000-0005-0000-0000-0000FA0D0000}"/>
    <cellStyle name="Normal 161 3 3" xfId="3559" xr:uid="{00000000-0005-0000-0000-0000FB0D0000}"/>
    <cellStyle name="Normal 161 3 3 2" xfId="3560" xr:uid="{00000000-0005-0000-0000-0000FC0D0000}"/>
    <cellStyle name="Normal 161 3 4" xfId="3561" xr:uid="{00000000-0005-0000-0000-0000FD0D0000}"/>
    <cellStyle name="Normal 161 3 4 2" xfId="3562" xr:uid="{00000000-0005-0000-0000-0000FE0D0000}"/>
    <cellStyle name="Normal 161 3 5" xfId="3563" xr:uid="{00000000-0005-0000-0000-0000FF0D0000}"/>
    <cellStyle name="Normal 161 3 5 2" xfId="3564" xr:uid="{00000000-0005-0000-0000-0000000E0000}"/>
    <cellStyle name="Normal 161 3 6" xfId="3565" xr:uid="{00000000-0005-0000-0000-0000010E0000}"/>
    <cellStyle name="Normal 161 3 6 2" xfId="3566" xr:uid="{00000000-0005-0000-0000-0000020E0000}"/>
    <cellStyle name="Normal 161 3 7" xfId="3567" xr:uid="{00000000-0005-0000-0000-0000030E0000}"/>
    <cellStyle name="Normal 161 4" xfId="3568" xr:uid="{00000000-0005-0000-0000-0000040E0000}"/>
    <cellStyle name="Normal 161 4 2" xfId="3569" xr:uid="{00000000-0005-0000-0000-0000050E0000}"/>
    <cellStyle name="Normal 161 5" xfId="3570" xr:uid="{00000000-0005-0000-0000-0000060E0000}"/>
    <cellStyle name="Normal 161 5 2" xfId="3571" xr:uid="{00000000-0005-0000-0000-0000070E0000}"/>
    <cellStyle name="Normal 161 6" xfId="3572" xr:uid="{00000000-0005-0000-0000-0000080E0000}"/>
    <cellStyle name="Normal 161 6 2" xfId="3573" xr:uid="{00000000-0005-0000-0000-0000090E0000}"/>
    <cellStyle name="Normal 161 7" xfId="3574" xr:uid="{00000000-0005-0000-0000-00000A0E0000}"/>
    <cellStyle name="Normal 161 7 2" xfId="3575" xr:uid="{00000000-0005-0000-0000-00000B0E0000}"/>
    <cellStyle name="Normal 161 8" xfId="3576" xr:uid="{00000000-0005-0000-0000-00000C0E0000}"/>
    <cellStyle name="Normal 161 8 2" xfId="3577" xr:uid="{00000000-0005-0000-0000-00000D0E0000}"/>
    <cellStyle name="Normal 161 9" xfId="3578" xr:uid="{00000000-0005-0000-0000-00000E0E0000}"/>
    <cellStyle name="Normal 161 9 2" xfId="3579" xr:uid="{00000000-0005-0000-0000-00000F0E0000}"/>
    <cellStyle name="Normal 161_ACCOUNT" xfId="3580" xr:uid="{00000000-0005-0000-0000-0000100E0000}"/>
    <cellStyle name="Normal 162" xfId="3581" xr:uid="{00000000-0005-0000-0000-0000110E0000}"/>
    <cellStyle name="Normal 163" xfId="3582" xr:uid="{00000000-0005-0000-0000-0000120E0000}"/>
    <cellStyle name="Normal 164" xfId="3583" xr:uid="{00000000-0005-0000-0000-0000130E0000}"/>
    <cellStyle name="Normal 165" xfId="3584" xr:uid="{00000000-0005-0000-0000-0000140E0000}"/>
    <cellStyle name="Normal 166" xfId="3585" xr:uid="{00000000-0005-0000-0000-0000150E0000}"/>
    <cellStyle name="Normal 167" xfId="3586" xr:uid="{00000000-0005-0000-0000-0000160E0000}"/>
    <cellStyle name="Normal 168" xfId="3587" xr:uid="{00000000-0005-0000-0000-0000170E0000}"/>
    <cellStyle name="Normal 169" xfId="3588" xr:uid="{00000000-0005-0000-0000-0000180E0000}"/>
    <cellStyle name="Normal 17" xfId="3589" xr:uid="{00000000-0005-0000-0000-0000190E0000}"/>
    <cellStyle name="Normal 170" xfId="3590" xr:uid="{00000000-0005-0000-0000-00001A0E0000}"/>
    <cellStyle name="Normal 171" xfId="3591" xr:uid="{00000000-0005-0000-0000-00001B0E0000}"/>
    <cellStyle name="Normal 172" xfId="3592" xr:uid="{00000000-0005-0000-0000-00001C0E0000}"/>
    <cellStyle name="Normal 173" xfId="3593" xr:uid="{00000000-0005-0000-0000-00001D0E0000}"/>
    <cellStyle name="Normal 174" xfId="3594" xr:uid="{00000000-0005-0000-0000-00001E0E0000}"/>
    <cellStyle name="Normal 175" xfId="3595" xr:uid="{00000000-0005-0000-0000-00001F0E0000}"/>
    <cellStyle name="Normal 176" xfId="3596" xr:uid="{00000000-0005-0000-0000-0000200E0000}"/>
    <cellStyle name="Normal 177" xfId="3597" xr:uid="{00000000-0005-0000-0000-0000210E0000}"/>
    <cellStyle name="Normal 178" xfId="3598" xr:uid="{00000000-0005-0000-0000-0000220E0000}"/>
    <cellStyle name="Normal 179" xfId="3599" xr:uid="{00000000-0005-0000-0000-0000230E0000}"/>
    <cellStyle name="Normal 18" xfId="3600" xr:uid="{00000000-0005-0000-0000-0000240E0000}"/>
    <cellStyle name="Normal 180" xfId="3601" xr:uid="{00000000-0005-0000-0000-0000250E0000}"/>
    <cellStyle name="Normal 181" xfId="3602" xr:uid="{00000000-0005-0000-0000-0000260E0000}"/>
    <cellStyle name="Normal 182" xfId="3603" xr:uid="{00000000-0005-0000-0000-0000270E0000}"/>
    <cellStyle name="Normal 183" xfId="3604" xr:uid="{00000000-0005-0000-0000-0000280E0000}"/>
    <cellStyle name="Normal 183 10" xfId="3605" xr:uid="{00000000-0005-0000-0000-0000290E0000}"/>
    <cellStyle name="Normal 183 2" xfId="3606" xr:uid="{00000000-0005-0000-0000-00002A0E0000}"/>
    <cellStyle name="Normal 183 2 2" xfId="3607" xr:uid="{00000000-0005-0000-0000-00002B0E0000}"/>
    <cellStyle name="Normal 183 2 2 2" xfId="3608" xr:uid="{00000000-0005-0000-0000-00002C0E0000}"/>
    <cellStyle name="Normal 183 2 3" xfId="3609" xr:uid="{00000000-0005-0000-0000-00002D0E0000}"/>
    <cellStyle name="Normal 183 2 3 2" xfId="3610" xr:uid="{00000000-0005-0000-0000-00002E0E0000}"/>
    <cellStyle name="Normal 183 2 4" xfId="3611" xr:uid="{00000000-0005-0000-0000-00002F0E0000}"/>
    <cellStyle name="Normal 183 2 4 2" xfId="3612" xr:uid="{00000000-0005-0000-0000-0000300E0000}"/>
    <cellStyle name="Normal 183 2 5" xfId="3613" xr:uid="{00000000-0005-0000-0000-0000310E0000}"/>
    <cellStyle name="Normal 183 2 5 2" xfId="3614" xr:uid="{00000000-0005-0000-0000-0000320E0000}"/>
    <cellStyle name="Normal 183 2 6" xfId="3615" xr:uid="{00000000-0005-0000-0000-0000330E0000}"/>
    <cellStyle name="Normal 183 2 6 2" xfId="3616" xr:uid="{00000000-0005-0000-0000-0000340E0000}"/>
    <cellStyle name="Normal 183 2 7" xfId="3617" xr:uid="{00000000-0005-0000-0000-0000350E0000}"/>
    <cellStyle name="Normal 183 3" xfId="3618" xr:uid="{00000000-0005-0000-0000-0000360E0000}"/>
    <cellStyle name="Normal 183 3 2" xfId="3619" xr:uid="{00000000-0005-0000-0000-0000370E0000}"/>
    <cellStyle name="Normal 183 3 2 2" xfId="3620" xr:uid="{00000000-0005-0000-0000-0000380E0000}"/>
    <cellStyle name="Normal 183 3 3" xfId="3621" xr:uid="{00000000-0005-0000-0000-0000390E0000}"/>
    <cellStyle name="Normal 183 3 3 2" xfId="3622" xr:uid="{00000000-0005-0000-0000-00003A0E0000}"/>
    <cellStyle name="Normal 183 3 4" xfId="3623" xr:uid="{00000000-0005-0000-0000-00003B0E0000}"/>
    <cellStyle name="Normal 183 3 4 2" xfId="3624" xr:uid="{00000000-0005-0000-0000-00003C0E0000}"/>
    <cellStyle name="Normal 183 3 5" xfId="3625" xr:uid="{00000000-0005-0000-0000-00003D0E0000}"/>
    <cellStyle name="Normal 183 3 5 2" xfId="3626" xr:uid="{00000000-0005-0000-0000-00003E0E0000}"/>
    <cellStyle name="Normal 183 3 6" xfId="3627" xr:uid="{00000000-0005-0000-0000-00003F0E0000}"/>
    <cellStyle name="Normal 183 3 6 2" xfId="3628" xr:uid="{00000000-0005-0000-0000-0000400E0000}"/>
    <cellStyle name="Normal 183 3 7" xfId="3629" xr:uid="{00000000-0005-0000-0000-0000410E0000}"/>
    <cellStyle name="Normal 183 4" xfId="3630" xr:uid="{00000000-0005-0000-0000-0000420E0000}"/>
    <cellStyle name="Normal 183 4 2" xfId="3631" xr:uid="{00000000-0005-0000-0000-0000430E0000}"/>
    <cellStyle name="Normal 183 5" xfId="3632" xr:uid="{00000000-0005-0000-0000-0000440E0000}"/>
    <cellStyle name="Normal 183 5 2" xfId="3633" xr:uid="{00000000-0005-0000-0000-0000450E0000}"/>
    <cellStyle name="Normal 183 6" xfId="3634" xr:uid="{00000000-0005-0000-0000-0000460E0000}"/>
    <cellStyle name="Normal 183 6 2" xfId="3635" xr:uid="{00000000-0005-0000-0000-0000470E0000}"/>
    <cellStyle name="Normal 183 7" xfId="3636" xr:uid="{00000000-0005-0000-0000-0000480E0000}"/>
    <cellStyle name="Normal 183 7 2" xfId="3637" xr:uid="{00000000-0005-0000-0000-0000490E0000}"/>
    <cellStyle name="Normal 183 8" xfId="3638" xr:uid="{00000000-0005-0000-0000-00004A0E0000}"/>
    <cellStyle name="Normal 183 8 2" xfId="3639" xr:uid="{00000000-0005-0000-0000-00004B0E0000}"/>
    <cellStyle name="Normal 183 9" xfId="3640" xr:uid="{00000000-0005-0000-0000-00004C0E0000}"/>
    <cellStyle name="Normal 183 9 2" xfId="3641" xr:uid="{00000000-0005-0000-0000-00004D0E0000}"/>
    <cellStyle name="Normal 184" xfId="3642" xr:uid="{00000000-0005-0000-0000-00004E0E0000}"/>
    <cellStyle name="Normal 184 2" xfId="3643" xr:uid="{00000000-0005-0000-0000-00004F0E0000}"/>
    <cellStyle name="Normal 184 2 2" xfId="3644" xr:uid="{00000000-0005-0000-0000-0000500E0000}"/>
    <cellStyle name="Normal 184 2 2 2" xfId="3645" xr:uid="{00000000-0005-0000-0000-0000510E0000}"/>
    <cellStyle name="Normal 184 2 3" xfId="3646" xr:uid="{00000000-0005-0000-0000-0000520E0000}"/>
    <cellStyle name="Normal 184 2 3 2" xfId="3647" xr:uid="{00000000-0005-0000-0000-0000530E0000}"/>
    <cellStyle name="Normal 184 2 4" xfId="3648" xr:uid="{00000000-0005-0000-0000-0000540E0000}"/>
    <cellStyle name="Normal 184 2 4 2" xfId="3649" xr:uid="{00000000-0005-0000-0000-0000550E0000}"/>
    <cellStyle name="Normal 184 2 5" xfId="3650" xr:uid="{00000000-0005-0000-0000-0000560E0000}"/>
    <cellStyle name="Normal 184 2 5 2" xfId="3651" xr:uid="{00000000-0005-0000-0000-0000570E0000}"/>
    <cellStyle name="Normal 184 2 6" xfId="3652" xr:uid="{00000000-0005-0000-0000-0000580E0000}"/>
    <cellStyle name="Normal 184 2 6 2" xfId="3653" xr:uid="{00000000-0005-0000-0000-0000590E0000}"/>
    <cellStyle name="Normal 184 2 7" xfId="3654" xr:uid="{00000000-0005-0000-0000-00005A0E0000}"/>
    <cellStyle name="Normal 184 3" xfId="3655" xr:uid="{00000000-0005-0000-0000-00005B0E0000}"/>
    <cellStyle name="Normal 184 3 2" xfId="3656" xr:uid="{00000000-0005-0000-0000-00005C0E0000}"/>
    <cellStyle name="Normal 184 3 2 2" xfId="3657" xr:uid="{00000000-0005-0000-0000-00005D0E0000}"/>
    <cellStyle name="Normal 184 3 3" xfId="3658" xr:uid="{00000000-0005-0000-0000-00005E0E0000}"/>
    <cellStyle name="Normal 184 3 3 2" xfId="3659" xr:uid="{00000000-0005-0000-0000-00005F0E0000}"/>
    <cellStyle name="Normal 184 3 4" xfId="3660" xr:uid="{00000000-0005-0000-0000-0000600E0000}"/>
    <cellStyle name="Normal 184 3 4 2" xfId="3661" xr:uid="{00000000-0005-0000-0000-0000610E0000}"/>
    <cellStyle name="Normal 184 3 5" xfId="3662" xr:uid="{00000000-0005-0000-0000-0000620E0000}"/>
    <cellStyle name="Normal 184 3 5 2" xfId="3663" xr:uid="{00000000-0005-0000-0000-0000630E0000}"/>
    <cellStyle name="Normal 184 3 6" xfId="3664" xr:uid="{00000000-0005-0000-0000-0000640E0000}"/>
    <cellStyle name="Normal 184 3 6 2" xfId="3665" xr:uid="{00000000-0005-0000-0000-0000650E0000}"/>
    <cellStyle name="Normal 184 3 7" xfId="3666" xr:uid="{00000000-0005-0000-0000-0000660E0000}"/>
    <cellStyle name="Normal 184 4" xfId="3667" xr:uid="{00000000-0005-0000-0000-0000670E0000}"/>
    <cellStyle name="Normal 184 4 2" xfId="3668" xr:uid="{00000000-0005-0000-0000-0000680E0000}"/>
    <cellStyle name="Normal 184 5" xfId="3669" xr:uid="{00000000-0005-0000-0000-0000690E0000}"/>
    <cellStyle name="Normal 184 5 2" xfId="3670" xr:uid="{00000000-0005-0000-0000-00006A0E0000}"/>
    <cellStyle name="Normal 184 6" xfId="3671" xr:uid="{00000000-0005-0000-0000-00006B0E0000}"/>
    <cellStyle name="Normal 184 6 2" xfId="3672" xr:uid="{00000000-0005-0000-0000-00006C0E0000}"/>
    <cellStyle name="Normal 184 7" xfId="3673" xr:uid="{00000000-0005-0000-0000-00006D0E0000}"/>
    <cellStyle name="Normal 184 7 2" xfId="3674" xr:uid="{00000000-0005-0000-0000-00006E0E0000}"/>
    <cellStyle name="Normal 184 8" xfId="3675" xr:uid="{00000000-0005-0000-0000-00006F0E0000}"/>
    <cellStyle name="Normal 184 8 2" xfId="3676" xr:uid="{00000000-0005-0000-0000-0000700E0000}"/>
    <cellStyle name="Normal 184 9" xfId="3677" xr:uid="{00000000-0005-0000-0000-0000710E0000}"/>
    <cellStyle name="Normal 185" xfId="3678" xr:uid="{00000000-0005-0000-0000-0000720E0000}"/>
    <cellStyle name="Normal 186" xfId="3679" xr:uid="{00000000-0005-0000-0000-0000730E0000}"/>
    <cellStyle name="Normal 186 2" xfId="3680" xr:uid="{00000000-0005-0000-0000-0000740E0000}"/>
    <cellStyle name="Normal 187" xfId="3681" xr:uid="{00000000-0005-0000-0000-0000750E0000}"/>
    <cellStyle name="Normal 187 2" xfId="3682" xr:uid="{00000000-0005-0000-0000-0000760E0000}"/>
    <cellStyle name="Normal 188" xfId="16" xr:uid="{00000000-0005-0000-0000-0000770E0000}"/>
    <cellStyle name="Normal 189" xfId="4521" xr:uid="{00000000-0005-0000-0000-0000780E0000}"/>
    <cellStyle name="Normal 19" xfId="3683" xr:uid="{00000000-0005-0000-0000-0000790E0000}"/>
    <cellStyle name="Normal 190" xfId="4596" xr:uid="{00000000-0005-0000-0000-00007A0E0000}"/>
    <cellStyle name="Normal 190 2" xfId="4762" xr:uid="{00000000-0005-0000-0000-00007B0E0000}"/>
    <cellStyle name="Normal 191" xfId="4597" xr:uid="{00000000-0005-0000-0000-00007C0E0000}"/>
    <cellStyle name="Normal 191 2" xfId="4763" xr:uid="{00000000-0005-0000-0000-00007D0E0000}"/>
    <cellStyle name="Normal 192" xfId="4598" xr:uid="{00000000-0005-0000-0000-00007E0E0000}"/>
    <cellStyle name="Normal 192 2" xfId="4764" xr:uid="{00000000-0005-0000-0000-00007F0E0000}"/>
    <cellStyle name="Normal 193" xfId="4599" xr:uid="{00000000-0005-0000-0000-0000800E0000}"/>
    <cellStyle name="Normal 193 2" xfId="4765" xr:uid="{00000000-0005-0000-0000-0000810E0000}"/>
    <cellStyle name="Normal 194" xfId="4600" xr:uid="{00000000-0005-0000-0000-0000820E0000}"/>
    <cellStyle name="Normal 194 2" xfId="4766" xr:uid="{00000000-0005-0000-0000-0000830E0000}"/>
    <cellStyle name="Normal 195" xfId="4601" xr:uid="{00000000-0005-0000-0000-0000840E0000}"/>
    <cellStyle name="Normal 195 2" xfId="4767" xr:uid="{00000000-0005-0000-0000-0000850E0000}"/>
    <cellStyle name="Normal 196" xfId="4602" xr:uid="{00000000-0005-0000-0000-0000860E0000}"/>
    <cellStyle name="Normal 196 2" xfId="4768" xr:uid="{00000000-0005-0000-0000-0000870E0000}"/>
    <cellStyle name="Normal 197" xfId="4603" xr:uid="{00000000-0005-0000-0000-0000880E0000}"/>
    <cellStyle name="Normal 197 2" xfId="4769" xr:uid="{00000000-0005-0000-0000-0000890E0000}"/>
    <cellStyle name="Normal 198" xfId="4604" xr:uid="{00000000-0005-0000-0000-00008A0E0000}"/>
    <cellStyle name="Normal 198 2" xfId="4770" xr:uid="{00000000-0005-0000-0000-00008B0E0000}"/>
    <cellStyle name="Normal 199" xfId="4605" xr:uid="{00000000-0005-0000-0000-00008C0E0000}"/>
    <cellStyle name="Normal 199 2" xfId="4771" xr:uid="{00000000-0005-0000-0000-00008D0E0000}"/>
    <cellStyle name="Normal 2" xfId="10" xr:uid="{00000000-0005-0000-0000-00008E0E0000}"/>
    <cellStyle name="Normal 2 10" xfId="30" xr:uid="{00000000-0005-0000-0000-00008F0E0000}"/>
    <cellStyle name="Normal 2 10 2" xfId="4614" xr:uid="{00000000-0005-0000-0000-0000900E0000}"/>
    <cellStyle name="Normal 2 11" xfId="4522" xr:uid="{00000000-0005-0000-0000-0000910E0000}"/>
    <cellStyle name="Normal 2 11 2" xfId="4688" xr:uid="{00000000-0005-0000-0000-0000920E0000}"/>
    <cellStyle name="Normal 2 12" xfId="4608" xr:uid="{00000000-0005-0000-0000-0000930E0000}"/>
    <cellStyle name="Normal 2 13" xfId="4776" xr:uid="{00000000-0005-0000-0000-0000940E0000}"/>
    <cellStyle name="Normal 2 19" xfId="6082" xr:uid="{E40089DA-A470-4792-B930-AA782F4CFDC5}"/>
    <cellStyle name="Normal 2 2" xfId="11" xr:uid="{00000000-0005-0000-0000-0000950E0000}"/>
    <cellStyle name="Normal 2 2 2" xfId="13" xr:uid="{00000000-0005-0000-0000-0000960E0000}"/>
    <cellStyle name="Normal 2 2 2 2" xfId="4001" xr:uid="{00000000-0005-0000-0000-0000970E0000}"/>
    <cellStyle name="Normal 2 2 2 2 2" xfId="4195" xr:uid="{00000000-0005-0000-0000-0000980E0000}"/>
    <cellStyle name="Normal 2 2 2 2 2 2" xfId="4568" xr:uid="{00000000-0005-0000-0000-0000990E0000}"/>
    <cellStyle name="Normal 2 2 2 2 2 2 2" xfId="4734" xr:uid="{00000000-0005-0000-0000-00009A0E0000}"/>
    <cellStyle name="Normal 2 2 2 2 2 3" xfId="4660" xr:uid="{00000000-0005-0000-0000-00009B0E0000}"/>
    <cellStyle name="Normal 2 2 2 2 2 4" xfId="5157" xr:uid="{00000000-0005-0000-0000-00009C0E0000}"/>
    <cellStyle name="Normal 2 2 2 2 3" xfId="4516" xr:uid="{00000000-0005-0000-0000-00009D0E0000}"/>
    <cellStyle name="Normal 2 2 2 2 3 2" xfId="4592" xr:uid="{00000000-0005-0000-0000-00009E0E0000}"/>
    <cellStyle name="Normal 2 2 2 2 3 2 2" xfId="4758" xr:uid="{00000000-0005-0000-0000-00009F0E0000}"/>
    <cellStyle name="Normal 2 2 2 2 3 3" xfId="4684" xr:uid="{00000000-0005-0000-0000-0000A00E0000}"/>
    <cellStyle name="Normal 2 2 2 2 3 4" xfId="5470" xr:uid="{00000000-0005-0000-0000-0000A10E0000}"/>
    <cellStyle name="Normal 2 2 2 2 4" xfId="4542" xr:uid="{00000000-0005-0000-0000-0000A20E0000}"/>
    <cellStyle name="Normal 2 2 2 2 4 2" xfId="4708" xr:uid="{00000000-0005-0000-0000-0000A30E0000}"/>
    <cellStyle name="Normal 2 2 2 2 5" xfId="4634" xr:uid="{00000000-0005-0000-0000-0000A40E0000}"/>
    <cellStyle name="Normal 2 2 2 2 6" xfId="4964" xr:uid="{00000000-0005-0000-0000-0000A50E0000}"/>
    <cellStyle name="Normal 2 2 2 3" xfId="4183" xr:uid="{00000000-0005-0000-0000-0000A60E0000}"/>
    <cellStyle name="Normal 2 2 2 3 2" xfId="4556" xr:uid="{00000000-0005-0000-0000-0000A70E0000}"/>
    <cellStyle name="Normal 2 2 2 3 2 2" xfId="4722" xr:uid="{00000000-0005-0000-0000-0000A80E0000}"/>
    <cellStyle name="Normal 2 2 2 3 3" xfId="4648" xr:uid="{00000000-0005-0000-0000-0000A90E0000}"/>
    <cellStyle name="Normal 2 2 2 3 4" xfId="5145" xr:uid="{00000000-0005-0000-0000-0000AA0E0000}"/>
    <cellStyle name="Normal 2 2 2 4" xfId="4503" xr:uid="{00000000-0005-0000-0000-0000AB0E0000}"/>
    <cellStyle name="Normal 2 2 2 4 2" xfId="4580" xr:uid="{00000000-0005-0000-0000-0000AC0E0000}"/>
    <cellStyle name="Normal 2 2 2 4 2 2" xfId="4746" xr:uid="{00000000-0005-0000-0000-0000AD0E0000}"/>
    <cellStyle name="Normal 2 2 2 4 3" xfId="4672" xr:uid="{00000000-0005-0000-0000-0000AE0E0000}"/>
    <cellStyle name="Normal 2 2 2 4 4" xfId="5458" xr:uid="{00000000-0005-0000-0000-0000AF0E0000}"/>
    <cellStyle name="Normal 2 2 2 5" xfId="3988" xr:uid="{00000000-0005-0000-0000-0000B00E0000}"/>
    <cellStyle name="Normal 2 2 2 5 2" xfId="4622" xr:uid="{00000000-0005-0000-0000-0000B10E0000}"/>
    <cellStyle name="Normal 2 2 2 6" xfId="4530" xr:uid="{00000000-0005-0000-0000-0000B20E0000}"/>
    <cellStyle name="Normal 2 2 2 6 2" xfId="4696" xr:uid="{00000000-0005-0000-0000-0000B30E0000}"/>
    <cellStyle name="Normal 2 2 2 7" xfId="4611" xr:uid="{00000000-0005-0000-0000-0000B40E0000}"/>
    <cellStyle name="Normal 2 2 2 8" xfId="4952" xr:uid="{00000000-0005-0000-0000-0000B50E0000}"/>
    <cellStyle name="Normal 2 2 3" xfId="3995" xr:uid="{00000000-0005-0000-0000-0000B60E0000}"/>
    <cellStyle name="Normal 2 2 3 2" xfId="4189" xr:uid="{00000000-0005-0000-0000-0000B70E0000}"/>
    <cellStyle name="Normal 2 2 3 2 2" xfId="4562" xr:uid="{00000000-0005-0000-0000-0000B80E0000}"/>
    <cellStyle name="Normal 2 2 3 2 2 2" xfId="4728" xr:uid="{00000000-0005-0000-0000-0000B90E0000}"/>
    <cellStyle name="Normal 2 2 3 2 3" xfId="4654" xr:uid="{00000000-0005-0000-0000-0000BA0E0000}"/>
    <cellStyle name="Normal 2 2 3 2 4" xfId="5151" xr:uid="{00000000-0005-0000-0000-0000BB0E0000}"/>
    <cellStyle name="Normal 2 2 3 3" xfId="4510" xr:uid="{00000000-0005-0000-0000-0000BC0E0000}"/>
    <cellStyle name="Normal 2 2 3 3 2" xfId="4586" xr:uid="{00000000-0005-0000-0000-0000BD0E0000}"/>
    <cellStyle name="Normal 2 2 3 3 2 2" xfId="4752" xr:uid="{00000000-0005-0000-0000-0000BE0E0000}"/>
    <cellStyle name="Normal 2 2 3 3 3" xfId="4678" xr:uid="{00000000-0005-0000-0000-0000BF0E0000}"/>
    <cellStyle name="Normal 2 2 3 3 4" xfId="5464" xr:uid="{00000000-0005-0000-0000-0000C00E0000}"/>
    <cellStyle name="Normal 2 2 3 4" xfId="4536" xr:uid="{00000000-0005-0000-0000-0000C10E0000}"/>
    <cellStyle name="Normal 2 2 3 4 2" xfId="4702" xr:uid="{00000000-0005-0000-0000-0000C20E0000}"/>
    <cellStyle name="Normal 2 2 3 5" xfId="4628" xr:uid="{00000000-0005-0000-0000-0000C30E0000}"/>
    <cellStyle name="Normal 2 2 3 6" xfId="4958" xr:uid="{00000000-0005-0000-0000-0000C40E0000}"/>
    <cellStyle name="Normal 2 2 4" xfId="4011" xr:uid="{00000000-0005-0000-0000-0000C50E0000}"/>
    <cellStyle name="Normal 2 2 4 2" xfId="4550" xr:uid="{00000000-0005-0000-0000-0000C60E0000}"/>
    <cellStyle name="Normal 2 2 4 2 2" xfId="4716" xr:uid="{00000000-0005-0000-0000-0000C70E0000}"/>
    <cellStyle name="Normal 2 2 4 3" xfId="4642" xr:uid="{00000000-0005-0000-0000-0000C80E0000}"/>
    <cellStyle name="Normal 2 2 4 4" xfId="4973" xr:uid="{00000000-0005-0000-0000-0000C90E0000}"/>
    <cellStyle name="Normal 2 2 5" xfId="4343" xr:uid="{00000000-0005-0000-0000-0000CA0E0000}"/>
    <cellStyle name="Normal 2 2 5 2" xfId="4574" xr:uid="{00000000-0005-0000-0000-0000CB0E0000}"/>
    <cellStyle name="Normal 2 2 5 2 2" xfId="4740" xr:uid="{00000000-0005-0000-0000-0000CC0E0000}"/>
    <cellStyle name="Normal 2 2 5 3" xfId="4666" xr:uid="{00000000-0005-0000-0000-0000CD0E0000}"/>
    <cellStyle name="Normal 2 2 5 4" xfId="5301" xr:uid="{00000000-0005-0000-0000-0000CE0E0000}"/>
    <cellStyle name="Normal 2 2 6" xfId="36" xr:uid="{00000000-0005-0000-0000-0000CF0E0000}"/>
    <cellStyle name="Normal 2 2 6 2" xfId="4616" xr:uid="{00000000-0005-0000-0000-0000D00E0000}"/>
    <cellStyle name="Normal 2 2 7" xfId="4524" xr:uid="{00000000-0005-0000-0000-0000D10E0000}"/>
    <cellStyle name="Normal 2 2 7 2" xfId="4690" xr:uid="{00000000-0005-0000-0000-0000D20E0000}"/>
    <cellStyle name="Normal 2 2 8" xfId="4609" xr:uid="{00000000-0005-0000-0000-0000D30E0000}"/>
    <cellStyle name="Normal 2 2 9" xfId="4778" xr:uid="{00000000-0005-0000-0000-0000D40E0000}"/>
    <cellStyle name="Normal 2 3" xfId="12" xr:uid="{00000000-0005-0000-0000-0000D50E0000}"/>
    <cellStyle name="Normal 2 3 2" xfId="38" xr:uid="{00000000-0005-0000-0000-0000D60E0000}"/>
    <cellStyle name="Normal 2 3 3" xfId="4610" xr:uid="{00000000-0005-0000-0000-0000D70E0000}"/>
    <cellStyle name="Normal 2 4" xfId="45" xr:uid="{00000000-0005-0000-0000-0000D80E0000}"/>
    <cellStyle name="Normal 2 4 2" xfId="3989" xr:uid="{00000000-0005-0000-0000-0000D90E0000}"/>
    <cellStyle name="Normal 2 4 2 2" xfId="4002" xr:uid="{00000000-0005-0000-0000-0000DA0E0000}"/>
    <cellStyle name="Normal 2 4 2 2 2" xfId="4196" xr:uid="{00000000-0005-0000-0000-0000DB0E0000}"/>
    <cellStyle name="Normal 2 4 2 2 2 2" xfId="4569" xr:uid="{00000000-0005-0000-0000-0000DC0E0000}"/>
    <cellStyle name="Normal 2 4 2 2 2 2 2" xfId="4735" xr:uid="{00000000-0005-0000-0000-0000DD0E0000}"/>
    <cellStyle name="Normal 2 4 2 2 2 3" xfId="4661" xr:uid="{00000000-0005-0000-0000-0000DE0E0000}"/>
    <cellStyle name="Normal 2 4 2 2 2 4" xfId="5158" xr:uid="{00000000-0005-0000-0000-0000DF0E0000}"/>
    <cellStyle name="Normal 2 4 2 2 3" xfId="4517" xr:uid="{00000000-0005-0000-0000-0000E00E0000}"/>
    <cellStyle name="Normal 2 4 2 2 3 2" xfId="4593" xr:uid="{00000000-0005-0000-0000-0000E10E0000}"/>
    <cellStyle name="Normal 2 4 2 2 3 2 2" xfId="4759" xr:uid="{00000000-0005-0000-0000-0000E20E0000}"/>
    <cellStyle name="Normal 2 4 2 2 3 3" xfId="4685" xr:uid="{00000000-0005-0000-0000-0000E30E0000}"/>
    <cellStyle name="Normal 2 4 2 2 3 4" xfId="5471" xr:uid="{00000000-0005-0000-0000-0000E40E0000}"/>
    <cellStyle name="Normal 2 4 2 2 4" xfId="4543" xr:uid="{00000000-0005-0000-0000-0000E50E0000}"/>
    <cellStyle name="Normal 2 4 2 2 4 2" xfId="4709" xr:uid="{00000000-0005-0000-0000-0000E60E0000}"/>
    <cellStyle name="Normal 2 4 2 2 5" xfId="4635" xr:uid="{00000000-0005-0000-0000-0000E70E0000}"/>
    <cellStyle name="Normal 2 4 2 2 6" xfId="4965" xr:uid="{00000000-0005-0000-0000-0000E80E0000}"/>
    <cellStyle name="Normal 2 4 2 3" xfId="4184" xr:uid="{00000000-0005-0000-0000-0000E90E0000}"/>
    <cellStyle name="Normal 2 4 2 3 2" xfId="4557" xr:uid="{00000000-0005-0000-0000-0000EA0E0000}"/>
    <cellStyle name="Normal 2 4 2 3 2 2" xfId="4723" xr:uid="{00000000-0005-0000-0000-0000EB0E0000}"/>
    <cellStyle name="Normal 2 4 2 3 3" xfId="4649" xr:uid="{00000000-0005-0000-0000-0000EC0E0000}"/>
    <cellStyle name="Normal 2 4 2 3 4" xfId="5146" xr:uid="{00000000-0005-0000-0000-0000ED0E0000}"/>
    <cellStyle name="Normal 2 4 2 4" xfId="4504" xr:uid="{00000000-0005-0000-0000-0000EE0E0000}"/>
    <cellStyle name="Normal 2 4 2 4 2" xfId="4581" xr:uid="{00000000-0005-0000-0000-0000EF0E0000}"/>
    <cellStyle name="Normal 2 4 2 4 2 2" xfId="4747" xr:uid="{00000000-0005-0000-0000-0000F00E0000}"/>
    <cellStyle name="Normal 2 4 2 4 3" xfId="4673" xr:uid="{00000000-0005-0000-0000-0000F10E0000}"/>
    <cellStyle name="Normal 2 4 2 4 4" xfId="5459" xr:uid="{00000000-0005-0000-0000-0000F20E0000}"/>
    <cellStyle name="Normal 2 4 2 5" xfId="4531" xr:uid="{00000000-0005-0000-0000-0000F30E0000}"/>
    <cellStyle name="Normal 2 4 2 5 2" xfId="4697" xr:uid="{00000000-0005-0000-0000-0000F40E0000}"/>
    <cellStyle name="Normal 2 4 2 6" xfId="4623" xr:uid="{00000000-0005-0000-0000-0000F50E0000}"/>
    <cellStyle name="Normal 2 4 2 7" xfId="4953" xr:uid="{00000000-0005-0000-0000-0000F60E0000}"/>
    <cellStyle name="Normal 2 4 3" xfId="3998" xr:uid="{00000000-0005-0000-0000-0000F70E0000}"/>
    <cellStyle name="Normal 2 4 3 2" xfId="4192" xr:uid="{00000000-0005-0000-0000-0000F80E0000}"/>
    <cellStyle name="Normal 2 4 3 2 2" xfId="4565" xr:uid="{00000000-0005-0000-0000-0000F90E0000}"/>
    <cellStyle name="Normal 2 4 3 2 2 2" xfId="4731" xr:uid="{00000000-0005-0000-0000-0000FA0E0000}"/>
    <cellStyle name="Normal 2 4 3 2 3" xfId="4657" xr:uid="{00000000-0005-0000-0000-0000FB0E0000}"/>
    <cellStyle name="Normal 2 4 3 2 4" xfId="5154" xr:uid="{00000000-0005-0000-0000-0000FC0E0000}"/>
    <cellStyle name="Normal 2 4 3 3" xfId="4513" xr:uid="{00000000-0005-0000-0000-0000FD0E0000}"/>
    <cellStyle name="Normal 2 4 3 3 2" xfId="4589" xr:uid="{00000000-0005-0000-0000-0000FE0E0000}"/>
    <cellStyle name="Normal 2 4 3 3 2 2" xfId="4755" xr:uid="{00000000-0005-0000-0000-0000FF0E0000}"/>
    <cellStyle name="Normal 2 4 3 3 3" xfId="4681" xr:uid="{00000000-0005-0000-0000-0000000F0000}"/>
    <cellStyle name="Normal 2 4 3 3 4" xfId="5467" xr:uid="{00000000-0005-0000-0000-0000010F0000}"/>
    <cellStyle name="Normal 2 4 3 4" xfId="4539" xr:uid="{00000000-0005-0000-0000-0000020F0000}"/>
    <cellStyle name="Normal 2 4 3 4 2" xfId="4705" xr:uid="{00000000-0005-0000-0000-0000030F0000}"/>
    <cellStyle name="Normal 2 4 3 5" xfId="4631" xr:uid="{00000000-0005-0000-0000-0000040F0000}"/>
    <cellStyle name="Normal 2 4 3 6" xfId="4961" xr:uid="{00000000-0005-0000-0000-0000050F0000}"/>
    <cellStyle name="Normal 2 4 4" xfId="4016" xr:uid="{00000000-0005-0000-0000-0000060F0000}"/>
    <cellStyle name="Normal 2 4 4 2" xfId="4553" xr:uid="{00000000-0005-0000-0000-0000070F0000}"/>
    <cellStyle name="Normal 2 4 4 2 2" xfId="4719" xr:uid="{00000000-0005-0000-0000-0000080F0000}"/>
    <cellStyle name="Normal 2 4 4 3" xfId="4645" xr:uid="{00000000-0005-0000-0000-0000090F0000}"/>
    <cellStyle name="Normal 2 4 4 4" xfId="4978" xr:uid="{00000000-0005-0000-0000-00000A0F0000}"/>
    <cellStyle name="Normal 2 4 5" xfId="4348" xr:uid="{00000000-0005-0000-0000-00000B0F0000}"/>
    <cellStyle name="Normal 2 4 5 2" xfId="4577" xr:uid="{00000000-0005-0000-0000-00000C0F0000}"/>
    <cellStyle name="Normal 2 4 5 2 2" xfId="4743" xr:uid="{00000000-0005-0000-0000-00000D0F0000}"/>
    <cellStyle name="Normal 2 4 5 3" xfId="4669" xr:uid="{00000000-0005-0000-0000-00000E0F0000}"/>
    <cellStyle name="Normal 2 4 5 4" xfId="5306" xr:uid="{00000000-0005-0000-0000-00000F0F0000}"/>
    <cellStyle name="Normal 2 4 6" xfId="4527" xr:uid="{00000000-0005-0000-0000-0000100F0000}"/>
    <cellStyle name="Normal 2 4 6 2" xfId="4693" xr:uid="{00000000-0005-0000-0000-0000110F0000}"/>
    <cellStyle name="Normal 2 4 7" xfId="4619" xr:uid="{00000000-0005-0000-0000-0000120F0000}"/>
    <cellStyle name="Normal 2 4 8" xfId="4783" xr:uid="{00000000-0005-0000-0000-0000130F0000}"/>
    <cellStyle name="Normal 2 5" xfId="3983" xr:uid="{00000000-0005-0000-0000-0000140F0000}"/>
    <cellStyle name="Normal 2 5 2" xfId="3999" xr:uid="{00000000-0005-0000-0000-0000150F0000}"/>
    <cellStyle name="Normal 2 5 2 2" xfId="4193" xr:uid="{00000000-0005-0000-0000-0000160F0000}"/>
    <cellStyle name="Normal 2 5 2 2 2" xfId="4566" xr:uid="{00000000-0005-0000-0000-0000170F0000}"/>
    <cellStyle name="Normal 2 5 2 2 2 2" xfId="4732" xr:uid="{00000000-0005-0000-0000-0000180F0000}"/>
    <cellStyle name="Normal 2 5 2 2 3" xfId="4658" xr:uid="{00000000-0005-0000-0000-0000190F0000}"/>
    <cellStyle name="Normal 2 5 2 2 4" xfId="5155" xr:uid="{00000000-0005-0000-0000-00001A0F0000}"/>
    <cellStyle name="Normal 2 5 2 3" xfId="4514" xr:uid="{00000000-0005-0000-0000-00001B0F0000}"/>
    <cellStyle name="Normal 2 5 2 3 2" xfId="4590" xr:uid="{00000000-0005-0000-0000-00001C0F0000}"/>
    <cellStyle name="Normal 2 5 2 3 2 2" xfId="4756" xr:uid="{00000000-0005-0000-0000-00001D0F0000}"/>
    <cellStyle name="Normal 2 5 2 3 3" xfId="4682" xr:uid="{00000000-0005-0000-0000-00001E0F0000}"/>
    <cellStyle name="Normal 2 5 2 3 4" xfId="5468" xr:uid="{00000000-0005-0000-0000-00001F0F0000}"/>
    <cellStyle name="Normal 2 5 2 4" xfId="4540" xr:uid="{00000000-0005-0000-0000-0000200F0000}"/>
    <cellStyle name="Normal 2 5 2 4 2" xfId="4706" xr:uid="{00000000-0005-0000-0000-0000210F0000}"/>
    <cellStyle name="Normal 2 5 2 5" xfId="4632" xr:uid="{00000000-0005-0000-0000-0000220F0000}"/>
    <cellStyle name="Normal 2 5 2 6" xfId="4962" xr:uid="{00000000-0005-0000-0000-0000230F0000}"/>
    <cellStyle name="Normal 2 5 3" xfId="4181" xr:uid="{00000000-0005-0000-0000-0000240F0000}"/>
    <cellStyle name="Normal 2 5 3 2" xfId="4554" xr:uid="{00000000-0005-0000-0000-0000250F0000}"/>
    <cellStyle name="Normal 2 5 3 2 2" xfId="4720" xr:uid="{00000000-0005-0000-0000-0000260F0000}"/>
    <cellStyle name="Normal 2 5 3 3" xfId="4646" xr:uid="{00000000-0005-0000-0000-0000270F0000}"/>
    <cellStyle name="Normal 2 5 3 4" xfId="5143" xr:uid="{00000000-0005-0000-0000-0000280F0000}"/>
    <cellStyle name="Normal 2 5 4" xfId="4498" xr:uid="{00000000-0005-0000-0000-0000290F0000}"/>
    <cellStyle name="Normal 2 5 4 2" xfId="4578" xr:uid="{00000000-0005-0000-0000-00002A0F0000}"/>
    <cellStyle name="Normal 2 5 4 2 2" xfId="4744" xr:uid="{00000000-0005-0000-0000-00002B0F0000}"/>
    <cellStyle name="Normal 2 5 4 3" xfId="4670" xr:uid="{00000000-0005-0000-0000-00002C0F0000}"/>
    <cellStyle name="Normal 2 5 4 4" xfId="5456" xr:uid="{00000000-0005-0000-0000-00002D0F0000}"/>
    <cellStyle name="Normal 2 5 5" xfId="4528" xr:uid="{00000000-0005-0000-0000-00002E0F0000}"/>
    <cellStyle name="Normal 2 5 5 2" xfId="4694" xr:uid="{00000000-0005-0000-0000-00002F0F0000}"/>
    <cellStyle name="Normal 2 5 6" xfId="4620" xr:uid="{00000000-0005-0000-0000-0000300F0000}"/>
    <cellStyle name="Normal 2 5 7" xfId="4950" xr:uid="{00000000-0005-0000-0000-0000310F0000}"/>
    <cellStyle name="Normal 2 6" xfId="3993" xr:uid="{00000000-0005-0000-0000-0000320F0000}"/>
    <cellStyle name="Normal 2 6 2" xfId="4187" xr:uid="{00000000-0005-0000-0000-0000330F0000}"/>
    <cellStyle name="Normal 2 6 2 2" xfId="4560" xr:uid="{00000000-0005-0000-0000-0000340F0000}"/>
    <cellStyle name="Normal 2 6 2 2 2" xfId="4726" xr:uid="{00000000-0005-0000-0000-0000350F0000}"/>
    <cellStyle name="Normal 2 6 2 3" xfId="4652" xr:uid="{00000000-0005-0000-0000-0000360F0000}"/>
    <cellStyle name="Normal 2 6 2 4" xfId="5149" xr:uid="{00000000-0005-0000-0000-0000370F0000}"/>
    <cellStyle name="Normal 2 6 3" xfId="4508" xr:uid="{00000000-0005-0000-0000-0000380F0000}"/>
    <cellStyle name="Normal 2 6 3 2" xfId="4584" xr:uid="{00000000-0005-0000-0000-0000390F0000}"/>
    <cellStyle name="Normal 2 6 3 2 2" xfId="4750" xr:uid="{00000000-0005-0000-0000-00003A0F0000}"/>
    <cellStyle name="Normal 2 6 3 3" xfId="4676" xr:uid="{00000000-0005-0000-0000-00003B0F0000}"/>
    <cellStyle name="Normal 2 6 3 4" xfId="5462" xr:uid="{00000000-0005-0000-0000-00003C0F0000}"/>
    <cellStyle name="Normal 2 6 4" xfId="4534" xr:uid="{00000000-0005-0000-0000-00003D0F0000}"/>
    <cellStyle name="Normal 2 6 4 2" xfId="4700" xr:uid="{00000000-0005-0000-0000-00003E0F0000}"/>
    <cellStyle name="Normal 2 6 5" xfId="4626" xr:uid="{00000000-0005-0000-0000-00003F0F0000}"/>
    <cellStyle name="Normal 2 6 6" xfId="4956" xr:uid="{00000000-0005-0000-0000-0000400F0000}"/>
    <cellStyle name="Normal 2 7" xfId="4007" xr:uid="{00000000-0005-0000-0000-0000410F0000}"/>
    <cellStyle name="Normal 2 7 2" xfId="4546" xr:uid="{00000000-0005-0000-0000-0000420F0000}"/>
    <cellStyle name="Normal 2 7 2 2" xfId="4712" xr:uid="{00000000-0005-0000-0000-0000430F0000}"/>
    <cellStyle name="Normal 2 7 3" xfId="4638" xr:uid="{00000000-0005-0000-0000-0000440F0000}"/>
    <cellStyle name="Normal 2 7 4" xfId="4969" xr:uid="{00000000-0005-0000-0000-0000450F0000}"/>
    <cellStyle name="Normal 2 8" xfId="4009" xr:uid="{00000000-0005-0000-0000-0000460F0000}"/>
    <cellStyle name="Normal 2 8 2" xfId="4548" xr:uid="{00000000-0005-0000-0000-0000470F0000}"/>
    <cellStyle name="Normal 2 8 2 2" xfId="4714" xr:uid="{00000000-0005-0000-0000-0000480F0000}"/>
    <cellStyle name="Normal 2 8 3" xfId="4640" xr:uid="{00000000-0005-0000-0000-0000490F0000}"/>
    <cellStyle name="Normal 2 8 4" xfId="4971" xr:uid="{00000000-0005-0000-0000-00004A0F0000}"/>
    <cellStyle name="Normal 2 9" xfId="4341" xr:uid="{00000000-0005-0000-0000-00004B0F0000}"/>
    <cellStyle name="Normal 2 9 2" xfId="4572" xr:uid="{00000000-0005-0000-0000-00004C0F0000}"/>
    <cellStyle name="Normal 2 9 2 2" xfId="4738" xr:uid="{00000000-0005-0000-0000-00004D0F0000}"/>
    <cellStyle name="Normal 2 9 3" xfId="4664" xr:uid="{00000000-0005-0000-0000-00004E0F0000}"/>
    <cellStyle name="Normal 2 9 4" xfId="5299" xr:uid="{00000000-0005-0000-0000-00004F0F0000}"/>
    <cellStyle name="Normal 2_Adj in cashflow Q2" xfId="285" xr:uid="{00000000-0005-0000-0000-0000500F0000}"/>
    <cellStyle name="Normal 20" xfId="3684" xr:uid="{00000000-0005-0000-0000-0000510F0000}"/>
    <cellStyle name="Normal 200" xfId="4606" xr:uid="{00000000-0005-0000-0000-0000520F0000}"/>
    <cellStyle name="Normal 200 2" xfId="4772" xr:uid="{00000000-0005-0000-0000-0000530F0000}"/>
    <cellStyle name="Normal 201" xfId="4607" xr:uid="{00000000-0005-0000-0000-0000540F0000}"/>
    <cellStyle name="Normal 201 2" xfId="4773" xr:uid="{00000000-0005-0000-0000-0000550F0000}"/>
    <cellStyle name="Normal 202" xfId="4774" xr:uid="{00000000-0005-0000-0000-0000560F0000}"/>
    <cellStyle name="Normal 203" xfId="4793" xr:uid="{00000000-0005-0000-0000-0000570F0000}"/>
    <cellStyle name="Normal 204" xfId="6081" xr:uid="{72A81830-CDC1-4D5B-BD35-B7D02D6565E2}"/>
    <cellStyle name="Normal 205" xfId="6083" xr:uid="{5D03635E-6ABC-4976-BBBE-E6336C12BD43}"/>
    <cellStyle name="Normal 21" xfId="3685" xr:uid="{00000000-0005-0000-0000-0000580F0000}"/>
    <cellStyle name="Normal 22" xfId="3686" xr:uid="{00000000-0005-0000-0000-0000590F0000}"/>
    <cellStyle name="Normal 23" xfId="3687" xr:uid="{00000000-0005-0000-0000-00005A0F0000}"/>
    <cellStyle name="Normal 24" xfId="3688" xr:uid="{00000000-0005-0000-0000-00005B0F0000}"/>
    <cellStyle name="Normal 25" xfId="3689" xr:uid="{00000000-0005-0000-0000-00005C0F0000}"/>
    <cellStyle name="Normal 26" xfId="3690" xr:uid="{00000000-0005-0000-0000-00005D0F0000}"/>
    <cellStyle name="Normal 27" xfId="3691" xr:uid="{00000000-0005-0000-0000-00005E0F0000}"/>
    <cellStyle name="Normal 28" xfId="3692" xr:uid="{00000000-0005-0000-0000-00005F0F0000}"/>
    <cellStyle name="Normal 29" xfId="3693" xr:uid="{00000000-0005-0000-0000-0000600F0000}"/>
    <cellStyle name="Normal 3" xfId="14" xr:uid="{00000000-0005-0000-0000-0000610F0000}"/>
    <cellStyle name="Normal 3 10" xfId="3695" xr:uid="{00000000-0005-0000-0000-0000620F0000}"/>
    <cellStyle name="Normal 3 10 2" xfId="3696" xr:uid="{00000000-0005-0000-0000-0000630F0000}"/>
    <cellStyle name="Normal 3 11" xfId="3697" xr:uid="{00000000-0005-0000-0000-0000640F0000}"/>
    <cellStyle name="Normal 3 11 2" xfId="3698" xr:uid="{00000000-0005-0000-0000-0000650F0000}"/>
    <cellStyle name="Normal 3 12" xfId="3699" xr:uid="{00000000-0005-0000-0000-0000660F0000}"/>
    <cellStyle name="Normal 3 13" xfId="41" xr:uid="{00000000-0005-0000-0000-0000670F0000}"/>
    <cellStyle name="Normal 3 14" xfId="4612" xr:uid="{00000000-0005-0000-0000-0000680F0000}"/>
    <cellStyle name="Normal 3 2" xfId="3700" xr:uid="{00000000-0005-0000-0000-0000690F0000}"/>
    <cellStyle name="Normal 3 2 2" xfId="3701" xr:uid="{00000000-0005-0000-0000-00006A0F0000}"/>
    <cellStyle name="Normal 3 2 2 2" xfId="3702" xr:uid="{00000000-0005-0000-0000-00006B0F0000}"/>
    <cellStyle name="Normal 3 2 3" xfId="3703" xr:uid="{00000000-0005-0000-0000-00006C0F0000}"/>
    <cellStyle name="Normal 3 3" xfId="3704" xr:uid="{00000000-0005-0000-0000-00006D0F0000}"/>
    <cellStyle name="Normal 3 3 2" xfId="3705" xr:uid="{00000000-0005-0000-0000-00006E0F0000}"/>
    <cellStyle name="Normal 3 3 2 2" xfId="3706" xr:uid="{00000000-0005-0000-0000-00006F0F0000}"/>
    <cellStyle name="Normal 3 3 3" xfId="3707" xr:uid="{00000000-0005-0000-0000-0000700F0000}"/>
    <cellStyle name="Normal 3 3 3 2" xfId="3708" xr:uid="{00000000-0005-0000-0000-0000710F0000}"/>
    <cellStyle name="Normal 3 3 4" xfId="3709" xr:uid="{00000000-0005-0000-0000-0000720F0000}"/>
    <cellStyle name="Normal 3 3 4 2" xfId="3710" xr:uid="{00000000-0005-0000-0000-0000730F0000}"/>
    <cellStyle name="Normal 3 3 5" xfId="3711" xr:uid="{00000000-0005-0000-0000-0000740F0000}"/>
    <cellStyle name="Normal 3 3 5 2" xfId="3712" xr:uid="{00000000-0005-0000-0000-0000750F0000}"/>
    <cellStyle name="Normal 3 3 6" xfId="3713" xr:uid="{00000000-0005-0000-0000-0000760F0000}"/>
    <cellStyle name="Normal 3 3 6 2" xfId="3714" xr:uid="{00000000-0005-0000-0000-0000770F0000}"/>
    <cellStyle name="Normal 3 3 7" xfId="3715" xr:uid="{00000000-0005-0000-0000-0000780F0000}"/>
    <cellStyle name="Normal 3 4" xfId="3716" xr:uid="{00000000-0005-0000-0000-0000790F0000}"/>
    <cellStyle name="Normal 3 4 2" xfId="3717" xr:uid="{00000000-0005-0000-0000-00007A0F0000}"/>
    <cellStyle name="Normal 3 4 2 2" xfId="3718" xr:uid="{00000000-0005-0000-0000-00007B0F0000}"/>
    <cellStyle name="Normal 3 4 3" xfId="3719" xr:uid="{00000000-0005-0000-0000-00007C0F0000}"/>
    <cellStyle name="Normal 3 4 3 2" xfId="3720" xr:uid="{00000000-0005-0000-0000-00007D0F0000}"/>
    <cellStyle name="Normal 3 4 4" xfId="3721" xr:uid="{00000000-0005-0000-0000-00007E0F0000}"/>
    <cellStyle name="Normal 3 4 4 2" xfId="3722" xr:uid="{00000000-0005-0000-0000-00007F0F0000}"/>
    <cellStyle name="Normal 3 4 5" xfId="3723" xr:uid="{00000000-0005-0000-0000-0000800F0000}"/>
    <cellStyle name="Normal 3 4 5 2" xfId="3724" xr:uid="{00000000-0005-0000-0000-0000810F0000}"/>
    <cellStyle name="Normal 3 4 6" xfId="3725" xr:uid="{00000000-0005-0000-0000-0000820F0000}"/>
    <cellStyle name="Normal 3 4 6 2" xfId="3726" xr:uid="{00000000-0005-0000-0000-0000830F0000}"/>
    <cellStyle name="Normal 3 4 7" xfId="3727" xr:uid="{00000000-0005-0000-0000-0000840F0000}"/>
    <cellStyle name="Normal 3 5" xfId="3728" xr:uid="{00000000-0005-0000-0000-0000850F0000}"/>
    <cellStyle name="Normal 3 5 2" xfId="3729" xr:uid="{00000000-0005-0000-0000-0000860F0000}"/>
    <cellStyle name="Normal 3 5 2 2" xfId="3730" xr:uid="{00000000-0005-0000-0000-0000870F0000}"/>
    <cellStyle name="Normal 3 5 3" xfId="3731" xr:uid="{00000000-0005-0000-0000-0000880F0000}"/>
    <cellStyle name="Normal 3 5 3 2" xfId="3732" xr:uid="{00000000-0005-0000-0000-0000890F0000}"/>
    <cellStyle name="Normal 3 5 4" xfId="3733" xr:uid="{00000000-0005-0000-0000-00008A0F0000}"/>
    <cellStyle name="Normal 3 5 4 2" xfId="3734" xr:uid="{00000000-0005-0000-0000-00008B0F0000}"/>
    <cellStyle name="Normal 3 5 5" xfId="3735" xr:uid="{00000000-0005-0000-0000-00008C0F0000}"/>
    <cellStyle name="Normal 3 5 5 2" xfId="3736" xr:uid="{00000000-0005-0000-0000-00008D0F0000}"/>
    <cellStyle name="Normal 3 5 6" xfId="3737" xr:uid="{00000000-0005-0000-0000-00008E0F0000}"/>
    <cellStyle name="Normal 3 5 6 2" xfId="3738" xr:uid="{00000000-0005-0000-0000-00008F0F0000}"/>
    <cellStyle name="Normal 3 5 7" xfId="3739" xr:uid="{00000000-0005-0000-0000-0000900F0000}"/>
    <cellStyle name="Normal 3 6" xfId="3740" xr:uid="{00000000-0005-0000-0000-0000910F0000}"/>
    <cellStyle name="Normal 3 6 2" xfId="3741" xr:uid="{00000000-0005-0000-0000-0000920F0000}"/>
    <cellStyle name="Normal 3 6 2 2" xfId="3742" xr:uid="{00000000-0005-0000-0000-0000930F0000}"/>
    <cellStyle name="Normal 3 6 3" xfId="3743" xr:uid="{00000000-0005-0000-0000-0000940F0000}"/>
    <cellStyle name="Normal 3 6 3 2" xfId="3744" xr:uid="{00000000-0005-0000-0000-0000950F0000}"/>
    <cellStyle name="Normal 3 6 4" xfId="3745" xr:uid="{00000000-0005-0000-0000-0000960F0000}"/>
    <cellStyle name="Normal 3 6 4 2" xfId="3746" xr:uid="{00000000-0005-0000-0000-0000970F0000}"/>
    <cellStyle name="Normal 3 6 5" xfId="3747" xr:uid="{00000000-0005-0000-0000-0000980F0000}"/>
    <cellStyle name="Normal 3 6 5 2" xfId="3748" xr:uid="{00000000-0005-0000-0000-0000990F0000}"/>
    <cellStyle name="Normal 3 6 6" xfId="3749" xr:uid="{00000000-0005-0000-0000-00009A0F0000}"/>
    <cellStyle name="Normal 3 7" xfId="3750" xr:uid="{00000000-0005-0000-0000-00009B0F0000}"/>
    <cellStyle name="Normal 3 8" xfId="3751" xr:uid="{00000000-0005-0000-0000-00009C0F0000}"/>
    <cellStyle name="Normal 3 8 2" xfId="3752" xr:uid="{00000000-0005-0000-0000-00009D0F0000}"/>
    <cellStyle name="Normal 3 9" xfId="3753" xr:uid="{00000000-0005-0000-0000-00009E0F0000}"/>
    <cellStyle name="Normal 3 9 2" xfId="3754" xr:uid="{00000000-0005-0000-0000-00009F0F0000}"/>
    <cellStyle name="Normal 3_IS + BS" xfId="3694" xr:uid="{00000000-0005-0000-0000-0000A00F0000}"/>
    <cellStyle name="Normal 30" xfId="3755" xr:uid="{00000000-0005-0000-0000-0000A10F0000}"/>
    <cellStyle name="Normal 31" xfId="3756" xr:uid="{00000000-0005-0000-0000-0000A20F0000}"/>
    <cellStyle name="Normal 32" xfId="3757" xr:uid="{00000000-0005-0000-0000-0000A30F0000}"/>
    <cellStyle name="Normal 33" xfId="3758" xr:uid="{00000000-0005-0000-0000-0000A40F0000}"/>
    <cellStyle name="Normal 34" xfId="3759" xr:uid="{00000000-0005-0000-0000-0000A50F0000}"/>
    <cellStyle name="Normal 35" xfId="3760" xr:uid="{00000000-0005-0000-0000-0000A60F0000}"/>
    <cellStyle name="Normal 36" xfId="3761" xr:uid="{00000000-0005-0000-0000-0000A70F0000}"/>
    <cellStyle name="Normal 37" xfId="3762" xr:uid="{00000000-0005-0000-0000-0000A80F0000}"/>
    <cellStyle name="Normal 38" xfId="3763" xr:uid="{00000000-0005-0000-0000-0000A90F0000}"/>
    <cellStyle name="Normal 39" xfId="3764" xr:uid="{00000000-0005-0000-0000-0000AA0F0000}"/>
    <cellStyle name="Normal 4" xfId="15" xr:uid="{00000000-0005-0000-0000-0000AB0F0000}"/>
    <cellStyle name="Normal 4 2" xfId="3766" xr:uid="{00000000-0005-0000-0000-0000AC0F0000}"/>
    <cellStyle name="Normal 4 3" xfId="3767" xr:uid="{00000000-0005-0000-0000-0000AD0F0000}"/>
    <cellStyle name="Normal 4 4" xfId="35" xr:uid="{00000000-0005-0000-0000-0000AE0F0000}"/>
    <cellStyle name="Normal 4 5" xfId="4613" xr:uid="{00000000-0005-0000-0000-0000AF0F0000}"/>
    <cellStyle name="Normal 4_IS + BS" xfId="3765" xr:uid="{00000000-0005-0000-0000-0000B00F0000}"/>
    <cellStyle name="Normal 40" xfId="3768" xr:uid="{00000000-0005-0000-0000-0000B10F0000}"/>
    <cellStyle name="Normal 41" xfId="3769" xr:uid="{00000000-0005-0000-0000-0000B20F0000}"/>
    <cellStyle name="Normal 42" xfId="3770" xr:uid="{00000000-0005-0000-0000-0000B30F0000}"/>
    <cellStyle name="Normal 43" xfId="3771" xr:uid="{00000000-0005-0000-0000-0000B40F0000}"/>
    <cellStyle name="Normal 44" xfId="3772" xr:uid="{00000000-0005-0000-0000-0000B50F0000}"/>
    <cellStyle name="Normal 45" xfId="3773" xr:uid="{00000000-0005-0000-0000-0000B60F0000}"/>
    <cellStyle name="Normal 46" xfId="3774" xr:uid="{00000000-0005-0000-0000-0000B70F0000}"/>
    <cellStyle name="Normal 47" xfId="3775" xr:uid="{00000000-0005-0000-0000-0000B80F0000}"/>
    <cellStyle name="Normal 48" xfId="3776" xr:uid="{00000000-0005-0000-0000-0000B90F0000}"/>
    <cellStyle name="Normal 49" xfId="3777" xr:uid="{00000000-0005-0000-0000-0000BA0F0000}"/>
    <cellStyle name="Normal 5" xfId="37" xr:uid="{00000000-0005-0000-0000-0000BB0F0000}"/>
    <cellStyle name="Normal 5 2" xfId="3984" xr:uid="{00000000-0005-0000-0000-0000BC0F0000}"/>
    <cellStyle name="Normal 5 2 2" xfId="4000" xr:uid="{00000000-0005-0000-0000-0000BD0F0000}"/>
    <cellStyle name="Normal 5 2 2 2" xfId="4194" xr:uid="{00000000-0005-0000-0000-0000BE0F0000}"/>
    <cellStyle name="Normal 5 2 2 2 2" xfId="4567" xr:uid="{00000000-0005-0000-0000-0000BF0F0000}"/>
    <cellStyle name="Normal 5 2 2 2 2 2" xfId="4733" xr:uid="{00000000-0005-0000-0000-0000C00F0000}"/>
    <cellStyle name="Normal 5 2 2 2 3" xfId="4659" xr:uid="{00000000-0005-0000-0000-0000C10F0000}"/>
    <cellStyle name="Normal 5 2 2 2 4" xfId="5156" xr:uid="{00000000-0005-0000-0000-0000C20F0000}"/>
    <cellStyle name="Normal 5 2 2 3" xfId="4515" xr:uid="{00000000-0005-0000-0000-0000C30F0000}"/>
    <cellStyle name="Normal 5 2 2 3 2" xfId="4591" xr:uid="{00000000-0005-0000-0000-0000C40F0000}"/>
    <cellStyle name="Normal 5 2 2 3 2 2" xfId="4757" xr:uid="{00000000-0005-0000-0000-0000C50F0000}"/>
    <cellStyle name="Normal 5 2 2 3 3" xfId="4683" xr:uid="{00000000-0005-0000-0000-0000C60F0000}"/>
    <cellStyle name="Normal 5 2 2 3 4" xfId="5469" xr:uid="{00000000-0005-0000-0000-0000C70F0000}"/>
    <cellStyle name="Normal 5 2 2 4" xfId="4541" xr:uid="{00000000-0005-0000-0000-0000C80F0000}"/>
    <cellStyle name="Normal 5 2 2 4 2" xfId="4707" xr:uid="{00000000-0005-0000-0000-0000C90F0000}"/>
    <cellStyle name="Normal 5 2 2 5" xfId="4633" xr:uid="{00000000-0005-0000-0000-0000CA0F0000}"/>
    <cellStyle name="Normal 5 2 2 6" xfId="4963" xr:uid="{00000000-0005-0000-0000-0000CB0F0000}"/>
    <cellStyle name="Normal 5 2 3" xfId="4182" xr:uid="{00000000-0005-0000-0000-0000CC0F0000}"/>
    <cellStyle name="Normal 5 2 3 2" xfId="4555" xr:uid="{00000000-0005-0000-0000-0000CD0F0000}"/>
    <cellStyle name="Normal 5 2 3 2 2" xfId="4721" xr:uid="{00000000-0005-0000-0000-0000CE0F0000}"/>
    <cellStyle name="Normal 5 2 3 3" xfId="4647" xr:uid="{00000000-0005-0000-0000-0000CF0F0000}"/>
    <cellStyle name="Normal 5 2 3 4" xfId="5144" xr:uid="{00000000-0005-0000-0000-0000D00F0000}"/>
    <cellStyle name="Normal 5 2 4" xfId="4499" xr:uid="{00000000-0005-0000-0000-0000D10F0000}"/>
    <cellStyle name="Normal 5 2 4 2" xfId="4579" xr:uid="{00000000-0005-0000-0000-0000D20F0000}"/>
    <cellStyle name="Normal 5 2 4 2 2" xfId="4745" xr:uid="{00000000-0005-0000-0000-0000D30F0000}"/>
    <cellStyle name="Normal 5 2 4 3" xfId="4671" xr:uid="{00000000-0005-0000-0000-0000D40F0000}"/>
    <cellStyle name="Normal 5 2 4 4" xfId="5457" xr:uid="{00000000-0005-0000-0000-0000D50F0000}"/>
    <cellStyle name="Normal 5 2 5" xfId="4529" xr:uid="{00000000-0005-0000-0000-0000D60F0000}"/>
    <cellStyle name="Normal 5 2 5 2" xfId="4695" xr:uid="{00000000-0005-0000-0000-0000D70F0000}"/>
    <cellStyle name="Normal 5 2 6" xfId="4621" xr:uid="{00000000-0005-0000-0000-0000D80F0000}"/>
    <cellStyle name="Normal 5 2 7" xfId="4951" xr:uid="{00000000-0005-0000-0000-0000D90F0000}"/>
    <cellStyle name="Normal 5 3" xfId="3996" xr:uid="{00000000-0005-0000-0000-0000DA0F0000}"/>
    <cellStyle name="Normal 5 3 2" xfId="4190" xr:uid="{00000000-0005-0000-0000-0000DB0F0000}"/>
    <cellStyle name="Normal 5 3 2 2" xfId="4563" xr:uid="{00000000-0005-0000-0000-0000DC0F0000}"/>
    <cellStyle name="Normal 5 3 2 2 2" xfId="4729" xr:uid="{00000000-0005-0000-0000-0000DD0F0000}"/>
    <cellStyle name="Normal 5 3 2 3" xfId="4655" xr:uid="{00000000-0005-0000-0000-0000DE0F0000}"/>
    <cellStyle name="Normal 5 3 2 4" xfId="5152" xr:uid="{00000000-0005-0000-0000-0000DF0F0000}"/>
    <cellStyle name="Normal 5 3 3" xfId="4511" xr:uid="{00000000-0005-0000-0000-0000E00F0000}"/>
    <cellStyle name="Normal 5 3 3 2" xfId="4587" xr:uid="{00000000-0005-0000-0000-0000E10F0000}"/>
    <cellStyle name="Normal 5 3 3 2 2" xfId="4753" xr:uid="{00000000-0005-0000-0000-0000E20F0000}"/>
    <cellStyle name="Normal 5 3 3 3" xfId="4679" xr:uid="{00000000-0005-0000-0000-0000E30F0000}"/>
    <cellStyle name="Normal 5 3 3 4" xfId="5465" xr:uid="{00000000-0005-0000-0000-0000E40F0000}"/>
    <cellStyle name="Normal 5 3 4" xfId="4537" xr:uid="{00000000-0005-0000-0000-0000E50F0000}"/>
    <cellStyle name="Normal 5 3 4 2" xfId="4703" xr:uid="{00000000-0005-0000-0000-0000E60F0000}"/>
    <cellStyle name="Normal 5 3 5" xfId="4629" xr:uid="{00000000-0005-0000-0000-0000E70F0000}"/>
    <cellStyle name="Normal 5 3 6" xfId="4959" xr:uid="{00000000-0005-0000-0000-0000E80F0000}"/>
    <cellStyle name="Normal 5 4" xfId="4008" xr:uid="{00000000-0005-0000-0000-0000E90F0000}"/>
    <cellStyle name="Normal 5 4 2" xfId="4547" xr:uid="{00000000-0005-0000-0000-0000EA0F0000}"/>
    <cellStyle name="Normal 5 4 2 2" xfId="4713" xr:uid="{00000000-0005-0000-0000-0000EB0F0000}"/>
    <cellStyle name="Normal 5 4 3" xfId="4639" xr:uid="{00000000-0005-0000-0000-0000EC0F0000}"/>
    <cellStyle name="Normal 5 4 4" xfId="4970" xr:uid="{00000000-0005-0000-0000-0000ED0F0000}"/>
    <cellStyle name="Normal 5 5" xfId="4012" xr:uid="{00000000-0005-0000-0000-0000EE0F0000}"/>
    <cellStyle name="Normal 5 5 2" xfId="4551" xr:uid="{00000000-0005-0000-0000-0000EF0F0000}"/>
    <cellStyle name="Normal 5 5 2 2" xfId="4717" xr:uid="{00000000-0005-0000-0000-0000F00F0000}"/>
    <cellStyle name="Normal 5 5 3" xfId="4643" xr:uid="{00000000-0005-0000-0000-0000F10F0000}"/>
    <cellStyle name="Normal 5 5 4" xfId="4974" xr:uid="{00000000-0005-0000-0000-0000F20F0000}"/>
    <cellStyle name="Normal 5 6" xfId="4344" xr:uid="{00000000-0005-0000-0000-0000F30F0000}"/>
    <cellStyle name="Normal 5 6 2" xfId="4575" xr:uid="{00000000-0005-0000-0000-0000F40F0000}"/>
    <cellStyle name="Normal 5 6 2 2" xfId="4741" xr:uid="{00000000-0005-0000-0000-0000F50F0000}"/>
    <cellStyle name="Normal 5 6 3" xfId="4667" xr:uid="{00000000-0005-0000-0000-0000F60F0000}"/>
    <cellStyle name="Normal 5 6 4" xfId="5302" xr:uid="{00000000-0005-0000-0000-0000F70F0000}"/>
    <cellStyle name="Normal 5 7" xfId="4525" xr:uid="{00000000-0005-0000-0000-0000F80F0000}"/>
    <cellStyle name="Normal 5 7 2" xfId="4691" xr:uid="{00000000-0005-0000-0000-0000F90F0000}"/>
    <cellStyle name="Normal 5 8" xfId="4617" xr:uid="{00000000-0005-0000-0000-0000FA0F0000}"/>
    <cellStyle name="Normal 5 9" xfId="4779" xr:uid="{00000000-0005-0000-0000-0000FB0F0000}"/>
    <cellStyle name="Normal 50" xfId="3778" xr:uid="{00000000-0005-0000-0000-0000FC0F0000}"/>
    <cellStyle name="Normal 51" xfId="3779" xr:uid="{00000000-0005-0000-0000-0000FD0F0000}"/>
    <cellStyle name="Normal 52" xfId="3780" xr:uid="{00000000-0005-0000-0000-0000FE0F0000}"/>
    <cellStyle name="Normal 53" xfId="3781" xr:uid="{00000000-0005-0000-0000-0000FF0F0000}"/>
    <cellStyle name="Normal 54" xfId="3782" xr:uid="{00000000-0005-0000-0000-000000100000}"/>
    <cellStyle name="Normal 55" xfId="3783" xr:uid="{00000000-0005-0000-0000-000001100000}"/>
    <cellStyle name="Normal 56" xfId="3784" xr:uid="{00000000-0005-0000-0000-000002100000}"/>
    <cellStyle name="Normal 57" xfId="3785" xr:uid="{00000000-0005-0000-0000-000003100000}"/>
    <cellStyle name="Normal 58" xfId="3786" xr:uid="{00000000-0005-0000-0000-000004100000}"/>
    <cellStyle name="Normal 59" xfId="3787" xr:uid="{00000000-0005-0000-0000-000005100000}"/>
    <cellStyle name="Normal 6" xfId="3788" xr:uid="{00000000-0005-0000-0000-000006100000}"/>
    <cellStyle name="Normal 6 2" xfId="3789" xr:uid="{00000000-0005-0000-0000-000007100000}"/>
    <cellStyle name="Normal 6 3" xfId="3790" xr:uid="{00000000-0005-0000-0000-000008100000}"/>
    <cellStyle name="Normal 60" xfId="3791" xr:uid="{00000000-0005-0000-0000-000009100000}"/>
    <cellStyle name="Normal 61" xfId="3792" xr:uid="{00000000-0005-0000-0000-00000A100000}"/>
    <cellStyle name="Normal 62" xfId="3793" xr:uid="{00000000-0005-0000-0000-00000B100000}"/>
    <cellStyle name="Normal 63" xfId="3794" xr:uid="{00000000-0005-0000-0000-00000C100000}"/>
    <cellStyle name="Normal 64" xfId="3795" xr:uid="{00000000-0005-0000-0000-00000D100000}"/>
    <cellStyle name="Normal 65" xfId="3796" xr:uid="{00000000-0005-0000-0000-00000E100000}"/>
    <cellStyle name="Normal 66" xfId="3797" xr:uid="{00000000-0005-0000-0000-00000F100000}"/>
    <cellStyle name="Normal 67" xfId="3798" xr:uid="{00000000-0005-0000-0000-000010100000}"/>
    <cellStyle name="Normal 68" xfId="3799" xr:uid="{00000000-0005-0000-0000-000011100000}"/>
    <cellStyle name="Normal 69" xfId="3800" xr:uid="{00000000-0005-0000-0000-000012100000}"/>
    <cellStyle name="Normal 7" xfId="3801" xr:uid="{00000000-0005-0000-0000-000013100000}"/>
    <cellStyle name="Normal 70" xfId="3802" xr:uid="{00000000-0005-0000-0000-000014100000}"/>
    <cellStyle name="Normal 71" xfId="3803" xr:uid="{00000000-0005-0000-0000-000015100000}"/>
    <cellStyle name="Normal 72" xfId="3804" xr:uid="{00000000-0005-0000-0000-000016100000}"/>
    <cellStyle name="Normal 73" xfId="3805" xr:uid="{00000000-0005-0000-0000-000017100000}"/>
    <cellStyle name="Normal 74" xfId="3806" xr:uid="{00000000-0005-0000-0000-000018100000}"/>
    <cellStyle name="Normal 75" xfId="3807" xr:uid="{00000000-0005-0000-0000-000019100000}"/>
    <cellStyle name="Normal 76" xfId="3808" xr:uid="{00000000-0005-0000-0000-00001A100000}"/>
    <cellStyle name="Normal 77" xfId="3809" xr:uid="{00000000-0005-0000-0000-00001B100000}"/>
    <cellStyle name="Normal 78" xfId="3810" xr:uid="{00000000-0005-0000-0000-00001C100000}"/>
    <cellStyle name="Normal 79" xfId="3811" xr:uid="{00000000-0005-0000-0000-00001D100000}"/>
    <cellStyle name="Normal 8" xfId="3812" xr:uid="{00000000-0005-0000-0000-00001E100000}"/>
    <cellStyle name="Normal 80" xfId="3813" xr:uid="{00000000-0005-0000-0000-00001F100000}"/>
    <cellStyle name="Normal 81" xfId="3814" xr:uid="{00000000-0005-0000-0000-000020100000}"/>
    <cellStyle name="Normal 82" xfId="3815" xr:uid="{00000000-0005-0000-0000-000021100000}"/>
    <cellStyle name="Normal 83" xfId="3816" xr:uid="{00000000-0005-0000-0000-000022100000}"/>
    <cellStyle name="Normal 84" xfId="3817" xr:uid="{00000000-0005-0000-0000-000023100000}"/>
    <cellStyle name="Normal 85" xfId="3818" xr:uid="{00000000-0005-0000-0000-000024100000}"/>
    <cellStyle name="Normal 86" xfId="3819" xr:uid="{00000000-0005-0000-0000-000025100000}"/>
    <cellStyle name="Normal 87" xfId="3820" xr:uid="{00000000-0005-0000-0000-000026100000}"/>
    <cellStyle name="Normal 88" xfId="3821" xr:uid="{00000000-0005-0000-0000-000027100000}"/>
    <cellStyle name="Normal 89" xfId="3822" xr:uid="{00000000-0005-0000-0000-000028100000}"/>
    <cellStyle name="Normal 9" xfId="3823" xr:uid="{00000000-0005-0000-0000-000029100000}"/>
    <cellStyle name="Normal 90" xfId="3824" xr:uid="{00000000-0005-0000-0000-00002A100000}"/>
    <cellStyle name="Normal 91" xfId="3825" xr:uid="{00000000-0005-0000-0000-00002B100000}"/>
    <cellStyle name="Normal 92" xfId="3826" xr:uid="{00000000-0005-0000-0000-00002C100000}"/>
    <cellStyle name="Normal 93" xfId="3827" xr:uid="{00000000-0005-0000-0000-00002D100000}"/>
    <cellStyle name="Normal 94" xfId="3828" xr:uid="{00000000-0005-0000-0000-00002E100000}"/>
    <cellStyle name="Normal 95" xfId="3829" xr:uid="{00000000-0005-0000-0000-00002F100000}"/>
    <cellStyle name="Normal 96" xfId="3830" xr:uid="{00000000-0005-0000-0000-000030100000}"/>
    <cellStyle name="Normal 97" xfId="3831" xr:uid="{00000000-0005-0000-0000-000031100000}"/>
    <cellStyle name="Normal 98" xfId="3832" xr:uid="{00000000-0005-0000-0000-000032100000}"/>
    <cellStyle name="Normal 99" xfId="3833" xr:uid="{00000000-0005-0000-0000-000033100000}"/>
    <cellStyle name="Normal_Calculation of Key figures Taina 2" xfId="6080" xr:uid="{00000000-0005-0000-0000-000034100000}"/>
    <cellStyle name="Normal_cf" xfId="2" xr:uid="{00000000-0005-0000-0000-000035100000}"/>
    <cellStyle name="Normal_Fortum_Quarterly_info_Q1_2010" xfId="3" xr:uid="{00000000-0005-0000-0000-000036100000}"/>
    <cellStyle name="Normal_Operational key figures_segments" xfId="4" xr:uid="{00000000-0005-0000-0000-000037100000}"/>
    <cellStyle name="Normal_Q1 2010" xfId="5" xr:uid="{00000000-0005-0000-0000-000038100000}"/>
    <cellStyle name="Normal_Quarterly info Q1 2009-Q1 2010 ENG" xfId="6" xr:uid="{00000000-0005-0000-0000-000039100000}"/>
    <cellStyle name="Normal_Sheet2" xfId="7" xr:uid="{00000000-0005-0000-0000-00003A100000}"/>
    <cellStyle name="Normal_Sheet3" xfId="8" xr:uid="{00000000-0005-0000-0000-00003B100000}"/>
    <cellStyle name="Normal_Sheet4" xfId="9" xr:uid="{00000000-0005-0000-0000-00003C100000}"/>
    <cellStyle name="Normal1" xfId="286" xr:uid="{00000000-0005-0000-0000-00003D100000}"/>
    <cellStyle name="normální_Rozvaha - aktiva" xfId="287" xr:uid="{00000000-0005-0000-0000-00003E100000}"/>
    <cellStyle name="Normalny 2" xfId="288" xr:uid="{00000000-0005-0000-0000-00003F100000}"/>
    <cellStyle name="Normalny 2 2" xfId="289" xr:uid="{00000000-0005-0000-0000-000040100000}"/>
    <cellStyle name="Normalny 2_Bytom and Zabrze  adj acq 04 01 20121" xfId="290" xr:uid="{00000000-0005-0000-0000-000041100000}"/>
    <cellStyle name="Normalny 3" xfId="291" xr:uid="{00000000-0005-0000-0000-000042100000}"/>
    <cellStyle name="Normalny 4" xfId="292" xr:uid="{00000000-0005-0000-0000-000043100000}"/>
    <cellStyle name="Normalny_0" xfId="293" xr:uid="{00000000-0005-0000-0000-000044100000}"/>
    <cellStyle name="normбlnм_laroux" xfId="294" xr:uid="{00000000-0005-0000-0000-000045100000}"/>
    <cellStyle name="Norロaali_maㇲket pri㋣e forecast for budget1" xfId="295" xr:uid="{00000000-0005-0000-0000-000046100000}"/>
    <cellStyle name="Note 10" xfId="3834" xr:uid="{00000000-0005-0000-0000-000047100000}"/>
    <cellStyle name="Note 10 2" xfId="3835" xr:uid="{00000000-0005-0000-0000-000048100000}"/>
    <cellStyle name="Note 10 2 2" xfId="3836" xr:uid="{00000000-0005-0000-0000-000049100000}"/>
    <cellStyle name="Note 10 2 2 2" xfId="3837" xr:uid="{00000000-0005-0000-0000-00004A100000}"/>
    <cellStyle name="Note 10 2 2 2 2" xfId="4048" xr:uid="{00000000-0005-0000-0000-00004B100000}"/>
    <cellStyle name="Note 10 2 2 2 2 2" xfId="5010" xr:uid="{00000000-0005-0000-0000-00004C100000}"/>
    <cellStyle name="Note 10 2 2 2 2 3" xfId="5649" xr:uid="{00000000-0005-0000-0000-00004D100000}"/>
    <cellStyle name="Note 10 2 2 2 3" xfId="4203" xr:uid="{00000000-0005-0000-0000-00004E100000}"/>
    <cellStyle name="Note 10 2 2 2 3 2" xfId="5165" xr:uid="{00000000-0005-0000-0000-00004F100000}"/>
    <cellStyle name="Note 10 2 2 2 3 3" xfId="5786" xr:uid="{00000000-0005-0000-0000-000050100000}"/>
    <cellStyle name="Note 10 2 2 2 4" xfId="4365" xr:uid="{00000000-0005-0000-0000-000051100000}"/>
    <cellStyle name="Note 10 2 2 2 4 2" xfId="5323" xr:uid="{00000000-0005-0000-0000-000052100000}"/>
    <cellStyle name="Note 10 2 2 2 4 3" xfId="5942" xr:uid="{00000000-0005-0000-0000-000053100000}"/>
    <cellStyle name="Note 10 2 2 2 5" xfId="4817" xr:uid="{00000000-0005-0000-0000-000054100000}"/>
    <cellStyle name="Note 10 2 2 2 6" xfId="5478" xr:uid="{00000000-0005-0000-0000-000055100000}"/>
    <cellStyle name="Note 10 2 2 3" xfId="4047" xr:uid="{00000000-0005-0000-0000-000056100000}"/>
    <cellStyle name="Note 10 2 2 3 2" xfId="5009" xr:uid="{00000000-0005-0000-0000-000057100000}"/>
    <cellStyle name="Note 10 2 2 3 3" xfId="5648" xr:uid="{00000000-0005-0000-0000-000058100000}"/>
    <cellStyle name="Note 10 2 2 4" xfId="4202" xr:uid="{00000000-0005-0000-0000-000059100000}"/>
    <cellStyle name="Note 10 2 2 4 2" xfId="5164" xr:uid="{00000000-0005-0000-0000-00005A100000}"/>
    <cellStyle name="Note 10 2 2 4 3" xfId="5785" xr:uid="{00000000-0005-0000-0000-00005B100000}"/>
    <cellStyle name="Note 10 2 2 5" xfId="4364" xr:uid="{00000000-0005-0000-0000-00005C100000}"/>
    <cellStyle name="Note 10 2 2 5 2" xfId="5322" xr:uid="{00000000-0005-0000-0000-00005D100000}"/>
    <cellStyle name="Note 10 2 2 5 3" xfId="5941" xr:uid="{00000000-0005-0000-0000-00005E100000}"/>
    <cellStyle name="Note 10 2 2 6" xfId="4816" xr:uid="{00000000-0005-0000-0000-00005F100000}"/>
    <cellStyle name="Note 10 2 2 7" xfId="5477" xr:uid="{00000000-0005-0000-0000-000060100000}"/>
    <cellStyle name="Note 10 2 3" xfId="3838" xr:uid="{00000000-0005-0000-0000-000061100000}"/>
    <cellStyle name="Note 10 2 3 2" xfId="4049" xr:uid="{00000000-0005-0000-0000-000062100000}"/>
    <cellStyle name="Note 10 2 3 2 2" xfId="5011" xr:uid="{00000000-0005-0000-0000-000063100000}"/>
    <cellStyle name="Note 10 2 3 2 3" xfId="5650" xr:uid="{00000000-0005-0000-0000-000064100000}"/>
    <cellStyle name="Note 10 2 3 3" xfId="4204" xr:uid="{00000000-0005-0000-0000-000065100000}"/>
    <cellStyle name="Note 10 2 3 3 2" xfId="5166" xr:uid="{00000000-0005-0000-0000-000066100000}"/>
    <cellStyle name="Note 10 2 3 3 3" xfId="5787" xr:uid="{00000000-0005-0000-0000-000067100000}"/>
    <cellStyle name="Note 10 2 3 4" xfId="4366" xr:uid="{00000000-0005-0000-0000-000068100000}"/>
    <cellStyle name="Note 10 2 3 4 2" xfId="5324" xr:uid="{00000000-0005-0000-0000-000069100000}"/>
    <cellStyle name="Note 10 2 3 4 3" xfId="5943" xr:uid="{00000000-0005-0000-0000-00006A100000}"/>
    <cellStyle name="Note 10 2 3 5" xfId="4818" xr:uid="{00000000-0005-0000-0000-00006B100000}"/>
    <cellStyle name="Note 10 2 3 6" xfId="5479" xr:uid="{00000000-0005-0000-0000-00006C100000}"/>
    <cellStyle name="Note 10 2 4" xfId="4046" xr:uid="{00000000-0005-0000-0000-00006D100000}"/>
    <cellStyle name="Note 10 2 4 2" xfId="5008" xr:uid="{00000000-0005-0000-0000-00006E100000}"/>
    <cellStyle name="Note 10 2 4 3" xfId="5647" xr:uid="{00000000-0005-0000-0000-00006F100000}"/>
    <cellStyle name="Note 10 2 5" xfId="4201" xr:uid="{00000000-0005-0000-0000-000070100000}"/>
    <cellStyle name="Note 10 2 5 2" xfId="5163" xr:uid="{00000000-0005-0000-0000-000071100000}"/>
    <cellStyle name="Note 10 2 5 3" xfId="5784" xr:uid="{00000000-0005-0000-0000-000072100000}"/>
    <cellStyle name="Note 10 2 6" xfId="4363" xr:uid="{00000000-0005-0000-0000-000073100000}"/>
    <cellStyle name="Note 10 2 6 2" xfId="5321" xr:uid="{00000000-0005-0000-0000-000074100000}"/>
    <cellStyle name="Note 10 2 6 3" xfId="5940" xr:uid="{00000000-0005-0000-0000-000075100000}"/>
    <cellStyle name="Note 10 2 7" xfId="4815" xr:uid="{00000000-0005-0000-0000-000076100000}"/>
    <cellStyle name="Note 10 2 8" xfId="5476" xr:uid="{00000000-0005-0000-0000-000077100000}"/>
    <cellStyle name="Note 10 3" xfId="3839" xr:uid="{00000000-0005-0000-0000-000078100000}"/>
    <cellStyle name="Note 10 3 2" xfId="3840" xr:uid="{00000000-0005-0000-0000-000079100000}"/>
    <cellStyle name="Note 10 3 2 2" xfId="4051" xr:uid="{00000000-0005-0000-0000-00007A100000}"/>
    <cellStyle name="Note 10 3 2 2 2" xfId="5013" xr:uid="{00000000-0005-0000-0000-00007B100000}"/>
    <cellStyle name="Note 10 3 2 2 3" xfId="5652" xr:uid="{00000000-0005-0000-0000-00007C100000}"/>
    <cellStyle name="Note 10 3 2 3" xfId="4206" xr:uid="{00000000-0005-0000-0000-00007D100000}"/>
    <cellStyle name="Note 10 3 2 3 2" xfId="5168" xr:uid="{00000000-0005-0000-0000-00007E100000}"/>
    <cellStyle name="Note 10 3 2 3 3" xfId="5789" xr:uid="{00000000-0005-0000-0000-00007F100000}"/>
    <cellStyle name="Note 10 3 2 4" xfId="4368" xr:uid="{00000000-0005-0000-0000-000080100000}"/>
    <cellStyle name="Note 10 3 2 4 2" xfId="5326" xr:uid="{00000000-0005-0000-0000-000081100000}"/>
    <cellStyle name="Note 10 3 2 4 3" xfId="5945" xr:uid="{00000000-0005-0000-0000-000082100000}"/>
    <cellStyle name="Note 10 3 2 5" xfId="4820" xr:uid="{00000000-0005-0000-0000-000083100000}"/>
    <cellStyle name="Note 10 3 2 6" xfId="5481" xr:uid="{00000000-0005-0000-0000-000084100000}"/>
    <cellStyle name="Note 10 3 3" xfId="4050" xr:uid="{00000000-0005-0000-0000-000085100000}"/>
    <cellStyle name="Note 10 3 3 2" xfId="5012" xr:uid="{00000000-0005-0000-0000-000086100000}"/>
    <cellStyle name="Note 10 3 3 3" xfId="5651" xr:uid="{00000000-0005-0000-0000-000087100000}"/>
    <cellStyle name="Note 10 3 4" xfId="4205" xr:uid="{00000000-0005-0000-0000-000088100000}"/>
    <cellStyle name="Note 10 3 4 2" xfId="5167" xr:uid="{00000000-0005-0000-0000-000089100000}"/>
    <cellStyle name="Note 10 3 4 3" xfId="5788" xr:uid="{00000000-0005-0000-0000-00008A100000}"/>
    <cellStyle name="Note 10 3 5" xfId="4367" xr:uid="{00000000-0005-0000-0000-00008B100000}"/>
    <cellStyle name="Note 10 3 5 2" xfId="5325" xr:uid="{00000000-0005-0000-0000-00008C100000}"/>
    <cellStyle name="Note 10 3 5 3" xfId="5944" xr:uid="{00000000-0005-0000-0000-00008D100000}"/>
    <cellStyle name="Note 10 3 6" xfId="4819" xr:uid="{00000000-0005-0000-0000-00008E100000}"/>
    <cellStyle name="Note 10 3 7" xfId="5480" xr:uid="{00000000-0005-0000-0000-00008F100000}"/>
    <cellStyle name="Note 10 4" xfId="3841" xr:uid="{00000000-0005-0000-0000-000090100000}"/>
    <cellStyle name="Note 10 4 2" xfId="4052" xr:uid="{00000000-0005-0000-0000-000091100000}"/>
    <cellStyle name="Note 10 4 2 2" xfId="5014" xr:uid="{00000000-0005-0000-0000-000092100000}"/>
    <cellStyle name="Note 10 4 2 3" xfId="5653" xr:uid="{00000000-0005-0000-0000-000093100000}"/>
    <cellStyle name="Note 10 4 3" xfId="4207" xr:uid="{00000000-0005-0000-0000-000094100000}"/>
    <cellStyle name="Note 10 4 3 2" xfId="5169" xr:uid="{00000000-0005-0000-0000-000095100000}"/>
    <cellStyle name="Note 10 4 3 3" xfId="5790" xr:uid="{00000000-0005-0000-0000-000096100000}"/>
    <cellStyle name="Note 10 4 4" xfId="4369" xr:uid="{00000000-0005-0000-0000-000097100000}"/>
    <cellStyle name="Note 10 4 4 2" xfId="5327" xr:uid="{00000000-0005-0000-0000-000098100000}"/>
    <cellStyle name="Note 10 4 4 3" xfId="5946" xr:uid="{00000000-0005-0000-0000-000099100000}"/>
    <cellStyle name="Note 10 4 5" xfId="4821" xr:uid="{00000000-0005-0000-0000-00009A100000}"/>
    <cellStyle name="Note 10 4 6" xfId="5482" xr:uid="{00000000-0005-0000-0000-00009B100000}"/>
    <cellStyle name="Note 10 5" xfId="4045" xr:uid="{00000000-0005-0000-0000-00009C100000}"/>
    <cellStyle name="Note 10 5 2" xfId="5007" xr:uid="{00000000-0005-0000-0000-00009D100000}"/>
    <cellStyle name="Note 10 5 3" xfId="5646" xr:uid="{00000000-0005-0000-0000-00009E100000}"/>
    <cellStyle name="Note 10 6" xfId="4200" xr:uid="{00000000-0005-0000-0000-00009F100000}"/>
    <cellStyle name="Note 10 6 2" xfId="5162" xr:uid="{00000000-0005-0000-0000-0000A0100000}"/>
    <cellStyle name="Note 10 6 3" xfId="5783" xr:uid="{00000000-0005-0000-0000-0000A1100000}"/>
    <cellStyle name="Note 10 7" xfId="4362" xr:uid="{00000000-0005-0000-0000-0000A2100000}"/>
    <cellStyle name="Note 10 7 2" xfId="5320" xr:uid="{00000000-0005-0000-0000-0000A3100000}"/>
    <cellStyle name="Note 10 7 3" xfId="5939" xr:uid="{00000000-0005-0000-0000-0000A4100000}"/>
    <cellStyle name="Note 10 8" xfId="4814" xr:uid="{00000000-0005-0000-0000-0000A5100000}"/>
    <cellStyle name="Note 10 9" xfId="5475" xr:uid="{00000000-0005-0000-0000-0000A6100000}"/>
    <cellStyle name="Note 11" xfId="3842" xr:uid="{00000000-0005-0000-0000-0000A7100000}"/>
    <cellStyle name="Note 11 2" xfId="3843" xr:uid="{00000000-0005-0000-0000-0000A8100000}"/>
    <cellStyle name="Note 11 2 2" xfId="3844" xr:uid="{00000000-0005-0000-0000-0000A9100000}"/>
    <cellStyle name="Note 11 2 2 2" xfId="3845" xr:uid="{00000000-0005-0000-0000-0000AA100000}"/>
    <cellStyle name="Note 11 2 2 2 2" xfId="4056" xr:uid="{00000000-0005-0000-0000-0000AB100000}"/>
    <cellStyle name="Note 11 2 2 2 2 2" xfId="5018" xr:uid="{00000000-0005-0000-0000-0000AC100000}"/>
    <cellStyle name="Note 11 2 2 2 2 3" xfId="5657" xr:uid="{00000000-0005-0000-0000-0000AD100000}"/>
    <cellStyle name="Note 11 2 2 2 3" xfId="4211" xr:uid="{00000000-0005-0000-0000-0000AE100000}"/>
    <cellStyle name="Note 11 2 2 2 3 2" xfId="5173" xr:uid="{00000000-0005-0000-0000-0000AF100000}"/>
    <cellStyle name="Note 11 2 2 2 3 3" xfId="5794" xr:uid="{00000000-0005-0000-0000-0000B0100000}"/>
    <cellStyle name="Note 11 2 2 2 4" xfId="4373" xr:uid="{00000000-0005-0000-0000-0000B1100000}"/>
    <cellStyle name="Note 11 2 2 2 4 2" xfId="5331" xr:uid="{00000000-0005-0000-0000-0000B2100000}"/>
    <cellStyle name="Note 11 2 2 2 4 3" xfId="5950" xr:uid="{00000000-0005-0000-0000-0000B3100000}"/>
    <cellStyle name="Note 11 2 2 2 5" xfId="4825" xr:uid="{00000000-0005-0000-0000-0000B4100000}"/>
    <cellStyle name="Note 11 2 2 2 6" xfId="5486" xr:uid="{00000000-0005-0000-0000-0000B5100000}"/>
    <cellStyle name="Note 11 2 2 3" xfId="4055" xr:uid="{00000000-0005-0000-0000-0000B6100000}"/>
    <cellStyle name="Note 11 2 2 3 2" xfId="5017" xr:uid="{00000000-0005-0000-0000-0000B7100000}"/>
    <cellStyle name="Note 11 2 2 3 3" xfId="5656" xr:uid="{00000000-0005-0000-0000-0000B8100000}"/>
    <cellStyle name="Note 11 2 2 4" xfId="4210" xr:uid="{00000000-0005-0000-0000-0000B9100000}"/>
    <cellStyle name="Note 11 2 2 4 2" xfId="5172" xr:uid="{00000000-0005-0000-0000-0000BA100000}"/>
    <cellStyle name="Note 11 2 2 4 3" xfId="5793" xr:uid="{00000000-0005-0000-0000-0000BB100000}"/>
    <cellStyle name="Note 11 2 2 5" xfId="4372" xr:uid="{00000000-0005-0000-0000-0000BC100000}"/>
    <cellStyle name="Note 11 2 2 5 2" xfId="5330" xr:uid="{00000000-0005-0000-0000-0000BD100000}"/>
    <cellStyle name="Note 11 2 2 5 3" xfId="5949" xr:uid="{00000000-0005-0000-0000-0000BE100000}"/>
    <cellStyle name="Note 11 2 2 6" xfId="4824" xr:uid="{00000000-0005-0000-0000-0000BF100000}"/>
    <cellStyle name="Note 11 2 2 7" xfId="5485" xr:uid="{00000000-0005-0000-0000-0000C0100000}"/>
    <cellStyle name="Note 11 2 3" xfId="3846" xr:uid="{00000000-0005-0000-0000-0000C1100000}"/>
    <cellStyle name="Note 11 2 3 2" xfId="4057" xr:uid="{00000000-0005-0000-0000-0000C2100000}"/>
    <cellStyle name="Note 11 2 3 2 2" xfId="5019" xr:uid="{00000000-0005-0000-0000-0000C3100000}"/>
    <cellStyle name="Note 11 2 3 2 3" xfId="5658" xr:uid="{00000000-0005-0000-0000-0000C4100000}"/>
    <cellStyle name="Note 11 2 3 3" xfId="4212" xr:uid="{00000000-0005-0000-0000-0000C5100000}"/>
    <cellStyle name="Note 11 2 3 3 2" xfId="5174" xr:uid="{00000000-0005-0000-0000-0000C6100000}"/>
    <cellStyle name="Note 11 2 3 3 3" xfId="5795" xr:uid="{00000000-0005-0000-0000-0000C7100000}"/>
    <cellStyle name="Note 11 2 3 4" xfId="4374" xr:uid="{00000000-0005-0000-0000-0000C8100000}"/>
    <cellStyle name="Note 11 2 3 4 2" xfId="5332" xr:uid="{00000000-0005-0000-0000-0000C9100000}"/>
    <cellStyle name="Note 11 2 3 4 3" xfId="5951" xr:uid="{00000000-0005-0000-0000-0000CA100000}"/>
    <cellStyle name="Note 11 2 3 5" xfId="4826" xr:uid="{00000000-0005-0000-0000-0000CB100000}"/>
    <cellStyle name="Note 11 2 3 6" xfId="5487" xr:uid="{00000000-0005-0000-0000-0000CC100000}"/>
    <cellStyle name="Note 11 2 4" xfId="4054" xr:uid="{00000000-0005-0000-0000-0000CD100000}"/>
    <cellStyle name="Note 11 2 4 2" xfId="5016" xr:uid="{00000000-0005-0000-0000-0000CE100000}"/>
    <cellStyle name="Note 11 2 4 3" xfId="5655" xr:uid="{00000000-0005-0000-0000-0000CF100000}"/>
    <cellStyle name="Note 11 2 5" xfId="4209" xr:uid="{00000000-0005-0000-0000-0000D0100000}"/>
    <cellStyle name="Note 11 2 5 2" xfId="5171" xr:uid="{00000000-0005-0000-0000-0000D1100000}"/>
    <cellStyle name="Note 11 2 5 3" xfId="5792" xr:uid="{00000000-0005-0000-0000-0000D2100000}"/>
    <cellStyle name="Note 11 2 6" xfId="4371" xr:uid="{00000000-0005-0000-0000-0000D3100000}"/>
    <cellStyle name="Note 11 2 6 2" xfId="5329" xr:uid="{00000000-0005-0000-0000-0000D4100000}"/>
    <cellStyle name="Note 11 2 6 3" xfId="5948" xr:uid="{00000000-0005-0000-0000-0000D5100000}"/>
    <cellStyle name="Note 11 2 7" xfId="4823" xr:uid="{00000000-0005-0000-0000-0000D6100000}"/>
    <cellStyle name="Note 11 2 8" xfId="5484" xr:uid="{00000000-0005-0000-0000-0000D7100000}"/>
    <cellStyle name="Note 11 3" xfId="3847" xr:uid="{00000000-0005-0000-0000-0000D8100000}"/>
    <cellStyle name="Note 11 3 2" xfId="3848" xr:uid="{00000000-0005-0000-0000-0000D9100000}"/>
    <cellStyle name="Note 11 3 2 2" xfId="4059" xr:uid="{00000000-0005-0000-0000-0000DA100000}"/>
    <cellStyle name="Note 11 3 2 2 2" xfId="5021" xr:uid="{00000000-0005-0000-0000-0000DB100000}"/>
    <cellStyle name="Note 11 3 2 2 3" xfId="5660" xr:uid="{00000000-0005-0000-0000-0000DC100000}"/>
    <cellStyle name="Note 11 3 2 3" xfId="4214" xr:uid="{00000000-0005-0000-0000-0000DD100000}"/>
    <cellStyle name="Note 11 3 2 3 2" xfId="5176" xr:uid="{00000000-0005-0000-0000-0000DE100000}"/>
    <cellStyle name="Note 11 3 2 3 3" xfId="5797" xr:uid="{00000000-0005-0000-0000-0000DF100000}"/>
    <cellStyle name="Note 11 3 2 4" xfId="4376" xr:uid="{00000000-0005-0000-0000-0000E0100000}"/>
    <cellStyle name="Note 11 3 2 4 2" xfId="5334" xr:uid="{00000000-0005-0000-0000-0000E1100000}"/>
    <cellStyle name="Note 11 3 2 4 3" xfId="5953" xr:uid="{00000000-0005-0000-0000-0000E2100000}"/>
    <cellStyle name="Note 11 3 2 5" xfId="4828" xr:uid="{00000000-0005-0000-0000-0000E3100000}"/>
    <cellStyle name="Note 11 3 2 6" xfId="5489" xr:uid="{00000000-0005-0000-0000-0000E4100000}"/>
    <cellStyle name="Note 11 3 3" xfId="4058" xr:uid="{00000000-0005-0000-0000-0000E5100000}"/>
    <cellStyle name="Note 11 3 3 2" xfId="5020" xr:uid="{00000000-0005-0000-0000-0000E6100000}"/>
    <cellStyle name="Note 11 3 3 3" xfId="5659" xr:uid="{00000000-0005-0000-0000-0000E7100000}"/>
    <cellStyle name="Note 11 3 4" xfId="4213" xr:uid="{00000000-0005-0000-0000-0000E8100000}"/>
    <cellStyle name="Note 11 3 4 2" xfId="5175" xr:uid="{00000000-0005-0000-0000-0000E9100000}"/>
    <cellStyle name="Note 11 3 4 3" xfId="5796" xr:uid="{00000000-0005-0000-0000-0000EA100000}"/>
    <cellStyle name="Note 11 3 5" xfId="4375" xr:uid="{00000000-0005-0000-0000-0000EB100000}"/>
    <cellStyle name="Note 11 3 5 2" xfId="5333" xr:uid="{00000000-0005-0000-0000-0000EC100000}"/>
    <cellStyle name="Note 11 3 5 3" xfId="5952" xr:uid="{00000000-0005-0000-0000-0000ED100000}"/>
    <cellStyle name="Note 11 3 6" xfId="4827" xr:uid="{00000000-0005-0000-0000-0000EE100000}"/>
    <cellStyle name="Note 11 3 7" xfId="5488" xr:uid="{00000000-0005-0000-0000-0000EF100000}"/>
    <cellStyle name="Note 11 4" xfId="3849" xr:uid="{00000000-0005-0000-0000-0000F0100000}"/>
    <cellStyle name="Note 11 4 2" xfId="4060" xr:uid="{00000000-0005-0000-0000-0000F1100000}"/>
    <cellStyle name="Note 11 4 2 2" xfId="5022" xr:uid="{00000000-0005-0000-0000-0000F2100000}"/>
    <cellStyle name="Note 11 4 2 3" xfId="5661" xr:uid="{00000000-0005-0000-0000-0000F3100000}"/>
    <cellStyle name="Note 11 4 3" xfId="4215" xr:uid="{00000000-0005-0000-0000-0000F4100000}"/>
    <cellStyle name="Note 11 4 3 2" xfId="5177" xr:uid="{00000000-0005-0000-0000-0000F5100000}"/>
    <cellStyle name="Note 11 4 3 3" xfId="5798" xr:uid="{00000000-0005-0000-0000-0000F6100000}"/>
    <cellStyle name="Note 11 4 4" xfId="4377" xr:uid="{00000000-0005-0000-0000-0000F7100000}"/>
    <cellStyle name="Note 11 4 4 2" xfId="5335" xr:uid="{00000000-0005-0000-0000-0000F8100000}"/>
    <cellStyle name="Note 11 4 4 3" xfId="5954" xr:uid="{00000000-0005-0000-0000-0000F9100000}"/>
    <cellStyle name="Note 11 4 5" xfId="4829" xr:uid="{00000000-0005-0000-0000-0000FA100000}"/>
    <cellStyle name="Note 11 4 6" xfId="5490" xr:uid="{00000000-0005-0000-0000-0000FB100000}"/>
    <cellStyle name="Note 11 5" xfId="4053" xr:uid="{00000000-0005-0000-0000-0000FC100000}"/>
    <cellStyle name="Note 11 5 2" xfId="5015" xr:uid="{00000000-0005-0000-0000-0000FD100000}"/>
    <cellStyle name="Note 11 5 3" xfId="5654" xr:uid="{00000000-0005-0000-0000-0000FE100000}"/>
    <cellStyle name="Note 11 6" xfId="4208" xr:uid="{00000000-0005-0000-0000-0000FF100000}"/>
    <cellStyle name="Note 11 6 2" xfId="5170" xr:uid="{00000000-0005-0000-0000-000000110000}"/>
    <cellStyle name="Note 11 6 3" xfId="5791" xr:uid="{00000000-0005-0000-0000-000001110000}"/>
    <cellStyle name="Note 11 7" xfId="4370" xr:uid="{00000000-0005-0000-0000-000002110000}"/>
    <cellStyle name="Note 11 7 2" xfId="5328" xr:uid="{00000000-0005-0000-0000-000003110000}"/>
    <cellStyle name="Note 11 7 3" xfId="5947" xr:uid="{00000000-0005-0000-0000-000004110000}"/>
    <cellStyle name="Note 11 8" xfId="4822" xr:uid="{00000000-0005-0000-0000-000005110000}"/>
    <cellStyle name="Note 11 9" xfId="5483" xr:uid="{00000000-0005-0000-0000-000006110000}"/>
    <cellStyle name="Note 12" xfId="3850" xr:uid="{00000000-0005-0000-0000-000007110000}"/>
    <cellStyle name="Note 12 2" xfId="3851" xr:uid="{00000000-0005-0000-0000-000008110000}"/>
    <cellStyle name="Note 12 2 2" xfId="3852" xr:uid="{00000000-0005-0000-0000-000009110000}"/>
    <cellStyle name="Note 12 2 2 2" xfId="3853" xr:uid="{00000000-0005-0000-0000-00000A110000}"/>
    <cellStyle name="Note 12 2 2 2 2" xfId="4064" xr:uid="{00000000-0005-0000-0000-00000B110000}"/>
    <cellStyle name="Note 12 2 2 2 2 2" xfId="5026" xr:uid="{00000000-0005-0000-0000-00000C110000}"/>
    <cellStyle name="Note 12 2 2 2 2 3" xfId="5665" xr:uid="{00000000-0005-0000-0000-00000D110000}"/>
    <cellStyle name="Note 12 2 2 2 3" xfId="4219" xr:uid="{00000000-0005-0000-0000-00000E110000}"/>
    <cellStyle name="Note 12 2 2 2 3 2" xfId="5181" xr:uid="{00000000-0005-0000-0000-00000F110000}"/>
    <cellStyle name="Note 12 2 2 2 3 3" xfId="5802" xr:uid="{00000000-0005-0000-0000-000010110000}"/>
    <cellStyle name="Note 12 2 2 2 4" xfId="4381" xr:uid="{00000000-0005-0000-0000-000011110000}"/>
    <cellStyle name="Note 12 2 2 2 4 2" xfId="5339" xr:uid="{00000000-0005-0000-0000-000012110000}"/>
    <cellStyle name="Note 12 2 2 2 4 3" xfId="5958" xr:uid="{00000000-0005-0000-0000-000013110000}"/>
    <cellStyle name="Note 12 2 2 2 5" xfId="4833" xr:uid="{00000000-0005-0000-0000-000014110000}"/>
    <cellStyle name="Note 12 2 2 2 6" xfId="5494" xr:uid="{00000000-0005-0000-0000-000015110000}"/>
    <cellStyle name="Note 12 2 2 3" xfId="4063" xr:uid="{00000000-0005-0000-0000-000016110000}"/>
    <cellStyle name="Note 12 2 2 3 2" xfId="5025" xr:uid="{00000000-0005-0000-0000-000017110000}"/>
    <cellStyle name="Note 12 2 2 3 3" xfId="5664" xr:uid="{00000000-0005-0000-0000-000018110000}"/>
    <cellStyle name="Note 12 2 2 4" xfId="4218" xr:uid="{00000000-0005-0000-0000-000019110000}"/>
    <cellStyle name="Note 12 2 2 4 2" xfId="5180" xr:uid="{00000000-0005-0000-0000-00001A110000}"/>
    <cellStyle name="Note 12 2 2 4 3" xfId="5801" xr:uid="{00000000-0005-0000-0000-00001B110000}"/>
    <cellStyle name="Note 12 2 2 5" xfId="4380" xr:uid="{00000000-0005-0000-0000-00001C110000}"/>
    <cellStyle name="Note 12 2 2 5 2" xfId="5338" xr:uid="{00000000-0005-0000-0000-00001D110000}"/>
    <cellStyle name="Note 12 2 2 5 3" xfId="5957" xr:uid="{00000000-0005-0000-0000-00001E110000}"/>
    <cellStyle name="Note 12 2 2 6" xfId="4832" xr:uid="{00000000-0005-0000-0000-00001F110000}"/>
    <cellStyle name="Note 12 2 2 7" xfId="5493" xr:uid="{00000000-0005-0000-0000-000020110000}"/>
    <cellStyle name="Note 12 2 3" xfId="3854" xr:uid="{00000000-0005-0000-0000-000021110000}"/>
    <cellStyle name="Note 12 2 3 2" xfId="4065" xr:uid="{00000000-0005-0000-0000-000022110000}"/>
    <cellStyle name="Note 12 2 3 2 2" xfId="5027" xr:uid="{00000000-0005-0000-0000-000023110000}"/>
    <cellStyle name="Note 12 2 3 2 3" xfId="5666" xr:uid="{00000000-0005-0000-0000-000024110000}"/>
    <cellStyle name="Note 12 2 3 3" xfId="4220" xr:uid="{00000000-0005-0000-0000-000025110000}"/>
    <cellStyle name="Note 12 2 3 3 2" xfId="5182" xr:uid="{00000000-0005-0000-0000-000026110000}"/>
    <cellStyle name="Note 12 2 3 3 3" xfId="5803" xr:uid="{00000000-0005-0000-0000-000027110000}"/>
    <cellStyle name="Note 12 2 3 4" xfId="4382" xr:uid="{00000000-0005-0000-0000-000028110000}"/>
    <cellStyle name="Note 12 2 3 4 2" xfId="5340" xr:uid="{00000000-0005-0000-0000-000029110000}"/>
    <cellStyle name="Note 12 2 3 4 3" xfId="5959" xr:uid="{00000000-0005-0000-0000-00002A110000}"/>
    <cellStyle name="Note 12 2 3 5" xfId="4834" xr:uid="{00000000-0005-0000-0000-00002B110000}"/>
    <cellStyle name="Note 12 2 3 6" xfId="5495" xr:uid="{00000000-0005-0000-0000-00002C110000}"/>
    <cellStyle name="Note 12 2 4" xfId="4062" xr:uid="{00000000-0005-0000-0000-00002D110000}"/>
    <cellStyle name="Note 12 2 4 2" xfId="5024" xr:uid="{00000000-0005-0000-0000-00002E110000}"/>
    <cellStyle name="Note 12 2 4 3" xfId="5663" xr:uid="{00000000-0005-0000-0000-00002F110000}"/>
    <cellStyle name="Note 12 2 5" xfId="4217" xr:uid="{00000000-0005-0000-0000-000030110000}"/>
    <cellStyle name="Note 12 2 5 2" xfId="5179" xr:uid="{00000000-0005-0000-0000-000031110000}"/>
    <cellStyle name="Note 12 2 5 3" xfId="5800" xr:uid="{00000000-0005-0000-0000-000032110000}"/>
    <cellStyle name="Note 12 2 6" xfId="4379" xr:uid="{00000000-0005-0000-0000-000033110000}"/>
    <cellStyle name="Note 12 2 6 2" xfId="5337" xr:uid="{00000000-0005-0000-0000-000034110000}"/>
    <cellStyle name="Note 12 2 6 3" xfId="5956" xr:uid="{00000000-0005-0000-0000-000035110000}"/>
    <cellStyle name="Note 12 2 7" xfId="4831" xr:uid="{00000000-0005-0000-0000-000036110000}"/>
    <cellStyle name="Note 12 2 8" xfId="5492" xr:uid="{00000000-0005-0000-0000-000037110000}"/>
    <cellStyle name="Note 12 3" xfId="3855" xr:uid="{00000000-0005-0000-0000-000038110000}"/>
    <cellStyle name="Note 12 3 2" xfId="3856" xr:uid="{00000000-0005-0000-0000-000039110000}"/>
    <cellStyle name="Note 12 3 2 2" xfId="4067" xr:uid="{00000000-0005-0000-0000-00003A110000}"/>
    <cellStyle name="Note 12 3 2 2 2" xfId="5029" xr:uid="{00000000-0005-0000-0000-00003B110000}"/>
    <cellStyle name="Note 12 3 2 2 3" xfId="5668" xr:uid="{00000000-0005-0000-0000-00003C110000}"/>
    <cellStyle name="Note 12 3 2 3" xfId="4222" xr:uid="{00000000-0005-0000-0000-00003D110000}"/>
    <cellStyle name="Note 12 3 2 3 2" xfId="5184" xr:uid="{00000000-0005-0000-0000-00003E110000}"/>
    <cellStyle name="Note 12 3 2 3 3" xfId="5805" xr:uid="{00000000-0005-0000-0000-00003F110000}"/>
    <cellStyle name="Note 12 3 2 4" xfId="4384" xr:uid="{00000000-0005-0000-0000-000040110000}"/>
    <cellStyle name="Note 12 3 2 4 2" xfId="5342" xr:uid="{00000000-0005-0000-0000-000041110000}"/>
    <cellStyle name="Note 12 3 2 4 3" xfId="5961" xr:uid="{00000000-0005-0000-0000-000042110000}"/>
    <cellStyle name="Note 12 3 2 5" xfId="4836" xr:uid="{00000000-0005-0000-0000-000043110000}"/>
    <cellStyle name="Note 12 3 2 6" xfId="5497" xr:uid="{00000000-0005-0000-0000-000044110000}"/>
    <cellStyle name="Note 12 3 3" xfId="4066" xr:uid="{00000000-0005-0000-0000-000045110000}"/>
    <cellStyle name="Note 12 3 3 2" xfId="5028" xr:uid="{00000000-0005-0000-0000-000046110000}"/>
    <cellStyle name="Note 12 3 3 3" xfId="5667" xr:uid="{00000000-0005-0000-0000-000047110000}"/>
    <cellStyle name="Note 12 3 4" xfId="4221" xr:uid="{00000000-0005-0000-0000-000048110000}"/>
    <cellStyle name="Note 12 3 4 2" xfId="5183" xr:uid="{00000000-0005-0000-0000-000049110000}"/>
    <cellStyle name="Note 12 3 4 3" xfId="5804" xr:uid="{00000000-0005-0000-0000-00004A110000}"/>
    <cellStyle name="Note 12 3 5" xfId="4383" xr:uid="{00000000-0005-0000-0000-00004B110000}"/>
    <cellStyle name="Note 12 3 5 2" xfId="5341" xr:uid="{00000000-0005-0000-0000-00004C110000}"/>
    <cellStyle name="Note 12 3 5 3" xfId="5960" xr:uid="{00000000-0005-0000-0000-00004D110000}"/>
    <cellStyle name="Note 12 3 6" xfId="4835" xr:uid="{00000000-0005-0000-0000-00004E110000}"/>
    <cellStyle name="Note 12 3 7" xfId="5496" xr:uid="{00000000-0005-0000-0000-00004F110000}"/>
    <cellStyle name="Note 12 4" xfId="3857" xr:uid="{00000000-0005-0000-0000-000050110000}"/>
    <cellStyle name="Note 12 4 2" xfId="4068" xr:uid="{00000000-0005-0000-0000-000051110000}"/>
    <cellStyle name="Note 12 4 2 2" xfId="5030" xr:uid="{00000000-0005-0000-0000-000052110000}"/>
    <cellStyle name="Note 12 4 2 3" xfId="5669" xr:uid="{00000000-0005-0000-0000-000053110000}"/>
    <cellStyle name="Note 12 4 3" xfId="4223" xr:uid="{00000000-0005-0000-0000-000054110000}"/>
    <cellStyle name="Note 12 4 3 2" xfId="5185" xr:uid="{00000000-0005-0000-0000-000055110000}"/>
    <cellStyle name="Note 12 4 3 3" xfId="5806" xr:uid="{00000000-0005-0000-0000-000056110000}"/>
    <cellStyle name="Note 12 4 4" xfId="4385" xr:uid="{00000000-0005-0000-0000-000057110000}"/>
    <cellStyle name="Note 12 4 4 2" xfId="5343" xr:uid="{00000000-0005-0000-0000-000058110000}"/>
    <cellStyle name="Note 12 4 4 3" xfId="5962" xr:uid="{00000000-0005-0000-0000-000059110000}"/>
    <cellStyle name="Note 12 4 5" xfId="4837" xr:uid="{00000000-0005-0000-0000-00005A110000}"/>
    <cellStyle name="Note 12 4 6" xfId="5498" xr:uid="{00000000-0005-0000-0000-00005B110000}"/>
    <cellStyle name="Note 12 5" xfId="4061" xr:uid="{00000000-0005-0000-0000-00005C110000}"/>
    <cellStyle name="Note 12 5 2" xfId="5023" xr:uid="{00000000-0005-0000-0000-00005D110000}"/>
    <cellStyle name="Note 12 5 3" xfId="5662" xr:uid="{00000000-0005-0000-0000-00005E110000}"/>
    <cellStyle name="Note 12 6" xfId="4216" xr:uid="{00000000-0005-0000-0000-00005F110000}"/>
    <cellStyle name="Note 12 6 2" xfId="5178" xr:uid="{00000000-0005-0000-0000-000060110000}"/>
    <cellStyle name="Note 12 6 3" xfId="5799" xr:uid="{00000000-0005-0000-0000-000061110000}"/>
    <cellStyle name="Note 12 7" xfId="4378" xr:uid="{00000000-0005-0000-0000-000062110000}"/>
    <cellStyle name="Note 12 7 2" xfId="5336" xr:uid="{00000000-0005-0000-0000-000063110000}"/>
    <cellStyle name="Note 12 7 3" xfId="5955" xr:uid="{00000000-0005-0000-0000-000064110000}"/>
    <cellStyle name="Note 12 8" xfId="4830" xr:uid="{00000000-0005-0000-0000-000065110000}"/>
    <cellStyle name="Note 12 9" xfId="5491" xr:uid="{00000000-0005-0000-0000-000066110000}"/>
    <cellStyle name="Note 13" xfId="3858" xr:uid="{00000000-0005-0000-0000-000067110000}"/>
    <cellStyle name="Note 13 2" xfId="3859" xr:uid="{00000000-0005-0000-0000-000068110000}"/>
    <cellStyle name="Note 13 2 2" xfId="3860" xr:uid="{00000000-0005-0000-0000-000069110000}"/>
    <cellStyle name="Note 13 2 2 2" xfId="4071" xr:uid="{00000000-0005-0000-0000-00006A110000}"/>
    <cellStyle name="Note 13 2 2 2 2" xfId="5033" xr:uid="{00000000-0005-0000-0000-00006B110000}"/>
    <cellStyle name="Note 13 2 2 2 3" xfId="5672" xr:uid="{00000000-0005-0000-0000-00006C110000}"/>
    <cellStyle name="Note 13 2 2 3" xfId="4226" xr:uid="{00000000-0005-0000-0000-00006D110000}"/>
    <cellStyle name="Note 13 2 2 3 2" xfId="5188" xr:uid="{00000000-0005-0000-0000-00006E110000}"/>
    <cellStyle name="Note 13 2 2 3 3" xfId="5809" xr:uid="{00000000-0005-0000-0000-00006F110000}"/>
    <cellStyle name="Note 13 2 2 4" xfId="4388" xr:uid="{00000000-0005-0000-0000-000070110000}"/>
    <cellStyle name="Note 13 2 2 4 2" xfId="5346" xr:uid="{00000000-0005-0000-0000-000071110000}"/>
    <cellStyle name="Note 13 2 2 4 3" xfId="5965" xr:uid="{00000000-0005-0000-0000-000072110000}"/>
    <cellStyle name="Note 13 2 2 5" xfId="4840" xr:uid="{00000000-0005-0000-0000-000073110000}"/>
    <cellStyle name="Note 13 2 2 6" xfId="5501" xr:uid="{00000000-0005-0000-0000-000074110000}"/>
    <cellStyle name="Note 13 2 3" xfId="4070" xr:uid="{00000000-0005-0000-0000-000075110000}"/>
    <cellStyle name="Note 13 2 3 2" xfId="5032" xr:uid="{00000000-0005-0000-0000-000076110000}"/>
    <cellStyle name="Note 13 2 3 3" xfId="5671" xr:uid="{00000000-0005-0000-0000-000077110000}"/>
    <cellStyle name="Note 13 2 4" xfId="4225" xr:uid="{00000000-0005-0000-0000-000078110000}"/>
    <cellStyle name="Note 13 2 4 2" xfId="5187" xr:uid="{00000000-0005-0000-0000-000079110000}"/>
    <cellStyle name="Note 13 2 4 3" xfId="5808" xr:uid="{00000000-0005-0000-0000-00007A110000}"/>
    <cellStyle name="Note 13 2 5" xfId="4387" xr:uid="{00000000-0005-0000-0000-00007B110000}"/>
    <cellStyle name="Note 13 2 5 2" xfId="5345" xr:uid="{00000000-0005-0000-0000-00007C110000}"/>
    <cellStyle name="Note 13 2 5 3" xfId="5964" xr:uid="{00000000-0005-0000-0000-00007D110000}"/>
    <cellStyle name="Note 13 2 6" xfId="4839" xr:uid="{00000000-0005-0000-0000-00007E110000}"/>
    <cellStyle name="Note 13 2 7" xfId="5500" xr:uid="{00000000-0005-0000-0000-00007F110000}"/>
    <cellStyle name="Note 13 3" xfId="3861" xr:uid="{00000000-0005-0000-0000-000080110000}"/>
    <cellStyle name="Note 13 3 2" xfId="3862" xr:uid="{00000000-0005-0000-0000-000081110000}"/>
    <cellStyle name="Note 13 3 2 2" xfId="4073" xr:uid="{00000000-0005-0000-0000-000082110000}"/>
    <cellStyle name="Note 13 3 2 2 2" xfId="5035" xr:uid="{00000000-0005-0000-0000-000083110000}"/>
    <cellStyle name="Note 13 3 2 2 3" xfId="5674" xr:uid="{00000000-0005-0000-0000-000084110000}"/>
    <cellStyle name="Note 13 3 2 3" xfId="4228" xr:uid="{00000000-0005-0000-0000-000085110000}"/>
    <cellStyle name="Note 13 3 2 3 2" xfId="5190" xr:uid="{00000000-0005-0000-0000-000086110000}"/>
    <cellStyle name="Note 13 3 2 3 3" xfId="5811" xr:uid="{00000000-0005-0000-0000-000087110000}"/>
    <cellStyle name="Note 13 3 2 4" xfId="4390" xr:uid="{00000000-0005-0000-0000-000088110000}"/>
    <cellStyle name="Note 13 3 2 4 2" xfId="5348" xr:uid="{00000000-0005-0000-0000-000089110000}"/>
    <cellStyle name="Note 13 3 2 4 3" xfId="5967" xr:uid="{00000000-0005-0000-0000-00008A110000}"/>
    <cellStyle name="Note 13 3 2 5" xfId="4842" xr:uid="{00000000-0005-0000-0000-00008B110000}"/>
    <cellStyle name="Note 13 3 2 6" xfId="5503" xr:uid="{00000000-0005-0000-0000-00008C110000}"/>
    <cellStyle name="Note 13 3 3" xfId="4072" xr:uid="{00000000-0005-0000-0000-00008D110000}"/>
    <cellStyle name="Note 13 3 3 2" xfId="5034" xr:uid="{00000000-0005-0000-0000-00008E110000}"/>
    <cellStyle name="Note 13 3 3 3" xfId="5673" xr:uid="{00000000-0005-0000-0000-00008F110000}"/>
    <cellStyle name="Note 13 3 4" xfId="4227" xr:uid="{00000000-0005-0000-0000-000090110000}"/>
    <cellStyle name="Note 13 3 4 2" xfId="5189" xr:uid="{00000000-0005-0000-0000-000091110000}"/>
    <cellStyle name="Note 13 3 4 3" xfId="5810" xr:uid="{00000000-0005-0000-0000-000092110000}"/>
    <cellStyle name="Note 13 3 5" xfId="4389" xr:uid="{00000000-0005-0000-0000-000093110000}"/>
    <cellStyle name="Note 13 3 5 2" xfId="5347" xr:uid="{00000000-0005-0000-0000-000094110000}"/>
    <cellStyle name="Note 13 3 5 3" xfId="5966" xr:uid="{00000000-0005-0000-0000-000095110000}"/>
    <cellStyle name="Note 13 3 6" xfId="4841" xr:uid="{00000000-0005-0000-0000-000096110000}"/>
    <cellStyle name="Note 13 3 7" xfId="5502" xr:uid="{00000000-0005-0000-0000-000097110000}"/>
    <cellStyle name="Note 13 4" xfId="3863" xr:uid="{00000000-0005-0000-0000-000098110000}"/>
    <cellStyle name="Note 13 4 2" xfId="4074" xr:uid="{00000000-0005-0000-0000-000099110000}"/>
    <cellStyle name="Note 13 4 2 2" xfId="5036" xr:uid="{00000000-0005-0000-0000-00009A110000}"/>
    <cellStyle name="Note 13 4 2 3" xfId="5675" xr:uid="{00000000-0005-0000-0000-00009B110000}"/>
    <cellStyle name="Note 13 4 3" xfId="4229" xr:uid="{00000000-0005-0000-0000-00009C110000}"/>
    <cellStyle name="Note 13 4 3 2" xfId="5191" xr:uid="{00000000-0005-0000-0000-00009D110000}"/>
    <cellStyle name="Note 13 4 3 3" xfId="5812" xr:uid="{00000000-0005-0000-0000-00009E110000}"/>
    <cellStyle name="Note 13 4 4" xfId="4391" xr:uid="{00000000-0005-0000-0000-00009F110000}"/>
    <cellStyle name="Note 13 4 4 2" xfId="5349" xr:uid="{00000000-0005-0000-0000-0000A0110000}"/>
    <cellStyle name="Note 13 4 4 3" xfId="5968" xr:uid="{00000000-0005-0000-0000-0000A1110000}"/>
    <cellStyle name="Note 13 4 5" xfId="4843" xr:uid="{00000000-0005-0000-0000-0000A2110000}"/>
    <cellStyle name="Note 13 4 6" xfId="5504" xr:uid="{00000000-0005-0000-0000-0000A3110000}"/>
    <cellStyle name="Note 13 5" xfId="4069" xr:uid="{00000000-0005-0000-0000-0000A4110000}"/>
    <cellStyle name="Note 13 5 2" xfId="5031" xr:uid="{00000000-0005-0000-0000-0000A5110000}"/>
    <cellStyle name="Note 13 5 3" xfId="5670" xr:uid="{00000000-0005-0000-0000-0000A6110000}"/>
    <cellStyle name="Note 13 6" xfId="4224" xr:uid="{00000000-0005-0000-0000-0000A7110000}"/>
    <cellStyle name="Note 13 6 2" xfId="5186" xr:uid="{00000000-0005-0000-0000-0000A8110000}"/>
    <cellStyle name="Note 13 6 3" xfId="5807" xr:uid="{00000000-0005-0000-0000-0000A9110000}"/>
    <cellStyle name="Note 13 7" xfId="4386" xr:uid="{00000000-0005-0000-0000-0000AA110000}"/>
    <cellStyle name="Note 13 7 2" xfId="5344" xr:uid="{00000000-0005-0000-0000-0000AB110000}"/>
    <cellStyle name="Note 13 7 3" xfId="5963" xr:uid="{00000000-0005-0000-0000-0000AC110000}"/>
    <cellStyle name="Note 13 8" xfId="4838" xr:uid="{00000000-0005-0000-0000-0000AD110000}"/>
    <cellStyle name="Note 13 9" xfId="5499" xr:uid="{00000000-0005-0000-0000-0000AE110000}"/>
    <cellStyle name="Note 14" xfId="3864" xr:uid="{00000000-0005-0000-0000-0000AF110000}"/>
    <cellStyle name="Note 14 2" xfId="3865" xr:uid="{00000000-0005-0000-0000-0000B0110000}"/>
    <cellStyle name="Note 14 2 2" xfId="3866" xr:uid="{00000000-0005-0000-0000-0000B1110000}"/>
    <cellStyle name="Note 14 2 2 2" xfId="4077" xr:uid="{00000000-0005-0000-0000-0000B2110000}"/>
    <cellStyle name="Note 14 2 2 2 2" xfId="5039" xr:uid="{00000000-0005-0000-0000-0000B3110000}"/>
    <cellStyle name="Note 14 2 2 2 3" xfId="5678" xr:uid="{00000000-0005-0000-0000-0000B4110000}"/>
    <cellStyle name="Note 14 2 2 3" xfId="4232" xr:uid="{00000000-0005-0000-0000-0000B5110000}"/>
    <cellStyle name="Note 14 2 2 3 2" xfId="5194" xr:uid="{00000000-0005-0000-0000-0000B6110000}"/>
    <cellStyle name="Note 14 2 2 3 3" xfId="5815" xr:uid="{00000000-0005-0000-0000-0000B7110000}"/>
    <cellStyle name="Note 14 2 2 4" xfId="4394" xr:uid="{00000000-0005-0000-0000-0000B8110000}"/>
    <cellStyle name="Note 14 2 2 4 2" xfId="5352" xr:uid="{00000000-0005-0000-0000-0000B9110000}"/>
    <cellStyle name="Note 14 2 2 4 3" xfId="5971" xr:uid="{00000000-0005-0000-0000-0000BA110000}"/>
    <cellStyle name="Note 14 2 2 5" xfId="4846" xr:uid="{00000000-0005-0000-0000-0000BB110000}"/>
    <cellStyle name="Note 14 2 2 6" xfId="5507" xr:uid="{00000000-0005-0000-0000-0000BC110000}"/>
    <cellStyle name="Note 14 2 3" xfId="4076" xr:uid="{00000000-0005-0000-0000-0000BD110000}"/>
    <cellStyle name="Note 14 2 3 2" xfId="5038" xr:uid="{00000000-0005-0000-0000-0000BE110000}"/>
    <cellStyle name="Note 14 2 3 3" xfId="5677" xr:uid="{00000000-0005-0000-0000-0000BF110000}"/>
    <cellStyle name="Note 14 2 4" xfId="4231" xr:uid="{00000000-0005-0000-0000-0000C0110000}"/>
    <cellStyle name="Note 14 2 4 2" xfId="5193" xr:uid="{00000000-0005-0000-0000-0000C1110000}"/>
    <cellStyle name="Note 14 2 4 3" xfId="5814" xr:uid="{00000000-0005-0000-0000-0000C2110000}"/>
    <cellStyle name="Note 14 2 5" xfId="4393" xr:uid="{00000000-0005-0000-0000-0000C3110000}"/>
    <cellStyle name="Note 14 2 5 2" xfId="5351" xr:uid="{00000000-0005-0000-0000-0000C4110000}"/>
    <cellStyle name="Note 14 2 5 3" xfId="5970" xr:uid="{00000000-0005-0000-0000-0000C5110000}"/>
    <cellStyle name="Note 14 2 6" xfId="4845" xr:uid="{00000000-0005-0000-0000-0000C6110000}"/>
    <cellStyle name="Note 14 2 7" xfId="5506" xr:uid="{00000000-0005-0000-0000-0000C7110000}"/>
    <cellStyle name="Note 14 3" xfId="3867" xr:uid="{00000000-0005-0000-0000-0000C8110000}"/>
    <cellStyle name="Note 14 3 2" xfId="3868" xr:uid="{00000000-0005-0000-0000-0000C9110000}"/>
    <cellStyle name="Note 14 3 2 2" xfId="4079" xr:uid="{00000000-0005-0000-0000-0000CA110000}"/>
    <cellStyle name="Note 14 3 2 2 2" xfId="5041" xr:uid="{00000000-0005-0000-0000-0000CB110000}"/>
    <cellStyle name="Note 14 3 2 2 3" xfId="5680" xr:uid="{00000000-0005-0000-0000-0000CC110000}"/>
    <cellStyle name="Note 14 3 2 3" xfId="4234" xr:uid="{00000000-0005-0000-0000-0000CD110000}"/>
    <cellStyle name="Note 14 3 2 3 2" xfId="5196" xr:uid="{00000000-0005-0000-0000-0000CE110000}"/>
    <cellStyle name="Note 14 3 2 3 3" xfId="5817" xr:uid="{00000000-0005-0000-0000-0000CF110000}"/>
    <cellStyle name="Note 14 3 2 4" xfId="4396" xr:uid="{00000000-0005-0000-0000-0000D0110000}"/>
    <cellStyle name="Note 14 3 2 4 2" xfId="5354" xr:uid="{00000000-0005-0000-0000-0000D1110000}"/>
    <cellStyle name="Note 14 3 2 4 3" xfId="5973" xr:uid="{00000000-0005-0000-0000-0000D2110000}"/>
    <cellStyle name="Note 14 3 2 5" xfId="4848" xr:uid="{00000000-0005-0000-0000-0000D3110000}"/>
    <cellStyle name="Note 14 3 2 6" xfId="5509" xr:uid="{00000000-0005-0000-0000-0000D4110000}"/>
    <cellStyle name="Note 14 3 3" xfId="4078" xr:uid="{00000000-0005-0000-0000-0000D5110000}"/>
    <cellStyle name="Note 14 3 3 2" xfId="5040" xr:uid="{00000000-0005-0000-0000-0000D6110000}"/>
    <cellStyle name="Note 14 3 3 3" xfId="5679" xr:uid="{00000000-0005-0000-0000-0000D7110000}"/>
    <cellStyle name="Note 14 3 4" xfId="4233" xr:uid="{00000000-0005-0000-0000-0000D8110000}"/>
    <cellStyle name="Note 14 3 4 2" xfId="5195" xr:uid="{00000000-0005-0000-0000-0000D9110000}"/>
    <cellStyle name="Note 14 3 4 3" xfId="5816" xr:uid="{00000000-0005-0000-0000-0000DA110000}"/>
    <cellStyle name="Note 14 3 5" xfId="4395" xr:uid="{00000000-0005-0000-0000-0000DB110000}"/>
    <cellStyle name="Note 14 3 5 2" xfId="5353" xr:uid="{00000000-0005-0000-0000-0000DC110000}"/>
    <cellStyle name="Note 14 3 5 3" xfId="5972" xr:uid="{00000000-0005-0000-0000-0000DD110000}"/>
    <cellStyle name="Note 14 3 6" xfId="4847" xr:uid="{00000000-0005-0000-0000-0000DE110000}"/>
    <cellStyle name="Note 14 3 7" xfId="5508" xr:uid="{00000000-0005-0000-0000-0000DF110000}"/>
    <cellStyle name="Note 14 4" xfId="3869" xr:uid="{00000000-0005-0000-0000-0000E0110000}"/>
    <cellStyle name="Note 14 4 2" xfId="4080" xr:uid="{00000000-0005-0000-0000-0000E1110000}"/>
    <cellStyle name="Note 14 4 2 2" xfId="5042" xr:uid="{00000000-0005-0000-0000-0000E2110000}"/>
    <cellStyle name="Note 14 4 2 3" xfId="5681" xr:uid="{00000000-0005-0000-0000-0000E3110000}"/>
    <cellStyle name="Note 14 4 3" xfId="4235" xr:uid="{00000000-0005-0000-0000-0000E4110000}"/>
    <cellStyle name="Note 14 4 3 2" xfId="5197" xr:uid="{00000000-0005-0000-0000-0000E5110000}"/>
    <cellStyle name="Note 14 4 3 3" xfId="5818" xr:uid="{00000000-0005-0000-0000-0000E6110000}"/>
    <cellStyle name="Note 14 4 4" xfId="4397" xr:uid="{00000000-0005-0000-0000-0000E7110000}"/>
    <cellStyle name="Note 14 4 4 2" xfId="5355" xr:uid="{00000000-0005-0000-0000-0000E8110000}"/>
    <cellStyle name="Note 14 4 4 3" xfId="5974" xr:uid="{00000000-0005-0000-0000-0000E9110000}"/>
    <cellStyle name="Note 14 4 5" xfId="4849" xr:uid="{00000000-0005-0000-0000-0000EA110000}"/>
    <cellStyle name="Note 14 4 6" xfId="5510" xr:uid="{00000000-0005-0000-0000-0000EB110000}"/>
    <cellStyle name="Note 14 5" xfId="4075" xr:uid="{00000000-0005-0000-0000-0000EC110000}"/>
    <cellStyle name="Note 14 5 2" xfId="5037" xr:uid="{00000000-0005-0000-0000-0000ED110000}"/>
    <cellStyle name="Note 14 5 3" xfId="5676" xr:uid="{00000000-0005-0000-0000-0000EE110000}"/>
    <cellStyle name="Note 14 6" xfId="4230" xr:uid="{00000000-0005-0000-0000-0000EF110000}"/>
    <cellStyle name="Note 14 6 2" xfId="5192" xr:uid="{00000000-0005-0000-0000-0000F0110000}"/>
    <cellStyle name="Note 14 6 3" xfId="5813" xr:uid="{00000000-0005-0000-0000-0000F1110000}"/>
    <cellStyle name="Note 14 7" xfId="4392" xr:uid="{00000000-0005-0000-0000-0000F2110000}"/>
    <cellStyle name="Note 14 7 2" xfId="5350" xr:uid="{00000000-0005-0000-0000-0000F3110000}"/>
    <cellStyle name="Note 14 7 3" xfId="5969" xr:uid="{00000000-0005-0000-0000-0000F4110000}"/>
    <cellStyle name="Note 14 8" xfId="4844" xr:uid="{00000000-0005-0000-0000-0000F5110000}"/>
    <cellStyle name="Note 14 9" xfId="5505" xr:uid="{00000000-0005-0000-0000-0000F6110000}"/>
    <cellStyle name="Note 15" xfId="3870" xr:uid="{00000000-0005-0000-0000-0000F7110000}"/>
    <cellStyle name="Note 15 2" xfId="3871" xr:uid="{00000000-0005-0000-0000-0000F8110000}"/>
    <cellStyle name="Note 15 2 2" xfId="3872" xr:uid="{00000000-0005-0000-0000-0000F9110000}"/>
    <cellStyle name="Note 15 2 2 2" xfId="4083" xr:uid="{00000000-0005-0000-0000-0000FA110000}"/>
    <cellStyle name="Note 15 2 2 2 2" xfId="5045" xr:uid="{00000000-0005-0000-0000-0000FB110000}"/>
    <cellStyle name="Note 15 2 2 2 3" xfId="5684" xr:uid="{00000000-0005-0000-0000-0000FC110000}"/>
    <cellStyle name="Note 15 2 2 3" xfId="4238" xr:uid="{00000000-0005-0000-0000-0000FD110000}"/>
    <cellStyle name="Note 15 2 2 3 2" xfId="5200" xr:uid="{00000000-0005-0000-0000-0000FE110000}"/>
    <cellStyle name="Note 15 2 2 3 3" xfId="5821" xr:uid="{00000000-0005-0000-0000-0000FF110000}"/>
    <cellStyle name="Note 15 2 2 4" xfId="4400" xr:uid="{00000000-0005-0000-0000-000000120000}"/>
    <cellStyle name="Note 15 2 2 4 2" xfId="5358" xr:uid="{00000000-0005-0000-0000-000001120000}"/>
    <cellStyle name="Note 15 2 2 4 3" xfId="5977" xr:uid="{00000000-0005-0000-0000-000002120000}"/>
    <cellStyle name="Note 15 2 2 5" xfId="4852" xr:uid="{00000000-0005-0000-0000-000003120000}"/>
    <cellStyle name="Note 15 2 2 6" xfId="5513" xr:uid="{00000000-0005-0000-0000-000004120000}"/>
    <cellStyle name="Note 15 2 3" xfId="4082" xr:uid="{00000000-0005-0000-0000-000005120000}"/>
    <cellStyle name="Note 15 2 3 2" xfId="5044" xr:uid="{00000000-0005-0000-0000-000006120000}"/>
    <cellStyle name="Note 15 2 3 3" xfId="5683" xr:uid="{00000000-0005-0000-0000-000007120000}"/>
    <cellStyle name="Note 15 2 4" xfId="4237" xr:uid="{00000000-0005-0000-0000-000008120000}"/>
    <cellStyle name="Note 15 2 4 2" xfId="5199" xr:uid="{00000000-0005-0000-0000-000009120000}"/>
    <cellStyle name="Note 15 2 4 3" xfId="5820" xr:uid="{00000000-0005-0000-0000-00000A120000}"/>
    <cellStyle name="Note 15 2 5" xfId="4399" xr:uid="{00000000-0005-0000-0000-00000B120000}"/>
    <cellStyle name="Note 15 2 5 2" xfId="5357" xr:uid="{00000000-0005-0000-0000-00000C120000}"/>
    <cellStyle name="Note 15 2 5 3" xfId="5976" xr:uid="{00000000-0005-0000-0000-00000D120000}"/>
    <cellStyle name="Note 15 2 6" xfId="4851" xr:uid="{00000000-0005-0000-0000-00000E120000}"/>
    <cellStyle name="Note 15 2 7" xfId="5512" xr:uid="{00000000-0005-0000-0000-00000F120000}"/>
    <cellStyle name="Note 15 3" xfId="3873" xr:uid="{00000000-0005-0000-0000-000010120000}"/>
    <cellStyle name="Note 15 3 2" xfId="4084" xr:uid="{00000000-0005-0000-0000-000011120000}"/>
    <cellStyle name="Note 15 3 2 2" xfId="5046" xr:uid="{00000000-0005-0000-0000-000012120000}"/>
    <cellStyle name="Note 15 3 2 3" xfId="5685" xr:uid="{00000000-0005-0000-0000-000013120000}"/>
    <cellStyle name="Note 15 3 3" xfId="4239" xr:uid="{00000000-0005-0000-0000-000014120000}"/>
    <cellStyle name="Note 15 3 3 2" xfId="5201" xr:uid="{00000000-0005-0000-0000-000015120000}"/>
    <cellStyle name="Note 15 3 3 3" xfId="5822" xr:uid="{00000000-0005-0000-0000-000016120000}"/>
    <cellStyle name="Note 15 3 4" xfId="4401" xr:uid="{00000000-0005-0000-0000-000017120000}"/>
    <cellStyle name="Note 15 3 4 2" xfId="5359" xr:uid="{00000000-0005-0000-0000-000018120000}"/>
    <cellStyle name="Note 15 3 4 3" xfId="5978" xr:uid="{00000000-0005-0000-0000-000019120000}"/>
    <cellStyle name="Note 15 3 5" xfId="4853" xr:uid="{00000000-0005-0000-0000-00001A120000}"/>
    <cellStyle name="Note 15 3 6" xfId="5514" xr:uid="{00000000-0005-0000-0000-00001B120000}"/>
    <cellStyle name="Note 15 4" xfId="4081" xr:uid="{00000000-0005-0000-0000-00001C120000}"/>
    <cellStyle name="Note 15 4 2" xfId="5043" xr:uid="{00000000-0005-0000-0000-00001D120000}"/>
    <cellStyle name="Note 15 4 3" xfId="5682" xr:uid="{00000000-0005-0000-0000-00001E120000}"/>
    <cellStyle name="Note 15 5" xfId="4236" xr:uid="{00000000-0005-0000-0000-00001F120000}"/>
    <cellStyle name="Note 15 5 2" xfId="5198" xr:uid="{00000000-0005-0000-0000-000020120000}"/>
    <cellStyle name="Note 15 5 3" xfId="5819" xr:uid="{00000000-0005-0000-0000-000021120000}"/>
    <cellStyle name="Note 15 6" xfId="4398" xr:uid="{00000000-0005-0000-0000-000022120000}"/>
    <cellStyle name="Note 15 6 2" xfId="5356" xr:uid="{00000000-0005-0000-0000-000023120000}"/>
    <cellStyle name="Note 15 6 3" xfId="5975" xr:uid="{00000000-0005-0000-0000-000024120000}"/>
    <cellStyle name="Note 15 7" xfId="4850" xr:uid="{00000000-0005-0000-0000-000025120000}"/>
    <cellStyle name="Note 15 8" xfId="5511" xr:uid="{00000000-0005-0000-0000-000026120000}"/>
    <cellStyle name="Note 16" xfId="3874" xr:uid="{00000000-0005-0000-0000-000027120000}"/>
    <cellStyle name="Note 16 2" xfId="3875" xr:uid="{00000000-0005-0000-0000-000028120000}"/>
    <cellStyle name="Note 16 2 2" xfId="3876" xr:uid="{00000000-0005-0000-0000-000029120000}"/>
    <cellStyle name="Note 16 2 2 2" xfId="4087" xr:uid="{00000000-0005-0000-0000-00002A120000}"/>
    <cellStyle name="Note 16 2 2 2 2" xfId="5049" xr:uid="{00000000-0005-0000-0000-00002B120000}"/>
    <cellStyle name="Note 16 2 2 2 3" xfId="5688" xr:uid="{00000000-0005-0000-0000-00002C120000}"/>
    <cellStyle name="Note 16 2 2 3" xfId="4242" xr:uid="{00000000-0005-0000-0000-00002D120000}"/>
    <cellStyle name="Note 16 2 2 3 2" xfId="5204" xr:uid="{00000000-0005-0000-0000-00002E120000}"/>
    <cellStyle name="Note 16 2 2 3 3" xfId="5825" xr:uid="{00000000-0005-0000-0000-00002F120000}"/>
    <cellStyle name="Note 16 2 2 4" xfId="4404" xr:uid="{00000000-0005-0000-0000-000030120000}"/>
    <cellStyle name="Note 16 2 2 4 2" xfId="5362" xr:uid="{00000000-0005-0000-0000-000031120000}"/>
    <cellStyle name="Note 16 2 2 4 3" xfId="5981" xr:uid="{00000000-0005-0000-0000-000032120000}"/>
    <cellStyle name="Note 16 2 2 5" xfId="4856" xr:uid="{00000000-0005-0000-0000-000033120000}"/>
    <cellStyle name="Note 16 2 2 6" xfId="5517" xr:uid="{00000000-0005-0000-0000-000034120000}"/>
    <cellStyle name="Note 16 2 3" xfId="4086" xr:uid="{00000000-0005-0000-0000-000035120000}"/>
    <cellStyle name="Note 16 2 3 2" xfId="5048" xr:uid="{00000000-0005-0000-0000-000036120000}"/>
    <cellStyle name="Note 16 2 3 3" xfId="5687" xr:uid="{00000000-0005-0000-0000-000037120000}"/>
    <cellStyle name="Note 16 2 4" xfId="4241" xr:uid="{00000000-0005-0000-0000-000038120000}"/>
    <cellStyle name="Note 16 2 4 2" xfId="5203" xr:uid="{00000000-0005-0000-0000-000039120000}"/>
    <cellStyle name="Note 16 2 4 3" xfId="5824" xr:uid="{00000000-0005-0000-0000-00003A120000}"/>
    <cellStyle name="Note 16 2 5" xfId="4403" xr:uid="{00000000-0005-0000-0000-00003B120000}"/>
    <cellStyle name="Note 16 2 5 2" xfId="5361" xr:uid="{00000000-0005-0000-0000-00003C120000}"/>
    <cellStyle name="Note 16 2 5 3" xfId="5980" xr:uid="{00000000-0005-0000-0000-00003D120000}"/>
    <cellStyle name="Note 16 2 6" xfId="4855" xr:uid="{00000000-0005-0000-0000-00003E120000}"/>
    <cellStyle name="Note 16 2 7" xfId="5516" xr:uid="{00000000-0005-0000-0000-00003F120000}"/>
    <cellStyle name="Note 16 3" xfId="3877" xr:uid="{00000000-0005-0000-0000-000040120000}"/>
    <cellStyle name="Note 16 3 2" xfId="3878" xr:uid="{00000000-0005-0000-0000-000041120000}"/>
    <cellStyle name="Note 16 3 2 2" xfId="4089" xr:uid="{00000000-0005-0000-0000-000042120000}"/>
    <cellStyle name="Note 16 3 2 2 2" xfId="5051" xr:uid="{00000000-0005-0000-0000-000043120000}"/>
    <cellStyle name="Note 16 3 2 2 3" xfId="5690" xr:uid="{00000000-0005-0000-0000-000044120000}"/>
    <cellStyle name="Note 16 3 2 3" xfId="4244" xr:uid="{00000000-0005-0000-0000-000045120000}"/>
    <cellStyle name="Note 16 3 2 3 2" xfId="5206" xr:uid="{00000000-0005-0000-0000-000046120000}"/>
    <cellStyle name="Note 16 3 2 3 3" xfId="5827" xr:uid="{00000000-0005-0000-0000-000047120000}"/>
    <cellStyle name="Note 16 3 2 4" xfId="4406" xr:uid="{00000000-0005-0000-0000-000048120000}"/>
    <cellStyle name="Note 16 3 2 4 2" xfId="5364" xr:uid="{00000000-0005-0000-0000-000049120000}"/>
    <cellStyle name="Note 16 3 2 4 3" xfId="5983" xr:uid="{00000000-0005-0000-0000-00004A120000}"/>
    <cellStyle name="Note 16 3 2 5" xfId="4858" xr:uid="{00000000-0005-0000-0000-00004B120000}"/>
    <cellStyle name="Note 16 3 2 6" xfId="5519" xr:uid="{00000000-0005-0000-0000-00004C120000}"/>
    <cellStyle name="Note 16 3 3" xfId="4088" xr:uid="{00000000-0005-0000-0000-00004D120000}"/>
    <cellStyle name="Note 16 3 3 2" xfId="5050" xr:uid="{00000000-0005-0000-0000-00004E120000}"/>
    <cellStyle name="Note 16 3 3 3" xfId="5689" xr:uid="{00000000-0005-0000-0000-00004F120000}"/>
    <cellStyle name="Note 16 3 4" xfId="4243" xr:uid="{00000000-0005-0000-0000-000050120000}"/>
    <cellStyle name="Note 16 3 4 2" xfId="5205" xr:uid="{00000000-0005-0000-0000-000051120000}"/>
    <cellStyle name="Note 16 3 4 3" xfId="5826" xr:uid="{00000000-0005-0000-0000-000052120000}"/>
    <cellStyle name="Note 16 3 5" xfId="4405" xr:uid="{00000000-0005-0000-0000-000053120000}"/>
    <cellStyle name="Note 16 3 5 2" xfId="5363" xr:uid="{00000000-0005-0000-0000-000054120000}"/>
    <cellStyle name="Note 16 3 5 3" xfId="5982" xr:uid="{00000000-0005-0000-0000-000055120000}"/>
    <cellStyle name="Note 16 3 6" xfId="4857" xr:uid="{00000000-0005-0000-0000-000056120000}"/>
    <cellStyle name="Note 16 3 7" xfId="5518" xr:uid="{00000000-0005-0000-0000-000057120000}"/>
    <cellStyle name="Note 16 4" xfId="3879" xr:uid="{00000000-0005-0000-0000-000058120000}"/>
    <cellStyle name="Note 16 4 2" xfId="4090" xr:uid="{00000000-0005-0000-0000-000059120000}"/>
    <cellStyle name="Note 16 4 2 2" xfId="5052" xr:uid="{00000000-0005-0000-0000-00005A120000}"/>
    <cellStyle name="Note 16 4 2 3" xfId="5691" xr:uid="{00000000-0005-0000-0000-00005B120000}"/>
    <cellStyle name="Note 16 4 3" xfId="4245" xr:uid="{00000000-0005-0000-0000-00005C120000}"/>
    <cellStyle name="Note 16 4 3 2" xfId="5207" xr:uid="{00000000-0005-0000-0000-00005D120000}"/>
    <cellStyle name="Note 16 4 3 3" xfId="5828" xr:uid="{00000000-0005-0000-0000-00005E120000}"/>
    <cellStyle name="Note 16 4 4" xfId="4407" xr:uid="{00000000-0005-0000-0000-00005F120000}"/>
    <cellStyle name="Note 16 4 4 2" xfId="5365" xr:uid="{00000000-0005-0000-0000-000060120000}"/>
    <cellStyle name="Note 16 4 4 3" xfId="5984" xr:uid="{00000000-0005-0000-0000-000061120000}"/>
    <cellStyle name="Note 16 4 5" xfId="4859" xr:uid="{00000000-0005-0000-0000-000062120000}"/>
    <cellStyle name="Note 16 4 6" xfId="5520" xr:uid="{00000000-0005-0000-0000-000063120000}"/>
    <cellStyle name="Note 16 5" xfId="4085" xr:uid="{00000000-0005-0000-0000-000064120000}"/>
    <cellStyle name="Note 16 5 2" xfId="5047" xr:uid="{00000000-0005-0000-0000-000065120000}"/>
    <cellStyle name="Note 16 5 3" xfId="5686" xr:uid="{00000000-0005-0000-0000-000066120000}"/>
    <cellStyle name="Note 16 6" xfId="4240" xr:uid="{00000000-0005-0000-0000-000067120000}"/>
    <cellStyle name="Note 16 6 2" xfId="5202" xr:uid="{00000000-0005-0000-0000-000068120000}"/>
    <cellStyle name="Note 16 6 3" xfId="5823" xr:uid="{00000000-0005-0000-0000-000069120000}"/>
    <cellStyle name="Note 16 7" xfId="4402" xr:uid="{00000000-0005-0000-0000-00006A120000}"/>
    <cellStyle name="Note 16 7 2" xfId="5360" xr:uid="{00000000-0005-0000-0000-00006B120000}"/>
    <cellStyle name="Note 16 7 3" xfId="5979" xr:uid="{00000000-0005-0000-0000-00006C120000}"/>
    <cellStyle name="Note 16 8" xfId="4854" xr:uid="{00000000-0005-0000-0000-00006D120000}"/>
    <cellStyle name="Note 16 9" xfId="5515" xr:uid="{00000000-0005-0000-0000-00006E120000}"/>
    <cellStyle name="Note 17" xfId="3880" xr:uid="{00000000-0005-0000-0000-00006F120000}"/>
    <cellStyle name="Note 17 2" xfId="3881" xr:uid="{00000000-0005-0000-0000-000070120000}"/>
    <cellStyle name="Note 17 2 10" xfId="4409" xr:uid="{00000000-0005-0000-0000-000071120000}"/>
    <cellStyle name="Note 17 2 10 2" xfId="5367" xr:uid="{00000000-0005-0000-0000-000072120000}"/>
    <cellStyle name="Note 17 2 10 3" xfId="5986" xr:uid="{00000000-0005-0000-0000-000073120000}"/>
    <cellStyle name="Note 17 2 11" xfId="4861" xr:uid="{00000000-0005-0000-0000-000074120000}"/>
    <cellStyle name="Note 17 2 12" xfId="5522" xr:uid="{00000000-0005-0000-0000-000075120000}"/>
    <cellStyle name="Note 17 2 2" xfId="3882" xr:uid="{00000000-0005-0000-0000-000076120000}"/>
    <cellStyle name="Note 17 2 2 2" xfId="3883" xr:uid="{00000000-0005-0000-0000-000077120000}"/>
    <cellStyle name="Note 17 2 2 2 2" xfId="4094" xr:uid="{00000000-0005-0000-0000-000078120000}"/>
    <cellStyle name="Note 17 2 2 2 2 2" xfId="5056" xr:uid="{00000000-0005-0000-0000-000079120000}"/>
    <cellStyle name="Note 17 2 2 2 2 3" xfId="5695" xr:uid="{00000000-0005-0000-0000-00007A120000}"/>
    <cellStyle name="Note 17 2 2 2 3" xfId="4249" xr:uid="{00000000-0005-0000-0000-00007B120000}"/>
    <cellStyle name="Note 17 2 2 2 3 2" xfId="5211" xr:uid="{00000000-0005-0000-0000-00007C120000}"/>
    <cellStyle name="Note 17 2 2 2 3 3" xfId="5832" xr:uid="{00000000-0005-0000-0000-00007D120000}"/>
    <cellStyle name="Note 17 2 2 2 4" xfId="4411" xr:uid="{00000000-0005-0000-0000-00007E120000}"/>
    <cellStyle name="Note 17 2 2 2 4 2" xfId="5369" xr:uid="{00000000-0005-0000-0000-00007F120000}"/>
    <cellStyle name="Note 17 2 2 2 4 3" xfId="5988" xr:uid="{00000000-0005-0000-0000-000080120000}"/>
    <cellStyle name="Note 17 2 2 2 5" xfId="4863" xr:uid="{00000000-0005-0000-0000-000081120000}"/>
    <cellStyle name="Note 17 2 2 2 6" xfId="5524" xr:uid="{00000000-0005-0000-0000-000082120000}"/>
    <cellStyle name="Note 17 2 2 3" xfId="4093" xr:uid="{00000000-0005-0000-0000-000083120000}"/>
    <cellStyle name="Note 17 2 2 3 2" xfId="5055" xr:uid="{00000000-0005-0000-0000-000084120000}"/>
    <cellStyle name="Note 17 2 2 3 3" xfId="5694" xr:uid="{00000000-0005-0000-0000-000085120000}"/>
    <cellStyle name="Note 17 2 2 4" xfId="4248" xr:uid="{00000000-0005-0000-0000-000086120000}"/>
    <cellStyle name="Note 17 2 2 4 2" xfId="5210" xr:uid="{00000000-0005-0000-0000-000087120000}"/>
    <cellStyle name="Note 17 2 2 4 3" xfId="5831" xr:uid="{00000000-0005-0000-0000-000088120000}"/>
    <cellStyle name="Note 17 2 2 5" xfId="4410" xr:uid="{00000000-0005-0000-0000-000089120000}"/>
    <cellStyle name="Note 17 2 2 5 2" xfId="5368" xr:uid="{00000000-0005-0000-0000-00008A120000}"/>
    <cellStyle name="Note 17 2 2 5 3" xfId="5987" xr:uid="{00000000-0005-0000-0000-00008B120000}"/>
    <cellStyle name="Note 17 2 2 6" xfId="4862" xr:uid="{00000000-0005-0000-0000-00008C120000}"/>
    <cellStyle name="Note 17 2 2 7" xfId="5523" xr:uid="{00000000-0005-0000-0000-00008D120000}"/>
    <cellStyle name="Note 17 2 3" xfId="3884" xr:uid="{00000000-0005-0000-0000-00008E120000}"/>
    <cellStyle name="Note 17 2 3 2" xfId="3885" xr:uid="{00000000-0005-0000-0000-00008F120000}"/>
    <cellStyle name="Note 17 2 3 2 2" xfId="4096" xr:uid="{00000000-0005-0000-0000-000090120000}"/>
    <cellStyle name="Note 17 2 3 2 2 2" xfId="5058" xr:uid="{00000000-0005-0000-0000-000091120000}"/>
    <cellStyle name="Note 17 2 3 2 2 3" xfId="5697" xr:uid="{00000000-0005-0000-0000-000092120000}"/>
    <cellStyle name="Note 17 2 3 2 3" xfId="4251" xr:uid="{00000000-0005-0000-0000-000093120000}"/>
    <cellStyle name="Note 17 2 3 2 3 2" xfId="5213" xr:uid="{00000000-0005-0000-0000-000094120000}"/>
    <cellStyle name="Note 17 2 3 2 3 3" xfId="5834" xr:uid="{00000000-0005-0000-0000-000095120000}"/>
    <cellStyle name="Note 17 2 3 2 4" xfId="4413" xr:uid="{00000000-0005-0000-0000-000096120000}"/>
    <cellStyle name="Note 17 2 3 2 4 2" xfId="5371" xr:uid="{00000000-0005-0000-0000-000097120000}"/>
    <cellStyle name="Note 17 2 3 2 4 3" xfId="5990" xr:uid="{00000000-0005-0000-0000-000098120000}"/>
    <cellStyle name="Note 17 2 3 2 5" xfId="4865" xr:uid="{00000000-0005-0000-0000-000099120000}"/>
    <cellStyle name="Note 17 2 3 2 6" xfId="5526" xr:uid="{00000000-0005-0000-0000-00009A120000}"/>
    <cellStyle name="Note 17 2 3 3" xfId="4095" xr:uid="{00000000-0005-0000-0000-00009B120000}"/>
    <cellStyle name="Note 17 2 3 3 2" xfId="5057" xr:uid="{00000000-0005-0000-0000-00009C120000}"/>
    <cellStyle name="Note 17 2 3 3 3" xfId="5696" xr:uid="{00000000-0005-0000-0000-00009D120000}"/>
    <cellStyle name="Note 17 2 3 4" xfId="4250" xr:uid="{00000000-0005-0000-0000-00009E120000}"/>
    <cellStyle name="Note 17 2 3 4 2" xfId="5212" xr:uid="{00000000-0005-0000-0000-00009F120000}"/>
    <cellStyle name="Note 17 2 3 4 3" xfId="5833" xr:uid="{00000000-0005-0000-0000-0000A0120000}"/>
    <cellStyle name="Note 17 2 3 5" xfId="4412" xr:uid="{00000000-0005-0000-0000-0000A1120000}"/>
    <cellStyle name="Note 17 2 3 5 2" xfId="5370" xr:uid="{00000000-0005-0000-0000-0000A2120000}"/>
    <cellStyle name="Note 17 2 3 5 3" xfId="5989" xr:uid="{00000000-0005-0000-0000-0000A3120000}"/>
    <cellStyle name="Note 17 2 3 6" xfId="4864" xr:uid="{00000000-0005-0000-0000-0000A4120000}"/>
    <cellStyle name="Note 17 2 3 7" xfId="5525" xr:uid="{00000000-0005-0000-0000-0000A5120000}"/>
    <cellStyle name="Note 17 2 4" xfId="3886" xr:uid="{00000000-0005-0000-0000-0000A6120000}"/>
    <cellStyle name="Note 17 2 4 2" xfId="3887" xr:uid="{00000000-0005-0000-0000-0000A7120000}"/>
    <cellStyle name="Note 17 2 4 2 2" xfId="4098" xr:uid="{00000000-0005-0000-0000-0000A8120000}"/>
    <cellStyle name="Note 17 2 4 2 2 2" xfId="5060" xr:uid="{00000000-0005-0000-0000-0000A9120000}"/>
    <cellStyle name="Note 17 2 4 2 2 3" xfId="5699" xr:uid="{00000000-0005-0000-0000-0000AA120000}"/>
    <cellStyle name="Note 17 2 4 2 3" xfId="4253" xr:uid="{00000000-0005-0000-0000-0000AB120000}"/>
    <cellStyle name="Note 17 2 4 2 3 2" xfId="5215" xr:uid="{00000000-0005-0000-0000-0000AC120000}"/>
    <cellStyle name="Note 17 2 4 2 3 3" xfId="5836" xr:uid="{00000000-0005-0000-0000-0000AD120000}"/>
    <cellStyle name="Note 17 2 4 2 4" xfId="4415" xr:uid="{00000000-0005-0000-0000-0000AE120000}"/>
    <cellStyle name="Note 17 2 4 2 4 2" xfId="5373" xr:uid="{00000000-0005-0000-0000-0000AF120000}"/>
    <cellStyle name="Note 17 2 4 2 4 3" xfId="5992" xr:uid="{00000000-0005-0000-0000-0000B0120000}"/>
    <cellStyle name="Note 17 2 4 2 5" xfId="4867" xr:uid="{00000000-0005-0000-0000-0000B1120000}"/>
    <cellStyle name="Note 17 2 4 2 6" xfId="5528" xr:uid="{00000000-0005-0000-0000-0000B2120000}"/>
    <cellStyle name="Note 17 2 4 3" xfId="4097" xr:uid="{00000000-0005-0000-0000-0000B3120000}"/>
    <cellStyle name="Note 17 2 4 3 2" xfId="5059" xr:uid="{00000000-0005-0000-0000-0000B4120000}"/>
    <cellStyle name="Note 17 2 4 3 3" xfId="5698" xr:uid="{00000000-0005-0000-0000-0000B5120000}"/>
    <cellStyle name="Note 17 2 4 4" xfId="4252" xr:uid="{00000000-0005-0000-0000-0000B6120000}"/>
    <cellStyle name="Note 17 2 4 4 2" xfId="5214" xr:uid="{00000000-0005-0000-0000-0000B7120000}"/>
    <cellStyle name="Note 17 2 4 4 3" xfId="5835" xr:uid="{00000000-0005-0000-0000-0000B8120000}"/>
    <cellStyle name="Note 17 2 4 5" xfId="4414" xr:uid="{00000000-0005-0000-0000-0000B9120000}"/>
    <cellStyle name="Note 17 2 4 5 2" xfId="5372" xr:uid="{00000000-0005-0000-0000-0000BA120000}"/>
    <cellStyle name="Note 17 2 4 5 3" xfId="5991" xr:uid="{00000000-0005-0000-0000-0000BB120000}"/>
    <cellStyle name="Note 17 2 4 6" xfId="4866" xr:uid="{00000000-0005-0000-0000-0000BC120000}"/>
    <cellStyle name="Note 17 2 4 7" xfId="5527" xr:uid="{00000000-0005-0000-0000-0000BD120000}"/>
    <cellStyle name="Note 17 2 5" xfId="3888" xr:uid="{00000000-0005-0000-0000-0000BE120000}"/>
    <cellStyle name="Note 17 2 5 2" xfId="3889" xr:uid="{00000000-0005-0000-0000-0000BF120000}"/>
    <cellStyle name="Note 17 2 5 2 2" xfId="4100" xr:uid="{00000000-0005-0000-0000-0000C0120000}"/>
    <cellStyle name="Note 17 2 5 2 2 2" xfId="5062" xr:uid="{00000000-0005-0000-0000-0000C1120000}"/>
    <cellStyle name="Note 17 2 5 2 2 3" xfId="5701" xr:uid="{00000000-0005-0000-0000-0000C2120000}"/>
    <cellStyle name="Note 17 2 5 2 3" xfId="4255" xr:uid="{00000000-0005-0000-0000-0000C3120000}"/>
    <cellStyle name="Note 17 2 5 2 3 2" xfId="5217" xr:uid="{00000000-0005-0000-0000-0000C4120000}"/>
    <cellStyle name="Note 17 2 5 2 3 3" xfId="5838" xr:uid="{00000000-0005-0000-0000-0000C5120000}"/>
    <cellStyle name="Note 17 2 5 2 4" xfId="4417" xr:uid="{00000000-0005-0000-0000-0000C6120000}"/>
    <cellStyle name="Note 17 2 5 2 4 2" xfId="5375" xr:uid="{00000000-0005-0000-0000-0000C7120000}"/>
    <cellStyle name="Note 17 2 5 2 4 3" xfId="5994" xr:uid="{00000000-0005-0000-0000-0000C8120000}"/>
    <cellStyle name="Note 17 2 5 2 5" xfId="4869" xr:uid="{00000000-0005-0000-0000-0000C9120000}"/>
    <cellStyle name="Note 17 2 5 2 6" xfId="5530" xr:uid="{00000000-0005-0000-0000-0000CA120000}"/>
    <cellStyle name="Note 17 2 5 3" xfId="4099" xr:uid="{00000000-0005-0000-0000-0000CB120000}"/>
    <cellStyle name="Note 17 2 5 3 2" xfId="5061" xr:uid="{00000000-0005-0000-0000-0000CC120000}"/>
    <cellStyle name="Note 17 2 5 3 3" xfId="5700" xr:uid="{00000000-0005-0000-0000-0000CD120000}"/>
    <cellStyle name="Note 17 2 5 4" xfId="4254" xr:uid="{00000000-0005-0000-0000-0000CE120000}"/>
    <cellStyle name="Note 17 2 5 4 2" xfId="5216" xr:uid="{00000000-0005-0000-0000-0000CF120000}"/>
    <cellStyle name="Note 17 2 5 4 3" xfId="5837" xr:uid="{00000000-0005-0000-0000-0000D0120000}"/>
    <cellStyle name="Note 17 2 5 5" xfId="4416" xr:uid="{00000000-0005-0000-0000-0000D1120000}"/>
    <cellStyle name="Note 17 2 5 5 2" xfId="5374" xr:uid="{00000000-0005-0000-0000-0000D2120000}"/>
    <cellStyle name="Note 17 2 5 5 3" xfId="5993" xr:uid="{00000000-0005-0000-0000-0000D3120000}"/>
    <cellStyle name="Note 17 2 5 6" xfId="4868" xr:uid="{00000000-0005-0000-0000-0000D4120000}"/>
    <cellStyle name="Note 17 2 5 7" xfId="5529" xr:uid="{00000000-0005-0000-0000-0000D5120000}"/>
    <cellStyle name="Note 17 2 6" xfId="3890" xr:uid="{00000000-0005-0000-0000-0000D6120000}"/>
    <cellStyle name="Note 17 2 6 2" xfId="3891" xr:uid="{00000000-0005-0000-0000-0000D7120000}"/>
    <cellStyle name="Note 17 2 6 2 2" xfId="4102" xr:uid="{00000000-0005-0000-0000-0000D8120000}"/>
    <cellStyle name="Note 17 2 6 2 2 2" xfId="5064" xr:uid="{00000000-0005-0000-0000-0000D9120000}"/>
    <cellStyle name="Note 17 2 6 2 2 3" xfId="5703" xr:uid="{00000000-0005-0000-0000-0000DA120000}"/>
    <cellStyle name="Note 17 2 6 2 3" xfId="4257" xr:uid="{00000000-0005-0000-0000-0000DB120000}"/>
    <cellStyle name="Note 17 2 6 2 3 2" xfId="5219" xr:uid="{00000000-0005-0000-0000-0000DC120000}"/>
    <cellStyle name="Note 17 2 6 2 3 3" xfId="5840" xr:uid="{00000000-0005-0000-0000-0000DD120000}"/>
    <cellStyle name="Note 17 2 6 2 4" xfId="4419" xr:uid="{00000000-0005-0000-0000-0000DE120000}"/>
    <cellStyle name="Note 17 2 6 2 4 2" xfId="5377" xr:uid="{00000000-0005-0000-0000-0000DF120000}"/>
    <cellStyle name="Note 17 2 6 2 4 3" xfId="5996" xr:uid="{00000000-0005-0000-0000-0000E0120000}"/>
    <cellStyle name="Note 17 2 6 2 5" xfId="4871" xr:uid="{00000000-0005-0000-0000-0000E1120000}"/>
    <cellStyle name="Note 17 2 6 2 6" xfId="5532" xr:uid="{00000000-0005-0000-0000-0000E2120000}"/>
    <cellStyle name="Note 17 2 6 3" xfId="4101" xr:uid="{00000000-0005-0000-0000-0000E3120000}"/>
    <cellStyle name="Note 17 2 6 3 2" xfId="5063" xr:uid="{00000000-0005-0000-0000-0000E4120000}"/>
    <cellStyle name="Note 17 2 6 3 3" xfId="5702" xr:uid="{00000000-0005-0000-0000-0000E5120000}"/>
    <cellStyle name="Note 17 2 6 4" xfId="4256" xr:uid="{00000000-0005-0000-0000-0000E6120000}"/>
    <cellStyle name="Note 17 2 6 4 2" xfId="5218" xr:uid="{00000000-0005-0000-0000-0000E7120000}"/>
    <cellStyle name="Note 17 2 6 4 3" xfId="5839" xr:uid="{00000000-0005-0000-0000-0000E8120000}"/>
    <cellStyle name="Note 17 2 6 5" xfId="4418" xr:uid="{00000000-0005-0000-0000-0000E9120000}"/>
    <cellStyle name="Note 17 2 6 5 2" xfId="5376" xr:uid="{00000000-0005-0000-0000-0000EA120000}"/>
    <cellStyle name="Note 17 2 6 5 3" xfId="5995" xr:uid="{00000000-0005-0000-0000-0000EB120000}"/>
    <cellStyle name="Note 17 2 6 6" xfId="4870" xr:uid="{00000000-0005-0000-0000-0000EC120000}"/>
    <cellStyle name="Note 17 2 6 7" xfId="5531" xr:uid="{00000000-0005-0000-0000-0000ED120000}"/>
    <cellStyle name="Note 17 2 7" xfId="3892" xr:uid="{00000000-0005-0000-0000-0000EE120000}"/>
    <cellStyle name="Note 17 2 7 2" xfId="4103" xr:uid="{00000000-0005-0000-0000-0000EF120000}"/>
    <cellStyle name="Note 17 2 7 2 2" xfId="5065" xr:uid="{00000000-0005-0000-0000-0000F0120000}"/>
    <cellStyle name="Note 17 2 7 2 3" xfId="5704" xr:uid="{00000000-0005-0000-0000-0000F1120000}"/>
    <cellStyle name="Note 17 2 7 3" xfId="4258" xr:uid="{00000000-0005-0000-0000-0000F2120000}"/>
    <cellStyle name="Note 17 2 7 3 2" xfId="5220" xr:uid="{00000000-0005-0000-0000-0000F3120000}"/>
    <cellStyle name="Note 17 2 7 3 3" xfId="5841" xr:uid="{00000000-0005-0000-0000-0000F4120000}"/>
    <cellStyle name="Note 17 2 7 4" xfId="4420" xr:uid="{00000000-0005-0000-0000-0000F5120000}"/>
    <cellStyle name="Note 17 2 7 4 2" xfId="5378" xr:uid="{00000000-0005-0000-0000-0000F6120000}"/>
    <cellStyle name="Note 17 2 7 4 3" xfId="5997" xr:uid="{00000000-0005-0000-0000-0000F7120000}"/>
    <cellStyle name="Note 17 2 7 5" xfId="4872" xr:uid="{00000000-0005-0000-0000-0000F8120000}"/>
    <cellStyle name="Note 17 2 7 6" xfId="5533" xr:uid="{00000000-0005-0000-0000-0000F9120000}"/>
    <cellStyle name="Note 17 2 8" xfId="4092" xr:uid="{00000000-0005-0000-0000-0000FA120000}"/>
    <cellStyle name="Note 17 2 8 2" xfId="5054" xr:uid="{00000000-0005-0000-0000-0000FB120000}"/>
    <cellStyle name="Note 17 2 8 3" xfId="5693" xr:uid="{00000000-0005-0000-0000-0000FC120000}"/>
    <cellStyle name="Note 17 2 9" xfId="4247" xr:uid="{00000000-0005-0000-0000-0000FD120000}"/>
    <cellStyle name="Note 17 2 9 2" xfId="5209" xr:uid="{00000000-0005-0000-0000-0000FE120000}"/>
    <cellStyle name="Note 17 2 9 3" xfId="5830" xr:uid="{00000000-0005-0000-0000-0000FF120000}"/>
    <cellStyle name="Note 17 3" xfId="3893" xr:uid="{00000000-0005-0000-0000-000000130000}"/>
    <cellStyle name="Note 17 3 2" xfId="4104" xr:uid="{00000000-0005-0000-0000-000001130000}"/>
    <cellStyle name="Note 17 3 2 2" xfId="5066" xr:uid="{00000000-0005-0000-0000-000002130000}"/>
    <cellStyle name="Note 17 3 2 3" xfId="5705" xr:uid="{00000000-0005-0000-0000-000003130000}"/>
    <cellStyle name="Note 17 3 3" xfId="4259" xr:uid="{00000000-0005-0000-0000-000004130000}"/>
    <cellStyle name="Note 17 3 3 2" xfId="5221" xr:uid="{00000000-0005-0000-0000-000005130000}"/>
    <cellStyle name="Note 17 3 3 3" xfId="5842" xr:uid="{00000000-0005-0000-0000-000006130000}"/>
    <cellStyle name="Note 17 3 4" xfId="4421" xr:uid="{00000000-0005-0000-0000-000007130000}"/>
    <cellStyle name="Note 17 3 4 2" xfId="5379" xr:uid="{00000000-0005-0000-0000-000008130000}"/>
    <cellStyle name="Note 17 3 4 3" xfId="5998" xr:uid="{00000000-0005-0000-0000-000009130000}"/>
    <cellStyle name="Note 17 3 5" xfId="4873" xr:uid="{00000000-0005-0000-0000-00000A130000}"/>
    <cellStyle name="Note 17 3 6" xfId="5534" xr:uid="{00000000-0005-0000-0000-00000B130000}"/>
    <cellStyle name="Note 17 4" xfId="4091" xr:uid="{00000000-0005-0000-0000-00000C130000}"/>
    <cellStyle name="Note 17 4 2" xfId="5053" xr:uid="{00000000-0005-0000-0000-00000D130000}"/>
    <cellStyle name="Note 17 4 3" xfId="5692" xr:uid="{00000000-0005-0000-0000-00000E130000}"/>
    <cellStyle name="Note 17 5" xfId="4246" xr:uid="{00000000-0005-0000-0000-00000F130000}"/>
    <cellStyle name="Note 17 5 2" xfId="5208" xr:uid="{00000000-0005-0000-0000-000010130000}"/>
    <cellStyle name="Note 17 5 3" xfId="5829" xr:uid="{00000000-0005-0000-0000-000011130000}"/>
    <cellStyle name="Note 17 6" xfId="4408" xr:uid="{00000000-0005-0000-0000-000012130000}"/>
    <cellStyle name="Note 17 6 2" xfId="5366" xr:uid="{00000000-0005-0000-0000-000013130000}"/>
    <cellStyle name="Note 17 6 3" xfId="5985" xr:uid="{00000000-0005-0000-0000-000014130000}"/>
    <cellStyle name="Note 17 7" xfId="4860" xr:uid="{00000000-0005-0000-0000-000015130000}"/>
    <cellStyle name="Note 17 8" xfId="5521" xr:uid="{00000000-0005-0000-0000-000016130000}"/>
    <cellStyle name="Note 18" xfId="3894" xr:uid="{00000000-0005-0000-0000-000017130000}"/>
    <cellStyle name="Note 18 2" xfId="4105" xr:uid="{00000000-0005-0000-0000-000018130000}"/>
    <cellStyle name="Note 18 2 2" xfId="5067" xr:uid="{00000000-0005-0000-0000-000019130000}"/>
    <cellStyle name="Note 18 2 3" xfId="5706" xr:uid="{00000000-0005-0000-0000-00001A130000}"/>
    <cellStyle name="Note 18 3" xfId="4260" xr:uid="{00000000-0005-0000-0000-00001B130000}"/>
    <cellStyle name="Note 18 3 2" xfId="5222" xr:uid="{00000000-0005-0000-0000-00001C130000}"/>
    <cellStyle name="Note 18 3 3" xfId="5843" xr:uid="{00000000-0005-0000-0000-00001D130000}"/>
    <cellStyle name="Note 18 4" xfId="4422" xr:uid="{00000000-0005-0000-0000-00001E130000}"/>
    <cellStyle name="Note 18 4 2" xfId="5380" xr:uid="{00000000-0005-0000-0000-00001F130000}"/>
    <cellStyle name="Note 18 4 3" xfId="5999" xr:uid="{00000000-0005-0000-0000-000020130000}"/>
    <cellStyle name="Note 18 5" xfId="4874" xr:uid="{00000000-0005-0000-0000-000021130000}"/>
    <cellStyle name="Note 18 6" xfId="5535" xr:uid="{00000000-0005-0000-0000-000022130000}"/>
    <cellStyle name="Note 2" xfId="3895" xr:uid="{00000000-0005-0000-0000-000023130000}"/>
    <cellStyle name="Note 2 10" xfId="4875" xr:uid="{00000000-0005-0000-0000-000024130000}"/>
    <cellStyle name="Note 2 11" xfId="5536" xr:uid="{00000000-0005-0000-0000-000025130000}"/>
    <cellStyle name="Note 2 2" xfId="3896" xr:uid="{00000000-0005-0000-0000-000026130000}"/>
    <cellStyle name="Note 2 2 2" xfId="3897" xr:uid="{00000000-0005-0000-0000-000027130000}"/>
    <cellStyle name="Note 2 2 2 2" xfId="3898" xr:uid="{00000000-0005-0000-0000-000028130000}"/>
    <cellStyle name="Note 2 2 2 2 2" xfId="4109" xr:uid="{00000000-0005-0000-0000-000029130000}"/>
    <cellStyle name="Note 2 2 2 2 2 2" xfId="5071" xr:uid="{00000000-0005-0000-0000-00002A130000}"/>
    <cellStyle name="Note 2 2 2 2 2 3" xfId="5710" xr:uid="{00000000-0005-0000-0000-00002B130000}"/>
    <cellStyle name="Note 2 2 2 2 3" xfId="4264" xr:uid="{00000000-0005-0000-0000-00002C130000}"/>
    <cellStyle name="Note 2 2 2 2 3 2" xfId="5226" xr:uid="{00000000-0005-0000-0000-00002D130000}"/>
    <cellStyle name="Note 2 2 2 2 3 3" xfId="5847" xr:uid="{00000000-0005-0000-0000-00002E130000}"/>
    <cellStyle name="Note 2 2 2 2 4" xfId="4426" xr:uid="{00000000-0005-0000-0000-00002F130000}"/>
    <cellStyle name="Note 2 2 2 2 4 2" xfId="5384" xr:uid="{00000000-0005-0000-0000-000030130000}"/>
    <cellStyle name="Note 2 2 2 2 4 3" xfId="6003" xr:uid="{00000000-0005-0000-0000-000031130000}"/>
    <cellStyle name="Note 2 2 2 2 5" xfId="4878" xr:uid="{00000000-0005-0000-0000-000032130000}"/>
    <cellStyle name="Note 2 2 2 2 6" xfId="5539" xr:uid="{00000000-0005-0000-0000-000033130000}"/>
    <cellStyle name="Note 2 2 2 3" xfId="4108" xr:uid="{00000000-0005-0000-0000-000034130000}"/>
    <cellStyle name="Note 2 2 2 3 2" xfId="5070" xr:uid="{00000000-0005-0000-0000-000035130000}"/>
    <cellStyle name="Note 2 2 2 3 3" xfId="5709" xr:uid="{00000000-0005-0000-0000-000036130000}"/>
    <cellStyle name="Note 2 2 2 4" xfId="4263" xr:uid="{00000000-0005-0000-0000-000037130000}"/>
    <cellStyle name="Note 2 2 2 4 2" xfId="5225" xr:uid="{00000000-0005-0000-0000-000038130000}"/>
    <cellStyle name="Note 2 2 2 4 3" xfId="5846" xr:uid="{00000000-0005-0000-0000-000039130000}"/>
    <cellStyle name="Note 2 2 2 5" xfId="4425" xr:uid="{00000000-0005-0000-0000-00003A130000}"/>
    <cellStyle name="Note 2 2 2 5 2" xfId="5383" xr:uid="{00000000-0005-0000-0000-00003B130000}"/>
    <cellStyle name="Note 2 2 2 5 3" xfId="6002" xr:uid="{00000000-0005-0000-0000-00003C130000}"/>
    <cellStyle name="Note 2 2 2 6" xfId="4877" xr:uid="{00000000-0005-0000-0000-00003D130000}"/>
    <cellStyle name="Note 2 2 2 7" xfId="5538" xr:uid="{00000000-0005-0000-0000-00003E130000}"/>
    <cellStyle name="Note 2 2 3" xfId="3899" xr:uid="{00000000-0005-0000-0000-00003F130000}"/>
    <cellStyle name="Note 2 2 3 2" xfId="3900" xr:uid="{00000000-0005-0000-0000-000040130000}"/>
    <cellStyle name="Note 2 2 3 2 2" xfId="4111" xr:uid="{00000000-0005-0000-0000-000041130000}"/>
    <cellStyle name="Note 2 2 3 2 2 2" xfId="5073" xr:uid="{00000000-0005-0000-0000-000042130000}"/>
    <cellStyle name="Note 2 2 3 2 2 3" xfId="5712" xr:uid="{00000000-0005-0000-0000-000043130000}"/>
    <cellStyle name="Note 2 2 3 2 3" xfId="4266" xr:uid="{00000000-0005-0000-0000-000044130000}"/>
    <cellStyle name="Note 2 2 3 2 3 2" xfId="5228" xr:uid="{00000000-0005-0000-0000-000045130000}"/>
    <cellStyle name="Note 2 2 3 2 3 3" xfId="5849" xr:uid="{00000000-0005-0000-0000-000046130000}"/>
    <cellStyle name="Note 2 2 3 2 4" xfId="4428" xr:uid="{00000000-0005-0000-0000-000047130000}"/>
    <cellStyle name="Note 2 2 3 2 4 2" xfId="5386" xr:uid="{00000000-0005-0000-0000-000048130000}"/>
    <cellStyle name="Note 2 2 3 2 4 3" xfId="6005" xr:uid="{00000000-0005-0000-0000-000049130000}"/>
    <cellStyle name="Note 2 2 3 2 5" xfId="4880" xr:uid="{00000000-0005-0000-0000-00004A130000}"/>
    <cellStyle name="Note 2 2 3 2 6" xfId="5541" xr:uid="{00000000-0005-0000-0000-00004B130000}"/>
    <cellStyle name="Note 2 2 3 3" xfId="4110" xr:uid="{00000000-0005-0000-0000-00004C130000}"/>
    <cellStyle name="Note 2 2 3 3 2" xfId="5072" xr:uid="{00000000-0005-0000-0000-00004D130000}"/>
    <cellStyle name="Note 2 2 3 3 3" xfId="5711" xr:uid="{00000000-0005-0000-0000-00004E130000}"/>
    <cellStyle name="Note 2 2 3 4" xfId="4265" xr:uid="{00000000-0005-0000-0000-00004F130000}"/>
    <cellStyle name="Note 2 2 3 4 2" xfId="5227" xr:uid="{00000000-0005-0000-0000-000050130000}"/>
    <cellStyle name="Note 2 2 3 4 3" xfId="5848" xr:uid="{00000000-0005-0000-0000-000051130000}"/>
    <cellStyle name="Note 2 2 3 5" xfId="4427" xr:uid="{00000000-0005-0000-0000-000052130000}"/>
    <cellStyle name="Note 2 2 3 5 2" xfId="5385" xr:uid="{00000000-0005-0000-0000-000053130000}"/>
    <cellStyle name="Note 2 2 3 5 3" xfId="6004" xr:uid="{00000000-0005-0000-0000-000054130000}"/>
    <cellStyle name="Note 2 2 3 6" xfId="4879" xr:uid="{00000000-0005-0000-0000-000055130000}"/>
    <cellStyle name="Note 2 2 3 7" xfId="5540" xr:uid="{00000000-0005-0000-0000-000056130000}"/>
    <cellStyle name="Note 2 2 4" xfId="3901" xr:uid="{00000000-0005-0000-0000-000057130000}"/>
    <cellStyle name="Note 2 2 4 2" xfId="4112" xr:uid="{00000000-0005-0000-0000-000058130000}"/>
    <cellStyle name="Note 2 2 4 2 2" xfId="5074" xr:uid="{00000000-0005-0000-0000-000059130000}"/>
    <cellStyle name="Note 2 2 4 2 3" xfId="5713" xr:uid="{00000000-0005-0000-0000-00005A130000}"/>
    <cellStyle name="Note 2 2 4 3" xfId="4267" xr:uid="{00000000-0005-0000-0000-00005B130000}"/>
    <cellStyle name="Note 2 2 4 3 2" xfId="5229" xr:uid="{00000000-0005-0000-0000-00005C130000}"/>
    <cellStyle name="Note 2 2 4 3 3" xfId="5850" xr:uid="{00000000-0005-0000-0000-00005D130000}"/>
    <cellStyle name="Note 2 2 4 4" xfId="4429" xr:uid="{00000000-0005-0000-0000-00005E130000}"/>
    <cellStyle name="Note 2 2 4 4 2" xfId="5387" xr:uid="{00000000-0005-0000-0000-00005F130000}"/>
    <cellStyle name="Note 2 2 4 4 3" xfId="6006" xr:uid="{00000000-0005-0000-0000-000060130000}"/>
    <cellStyle name="Note 2 2 4 5" xfId="4881" xr:uid="{00000000-0005-0000-0000-000061130000}"/>
    <cellStyle name="Note 2 2 4 6" xfId="5542" xr:uid="{00000000-0005-0000-0000-000062130000}"/>
    <cellStyle name="Note 2 2 5" xfId="4107" xr:uid="{00000000-0005-0000-0000-000063130000}"/>
    <cellStyle name="Note 2 2 5 2" xfId="5069" xr:uid="{00000000-0005-0000-0000-000064130000}"/>
    <cellStyle name="Note 2 2 5 3" xfId="5708" xr:uid="{00000000-0005-0000-0000-000065130000}"/>
    <cellStyle name="Note 2 2 6" xfId="4262" xr:uid="{00000000-0005-0000-0000-000066130000}"/>
    <cellStyle name="Note 2 2 6 2" xfId="5224" xr:uid="{00000000-0005-0000-0000-000067130000}"/>
    <cellStyle name="Note 2 2 6 3" xfId="5845" xr:uid="{00000000-0005-0000-0000-000068130000}"/>
    <cellStyle name="Note 2 2 7" xfId="4424" xr:uid="{00000000-0005-0000-0000-000069130000}"/>
    <cellStyle name="Note 2 2 7 2" xfId="5382" xr:uid="{00000000-0005-0000-0000-00006A130000}"/>
    <cellStyle name="Note 2 2 7 3" xfId="6001" xr:uid="{00000000-0005-0000-0000-00006B130000}"/>
    <cellStyle name="Note 2 2 8" xfId="4876" xr:uid="{00000000-0005-0000-0000-00006C130000}"/>
    <cellStyle name="Note 2 2 9" xfId="5537" xr:uid="{00000000-0005-0000-0000-00006D130000}"/>
    <cellStyle name="Note 2 3" xfId="3902" xr:uid="{00000000-0005-0000-0000-00006E130000}"/>
    <cellStyle name="Note 2 3 2" xfId="3903" xr:uid="{00000000-0005-0000-0000-00006F130000}"/>
    <cellStyle name="Note 2 3 2 2" xfId="4114" xr:uid="{00000000-0005-0000-0000-000070130000}"/>
    <cellStyle name="Note 2 3 2 2 2" xfId="5076" xr:uid="{00000000-0005-0000-0000-000071130000}"/>
    <cellStyle name="Note 2 3 2 2 3" xfId="5715" xr:uid="{00000000-0005-0000-0000-000072130000}"/>
    <cellStyle name="Note 2 3 2 3" xfId="4269" xr:uid="{00000000-0005-0000-0000-000073130000}"/>
    <cellStyle name="Note 2 3 2 3 2" xfId="5231" xr:uid="{00000000-0005-0000-0000-000074130000}"/>
    <cellStyle name="Note 2 3 2 3 3" xfId="5852" xr:uid="{00000000-0005-0000-0000-000075130000}"/>
    <cellStyle name="Note 2 3 2 4" xfId="4431" xr:uid="{00000000-0005-0000-0000-000076130000}"/>
    <cellStyle name="Note 2 3 2 4 2" xfId="5389" xr:uid="{00000000-0005-0000-0000-000077130000}"/>
    <cellStyle name="Note 2 3 2 4 3" xfId="6008" xr:uid="{00000000-0005-0000-0000-000078130000}"/>
    <cellStyle name="Note 2 3 2 5" xfId="4883" xr:uid="{00000000-0005-0000-0000-000079130000}"/>
    <cellStyle name="Note 2 3 2 6" xfId="5544" xr:uid="{00000000-0005-0000-0000-00007A130000}"/>
    <cellStyle name="Note 2 3 3" xfId="4113" xr:uid="{00000000-0005-0000-0000-00007B130000}"/>
    <cellStyle name="Note 2 3 3 2" xfId="5075" xr:uid="{00000000-0005-0000-0000-00007C130000}"/>
    <cellStyle name="Note 2 3 3 3" xfId="5714" xr:uid="{00000000-0005-0000-0000-00007D130000}"/>
    <cellStyle name="Note 2 3 4" xfId="4268" xr:uid="{00000000-0005-0000-0000-00007E130000}"/>
    <cellStyle name="Note 2 3 4 2" xfId="5230" xr:uid="{00000000-0005-0000-0000-00007F130000}"/>
    <cellStyle name="Note 2 3 4 3" xfId="5851" xr:uid="{00000000-0005-0000-0000-000080130000}"/>
    <cellStyle name="Note 2 3 5" xfId="4430" xr:uid="{00000000-0005-0000-0000-000081130000}"/>
    <cellStyle name="Note 2 3 5 2" xfId="5388" xr:uid="{00000000-0005-0000-0000-000082130000}"/>
    <cellStyle name="Note 2 3 5 3" xfId="6007" xr:uid="{00000000-0005-0000-0000-000083130000}"/>
    <cellStyle name="Note 2 3 6" xfId="4882" xr:uid="{00000000-0005-0000-0000-000084130000}"/>
    <cellStyle name="Note 2 3 7" xfId="5543" xr:uid="{00000000-0005-0000-0000-000085130000}"/>
    <cellStyle name="Note 2 4" xfId="3904" xr:uid="{00000000-0005-0000-0000-000086130000}"/>
    <cellStyle name="Note 2 4 2" xfId="3905" xr:uid="{00000000-0005-0000-0000-000087130000}"/>
    <cellStyle name="Note 2 4 2 2" xfId="4116" xr:uid="{00000000-0005-0000-0000-000088130000}"/>
    <cellStyle name="Note 2 4 2 2 2" xfId="5078" xr:uid="{00000000-0005-0000-0000-000089130000}"/>
    <cellStyle name="Note 2 4 2 2 3" xfId="5717" xr:uid="{00000000-0005-0000-0000-00008A130000}"/>
    <cellStyle name="Note 2 4 2 3" xfId="4271" xr:uid="{00000000-0005-0000-0000-00008B130000}"/>
    <cellStyle name="Note 2 4 2 3 2" xfId="5233" xr:uid="{00000000-0005-0000-0000-00008C130000}"/>
    <cellStyle name="Note 2 4 2 3 3" xfId="5854" xr:uid="{00000000-0005-0000-0000-00008D130000}"/>
    <cellStyle name="Note 2 4 2 4" xfId="4433" xr:uid="{00000000-0005-0000-0000-00008E130000}"/>
    <cellStyle name="Note 2 4 2 4 2" xfId="5391" xr:uid="{00000000-0005-0000-0000-00008F130000}"/>
    <cellStyle name="Note 2 4 2 4 3" xfId="6010" xr:uid="{00000000-0005-0000-0000-000090130000}"/>
    <cellStyle name="Note 2 4 2 5" xfId="4885" xr:uid="{00000000-0005-0000-0000-000091130000}"/>
    <cellStyle name="Note 2 4 2 6" xfId="5546" xr:uid="{00000000-0005-0000-0000-000092130000}"/>
    <cellStyle name="Note 2 4 3" xfId="4115" xr:uid="{00000000-0005-0000-0000-000093130000}"/>
    <cellStyle name="Note 2 4 3 2" xfId="5077" xr:uid="{00000000-0005-0000-0000-000094130000}"/>
    <cellStyle name="Note 2 4 3 3" xfId="5716" xr:uid="{00000000-0005-0000-0000-000095130000}"/>
    <cellStyle name="Note 2 4 4" xfId="4270" xr:uid="{00000000-0005-0000-0000-000096130000}"/>
    <cellStyle name="Note 2 4 4 2" xfId="5232" xr:uid="{00000000-0005-0000-0000-000097130000}"/>
    <cellStyle name="Note 2 4 4 3" xfId="5853" xr:uid="{00000000-0005-0000-0000-000098130000}"/>
    <cellStyle name="Note 2 4 5" xfId="4432" xr:uid="{00000000-0005-0000-0000-000099130000}"/>
    <cellStyle name="Note 2 4 5 2" xfId="5390" xr:uid="{00000000-0005-0000-0000-00009A130000}"/>
    <cellStyle name="Note 2 4 5 3" xfId="6009" xr:uid="{00000000-0005-0000-0000-00009B130000}"/>
    <cellStyle name="Note 2 4 6" xfId="4884" xr:uid="{00000000-0005-0000-0000-00009C130000}"/>
    <cellStyle name="Note 2 4 7" xfId="5545" xr:uid="{00000000-0005-0000-0000-00009D130000}"/>
    <cellStyle name="Note 2 5" xfId="3906" xr:uid="{00000000-0005-0000-0000-00009E130000}"/>
    <cellStyle name="Note 2 5 2" xfId="4117" xr:uid="{00000000-0005-0000-0000-00009F130000}"/>
    <cellStyle name="Note 2 5 2 2" xfId="5079" xr:uid="{00000000-0005-0000-0000-0000A0130000}"/>
    <cellStyle name="Note 2 5 2 3" xfId="5718" xr:uid="{00000000-0005-0000-0000-0000A1130000}"/>
    <cellStyle name="Note 2 5 3" xfId="4272" xr:uid="{00000000-0005-0000-0000-0000A2130000}"/>
    <cellStyle name="Note 2 5 3 2" xfId="5234" xr:uid="{00000000-0005-0000-0000-0000A3130000}"/>
    <cellStyle name="Note 2 5 3 3" xfId="5855" xr:uid="{00000000-0005-0000-0000-0000A4130000}"/>
    <cellStyle name="Note 2 5 4" xfId="4434" xr:uid="{00000000-0005-0000-0000-0000A5130000}"/>
    <cellStyle name="Note 2 5 4 2" xfId="5392" xr:uid="{00000000-0005-0000-0000-0000A6130000}"/>
    <cellStyle name="Note 2 5 4 3" xfId="6011" xr:uid="{00000000-0005-0000-0000-0000A7130000}"/>
    <cellStyle name="Note 2 5 5" xfId="4886" xr:uid="{00000000-0005-0000-0000-0000A8130000}"/>
    <cellStyle name="Note 2 5 6" xfId="5547" xr:uid="{00000000-0005-0000-0000-0000A9130000}"/>
    <cellStyle name="Note 2 6" xfId="3907" xr:uid="{00000000-0005-0000-0000-0000AA130000}"/>
    <cellStyle name="Note 2 6 2" xfId="4118" xr:uid="{00000000-0005-0000-0000-0000AB130000}"/>
    <cellStyle name="Note 2 6 2 2" xfId="5080" xr:uid="{00000000-0005-0000-0000-0000AC130000}"/>
    <cellStyle name="Note 2 6 2 3" xfId="5719" xr:uid="{00000000-0005-0000-0000-0000AD130000}"/>
    <cellStyle name="Note 2 6 3" xfId="4273" xr:uid="{00000000-0005-0000-0000-0000AE130000}"/>
    <cellStyle name="Note 2 6 3 2" xfId="5235" xr:uid="{00000000-0005-0000-0000-0000AF130000}"/>
    <cellStyle name="Note 2 6 3 3" xfId="5856" xr:uid="{00000000-0005-0000-0000-0000B0130000}"/>
    <cellStyle name="Note 2 6 4" xfId="4435" xr:uid="{00000000-0005-0000-0000-0000B1130000}"/>
    <cellStyle name="Note 2 6 4 2" xfId="5393" xr:uid="{00000000-0005-0000-0000-0000B2130000}"/>
    <cellStyle name="Note 2 6 4 3" xfId="6012" xr:uid="{00000000-0005-0000-0000-0000B3130000}"/>
    <cellStyle name="Note 2 6 5" xfId="4887" xr:uid="{00000000-0005-0000-0000-0000B4130000}"/>
    <cellStyle name="Note 2 6 6" xfId="5548" xr:uid="{00000000-0005-0000-0000-0000B5130000}"/>
    <cellStyle name="Note 2 7" xfId="4106" xr:uid="{00000000-0005-0000-0000-0000B6130000}"/>
    <cellStyle name="Note 2 7 2" xfId="5068" xr:uid="{00000000-0005-0000-0000-0000B7130000}"/>
    <cellStyle name="Note 2 7 3" xfId="5707" xr:uid="{00000000-0005-0000-0000-0000B8130000}"/>
    <cellStyle name="Note 2 8" xfId="4261" xr:uid="{00000000-0005-0000-0000-0000B9130000}"/>
    <cellStyle name="Note 2 8 2" xfId="5223" xr:uid="{00000000-0005-0000-0000-0000BA130000}"/>
    <cellStyle name="Note 2 8 3" xfId="5844" xr:uid="{00000000-0005-0000-0000-0000BB130000}"/>
    <cellStyle name="Note 2 9" xfId="4423" xr:uid="{00000000-0005-0000-0000-0000BC130000}"/>
    <cellStyle name="Note 2 9 2" xfId="5381" xr:uid="{00000000-0005-0000-0000-0000BD130000}"/>
    <cellStyle name="Note 2 9 3" xfId="6000" xr:uid="{00000000-0005-0000-0000-0000BE130000}"/>
    <cellStyle name="Note 3" xfId="3908" xr:uid="{00000000-0005-0000-0000-0000BF130000}"/>
    <cellStyle name="Note 3 2" xfId="3909" xr:uid="{00000000-0005-0000-0000-0000C0130000}"/>
    <cellStyle name="Note 3 2 2" xfId="3910" xr:uid="{00000000-0005-0000-0000-0000C1130000}"/>
    <cellStyle name="Note 3 2 2 2" xfId="3911" xr:uid="{00000000-0005-0000-0000-0000C2130000}"/>
    <cellStyle name="Note 3 2 2 2 2" xfId="4122" xr:uid="{00000000-0005-0000-0000-0000C3130000}"/>
    <cellStyle name="Note 3 2 2 2 2 2" xfId="5084" xr:uid="{00000000-0005-0000-0000-0000C4130000}"/>
    <cellStyle name="Note 3 2 2 2 2 3" xfId="5723" xr:uid="{00000000-0005-0000-0000-0000C5130000}"/>
    <cellStyle name="Note 3 2 2 2 3" xfId="4277" xr:uid="{00000000-0005-0000-0000-0000C6130000}"/>
    <cellStyle name="Note 3 2 2 2 3 2" xfId="5239" xr:uid="{00000000-0005-0000-0000-0000C7130000}"/>
    <cellStyle name="Note 3 2 2 2 3 3" xfId="5860" xr:uid="{00000000-0005-0000-0000-0000C8130000}"/>
    <cellStyle name="Note 3 2 2 2 4" xfId="4439" xr:uid="{00000000-0005-0000-0000-0000C9130000}"/>
    <cellStyle name="Note 3 2 2 2 4 2" xfId="5397" xr:uid="{00000000-0005-0000-0000-0000CA130000}"/>
    <cellStyle name="Note 3 2 2 2 4 3" xfId="6016" xr:uid="{00000000-0005-0000-0000-0000CB130000}"/>
    <cellStyle name="Note 3 2 2 2 5" xfId="4891" xr:uid="{00000000-0005-0000-0000-0000CC130000}"/>
    <cellStyle name="Note 3 2 2 2 6" xfId="5552" xr:uid="{00000000-0005-0000-0000-0000CD130000}"/>
    <cellStyle name="Note 3 2 2 3" xfId="4121" xr:uid="{00000000-0005-0000-0000-0000CE130000}"/>
    <cellStyle name="Note 3 2 2 3 2" xfId="5083" xr:uid="{00000000-0005-0000-0000-0000CF130000}"/>
    <cellStyle name="Note 3 2 2 3 3" xfId="5722" xr:uid="{00000000-0005-0000-0000-0000D0130000}"/>
    <cellStyle name="Note 3 2 2 4" xfId="4276" xr:uid="{00000000-0005-0000-0000-0000D1130000}"/>
    <cellStyle name="Note 3 2 2 4 2" xfId="5238" xr:uid="{00000000-0005-0000-0000-0000D2130000}"/>
    <cellStyle name="Note 3 2 2 4 3" xfId="5859" xr:uid="{00000000-0005-0000-0000-0000D3130000}"/>
    <cellStyle name="Note 3 2 2 5" xfId="4438" xr:uid="{00000000-0005-0000-0000-0000D4130000}"/>
    <cellStyle name="Note 3 2 2 5 2" xfId="5396" xr:uid="{00000000-0005-0000-0000-0000D5130000}"/>
    <cellStyle name="Note 3 2 2 5 3" xfId="6015" xr:uid="{00000000-0005-0000-0000-0000D6130000}"/>
    <cellStyle name="Note 3 2 2 6" xfId="4890" xr:uid="{00000000-0005-0000-0000-0000D7130000}"/>
    <cellStyle name="Note 3 2 2 7" xfId="5551" xr:uid="{00000000-0005-0000-0000-0000D8130000}"/>
    <cellStyle name="Note 3 2 3" xfId="3912" xr:uid="{00000000-0005-0000-0000-0000D9130000}"/>
    <cellStyle name="Note 3 2 3 2" xfId="4123" xr:uid="{00000000-0005-0000-0000-0000DA130000}"/>
    <cellStyle name="Note 3 2 3 2 2" xfId="5085" xr:uid="{00000000-0005-0000-0000-0000DB130000}"/>
    <cellStyle name="Note 3 2 3 2 3" xfId="5724" xr:uid="{00000000-0005-0000-0000-0000DC130000}"/>
    <cellStyle name="Note 3 2 3 3" xfId="4278" xr:uid="{00000000-0005-0000-0000-0000DD130000}"/>
    <cellStyle name="Note 3 2 3 3 2" xfId="5240" xr:uid="{00000000-0005-0000-0000-0000DE130000}"/>
    <cellStyle name="Note 3 2 3 3 3" xfId="5861" xr:uid="{00000000-0005-0000-0000-0000DF130000}"/>
    <cellStyle name="Note 3 2 3 4" xfId="4440" xr:uid="{00000000-0005-0000-0000-0000E0130000}"/>
    <cellStyle name="Note 3 2 3 4 2" xfId="5398" xr:uid="{00000000-0005-0000-0000-0000E1130000}"/>
    <cellStyle name="Note 3 2 3 4 3" xfId="6017" xr:uid="{00000000-0005-0000-0000-0000E2130000}"/>
    <cellStyle name="Note 3 2 3 5" xfId="4892" xr:uid="{00000000-0005-0000-0000-0000E3130000}"/>
    <cellStyle name="Note 3 2 3 6" xfId="5553" xr:uid="{00000000-0005-0000-0000-0000E4130000}"/>
    <cellStyle name="Note 3 2 4" xfId="4120" xr:uid="{00000000-0005-0000-0000-0000E5130000}"/>
    <cellStyle name="Note 3 2 4 2" xfId="5082" xr:uid="{00000000-0005-0000-0000-0000E6130000}"/>
    <cellStyle name="Note 3 2 4 3" xfId="5721" xr:uid="{00000000-0005-0000-0000-0000E7130000}"/>
    <cellStyle name="Note 3 2 5" xfId="4275" xr:uid="{00000000-0005-0000-0000-0000E8130000}"/>
    <cellStyle name="Note 3 2 5 2" xfId="5237" xr:uid="{00000000-0005-0000-0000-0000E9130000}"/>
    <cellStyle name="Note 3 2 5 3" xfId="5858" xr:uid="{00000000-0005-0000-0000-0000EA130000}"/>
    <cellStyle name="Note 3 2 6" xfId="4437" xr:uid="{00000000-0005-0000-0000-0000EB130000}"/>
    <cellStyle name="Note 3 2 6 2" xfId="5395" xr:uid="{00000000-0005-0000-0000-0000EC130000}"/>
    <cellStyle name="Note 3 2 6 3" xfId="6014" xr:uid="{00000000-0005-0000-0000-0000ED130000}"/>
    <cellStyle name="Note 3 2 7" xfId="4889" xr:uid="{00000000-0005-0000-0000-0000EE130000}"/>
    <cellStyle name="Note 3 2 8" xfId="5550" xr:uid="{00000000-0005-0000-0000-0000EF130000}"/>
    <cellStyle name="Note 3 3" xfId="3913" xr:uid="{00000000-0005-0000-0000-0000F0130000}"/>
    <cellStyle name="Note 3 3 2" xfId="3914" xr:uid="{00000000-0005-0000-0000-0000F1130000}"/>
    <cellStyle name="Note 3 3 2 2" xfId="4125" xr:uid="{00000000-0005-0000-0000-0000F2130000}"/>
    <cellStyle name="Note 3 3 2 2 2" xfId="5087" xr:uid="{00000000-0005-0000-0000-0000F3130000}"/>
    <cellStyle name="Note 3 3 2 2 3" xfId="5726" xr:uid="{00000000-0005-0000-0000-0000F4130000}"/>
    <cellStyle name="Note 3 3 2 3" xfId="4280" xr:uid="{00000000-0005-0000-0000-0000F5130000}"/>
    <cellStyle name="Note 3 3 2 3 2" xfId="5242" xr:uid="{00000000-0005-0000-0000-0000F6130000}"/>
    <cellStyle name="Note 3 3 2 3 3" xfId="5863" xr:uid="{00000000-0005-0000-0000-0000F7130000}"/>
    <cellStyle name="Note 3 3 2 4" xfId="4442" xr:uid="{00000000-0005-0000-0000-0000F8130000}"/>
    <cellStyle name="Note 3 3 2 4 2" xfId="5400" xr:uid="{00000000-0005-0000-0000-0000F9130000}"/>
    <cellStyle name="Note 3 3 2 4 3" xfId="6019" xr:uid="{00000000-0005-0000-0000-0000FA130000}"/>
    <cellStyle name="Note 3 3 2 5" xfId="4894" xr:uid="{00000000-0005-0000-0000-0000FB130000}"/>
    <cellStyle name="Note 3 3 2 6" xfId="5555" xr:uid="{00000000-0005-0000-0000-0000FC130000}"/>
    <cellStyle name="Note 3 3 3" xfId="4124" xr:uid="{00000000-0005-0000-0000-0000FD130000}"/>
    <cellStyle name="Note 3 3 3 2" xfId="5086" xr:uid="{00000000-0005-0000-0000-0000FE130000}"/>
    <cellStyle name="Note 3 3 3 3" xfId="5725" xr:uid="{00000000-0005-0000-0000-0000FF130000}"/>
    <cellStyle name="Note 3 3 4" xfId="4279" xr:uid="{00000000-0005-0000-0000-000000140000}"/>
    <cellStyle name="Note 3 3 4 2" xfId="5241" xr:uid="{00000000-0005-0000-0000-000001140000}"/>
    <cellStyle name="Note 3 3 4 3" xfId="5862" xr:uid="{00000000-0005-0000-0000-000002140000}"/>
    <cellStyle name="Note 3 3 5" xfId="4441" xr:uid="{00000000-0005-0000-0000-000003140000}"/>
    <cellStyle name="Note 3 3 5 2" xfId="5399" xr:uid="{00000000-0005-0000-0000-000004140000}"/>
    <cellStyle name="Note 3 3 5 3" xfId="6018" xr:uid="{00000000-0005-0000-0000-000005140000}"/>
    <cellStyle name="Note 3 3 6" xfId="4893" xr:uid="{00000000-0005-0000-0000-000006140000}"/>
    <cellStyle name="Note 3 3 7" xfId="5554" xr:uid="{00000000-0005-0000-0000-000007140000}"/>
    <cellStyle name="Note 3 4" xfId="3915" xr:uid="{00000000-0005-0000-0000-000008140000}"/>
    <cellStyle name="Note 3 4 2" xfId="4126" xr:uid="{00000000-0005-0000-0000-000009140000}"/>
    <cellStyle name="Note 3 4 2 2" xfId="5088" xr:uid="{00000000-0005-0000-0000-00000A140000}"/>
    <cellStyle name="Note 3 4 2 3" xfId="5727" xr:uid="{00000000-0005-0000-0000-00000B140000}"/>
    <cellStyle name="Note 3 4 3" xfId="4281" xr:uid="{00000000-0005-0000-0000-00000C140000}"/>
    <cellStyle name="Note 3 4 3 2" xfId="5243" xr:uid="{00000000-0005-0000-0000-00000D140000}"/>
    <cellStyle name="Note 3 4 3 3" xfId="5864" xr:uid="{00000000-0005-0000-0000-00000E140000}"/>
    <cellStyle name="Note 3 4 4" xfId="4443" xr:uid="{00000000-0005-0000-0000-00000F140000}"/>
    <cellStyle name="Note 3 4 4 2" xfId="5401" xr:uid="{00000000-0005-0000-0000-000010140000}"/>
    <cellStyle name="Note 3 4 4 3" xfId="6020" xr:uid="{00000000-0005-0000-0000-000011140000}"/>
    <cellStyle name="Note 3 4 5" xfId="4895" xr:uid="{00000000-0005-0000-0000-000012140000}"/>
    <cellStyle name="Note 3 4 6" xfId="5556" xr:uid="{00000000-0005-0000-0000-000013140000}"/>
    <cellStyle name="Note 3 5" xfId="4119" xr:uid="{00000000-0005-0000-0000-000014140000}"/>
    <cellStyle name="Note 3 5 2" xfId="5081" xr:uid="{00000000-0005-0000-0000-000015140000}"/>
    <cellStyle name="Note 3 5 3" xfId="5720" xr:uid="{00000000-0005-0000-0000-000016140000}"/>
    <cellStyle name="Note 3 6" xfId="4274" xr:uid="{00000000-0005-0000-0000-000017140000}"/>
    <cellStyle name="Note 3 6 2" xfId="5236" xr:uid="{00000000-0005-0000-0000-000018140000}"/>
    <cellStyle name="Note 3 6 3" xfId="5857" xr:uid="{00000000-0005-0000-0000-000019140000}"/>
    <cellStyle name="Note 3 7" xfId="4436" xr:uid="{00000000-0005-0000-0000-00001A140000}"/>
    <cellStyle name="Note 3 7 2" xfId="5394" xr:uid="{00000000-0005-0000-0000-00001B140000}"/>
    <cellStyle name="Note 3 7 3" xfId="6013" xr:uid="{00000000-0005-0000-0000-00001C140000}"/>
    <cellStyle name="Note 3 8" xfId="4888" xr:uid="{00000000-0005-0000-0000-00001D140000}"/>
    <cellStyle name="Note 3 9" xfId="5549" xr:uid="{00000000-0005-0000-0000-00001E140000}"/>
    <cellStyle name="Note 4" xfId="3916" xr:uid="{00000000-0005-0000-0000-00001F140000}"/>
    <cellStyle name="Note 4 2" xfId="3917" xr:uid="{00000000-0005-0000-0000-000020140000}"/>
    <cellStyle name="Note 4 2 2" xfId="3918" xr:uid="{00000000-0005-0000-0000-000021140000}"/>
    <cellStyle name="Note 4 2 2 2" xfId="3919" xr:uid="{00000000-0005-0000-0000-000022140000}"/>
    <cellStyle name="Note 4 2 2 2 2" xfId="4130" xr:uid="{00000000-0005-0000-0000-000023140000}"/>
    <cellStyle name="Note 4 2 2 2 2 2" xfId="5092" xr:uid="{00000000-0005-0000-0000-000024140000}"/>
    <cellStyle name="Note 4 2 2 2 2 3" xfId="5731" xr:uid="{00000000-0005-0000-0000-000025140000}"/>
    <cellStyle name="Note 4 2 2 2 3" xfId="4285" xr:uid="{00000000-0005-0000-0000-000026140000}"/>
    <cellStyle name="Note 4 2 2 2 3 2" xfId="5247" xr:uid="{00000000-0005-0000-0000-000027140000}"/>
    <cellStyle name="Note 4 2 2 2 3 3" xfId="5868" xr:uid="{00000000-0005-0000-0000-000028140000}"/>
    <cellStyle name="Note 4 2 2 2 4" xfId="4447" xr:uid="{00000000-0005-0000-0000-000029140000}"/>
    <cellStyle name="Note 4 2 2 2 4 2" xfId="5405" xr:uid="{00000000-0005-0000-0000-00002A140000}"/>
    <cellStyle name="Note 4 2 2 2 4 3" xfId="6024" xr:uid="{00000000-0005-0000-0000-00002B140000}"/>
    <cellStyle name="Note 4 2 2 2 5" xfId="4899" xr:uid="{00000000-0005-0000-0000-00002C140000}"/>
    <cellStyle name="Note 4 2 2 2 6" xfId="5560" xr:uid="{00000000-0005-0000-0000-00002D140000}"/>
    <cellStyle name="Note 4 2 2 3" xfId="4129" xr:uid="{00000000-0005-0000-0000-00002E140000}"/>
    <cellStyle name="Note 4 2 2 3 2" xfId="5091" xr:uid="{00000000-0005-0000-0000-00002F140000}"/>
    <cellStyle name="Note 4 2 2 3 3" xfId="5730" xr:uid="{00000000-0005-0000-0000-000030140000}"/>
    <cellStyle name="Note 4 2 2 4" xfId="4284" xr:uid="{00000000-0005-0000-0000-000031140000}"/>
    <cellStyle name="Note 4 2 2 4 2" xfId="5246" xr:uid="{00000000-0005-0000-0000-000032140000}"/>
    <cellStyle name="Note 4 2 2 4 3" xfId="5867" xr:uid="{00000000-0005-0000-0000-000033140000}"/>
    <cellStyle name="Note 4 2 2 5" xfId="4446" xr:uid="{00000000-0005-0000-0000-000034140000}"/>
    <cellStyle name="Note 4 2 2 5 2" xfId="5404" xr:uid="{00000000-0005-0000-0000-000035140000}"/>
    <cellStyle name="Note 4 2 2 5 3" xfId="6023" xr:uid="{00000000-0005-0000-0000-000036140000}"/>
    <cellStyle name="Note 4 2 2 6" xfId="4898" xr:uid="{00000000-0005-0000-0000-000037140000}"/>
    <cellStyle name="Note 4 2 2 7" xfId="5559" xr:uid="{00000000-0005-0000-0000-000038140000}"/>
    <cellStyle name="Note 4 2 3" xfId="3920" xr:uid="{00000000-0005-0000-0000-000039140000}"/>
    <cellStyle name="Note 4 2 3 2" xfId="4131" xr:uid="{00000000-0005-0000-0000-00003A140000}"/>
    <cellStyle name="Note 4 2 3 2 2" xfId="5093" xr:uid="{00000000-0005-0000-0000-00003B140000}"/>
    <cellStyle name="Note 4 2 3 2 3" xfId="5732" xr:uid="{00000000-0005-0000-0000-00003C140000}"/>
    <cellStyle name="Note 4 2 3 3" xfId="4286" xr:uid="{00000000-0005-0000-0000-00003D140000}"/>
    <cellStyle name="Note 4 2 3 3 2" xfId="5248" xr:uid="{00000000-0005-0000-0000-00003E140000}"/>
    <cellStyle name="Note 4 2 3 3 3" xfId="5869" xr:uid="{00000000-0005-0000-0000-00003F140000}"/>
    <cellStyle name="Note 4 2 3 4" xfId="4448" xr:uid="{00000000-0005-0000-0000-000040140000}"/>
    <cellStyle name="Note 4 2 3 4 2" xfId="5406" xr:uid="{00000000-0005-0000-0000-000041140000}"/>
    <cellStyle name="Note 4 2 3 4 3" xfId="6025" xr:uid="{00000000-0005-0000-0000-000042140000}"/>
    <cellStyle name="Note 4 2 3 5" xfId="4900" xr:uid="{00000000-0005-0000-0000-000043140000}"/>
    <cellStyle name="Note 4 2 3 6" xfId="5561" xr:uid="{00000000-0005-0000-0000-000044140000}"/>
    <cellStyle name="Note 4 2 4" xfId="4128" xr:uid="{00000000-0005-0000-0000-000045140000}"/>
    <cellStyle name="Note 4 2 4 2" xfId="5090" xr:uid="{00000000-0005-0000-0000-000046140000}"/>
    <cellStyle name="Note 4 2 4 3" xfId="5729" xr:uid="{00000000-0005-0000-0000-000047140000}"/>
    <cellStyle name="Note 4 2 5" xfId="4283" xr:uid="{00000000-0005-0000-0000-000048140000}"/>
    <cellStyle name="Note 4 2 5 2" xfId="5245" xr:uid="{00000000-0005-0000-0000-000049140000}"/>
    <cellStyle name="Note 4 2 5 3" xfId="5866" xr:uid="{00000000-0005-0000-0000-00004A140000}"/>
    <cellStyle name="Note 4 2 6" xfId="4445" xr:uid="{00000000-0005-0000-0000-00004B140000}"/>
    <cellStyle name="Note 4 2 6 2" xfId="5403" xr:uid="{00000000-0005-0000-0000-00004C140000}"/>
    <cellStyle name="Note 4 2 6 3" xfId="6022" xr:uid="{00000000-0005-0000-0000-00004D140000}"/>
    <cellStyle name="Note 4 2 7" xfId="4897" xr:uid="{00000000-0005-0000-0000-00004E140000}"/>
    <cellStyle name="Note 4 2 8" xfId="5558" xr:uid="{00000000-0005-0000-0000-00004F140000}"/>
    <cellStyle name="Note 4 3" xfId="3921" xr:uid="{00000000-0005-0000-0000-000050140000}"/>
    <cellStyle name="Note 4 3 2" xfId="3922" xr:uid="{00000000-0005-0000-0000-000051140000}"/>
    <cellStyle name="Note 4 3 2 2" xfId="4133" xr:uid="{00000000-0005-0000-0000-000052140000}"/>
    <cellStyle name="Note 4 3 2 2 2" xfId="5095" xr:uid="{00000000-0005-0000-0000-000053140000}"/>
    <cellStyle name="Note 4 3 2 2 3" xfId="5734" xr:uid="{00000000-0005-0000-0000-000054140000}"/>
    <cellStyle name="Note 4 3 2 3" xfId="4288" xr:uid="{00000000-0005-0000-0000-000055140000}"/>
    <cellStyle name="Note 4 3 2 3 2" xfId="5250" xr:uid="{00000000-0005-0000-0000-000056140000}"/>
    <cellStyle name="Note 4 3 2 3 3" xfId="5871" xr:uid="{00000000-0005-0000-0000-000057140000}"/>
    <cellStyle name="Note 4 3 2 4" xfId="4450" xr:uid="{00000000-0005-0000-0000-000058140000}"/>
    <cellStyle name="Note 4 3 2 4 2" xfId="5408" xr:uid="{00000000-0005-0000-0000-000059140000}"/>
    <cellStyle name="Note 4 3 2 4 3" xfId="6027" xr:uid="{00000000-0005-0000-0000-00005A140000}"/>
    <cellStyle name="Note 4 3 2 5" xfId="4902" xr:uid="{00000000-0005-0000-0000-00005B140000}"/>
    <cellStyle name="Note 4 3 2 6" xfId="5563" xr:uid="{00000000-0005-0000-0000-00005C140000}"/>
    <cellStyle name="Note 4 3 3" xfId="4132" xr:uid="{00000000-0005-0000-0000-00005D140000}"/>
    <cellStyle name="Note 4 3 3 2" xfId="5094" xr:uid="{00000000-0005-0000-0000-00005E140000}"/>
    <cellStyle name="Note 4 3 3 3" xfId="5733" xr:uid="{00000000-0005-0000-0000-00005F140000}"/>
    <cellStyle name="Note 4 3 4" xfId="4287" xr:uid="{00000000-0005-0000-0000-000060140000}"/>
    <cellStyle name="Note 4 3 4 2" xfId="5249" xr:uid="{00000000-0005-0000-0000-000061140000}"/>
    <cellStyle name="Note 4 3 4 3" xfId="5870" xr:uid="{00000000-0005-0000-0000-000062140000}"/>
    <cellStyle name="Note 4 3 5" xfId="4449" xr:uid="{00000000-0005-0000-0000-000063140000}"/>
    <cellStyle name="Note 4 3 5 2" xfId="5407" xr:uid="{00000000-0005-0000-0000-000064140000}"/>
    <cellStyle name="Note 4 3 5 3" xfId="6026" xr:uid="{00000000-0005-0000-0000-000065140000}"/>
    <cellStyle name="Note 4 3 6" xfId="4901" xr:uid="{00000000-0005-0000-0000-000066140000}"/>
    <cellStyle name="Note 4 3 7" xfId="5562" xr:uid="{00000000-0005-0000-0000-000067140000}"/>
    <cellStyle name="Note 4 4" xfId="3923" xr:uid="{00000000-0005-0000-0000-000068140000}"/>
    <cellStyle name="Note 4 4 2" xfId="4134" xr:uid="{00000000-0005-0000-0000-000069140000}"/>
    <cellStyle name="Note 4 4 2 2" xfId="5096" xr:uid="{00000000-0005-0000-0000-00006A140000}"/>
    <cellStyle name="Note 4 4 2 3" xfId="5735" xr:uid="{00000000-0005-0000-0000-00006B140000}"/>
    <cellStyle name="Note 4 4 3" xfId="4289" xr:uid="{00000000-0005-0000-0000-00006C140000}"/>
    <cellStyle name="Note 4 4 3 2" xfId="5251" xr:uid="{00000000-0005-0000-0000-00006D140000}"/>
    <cellStyle name="Note 4 4 3 3" xfId="5872" xr:uid="{00000000-0005-0000-0000-00006E140000}"/>
    <cellStyle name="Note 4 4 4" xfId="4451" xr:uid="{00000000-0005-0000-0000-00006F140000}"/>
    <cellStyle name="Note 4 4 4 2" xfId="5409" xr:uid="{00000000-0005-0000-0000-000070140000}"/>
    <cellStyle name="Note 4 4 4 3" xfId="6028" xr:uid="{00000000-0005-0000-0000-000071140000}"/>
    <cellStyle name="Note 4 4 5" xfId="4903" xr:uid="{00000000-0005-0000-0000-000072140000}"/>
    <cellStyle name="Note 4 4 6" xfId="5564" xr:uid="{00000000-0005-0000-0000-000073140000}"/>
    <cellStyle name="Note 4 5" xfId="4127" xr:uid="{00000000-0005-0000-0000-000074140000}"/>
    <cellStyle name="Note 4 5 2" xfId="5089" xr:uid="{00000000-0005-0000-0000-000075140000}"/>
    <cellStyle name="Note 4 5 3" xfId="5728" xr:uid="{00000000-0005-0000-0000-000076140000}"/>
    <cellStyle name="Note 4 6" xfId="4282" xr:uid="{00000000-0005-0000-0000-000077140000}"/>
    <cellStyle name="Note 4 6 2" xfId="5244" xr:uid="{00000000-0005-0000-0000-000078140000}"/>
    <cellStyle name="Note 4 6 3" xfId="5865" xr:uid="{00000000-0005-0000-0000-000079140000}"/>
    <cellStyle name="Note 4 7" xfId="4444" xr:uid="{00000000-0005-0000-0000-00007A140000}"/>
    <cellStyle name="Note 4 7 2" xfId="5402" xr:uid="{00000000-0005-0000-0000-00007B140000}"/>
    <cellStyle name="Note 4 7 3" xfId="6021" xr:uid="{00000000-0005-0000-0000-00007C140000}"/>
    <cellStyle name="Note 4 8" xfId="4896" xr:uid="{00000000-0005-0000-0000-00007D140000}"/>
    <cellStyle name="Note 4 9" xfId="5557" xr:uid="{00000000-0005-0000-0000-00007E140000}"/>
    <cellStyle name="Note 5" xfId="3924" xr:uid="{00000000-0005-0000-0000-00007F140000}"/>
    <cellStyle name="Note 5 2" xfId="3925" xr:uid="{00000000-0005-0000-0000-000080140000}"/>
    <cellStyle name="Note 5 2 2" xfId="3926" xr:uid="{00000000-0005-0000-0000-000081140000}"/>
    <cellStyle name="Note 5 2 2 2" xfId="3927" xr:uid="{00000000-0005-0000-0000-000082140000}"/>
    <cellStyle name="Note 5 2 2 2 2" xfId="4138" xr:uid="{00000000-0005-0000-0000-000083140000}"/>
    <cellStyle name="Note 5 2 2 2 2 2" xfId="5100" xr:uid="{00000000-0005-0000-0000-000084140000}"/>
    <cellStyle name="Note 5 2 2 2 2 3" xfId="5739" xr:uid="{00000000-0005-0000-0000-000085140000}"/>
    <cellStyle name="Note 5 2 2 2 3" xfId="4293" xr:uid="{00000000-0005-0000-0000-000086140000}"/>
    <cellStyle name="Note 5 2 2 2 3 2" xfId="5255" xr:uid="{00000000-0005-0000-0000-000087140000}"/>
    <cellStyle name="Note 5 2 2 2 3 3" xfId="5876" xr:uid="{00000000-0005-0000-0000-000088140000}"/>
    <cellStyle name="Note 5 2 2 2 4" xfId="4455" xr:uid="{00000000-0005-0000-0000-000089140000}"/>
    <cellStyle name="Note 5 2 2 2 4 2" xfId="5413" xr:uid="{00000000-0005-0000-0000-00008A140000}"/>
    <cellStyle name="Note 5 2 2 2 4 3" xfId="6032" xr:uid="{00000000-0005-0000-0000-00008B140000}"/>
    <cellStyle name="Note 5 2 2 2 5" xfId="4907" xr:uid="{00000000-0005-0000-0000-00008C140000}"/>
    <cellStyle name="Note 5 2 2 2 6" xfId="5568" xr:uid="{00000000-0005-0000-0000-00008D140000}"/>
    <cellStyle name="Note 5 2 2 3" xfId="4137" xr:uid="{00000000-0005-0000-0000-00008E140000}"/>
    <cellStyle name="Note 5 2 2 3 2" xfId="5099" xr:uid="{00000000-0005-0000-0000-00008F140000}"/>
    <cellStyle name="Note 5 2 2 3 3" xfId="5738" xr:uid="{00000000-0005-0000-0000-000090140000}"/>
    <cellStyle name="Note 5 2 2 4" xfId="4292" xr:uid="{00000000-0005-0000-0000-000091140000}"/>
    <cellStyle name="Note 5 2 2 4 2" xfId="5254" xr:uid="{00000000-0005-0000-0000-000092140000}"/>
    <cellStyle name="Note 5 2 2 4 3" xfId="5875" xr:uid="{00000000-0005-0000-0000-000093140000}"/>
    <cellStyle name="Note 5 2 2 5" xfId="4454" xr:uid="{00000000-0005-0000-0000-000094140000}"/>
    <cellStyle name="Note 5 2 2 5 2" xfId="5412" xr:uid="{00000000-0005-0000-0000-000095140000}"/>
    <cellStyle name="Note 5 2 2 5 3" xfId="6031" xr:uid="{00000000-0005-0000-0000-000096140000}"/>
    <cellStyle name="Note 5 2 2 6" xfId="4906" xr:uid="{00000000-0005-0000-0000-000097140000}"/>
    <cellStyle name="Note 5 2 2 7" xfId="5567" xr:uid="{00000000-0005-0000-0000-000098140000}"/>
    <cellStyle name="Note 5 2 3" xfId="3928" xr:uid="{00000000-0005-0000-0000-000099140000}"/>
    <cellStyle name="Note 5 2 3 2" xfId="4139" xr:uid="{00000000-0005-0000-0000-00009A140000}"/>
    <cellStyle name="Note 5 2 3 2 2" xfId="5101" xr:uid="{00000000-0005-0000-0000-00009B140000}"/>
    <cellStyle name="Note 5 2 3 2 3" xfId="5740" xr:uid="{00000000-0005-0000-0000-00009C140000}"/>
    <cellStyle name="Note 5 2 3 3" xfId="4294" xr:uid="{00000000-0005-0000-0000-00009D140000}"/>
    <cellStyle name="Note 5 2 3 3 2" xfId="5256" xr:uid="{00000000-0005-0000-0000-00009E140000}"/>
    <cellStyle name="Note 5 2 3 3 3" xfId="5877" xr:uid="{00000000-0005-0000-0000-00009F140000}"/>
    <cellStyle name="Note 5 2 3 4" xfId="4456" xr:uid="{00000000-0005-0000-0000-0000A0140000}"/>
    <cellStyle name="Note 5 2 3 4 2" xfId="5414" xr:uid="{00000000-0005-0000-0000-0000A1140000}"/>
    <cellStyle name="Note 5 2 3 4 3" xfId="6033" xr:uid="{00000000-0005-0000-0000-0000A2140000}"/>
    <cellStyle name="Note 5 2 3 5" xfId="4908" xr:uid="{00000000-0005-0000-0000-0000A3140000}"/>
    <cellStyle name="Note 5 2 3 6" xfId="5569" xr:uid="{00000000-0005-0000-0000-0000A4140000}"/>
    <cellStyle name="Note 5 2 4" xfId="4136" xr:uid="{00000000-0005-0000-0000-0000A5140000}"/>
    <cellStyle name="Note 5 2 4 2" xfId="5098" xr:uid="{00000000-0005-0000-0000-0000A6140000}"/>
    <cellStyle name="Note 5 2 4 3" xfId="5737" xr:uid="{00000000-0005-0000-0000-0000A7140000}"/>
    <cellStyle name="Note 5 2 5" xfId="4291" xr:uid="{00000000-0005-0000-0000-0000A8140000}"/>
    <cellStyle name="Note 5 2 5 2" xfId="5253" xr:uid="{00000000-0005-0000-0000-0000A9140000}"/>
    <cellStyle name="Note 5 2 5 3" xfId="5874" xr:uid="{00000000-0005-0000-0000-0000AA140000}"/>
    <cellStyle name="Note 5 2 6" xfId="4453" xr:uid="{00000000-0005-0000-0000-0000AB140000}"/>
    <cellStyle name="Note 5 2 6 2" xfId="5411" xr:uid="{00000000-0005-0000-0000-0000AC140000}"/>
    <cellStyle name="Note 5 2 6 3" xfId="6030" xr:uid="{00000000-0005-0000-0000-0000AD140000}"/>
    <cellStyle name="Note 5 2 7" xfId="4905" xr:uid="{00000000-0005-0000-0000-0000AE140000}"/>
    <cellStyle name="Note 5 2 8" xfId="5566" xr:uid="{00000000-0005-0000-0000-0000AF140000}"/>
    <cellStyle name="Note 5 3" xfId="3929" xr:uid="{00000000-0005-0000-0000-0000B0140000}"/>
    <cellStyle name="Note 5 3 2" xfId="3930" xr:uid="{00000000-0005-0000-0000-0000B1140000}"/>
    <cellStyle name="Note 5 3 2 2" xfId="4141" xr:uid="{00000000-0005-0000-0000-0000B2140000}"/>
    <cellStyle name="Note 5 3 2 2 2" xfId="5103" xr:uid="{00000000-0005-0000-0000-0000B3140000}"/>
    <cellStyle name="Note 5 3 2 2 3" xfId="5742" xr:uid="{00000000-0005-0000-0000-0000B4140000}"/>
    <cellStyle name="Note 5 3 2 3" xfId="4296" xr:uid="{00000000-0005-0000-0000-0000B5140000}"/>
    <cellStyle name="Note 5 3 2 3 2" xfId="5258" xr:uid="{00000000-0005-0000-0000-0000B6140000}"/>
    <cellStyle name="Note 5 3 2 3 3" xfId="5879" xr:uid="{00000000-0005-0000-0000-0000B7140000}"/>
    <cellStyle name="Note 5 3 2 4" xfId="4458" xr:uid="{00000000-0005-0000-0000-0000B8140000}"/>
    <cellStyle name="Note 5 3 2 4 2" xfId="5416" xr:uid="{00000000-0005-0000-0000-0000B9140000}"/>
    <cellStyle name="Note 5 3 2 4 3" xfId="6035" xr:uid="{00000000-0005-0000-0000-0000BA140000}"/>
    <cellStyle name="Note 5 3 2 5" xfId="4910" xr:uid="{00000000-0005-0000-0000-0000BB140000}"/>
    <cellStyle name="Note 5 3 2 6" xfId="5571" xr:uid="{00000000-0005-0000-0000-0000BC140000}"/>
    <cellStyle name="Note 5 3 3" xfId="4140" xr:uid="{00000000-0005-0000-0000-0000BD140000}"/>
    <cellStyle name="Note 5 3 3 2" xfId="5102" xr:uid="{00000000-0005-0000-0000-0000BE140000}"/>
    <cellStyle name="Note 5 3 3 3" xfId="5741" xr:uid="{00000000-0005-0000-0000-0000BF140000}"/>
    <cellStyle name="Note 5 3 4" xfId="4295" xr:uid="{00000000-0005-0000-0000-0000C0140000}"/>
    <cellStyle name="Note 5 3 4 2" xfId="5257" xr:uid="{00000000-0005-0000-0000-0000C1140000}"/>
    <cellStyle name="Note 5 3 4 3" xfId="5878" xr:uid="{00000000-0005-0000-0000-0000C2140000}"/>
    <cellStyle name="Note 5 3 5" xfId="4457" xr:uid="{00000000-0005-0000-0000-0000C3140000}"/>
    <cellStyle name="Note 5 3 5 2" xfId="5415" xr:uid="{00000000-0005-0000-0000-0000C4140000}"/>
    <cellStyle name="Note 5 3 5 3" xfId="6034" xr:uid="{00000000-0005-0000-0000-0000C5140000}"/>
    <cellStyle name="Note 5 3 6" xfId="4909" xr:uid="{00000000-0005-0000-0000-0000C6140000}"/>
    <cellStyle name="Note 5 3 7" xfId="5570" xr:uid="{00000000-0005-0000-0000-0000C7140000}"/>
    <cellStyle name="Note 5 4" xfId="3931" xr:uid="{00000000-0005-0000-0000-0000C8140000}"/>
    <cellStyle name="Note 5 4 2" xfId="4142" xr:uid="{00000000-0005-0000-0000-0000C9140000}"/>
    <cellStyle name="Note 5 4 2 2" xfId="5104" xr:uid="{00000000-0005-0000-0000-0000CA140000}"/>
    <cellStyle name="Note 5 4 2 3" xfId="5743" xr:uid="{00000000-0005-0000-0000-0000CB140000}"/>
    <cellStyle name="Note 5 4 3" xfId="4297" xr:uid="{00000000-0005-0000-0000-0000CC140000}"/>
    <cellStyle name="Note 5 4 3 2" xfId="5259" xr:uid="{00000000-0005-0000-0000-0000CD140000}"/>
    <cellStyle name="Note 5 4 3 3" xfId="5880" xr:uid="{00000000-0005-0000-0000-0000CE140000}"/>
    <cellStyle name="Note 5 4 4" xfId="4459" xr:uid="{00000000-0005-0000-0000-0000CF140000}"/>
    <cellStyle name="Note 5 4 4 2" xfId="5417" xr:uid="{00000000-0005-0000-0000-0000D0140000}"/>
    <cellStyle name="Note 5 4 4 3" xfId="6036" xr:uid="{00000000-0005-0000-0000-0000D1140000}"/>
    <cellStyle name="Note 5 4 5" xfId="4911" xr:uid="{00000000-0005-0000-0000-0000D2140000}"/>
    <cellStyle name="Note 5 4 6" xfId="5572" xr:uid="{00000000-0005-0000-0000-0000D3140000}"/>
    <cellStyle name="Note 5 5" xfId="4135" xr:uid="{00000000-0005-0000-0000-0000D4140000}"/>
    <cellStyle name="Note 5 5 2" xfId="5097" xr:uid="{00000000-0005-0000-0000-0000D5140000}"/>
    <cellStyle name="Note 5 5 3" xfId="5736" xr:uid="{00000000-0005-0000-0000-0000D6140000}"/>
    <cellStyle name="Note 5 6" xfId="4290" xr:uid="{00000000-0005-0000-0000-0000D7140000}"/>
    <cellStyle name="Note 5 6 2" xfId="5252" xr:uid="{00000000-0005-0000-0000-0000D8140000}"/>
    <cellStyle name="Note 5 6 3" xfId="5873" xr:uid="{00000000-0005-0000-0000-0000D9140000}"/>
    <cellStyle name="Note 5 7" xfId="4452" xr:uid="{00000000-0005-0000-0000-0000DA140000}"/>
    <cellStyle name="Note 5 7 2" xfId="5410" xr:uid="{00000000-0005-0000-0000-0000DB140000}"/>
    <cellStyle name="Note 5 7 3" xfId="6029" xr:uid="{00000000-0005-0000-0000-0000DC140000}"/>
    <cellStyle name="Note 5 8" xfId="4904" xr:uid="{00000000-0005-0000-0000-0000DD140000}"/>
    <cellStyle name="Note 5 9" xfId="5565" xr:uid="{00000000-0005-0000-0000-0000DE140000}"/>
    <cellStyle name="Note 6" xfId="3932" xr:uid="{00000000-0005-0000-0000-0000DF140000}"/>
    <cellStyle name="Note 6 2" xfId="3933" xr:uid="{00000000-0005-0000-0000-0000E0140000}"/>
    <cellStyle name="Note 6 2 2" xfId="3934" xr:uid="{00000000-0005-0000-0000-0000E1140000}"/>
    <cellStyle name="Note 6 2 2 2" xfId="3935" xr:uid="{00000000-0005-0000-0000-0000E2140000}"/>
    <cellStyle name="Note 6 2 2 2 2" xfId="4146" xr:uid="{00000000-0005-0000-0000-0000E3140000}"/>
    <cellStyle name="Note 6 2 2 2 2 2" xfId="5108" xr:uid="{00000000-0005-0000-0000-0000E4140000}"/>
    <cellStyle name="Note 6 2 2 2 2 3" xfId="5747" xr:uid="{00000000-0005-0000-0000-0000E5140000}"/>
    <cellStyle name="Note 6 2 2 2 3" xfId="4301" xr:uid="{00000000-0005-0000-0000-0000E6140000}"/>
    <cellStyle name="Note 6 2 2 2 3 2" xfId="5263" xr:uid="{00000000-0005-0000-0000-0000E7140000}"/>
    <cellStyle name="Note 6 2 2 2 3 3" xfId="5884" xr:uid="{00000000-0005-0000-0000-0000E8140000}"/>
    <cellStyle name="Note 6 2 2 2 4" xfId="4463" xr:uid="{00000000-0005-0000-0000-0000E9140000}"/>
    <cellStyle name="Note 6 2 2 2 4 2" xfId="5421" xr:uid="{00000000-0005-0000-0000-0000EA140000}"/>
    <cellStyle name="Note 6 2 2 2 4 3" xfId="6040" xr:uid="{00000000-0005-0000-0000-0000EB140000}"/>
    <cellStyle name="Note 6 2 2 2 5" xfId="4915" xr:uid="{00000000-0005-0000-0000-0000EC140000}"/>
    <cellStyle name="Note 6 2 2 2 6" xfId="5576" xr:uid="{00000000-0005-0000-0000-0000ED140000}"/>
    <cellStyle name="Note 6 2 2 3" xfId="4145" xr:uid="{00000000-0005-0000-0000-0000EE140000}"/>
    <cellStyle name="Note 6 2 2 3 2" xfId="5107" xr:uid="{00000000-0005-0000-0000-0000EF140000}"/>
    <cellStyle name="Note 6 2 2 3 3" xfId="5746" xr:uid="{00000000-0005-0000-0000-0000F0140000}"/>
    <cellStyle name="Note 6 2 2 4" xfId="4300" xr:uid="{00000000-0005-0000-0000-0000F1140000}"/>
    <cellStyle name="Note 6 2 2 4 2" xfId="5262" xr:uid="{00000000-0005-0000-0000-0000F2140000}"/>
    <cellStyle name="Note 6 2 2 4 3" xfId="5883" xr:uid="{00000000-0005-0000-0000-0000F3140000}"/>
    <cellStyle name="Note 6 2 2 5" xfId="4462" xr:uid="{00000000-0005-0000-0000-0000F4140000}"/>
    <cellStyle name="Note 6 2 2 5 2" xfId="5420" xr:uid="{00000000-0005-0000-0000-0000F5140000}"/>
    <cellStyle name="Note 6 2 2 5 3" xfId="6039" xr:uid="{00000000-0005-0000-0000-0000F6140000}"/>
    <cellStyle name="Note 6 2 2 6" xfId="4914" xr:uid="{00000000-0005-0000-0000-0000F7140000}"/>
    <cellStyle name="Note 6 2 2 7" xfId="5575" xr:uid="{00000000-0005-0000-0000-0000F8140000}"/>
    <cellStyle name="Note 6 2 3" xfId="3936" xr:uid="{00000000-0005-0000-0000-0000F9140000}"/>
    <cellStyle name="Note 6 2 3 2" xfId="4147" xr:uid="{00000000-0005-0000-0000-0000FA140000}"/>
    <cellStyle name="Note 6 2 3 2 2" xfId="5109" xr:uid="{00000000-0005-0000-0000-0000FB140000}"/>
    <cellStyle name="Note 6 2 3 2 3" xfId="5748" xr:uid="{00000000-0005-0000-0000-0000FC140000}"/>
    <cellStyle name="Note 6 2 3 3" xfId="4302" xr:uid="{00000000-0005-0000-0000-0000FD140000}"/>
    <cellStyle name="Note 6 2 3 3 2" xfId="5264" xr:uid="{00000000-0005-0000-0000-0000FE140000}"/>
    <cellStyle name="Note 6 2 3 3 3" xfId="5885" xr:uid="{00000000-0005-0000-0000-0000FF140000}"/>
    <cellStyle name="Note 6 2 3 4" xfId="4464" xr:uid="{00000000-0005-0000-0000-000000150000}"/>
    <cellStyle name="Note 6 2 3 4 2" xfId="5422" xr:uid="{00000000-0005-0000-0000-000001150000}"/>
    <cellStyle name="Note 6 2 3 4 3" xfId="6041" xr:uid="{00000000-0005-0000-0000-000002150000}"/>
    <cellStyle name="Note 6 2 3 5" xfId="4916" xr:uid="{00000000-0005-0000-0000-000003150000}"/>
    <cellStyle name="Note 6 2 3 6" xfId="5577" xr:uid="{00000000-0005-0000-0000-000004150000}"/>
    <cellStyle name="Note 6 2 4" xfId="4144" xr:uid="{00000000-0005-0000-0000-000005150000}"/>
    <cellStyle name="Note 6 2 4 2" xfId="5106" xr:uid="{00000000-0005-0000-0000-000006150000}"/>
    <cellStyle name="Note 6 2 4 3" xfId="5745" xr:uid="{00000000-0005-0000-0000-000007150000}"/>
    <cellStyle name="Note 6 2 5" xfId="4299" xr:uid="{00000000-0005-0000-0000-000008150000}"/>
    <cellStyle name="Note 6 2 5 2" xfId="5261" xr:uid="{00000000-0005-0000-0000-000009150000}"/>
    <cellStyle name="Note 6 2 5 3" xfId="5882" xr:uid="{00000000-0005-0000-0000-00000A150000}"/>
    <cellStyle name="Note 6 2 6" xfId="4461" xr:uid="{00000000-0005-0000-0000-00000B150000}"/>
    <cellStyle name="Note 6 2 6 2" xfId="5419" xr:uid="{00000000-0005-0000-0000-00000C150000}"/>
    <cellStyle name="Note 6 2 6 3" xfId="6038" xr:uid="{00000000-0005-0000-0000-00000D150000}"/>
    <cellStyle name="Note 6 2 7" xfId="4913" xr:uid="{00000000-0005-0000-0000-00000E150000}"/>
    <cellStyle name="Note 6 2 8" xfId="5574" xr:uid="{00000000-0005-0000-0000-00000F150000}"/>
    <cellStyle name="Note 6 3" xfId="3937" xr:uid="{00000000-0005-0000-0000-000010150000}"/>
    <cellStyle name="Note 6 3 2" xfId="3938" xr:uid="{00000000-0005-0000-0000-000011150000}"/>
    <cellStyle name="Note 6 3 2 2" xfId="4149" xr:uid="{00000000-0005-0000-0000-000012150000}"/>
    <cellStyle name="Note 6 3 2 2 2" xfId="5111" xr:uid="{00000000-0005-0000-0000-000013150000}"/>
    <cellStyle name="Note 6 3 2 2 3" xfId="5750" xr:uid="{00000000-0005-0000-0000-000014150000}"/>
    <cellStyle name="Note 6 3 2 3" xfId="4304" xr:uid="{00000000-0005-0000-0000-000015150000}"/>
    <cellStyle name="Note 6 3 2 3 2" xfId="5266" xr:uid="{00000000-0005-0000-0000-000016150000}"/>
    <cellStyle name="Note 6 3 2 3 3" xfId="5887" xr:uid="{00000000-0005-0000-0000-000017150000}"/>
    <cellStyle name="Note 6 3 2 4" xfId="4466" xr:uid="{00000000-0005-0000-0000-000018150000}"/>
    <cellStyle name="Note 6 3 2 4 2" xfId="5424" xr:uid="{00000000-0005-0000-0000-000019150000}"/>
    <cellStyle name="Note 6 3 2 4 3" xfId="6043" xr:uid="{00000000-0005-0000-0000-00001A150000}"/>
    <cellStyle name="Note 6 3 2 5" xfId="4918" xr:uid="{00000000-0005-0000-0000-00001B150000}"/>
    <cellStyle name="Note 6 3 2 6" xfId="5579" xr:uid="{00000000-0005-0000-0000-00001C150000}"/>
    <cellStyle name="Note 6 3 3" xfId="4148" xr:uid="{00000000-0005-0000-0000-00001D150000}"/>
    <cellStyle name="Note 6 3 3 2" xfId="5110" xr:uid="{00000000-0005-0000-0000-00001E150000}"/>
    <cellStyle name="Note 6 3 3 3" xfId="5749" xr:uid="{00000000-0005-0000-0000-00001F150000}"/>
    <cellStyle name="Note 6 3 4" xfId="4303" xr:uid="{00000000-0005-0000-0000-000020150000}"/>
    <cellStyle name="Note 6 3 4 2" xfId="5265" xr:uid="{00000000-0005-0000-0000-000021150000}"/>
    <cellStyle name="Note 6 3 4 3" xfId="5886" xr:uid="{00000000-0005-0000-0000-000022150000}"/>
    <cellStyle name="Note 6 3 5" xfId="4465" xr:uid="{00000000-0005-0000-0000-000023150000}"/>
    <cellStyle name="Note 6 3 5 2" xfId="5423" xr:uid="{00000000-0005-0000-0000-000024150000}"/>
    <cellStyle name="Note 6 3 5 3" xfId="6042" xr:uid="{00000000-0005-0000-0000-000025150000}"/>
    <cellStyle name="Note 6 3 6" xfId="4917" xr:uid="{00000000-0005-0000-0000-000026150000}"/>
    <cellStyle name="Note 6 3 7" xfId="5578" xr:uid="{00000000-0005-0000-0000-000027150000}"/>
    <cellStyle name="Note 6 4" xfId="3939" xr:uid="{00000000-0005-0000-0000-000028150000}"/>
    <cellStyle name="Note 6 4 2" xfId="4150" xr:uid="{00000000-0005-0000-0000-000029150000}"/>
    <cellStyle name="Note 6 4 2 2" xfId="5112" xr:uid="{00000000-0005-0000-0000-00002A150000}"/>
    <cellStyle name="Note 6 4 2 3" xfId="5751" xr:uid="{00000000-0005-0000-0000-00002B150000}"/>
    <cellStyle name="Note 6 4 3" xfId="4305" xr:uid="{00000000-0005-0000-0000-00002C150000}"/>
    <cellStyle name="Note 6 4 3 2" xfId="5267" xr:uid="{00000000-0005-0000-0000-00002D150000}"/>
    <cellStyle name="Note 6 4 3 3" xfId="5888" xr:uid="{00000000-0005-0000-0000-00002E150000}"/>
    <cellStyle name="Note 6 4 4" xfId="4467" xr:uid="{00000000-0005-0000-0000-00002F150000}"/>
    <cellStyle name="Note 6 4 4 2" xfId="5425" xr:uid="{00000000-0005-0000-0000-000030150000}"/>
    <cellStyle name="Note 6 4 4 3" xfId="6044" xr:uid="{00000000-0005-0000-0000-000031150000}"/>
    <cellStyle name="Note 6 4 5" xfId="4919" xr:uid="{00000000-0005-0000-0000-000032150000}"/>
    <cellStyle name="Note 6 4 6" xfId="5580" xr:uid="{00000000-0005-0000-0000-000033150000}"/>
    <cellStyle name="Note 6 5" xfId="4143" xr:uid="{00000000-0005-0000-0000-000034150000}"/>
    <cellStyle name="Note 6 5 2" xfId="5105" xr:uid="{00000000-0005-0000-0000-000035150000}"/>
    <cellStyle name="Note 6 5 3" xfId="5744" xr:uid="{00000000-0005-0000-0000-000036150000}"/>
    <cellStyle name="Note 6 6" xfId="4298" xr:uid="{00000000-0005-0000-0000-000037150000}"/>
    <cellStyle name="Note 6 6 2" xfId="5260" xr:uid="{00000000-0005-0000-0000-000038150000}"/>
    <cellStyle name="Note 6 6 3" xfId="5881" xr:uid="{00000000-0005-0000-0000-000039150000}"/>
    <cellStyle name="Note 6 7" xfId="4460" xr:uid="{00000000-0005-0000-0000-00003A150000}"/>
    <cellStyle name="Note 6 7 2" xfId="5418" xr:uid="{00000000-0005-0000-0000-00003B150000}"/>
    <cellStyle name="Note 6 7 3" xfId="6037" xr:uid="{00000000-0005-0000-0000-00003C150000}"/>
    <cellStyle name="Note 6 8" xfId="4912" xr:uid="{00000000-0005-0000-0000-00003D150000}"/>
    <cellStyle name="Note 6 9" xfId="5573" xr:uid="{00000000-0005-0000-0000-00003E150000}"/>
    <cellStyle name="Note 7" xfId="3940" xr:uid="{00000000-0005-0000-0000-00003F150000}"/>
    <cellStyle name="Note 7 2" xfId="3941" xr:uid="{00000000-0005-0000-0000-000040150000}"/>
    <cellStyle name="Note 7 2 2" xfId="3942" xr:uid="{00000000-0005-0000-0000-000041150000}"/>
    <cellStyle name="Note 7 2 2 2" xfId="3943" xr:uid="{00000000-0005-0000-0000-000042150000}"/>
    <cellStyle name="Note 7 2 2 2 2" xfId="4154" xr:uid="{00000000-0005-0000-0000-000043150000}"/>
    <cellStyle name="Note 7 2 2 2 2 2" xfId="5116" xr:uid="{00000000-0005-0000-0000-000044150000}"/>
    <cellStyle name="Note 7 2 2 2 2 3" xfId="5755" xr:uid="{00000000-0005-0000-0000-000045150000}"/>
    <cellStyle name="Note 7 2 2 2 3" xfId="4309" xr:uid="{00000000-0005-0000-0000-000046150000}"/>
    <cellStyle name="Note 7 2 2 2 3 2" xfId="5271" xr:uid="{00000000-0005-0000-0000-000047150000}"/>
    <cellStyle name="Note 7 2 2 2 3 3" xfId="5892" xr:uid="{00000000-0005-0000-0000-000048150000}"/>
    <cellStyle name="Note 7 2 2 2 4" xfId="4471" xr:uid="{00000000-0005-0000-0000-000049150000}"/>
    <cellStyle name="Note 7 2 2 2 4 2" xfId="5429" xr:uid="{00000000-0005-0000-0000-00004A150000}"/>
    <cellStyle name="Note 7 2 2 2 4 3" xfId="6048" xr:uid="{00000000-0005-0000-0000-00004B150000}"/>
    <cellStyle name="Note 7 2 2 2 5" xfId="4923" xr:uid="{00000000-0005-0000-0000-00004C150000}"/>
    <cellStyle name="Note 7 2 2 2 6" xfId="5584" xr:uid="{00000000-0005-0000-0000-00004D150000}"/>
    <cellStyle name="Note 7 2 2 3" xfId="4153" xr:uid="{00000000-0005-0000-0000-00004E150000}"/>
    <cellStyle name="Note 7 2 2 3 2" xfId="5115" xr:uid="{00000000-0005-0000-0000-00004F150000}"/>
    <cellStyle name="Note 7 2 2 3 3" xfId="5754" xr:uid="{00000000-0005-0000-0000-000050150000}"/>
    <cellStyle name="Note 7 2 2 4" xfId="4308" xr:uid="{00000000-0005-0000-0000-000051150000}"/>
    <cellStyle name="Note 7 2 2 4 2" xfId="5270" xr:uid="{00000000-0005-0000-0000-000052150000}"/>
    <cellStyle name="Note 7 2 2 4 3" xfId="5891" xr:uid="{00000000-0005-0000-0000-000053150000}"/>
    <cellStyle name="Note 7 2 2 5" xfId="4470" xr:uid="{00000000-0005-0000-0000-000054150000}"/>
    <cellStyle name="Note 7 2 2 5 2" xfId="5428" xr:uid="{00000000-0005-0000-0000-000055150000}"/>
    <cellStyle name="Note 7 2 2 5 3" xfId="6047" xr:uid="{00000000-0005-0000-0000-000056150000}"/>
    <cellStyle name="Note 7 2 2 6" xfId="4922" xr:uid="{00000000-0005-0000-0000-000057150000}"/>
    <cellStyle name="Note 7 2 2 7" xfId="5583" xr:uid="{00000000-0005-0000-0000-000058150000}"/>
    <cellStyle name="Note 7 2 3" xfId="3944" xr:uid="{00000000-0005-0000-0000-000059150000}"/>
    <cellStyle name="Note 7 2 3 2" xfId="4155" xr:uid="{00000000-0005-0000-0000-00005A150000}"/>
    <cellStyle name="Note 7 2 3 2 2" xfId="5117" xr:uid="{00000000-0005-0000-0000-00005B150000}"/>
    <cellStyle name="Note 7 2 3 2 3" xfId="5756" xr:uid="{00000000-0005-0000-0000-00005C150000}"/>
    <cellStyle name="Note 7 2 3 3" xfId="4310" xr:uid="{00000000-0005-0000-0000-00005D150000}"/>
    <cellStyle name="Note 7 2 3 3 2" xfId="5272" xr:uid="{00000000-0005-0000-0000-00005E150000}"/>
    <cellStyle name="Note 7 2 3 3 3" xfId="5893" xr:uid="{00000000-0005-0000-0000-00005F150000}"/>
    <cellStyle name="Note 7 2 3 4" xfId="4472" xr:uid="{00000000-0005-0000-0000-000060150000}"/>
    <cellStyle name="Note 7 2 3 4 2" xfId="5430" xr:uid="{00000000-0005-0000-0000-000061150000}"/>
    <cellStyle name="Note 7 2 3 4 3" xfId="6049" xr:uid="{00000000-0005-0000-0000-000062150000}"/>
    <cellStyle name="Note 7 2 3 5" xfId="4924" xr:uid="{00000000-0005-0000-0000-000063150000}"/>
    <cellStyle name="Note 7 2 3 6" xfId="5585" xr:uid="{00000000-0005-0000-0000-000064150000}"/>
    <cellStyle name="Note 7 2 4" xfId="4152" xr:uid="{00000000-0005-0000-0000-000065150000}"/>
    <cellStyle name="Note 7 2 4 2" xfId="5114" xr:uid="{00000000-0005-0000-0000-000066150000}"/>
    <cellStyle name="Note 7 2 4 3" xfId="5753" xr:uid="{00000000-0005-0000-0000-000067150000}"/>
    <cellStyle name="Note 7 2 5" xfId="4307" xr:uid="{00000000-0005-0000-0000-000068150000}"/>
    <cellStyle name="Note 7 2 5 2" xfId="5269" xr:uid="{00000000-0005-0000-0000-000069150000}"/>
    <cellStyle name="Note 7 2 5 3" xfId="5890" xr:uid="{00000000-0005-0000-0000-00006A150000}"/>
    <cellStyle name="Note 7 2 6" xfId="4469" xr:uid="{00000000-0005-0000-0000-00006B150000}"/>
    <cellStyle name="Note 7 2 6 2" xfId="5427" xr:uid="{00000000-0005-0000-0000-00006C150000}"/>
    <cellStyle name="Note 7 2 6 3" xfId="6046" xr:uid="{00000000-0005-0000-0000-00006D150000}"/>
    <cellStyle name="Note 7 2 7" xfId="4921" xr:uid="{00000000-0005-0000-0000-00006E150000}"/>
    <cellStyle name="Note 7 2 8" xfId="5582" xr:uid="{00000000-0005-0000-0000-00006F150000}"/>
    <cellStyle name="Note 7 3" xfId="3945" xr:uid="{00000000-0005-0000-0000-000070150000}"/>
    <cellStyle name="Note 7 3 2" xfId="3946" xr:uid="{00000000-0005-0000-0000-000071150000}"/>
    <cellStyle name="Note 7 3 2 2" xfId="4157" xr:uid="{00000000-0005-0000-0000-000072150000}"/>
    <cellStyle name="Note 7 3 2 2 2" xfId="5119" xr:uid="{00000000-0005-0000-0000-000073150000}"/>
    <cellStyle name="Note 7 3 2 2 3" xfId="5758" xr:uid="{00000000-0005-0000-0000-000074150000}"/>
    <cellStyle name="Note 7 3 2 3" xfId="4312" xr:uid="{00000000-0005-0000-0000-000075150000}"/>
    <cellStyle name="Note 7 3 2 3 2" xfId="5274" xr:uid="{00000000-0005-0000-0000-000076150000}"/>
    <cellStyle name="Note 7 3 2 3 3" xfId="5895" xr:uid="{00000000-0005-0000-0000-000077150000}"/>
    <cellStyle name="Note 7 3 2 4" xfId="4474" xr:uid="{00000000-0005-0000-0000-000078150000}"/>
    <cellStyle name="Note 7 3 2 4 2" xfId="5432" xr:uid="{00000000-0005-0000-0000-000079150000}"/>
    <cellStyle name="Note 7 3 2 4 3" xfId="6051" xr:uid="{00000000-0005-0000-0000-00007A150000}"/>
    <cellStyle name="Note 7 3 2 5" xfId="4926" xr:uid="{00000000-0005-0000-0000-00007B150000}"/>
    <cellStyle name="Note 7 3 2 6" xfId="5587" xr:uid="{00000000-0005-0000-0000-00007C150000}"/>
    <cellStyle name="Note 7 3 3" xfId="4156" xr:uid="{00000000-0005-0000-0000-00007D150000}"/>
    <cellStyle name="Note 7 3 3 2" xfId="5118" xr:uid="{00000000-0005-0000-0000-00007E150000}"/>
    <cellStyle name="Note 7 3 3 3" xfId="5757" xr:uid="{00000000-0005-0000-0000-00007F150000}"/>
    <cellStyle name="Note 7 3 4" xfId="4311" xr:uid="{00000000-0005-0000-0000-000080150000}"/>
    <cellStyle name="Note 7 3 4 2" xfId="5273" xr:uid="{00000000-0005-0000-0000-000081150000}"/>
    <cellStyle name="Note 7 3 4 3" xfId="5894" xr:uid="{00000000-0005-0000-0000-000082150000}"/>
    <cellStyle name="Note 7 3 5" xfId="4473" xr:uid="{00000000-0005-0000-0000-000083150000}"/>
    <cellStyle name="Note 7 3 5 2" xfId="5431" xr:uid="{00000000-0005-0000-0000-000084150000}"/>
    <cellStyle name="Note 7 3 5 3" xfId="6050" xr:uid="{00000000-0005-0000-0000-000085150000}"/>
    <cellStyle name="Note 7 3 6" xfId="4925" xr:uid="{00000000-0005-0000-0000-000086150000}"/>
    <cellStyle name="Note 7 3 7" xfId="5586" xr:uid="{00000000-0005-0000-0000-000087150000}"/>
    <cellStyle name="Note 7 4" xfId="3947" xr:uid="{00000000-0005-0000-0000-000088150000}"/>
    <cellStyle name="Note 7 4 2" xfId="4158" xr:uid="{00000000-0005-0000-0000-000089150000}"/>
    <cellStyle name="Note 7 4 2 2" xfId="5120" xr:uid="{00000000-0005-0000-0000-00008A150000}"/>
    <cellStyle name="Note 7 4 2 3" xfId="5759" xr:uid="{00000000-0005-0000-0000-00008B150000}"/>
    <cellStyle name="Note 7 4 3" xfId="4313" xr:uid="{00000000-0005-0000-0000-00008C150000}"/>
    <cellStyle name="Note 7 4 3 2" xfId="5275" xr:uid="{00000000-0005-0000-0000-00008D150000}"/>
    <cellStyle name="Note 7 4 3 3" xfId="5896" xr:uid="{00000000-0005-0000-0000-00008E150000}"/>
    <cellStyle name="Note 7 4 4" xfId="4475" xr:uid="{00000000-0005-0000-0000-00008F150000}"/>
    <cellStyle name="Note 7 4 4 2" xfId="5433" xr:uid="{00000000-0005-0000-0000-000090150000}"/>
    <cellStyle name="Note 7 4 4 3" xfId="6052" xr:uid="{00000000-0005-0000-0000-000091150000}"/>
    <cellStyle name="Note 7 4 5" xfId="4927" xr:uid="{00000000-0005-0000-0000-000092150000}"/>
    <cellStyle name="Note 7 4 6" xfId="5588" xr:uid="{00000000-0005-0000-0000-000093150000}"/>
    <cellStyle name="Note 7 5" xfId="4151" xr:uid="{00000000-0005-0000-0000-000094150000}"/>
    <cellStyle name="Note 7 5 2" xfId="5113" xr:uid="{00000000-0005-0000-0000-000095150000}"/>
    <cellStyle name="Note 7 5 3" xfId="5752" xr:uid="{00000000-0005-0000-0000-000096150000}"/>
    <cellStyle name="Note 7 6" xfId="4306" xr:uid="{00000000-0005-0000-0000-000097150000}"/>
    <cellStyle name="Note 7 6 2" xfId="5268" xr:uid="{00000000-0005-0000-0000-000098150000}"/>
    <cellStyle name="Note 7 6 3" xfId="5889" xr:uid="{00000000-0005-0000-0000-000099150000}"/>
    <cellStyle name="Note 7 7" xfId="4468" xr:uid="{00000000-0005-0000-0000-00009A150000}"/>
    <cellStyle name="Note 7 7 2" xfId="5426" xr:uid="{00000000-0005-0000-0000-00009B150000}"/>
    <cellStyle name="Note 7 7 3" xfId="6045" xr:uid="{00000000-0005-0000-0000-00009C150000}"/>
    <cellStyle name="Note 7 8" xfId="4920" xr:uid="{00000000-0005-0000-0000-00009D150000}"/>
    <cellStyle name="Note 7 9" xfId="5581" xr:uid="{00000000-0005-0000-0000-00009E150000}"/>
    <cellStyle name="Note 8" xfId="3948" xr:uid="{00000000-0005-0000-0000-00009F150000}"/>
    <cellStyle name="Note 8 2" xfId="3949" xr:uid="{00000000-0005-0000-0000-0000A0150000}"/>
    <cellStyle name="Note 8 2 2" xfId="3950" xr:uid="{00000000-0005-0000-0000-0000A1150000}"/>
    <cellStyle name="Note 8 2 2 2" xfId="3951" xr:uid="{00000000-0005-0000-0000-0000A2150000}"/>
    <cellStyle name="Note 8 2 2 2 2" xfId="4162" xr:uid="{00000000-0005-0000-0000-0000A3150000}"/>
    <cellStyle name="Note 8 2 2 2 2 2" xfId="5124" xr:uid="{00000000-0005-0000-0000-0000A4150000}"/>
    <cellStyle name="Note 8 2 2 2 2 3" xfId="5763" xr:uid="{00000000-0005-0000-0000-0000A5150000}"/>
    <cellStyle name="Note 8 2 2 2 3" xfId="4317" xr:uid="{00000000-0005-0000-0000-0000A6150000}"/>
    <cellStyle name="Note 8 2 2 2 3 2" xfId="5279" xr:uid="{00000000-0005-0000-0000-0000A7150000}"/>
    <cellStyle name="Note 8 2 2 2 3 3" xfId="5900" xr:uid="{00000000-0005-0000-0000-0000A8150000}"/>
    <cellStyle name="Note 8 2 2 2 4" xfId="4479" xr:uid="{00000000-0005-0000-0000-0000A9150000}"/>
    <cellStyle name="Note 8 2 2 2 4 2" xfId="5437" xr:uid="{00000000-0005-0000-0000-0000AA150000}"/>
    <cellStyle name="Note 8 2 2 2 4 3" xfId="6056" xr:uid="{00000000-0005-0000-0000-0000AB150000}"/>
    <cellStyle name="Note 8 2 2 2 5" xfId="4931" xr:uid="{00000000-0005-0000-0000-0000AC150000}"/>
    <cellStyle name="Note 8 2 2 2 6" xfId="5592" xr:uid="{00000000-0005-0000-0000-0000AD150000}"/>
    <cellStyle name="Note 8 2 2 3" xfId="4161" xr:uid="{00000000-0005-0000-0000-0000AE150000}"/>
    <cellStyle name="Note 8 2 2 3 2" xfId="5123" xr:uid="{00000000-0005-0000-0000-0000AF150000}"/>
    <cellStyle name="Note 8 2 2 3 3" xfId="5762" xr:uid="{00000000-0005-0000-0000-0000B0150000}"/>
    <cellStyle name="Note 8 2 2 4" xfId="4316" xr:uid="{00000000-0005-0000-0000-0000B1150000}"/>
    <cellStyle name="Note 8 2 2 4 2" xfId="5278" xr:uid="{00000000-0005-0000-0000-0000B2150000}"/>
    <cellStyle name="Note 8 2 2 4 3" xfId="5899" xr:uid="{00000000-0005-0000-0000-0000B3150000}"/>
    <cellStyle name="Note 8 2 2 5" xfId="4478" xr:uid="{00000000-0005-0000-0000-0000B4150000}"/>
    <cellStyle name="Note 8 2 2 5 2" xfId="5436" xr:uid="{00000000-0005-0000-0000-0000B5150000}"/>
    <cellStyle name="Note 8 2 2 5 3" xfId="6055" xr:uid="{00000000-0005-0000-0000-0000B6150000}"/>
    <cellStyle name="Note 8 2 2 6" xfId="4930" xr:uid="{00000000-0005-0000-0000-0000B7150000}"/>
    <cellStyle name="Note 8 2 2 7" xfId="5591" xr:uid="{00000000-0005-0000-0000-0000B8150000}"/>
    <cellStyle name="Note 8 2 3" xfId="3952" xr:uid="{00000000-0005-0000-0000-0000B9150000}"/>
    <cellStyle name="Note 8 2 3 2" xfId="4163" xr:uid="{00000000-0005-0000-0000-0000BA150000}"/>
    <cellStyle name="Note 8 2 3 2 2" xfId="5125" xr:uid="{00000000-0005-0000-0000-0000BB150000}"/>
    <cellStyle name="Note 8 2 3 2 3" xfId="5764" xr:uid="{00000000-0005-0000-0000-0000BC150000}"/>
    <cellStyle name="Note 8 2 3 3" xfId="4318" xr:uid="{00000000-0005-0000-0000-0000BD150000}"/>
    <cellStyle name="Note 8 2 3 3 2" xfId="5280" xr:uid="{00000000-0005-0000-0000-0000BE150000}"/>
    <cellStyle name="Note 8 2 3 3 3" xfId="5901" xr:uid="{00000000-0005-0000-0000-0000BF150000}"/>
    <cellStyle name="Note 8 2 3 4" xfId="4480" xr:uid="{00000000-0005-0000-0000-0000C0150000}"/>
    <cellStyle name="Note 8 2 3 4 2" xfId="5438" xr:uid="{00000000-0005-0000-0000-0000C1150000}"/>
    <cellStyle name="Note 8 2 3 4 3" xfId="6057" xr:uid="{00000000-0005-0000-0000-0000C2150000}"/>
    <cellStyle name="Note 8 2 3 5" xfId="4932" xr:uid="{00000000-0005-0000-0000-0000C3150000}"/>
    <cellStyle name="Note 8 2 3 6" xfId="5593" xr:uid="{00000000-0005-0000-0000-0000C4150000}"/>
    <cellStyle name="Note 8 2 4" xfId="4160" xr:uid="{00000000-0005-0000-0000-0000C5150000}"/>
    <cellStyle name="Note 8 2 4 2" xfId="5122" xr:uid="{00000000-0005-0000-0000-0000C6150000}"/>
    <cellStyle name="Note 8 2 4 3" xfId="5761" xr:uid="{00000000-0005-0000-0000-0000C7150000}"/>
    <cellStyle name="Note 8 2 5" xfId="4315" xr:uid="{00000000-0005-0000-0000-0000C8150000}"/>
    <cellStyle name="Note 8 2 5 2" xfId="5277" xr:uid="{00000000-0005-0000-0000-0000C9150000}"/>
    <cellStyle name="Note 8 2 5 3" xfId="5898" xr:uid="{00000000-0005-0000-0000-0000CA150000}"/>
    <cellStyle name="Note 8 2 6" xfId="4477" xr:uid="{00000000-0005-0000-0000-0000CB150000}"/>
    <cellStyle name="Note 8 2 6 2" xfId="5435" xr:uid="{00000000-0005-0000-0000-0000CC150000}"/>
    <cellStyle name="Note 8 2 6 3" xfId="6054" xr:uid="{00000000-0005-0000-0000-0000CD150000}"/>
    <cellStyle name="Note 8 2 7" xfId="4929" xr:uid="{00000000-0005-0000-0000-0000CE150000}"/>
    <cellStyle name="Note 8 2 8" xfId="5590" xr:uid="{00000000-0005-0000-0000-0000CF150000}"/>
    <cellStyle name="Note 8 3" xfId="3953" xr:uid="{00000000-0005-0000-0000-0000D0150000}"/>
    <cellStyle name="Note 8 3 2" xfId="3954" xr:uid="{00000000-0005-0000-0000-0000D1150000}"/>
    <cellStyle name="Note 8 3 2 2" xfId="4165" xr:uid="{00000000-0005-0000-0000-0000D2150000}"/>
    <cellStyle name="Note 8 3 2 2 2" xfId="5127" xr:uid="{00000000-0005-0000-0000-0000D3150000}"/>
    <cellStyle name="Note 8 3 2 2 3" xfId="5766" xr:uid="{00000000-0005-0000-0000-0000D4150000}"/>
    <cellStyle name="Note 8 3 2 3" xfId="4320" xr:uid="{00000000-0005-0000-0000-0000D5150000}"/>
    <cellStyle name="Note 8 3 2 3 2" xfId="5282" xr:uid="{00000000-0005-0000-0000-0000D6150000}"/>
    <cellStyle name="Note 8 3 2 3 3" xfId="5903" xr:uid="{00000000-0005-0000-0000-0000D7150000}"/>
    <cellStyle name="Note 8 3 2 4" xfId="4482" xr:uid="{00000000-0005-0000-0000-0000D8150000}"/>
    <cellStyle name="Note 8 3 2 4 2" xfId="5440" xr:uid="{00000000-0005-0000-0000-0000D9150000}"/>
    <cellStyle name="Note 8 3 2 4 3" xfId="6059" xr:uid="{00000000-0005-0000-0000-0000DA150000}"/>
    <cellStyle name="Note 8 3 2 5" xfId="4934" xr:uid="{00000000-0005-0000-0000-0000DB150000}"/>
    <cellStyle name="Note 8 3 2 6" xfId="5595" xr:uid="{00000000-0005-0000-0000-0000DC150000}"/>
    <cellStyle name="Note 8 3 3" xfId="4164" xr:uid="{00000000-0005-0000-0000-0000DD150000}"/>
    <cellStyle name="Note 8 3 3 2" xfId="5126" xr:uid="{00000000-0005-0000-0000-0000DE150000}"/>
    <cellStyle name="Note 8 3 3 3" xfId="5765" xr:uid="{00000000-0005-0000-0000-0000DF150000}"/>
    <cellStyle name="Note 8 3 4" xfId="4319" xr:uid="{00000000-0005-0000-0000-0000E0150000}"/>
    <cellStyle name="Note 8 3 4 2" xfId="5281" xr:uid="{00000000-0005-0000-0000-0000E1150000}"/>
    <cellStyle name="Note 8 3 4 3" xfId="5902" xr:uid="{00000000-0005-0000-0000-0000E2150000}"/>
    <cellStyle name="Note 8 3 5" xfId="4481" xr:uid="{00000000-0005-0000-0000-0000E3150000}"/>
    <cellStyle name="Note 8 3 5 2" xfId="5439" xr:uid="{00000000-0005-0000-0000-0000E4150000}"/>
    <cellStyle name="Note 8 3 5 3" xfId="6058" xr:uid="{00000000-0005-0000-0000-0000E5150000}"/>
    <cellStyle name="Note 8 3 6" xfId="4933" xr:uid="{00000000-0005-0000-0000-0000E6150000}"/>
    <cellStyle name="Note 8 3 7" xfId="5594" xr:uid="{00000000-0005-0000-0000-0000E7150000}"/>
    <cellStyle name="Note 8 4" xfId="3955" xr:uid="{00000000-0005-0000-0000-0000E8150000}"/>
    <cellStyle name="Note 8 4 2" xfId="4166" xr:uid="{00000000-0005-0000-0000-0000E9150000}"/>
    <cellStyle name="Note 8 4 2 2" xfId="5128" xr:uid="{00000000-0005-0000-0000-0000EA150000}"/>
    <cellStyle name="Note 8 4 2 3" xfId="5767" xr:uid="{00000000-0005-0000-0000-0000EB150000}"/>
    <cellStyle name="Note 8 4 3" xfId="4321" xr:uid="{00000000-0005-0000-0000-0000EC150000}"/>
    <cellStyle name="Note 8 4 3 2" xfId="5283" xr:uid="{00000000-0005-0000-0000-0000ED150000}"/>
    <cellStyle name="Note 8 4 3 3" xfId="5904" xr:uid="{00000000-0005-0000-0000-0000EE150000}"/>
    <cellStyle name="Note 8 4 4" xfId="4483" xr:uid="{00000000-0005-0000-0000-0000EF150000}"/>
    <cellStyle name="Note 8 4 4 2" xfId="5441" xr:uid="{00000000-0005-0000-0000-0000F0150000}"/>
    <cellStyle name="Note 8 4 4 3" xfId="6060" xr:uid="{00000000-0005-0000-0000-0000F1150000}"/>
    <cellStyle name="Note 8 4 5" xfId="4935" xr:uid="{00000000-0005-0000-0000-0000F2150000}"/>
    <cellStyle name="Note 8 4 6" xfId="5596" xr:uid="{00000000-0005-0000-0000-0000F3150000}"/>
    <cellStyle name="Note 8 5" xfId="4159" xr:uid="{00000000-0005-0000-0000-0000F4150000}"/>
    <cellStyle name="Note 8 5 2" xfId="5121" xr:uid="{00000000-0005-0000-0000-0000F5150000}"/>
    <cellStyle name="Note 8 5 3" xfId="5760" xr:uid="{00000000-0005-0000-0000-0000F6150000}"/>
    <cellStyle name="Note 8 6" xfId="4314" xr:uid="{00000000-0005-0000-0000-0000F7150000}"/>
    <cellStyle name="Note 8 6 2" xfId="5276" xr:uid="{00000000-0005-0000-0000-0000F8150000}"/>
    <cellStyle name="Note 8 6 3" xfId="5897" xr:uid="{00000000-0005-0000-0000-0000F9150000}"/>
    <cellStyle name="Note 8 7" xfId="4476" xr:uid="{00000000-0005-0000-0000-0000FA150000}"/>
    <cellStyle name="Note 8 7 2" xfId="5434" xr:uid="{00000000-0005-0000-0000-0000FB150000}"/>
    <cellStyle name="Note 8 7 3" xfId="6053" xr:uid="{00000000-0005-0000-0000-0000FC150000}"/>
    <cellStyle name="Note 8 8" xfId="4928" xr:uid="{00000000-0005-0000-0000-0000FD150000}"/>
    <cellStyle name="Note 8 9" xfId="5589" xr:uid="{00000000-0005-0000-0000-0000FE150000}"/>
    <cellStyle name="Note 9" xfId="3956" xr:uid="{00000000-0005-0000-0000-0000FF150000}"/>
    <cellStyle name="Note 9 2" xfId="3957" xr:uid="{00000000-0005-0000-0000-000000160000}"/>
    <cellStyle name="Note 9 2 2" xfId="3958" xr:uid="{00000000-0005-0000-0000-000001160000}"/>
    <cellStyle name="Note 9 2 2 2" xfId="3959" xr:uid="{00000000-0005-0000-0000-000002160000}"/>
    <cellStyle name="Note 9 2 2 2 2" xfId="4170" xr:uid="{00000000-0005-0000-0000-000003160000}"/>
    <cellStyle name="Note 9 2 2 2 2 2" xfId="5132" xr:uid="{00000000-0005-0000-0000-000004160000}"/>
    <cellStyle name="Note 9 2 2 2 2 3" xfId="5771" xr:uid="{00000000-0005-0000-0000-000005160000}"/>
    <cellStyle name="Note 9 2 2 2 3" xfId="4325" xr:uid="{00000000-0005-0000-0000-000006160000}"/>
    <cellStyle name="Note 9 2 2 2 3 2" xfId="5287" xr:uid="{00000000-0005-0000-0000-000007160000}"/>
    <cellStyle name="Note 9 2 2 2 3 3" xfId="5908" xr:uid="{00000000-0005-0000-0000-000008160000}"/>
    <cellStyle name="Note 9 2 2 2 4" xfId="4487" xr:uid="{00000000-0005-0000-0000-000009160000}"/>
    <cellStyle name="Note 9 2 2 2 4 2" xfId="5445" xr:uid="{00000000-0005-0000-0000-00000A160000}"/>
    <cellStyle name="Note 9 2 2 2 4 3" xfId="6064" xr:uid="{00000000-0005-0000-0000-00000B160000}"/>
    <cellStyle name="Note 9 2 2 2 5" xfId="4939" xr:uid="{00000000-0005-0000-0000-00000C160000}"/>
    <cellStyle name="Note 9 2 2 2 6" xfId="5600" xr:uid="{00000000-0005-0000-0000-00000D160000}"/>
    <cellStyle name="Note 9 2 2 3" xfId="4169" xr:uid="{00000000-0005-0000-0000-00000E160000}"/>
    <cellStyle name="Note 9 2 2 3 2" xfId="5131" xr:uid="{00000000-0005-0000-0000-00000F160000}"/>
    <cellStyle name="Note 9 2 2 3 3" xfId="5770" xr:uid="{00000000-0005-0000-0000-000010160000}"/>
    <cellStyle name="Note 9 2 2 4" xfId="4324" xr:uid="{00000000-0005-0000-0000-000011160000}"/>
    <cellStyle name="Note 9 2 2 4 2" xfId="5286" xr:uid="{00000000-0005-0000-0000-000012160000}"/>
    <cellStyle name="Note 9 2 2 4 3" xfId="5907" xr:uid="{00000000-0005-0000-0000-000013160000}"/>
    <cellStyle name="Note 9 2 2 5" xfId="4486" xr:uid="{00000000-0005-0000-0000-000014160000}"/>
    <cellStyle name="Note 9 2 2 5 2" xfId="5444" xr:uid="{00000000-0005-0000-0000-000015160000}"/>
    <cellStyle name="Note 9 2 2 5 3" xfId="6063" xr:uid="{00000000-0005-0000-0000-000016160000}"/>
    <cellStyle name="Note 9 2 2 6" xfId="4938" xr:uid="{00000000-0005-0000-0000-000017160000}"/>
    <cellStyle name="Note 9 2 2 7" xfId="5599" xr:uid="{00000000-0005-0000-0000-000018160000}"/>
    <cellStyle name="Note 9 2 3" xfId="3960" xr:uid="{00000000-0005-0000-0000-000019160000}"/>
    <cellStyle name="Note 9 2 3 2" xfId="4171" xr:uid="{00000000-0005-0000-0000-00001A160000}"/>
    <cellStyle name="Note 9 2 3 2 2" xfId="5133" xr:uid="{00000000-0005-0000-0000-00001B160000}"/>
    <cellStyle name="Note 9 2 3 2 3" xfId="5772" xr:uid="{00000000-0005-0000-0000-00001C160000}"/>
    <cellStyle name="Note 9 2 3 3" xfId="4326" xr:uid="{00000000-0005-0000-0000-00001D160000}"/>
    <cellStyle name="Note 9 2 3 3 2" xfId="5288" xr:uid="{00000000-0005-0000-0000-00001E160000}"/>
    <cellStyle name="Note 9 2 3 3 3" xfId="5909" xr:uid="{00000000-0005-0000-0000-00001F160000}"/>
    <cellStyle name="Note 9 2 3 4" xfId="4488" xr:uid="{00000000-0005-0000-0000-000020160000}"/>
    <cellStyle name="Note 9 2 3 4 2" xfId="5446" xr:uid="{00000000-0005-0000-0000-000021160000}"/>
    <cellStyle name="Note 9 2 3 4 3" xfId="6065" xr:uid="{00000000-0005-0000-0000-000022160000}"/>
    <cellStyle name="Note 9 2 3 5" xfId="4940" xr:uid="{00000000-0005-0000-0000-000023160000}"/>
    <cellStyle name="Note 9 2 3 6" xfId="5601" xr:uid="{00000000-0005-0000-0000-000024160000}"/>
    <cellStyle name="Note 9 2 4" xfId="4168" xr:uid="{00000000-0005-0000-0000-000025160000}"/>
    <cellStyle name="Note 9 2 4 2" xfId="5130" xr:uid="{00000000-0005-0000-0000-000026160000}"/>
    <cellStyle name="Note 9 2 4 3" xfId="5769" xr:uid="{00000000-0005-0000-0000-000027160000}"/>
    <cellStyle name="Note 9 2 5" xfId="4323" xr:uid="{00000000-0005-0000-0000-000028160000}"/>
    <cellStyle name="Note 9 2 5 2" xfId="5285" xr:uid="{00000000-0005-0000-0000-000029160000}"/>
    <cellStyle name="Note 9 2 5 3" xfId="5906" xr:uid="{00000000-0005-0000-0000-00002A160000}"/>
    <cellStyle name="Note 9 2 6" xfId="4485" xr:uid="{00000000-0005-0000-0000-00002B160000}"/>
    <cellStyle name="Note 9 2 6 2" xfId="5443" xr:uid="{00000000-0005-0000-0000-00002C160000}"/>
    <cellStyle name="Note 9 2 6 3" xfId="6062" xr:uid="{00000000-0005-0000-0000-00002D160000}"/>
    <cellStyle name="Note 9 2 7" xfId="4937" xr:uid="{00000000-0005-0000-0000-00002E160000}"/>
    <cellStyle name="Note 9 2 8" xfId="5598" xr:uid="{00000000-0005-0000-0000-00002F160000}"/>
    <cellStyle name="Note 9 3" xfId="3961" xr:uid="{00000000-0005-0000-0000-000030160000}"/>
    <cellStyle name="Note 9 3 2" xfId="3962" xr:uid="{00000000-0005-0000-0000-000031160000}"/>
    <cellStyle name="Note 9 3 2 2" xfId="4173" xr:uid="{00000000-0005-0000-0000-000032160000}"/>
    <cellStyle name="Note 9 3 2 2 2" xfId="5135" xr:uid="{00000000-0005-0000-0000-000033160000}"/>
    <cellStyle name="Note 9 3 2 2 3" xfId="5774" xr:uid="{00000000-0005-0000-0000-000034160000}"/>
    <cellStyle name="Note 9 3 2 3" xfId="4328" xr:uid="{00000000-0005-0000-0000-000035160000}"/>
    <cellStyle name="Note 9 3 2 3 2" xfId="5290" xr:uid="{00000000-0005-0000-0000-000036160000}"/>
    <cellStyle name="Note 9 3 2 3 3" xfId="5911" xr:uid="{00000000-0005-0000-0000-000037160000}"/>
    <cellStyle name="Note 9 3 2 4" xfId="4490" xr:uid="{00000000-0005-0000-0000-000038160000}"/>
    <cellStyle name="Note 9 3 2 4 2" xfId="5448" xr:uid="{00000000-0005-0000-0000-000039160000}"/>
    <cellStyle name="Note 9 3 2 4 3" xfId="6067" xr:uid="{00000000-0005-0000-0000-00003A160000}"/>
    <cellStyle name="Note 9 3 2 5" xfId="4942" xr:uid="{00000000-0005-0000-0000-00003B160000}"/>
    <cellStyle name="Note 9 3 2 6" xfId="5603" xr:uid="{00000000-0005-0000-0000-00003C160000}"/>
    <cellStyle name="Note 9 3 3" xfId="4172" xr:uid="{00000000-0005-0000-0000-00003D160000}"/>
    <cellStyle name="Note 9 3 3 2" xfId="5134" xr:uid="{00000000-0005-0000-0000-00003E160000}"/>
    <cellStyle name="Note 9 3 3 3" xfId="5773" xr:uid="{00000000-0005-0000-0000-00003F160000}"/>
    <cellStyle name="Note 9 3 4" xfId="4327" xr:uid="{00000000-0005-0000-0000-000040160000}"/>
    <cellStyle name="Note 9 3 4 2" xfId="5289" xr:uid="{00000000-0005-0000-0000-000041160000}"/>
    <cellStyle name="Note 9 3 4 3" xfId="5910" xr:uid="{00000000-0005-0000-0000-000042160000}"/>
    <cellStyle name="Note 9 3 5" xfId="4489" xr:uid="{00000000-0005-0000-0000-000043160000}"/>
    <cellStyle name="Note 9 3 5 2" xfId="5447" xr:uid="{00000000-0005-0000-0000-000044160000}"/>
    <cellStyle name="Note 9 3 5 3" xfId="6066" xr:uid="{00000000-0005-0000-0000-000045160000}"/>
    <cellStyle name="Note 9 3 6" xfId="4941" xr:uid="{00000000-0005-0000-0000-000046160000}"/>
    <cellStyle name="Note 9 3 7" xfId="5602" xr:uid="{00000000-0005-0000-0000-000047160000}"/>
    <cellStyle name="Note 9 4" xfId="3963" xr:uid="{00000000-0005-0000-0000-000048160000}"/>
    <cellStyle name="Note 9 4 2" xfId="4174" xr:uid="{00000000-0005-0000-0000-000049160000}"/>
    <cellStyle name="Note 9 4 2 2" xfId="5136" xr:uid="{00000000-0005-0000-0000-00004A160000}"/>
    <cellStyle name="Note 9 4 2 3" xfId="5775" xr:uid="{00000000-0005-0000-0000-00004B160000}"/>
    <cellStyle name="Note 9 4 3" xfId="4329" xr:uid="{00000000-0005-0000-0000-00004C160000}"/>
    <cellStyle name="Note 9 4 3 2" xfId="5291" xr:uid="{00000000-0005-0000-0000-00004D160000}"/>
    <cellStyle name="Note 9 4 3 3" xfId="5912" xr:uid="{00000000-0005-0000-0000-00004E160000}"/>
    <cellStyle name="Note 9 4 4" xfId="4491" xr:uid="{00000000-0005-0000-0000-00004F160000}"/>
    <cellStyle name="Note 9 4 4 2" xfId="5449" xr:uid="{00000000-0005-0000-0000-000050160000}"/>
    <cellStyle name="Note 9 4 4 3" xfId="6068" xr:uid="{00000000-0005-0000-0000-000051160000}"/>
    <cellStyle name="Note 9 4 5" xfId="4943" xr:uid="{00000000-0005-0000-0000-000052160000}"/>
    <cellStyle name="Note 9 4 6" xfId="5604" xr:uid="{00000000-0005-0000-0000-000053160000}"/>
    <cellStyle name="Note 9 5" xfId="4167" xr:uid="{00000000-0005-0000-0000-000054160000}"/>
    <cellStyle name="Note 9 5 2" xfId="5129" xr:uid="{00000000-0005-0000-0000-000055160000}"/>
    <cellStyle name="Note 9 5 3" xfId="5768" xr:uid="{00000000-0005-0000-0000-000056160000}"/>
    <cellStyle name="Note 9 6" xfId="4322" xr:uid="{00000000-0005-0000-0000-000057160000}"/>
    <cellStyle name="Note 9 6 2" xfId="5284" xr:uid="{00000000-0005-0000-0000-000058160000}"/>
    <cellStyle name="Note 9 6 3" xfId="5905" xr:uid="{00000000-0005-0000-0000-000059160000}"/>
    <cellStyle name="Note 9 7" xfId="4484" xr:uid="{00000000-0005-0000-0000-00005A160000}"/>
    <cellStyle name="Note 9 7 2" xfId="5442" xr:uid="{00000000-0005-0000-0000-00005B160000}"/>
    <cellStyle name="Note 9 7 3" xfId="6061" xr:uid="{00000000-0005-0000-0000-00005C160000}"/>
    <cellStyle name="Note 9 8" xfId="4936" xr:uid="{00000000-0005-0000-0000-00005D160000}"/>
    <cellStyle name="Note 9 9" xfId="5597" xr:uid="{00000000-0005-0000-0000-00005E160000}"/>
    <cellStyle name="Obliczenia" xfId="296" xr:uid="{00000000-0005-0000-0000-00005F160000}"/>
    <cellStyle name="Obliczenia 2" xfId="4019" xr:uid="{00000000-0005-0000-0000-000060160000}"/>
    <cellStyle name="Obliczenia 2 2" xfId="4981" xr:uid="{00000000-0005-0000-0000-000061160000}"/>
    <cellStyle name="Obliczenia 2 3" xfId="5620" xr:uid="{00000000-0005-0000-0000-000062160000}"/>
    <cellStyle name="Obliczenia 3" xfId="4042" xr:uid="{00000000-0005-0000-0000-000063160000}"/>
    <cellStyle name="Obliczenia 3 2" xfId="5004" xr:uid="{00000000-0005-0000-0000-000064160000}"/>
    <cellStyle name="Obliczenia 3 3" xfId="5643" xr:uid="{00000000-0005-0000-0000-000065160000}"/>
    <cellStyle name="Obliczenia 4" xfId="4351" xr:uid="{00000000-0005-0000-0000-000066160000}"/>
    <cellStyle name="Obliczenia 4 2" xfId="5309" xr:uid="{00000000-0005-0000-0000-000067160000}"/>
    <cellStyle name="Obliczenia 4 3" xfId="5928" xr:uid="{00000000-0005-0000-0000-000068160000}"/>
    <cellStyle name="Obliczenia 5" xfId="4786" xr:uid="{00000000-0005-0000-0000-000069160000}"/>
    <cellStyle name="Obliczenia 6" xfId="4811" xr:uid="{00000000-0005-0000-0000-00006A160000}"/>
    <cellStyle name="Odefinierad" xfId="297" xr:uid="{00000000-0005-0000-0000-00006B160000}"/>
    <cellStyle name="Opisy" xfId="298" xr:uid="{00000000-0005-0000-0000-00006C160000}"/>
    <cellStyle name="Output 2" xfId="3964" xr:uid="{00000000-0005-0000-0000-00006D160000}"/>
    <cellStyle name="Output 2 2" xfId="4175" xr:uid="{00000000-0005-0000-0000-00006E160000}"/>
    <cellStyle name="Output 2 2 2" xfId="5137" xr:uid="{00000000-0005-0000-0000-00006F160000}"/>
    <cellStyle name="Output 2 2 3" xfId="5776" xr:uid="{00000000-0005-0000-0000-000070160000}"/>
    <cellStyle name="Output 2 3" xfId="4330" xr:uid="{00000000-0005-0000-0000-000071160000}"/>
    <cellStyle name="Output 2 3 2" xfId="5292" xr:uid="{00000000-0005-0000-0000-000072160000}"/>
    <cellStyle name="Output 2 3 3" xfId="5913" xr:uid="{00000000-0005-0000-0000-000073160000}"/>
    <cellStyle name="Output 2 4" xfId="4492" xr:uid="{00000000-0005-0000-0000-000074160000}"/>
    <cellStyle name="Output 2 4 2" xfId="5450" xr:uid="{00000000-0005-0000-0000-000075160000}"/>
    <cellStyle name="Output 2 4 3" xfId="6069" xr:uid="{00000000-0005-0000-0000-000076160000}"/>
    <cellStyle name="Output 2 5" xfId="4944" xr:uid="{00000000-0005-0000-0000-000077160000}"/>
    <cellStyle name="Output 2 6" xfId="5605" xr:uid="{00000000-0005-0000-0000-000078160000}"/>
    <cellStyle name="Output 3" xfId="3965" xr:uid="{00000000-0005-0000-0000-000079160000}"/>
    <cellStyle name="Output 3 2" xfId="4176" xr:uid="{00000000-0005-0000-0000-00007A160000}"/>
    <cellStyle name="Output 3 2 2" xfId="5138" xr:uid="{00000000-0005-0000-0000-00007B160000}"/>
    <cellStyle name="Output 3 2 3" xfId="5777" xr:uid="{00000000-0005-0000-0000-00007C160000}"/>
    <cellStyle name="Output 3 3" xfId="4331" xr:uid="{00000000-0005-0000-0000-00007D160000}"/>
    <cellStyle name="Output 3 3 2" xfId="5293" xr:uid="{00000000-0005-0000-0000-00007E160000}"/>
    <cellStyle name="Output 3 3 3" xfId="5914" xr:uid="{00000000-0005-0000-0000-00007F160000}"/>
    <cellStyle name="Output 3 4" xfId="4493" xr:uid="{00000000-0005-0000-0000-000080160000}"/>
    <cellStyle name="Output 3 4 2" xfId="5451" xr:uid="{00000000-0005-0000-0000-000081160000}"/>
    <cellStyle name="Output 3 4 3" xfId="6070" xr:uid="{00000000-0005-0000-0000-000082160000}"/>
    <cellStyle name="Output 3 5" xfId="4945" xr:uid="{00000000-0005-0000-0000-000083160000}"/>
    <cellStyle name="Output 3 6" xfId="5606" xr:uid="{00000000-0005-0000-0000-000084160000}"/>
    <cellStyle name="Output Amounts" xfId="34" xr:uid="{00000000-0005-0000-0000-000085160000}"/>
    <cellStyle name="Output Column Headings" xfId="299" xr:uid="{00000000-0005-0000-0000-000086160000}"/>
    <cellStyle name="Output Line Items" xfId="300" xr:uid="{00000000-0005-0000-0000-000087160000}"/>
    <cellStyle name="Output Report Heading" xfId="301" xr:uid="{00000000-0005-0000-0000-000088160000}"/>
    <cellStyle name="Output Report Title" xfId="302" xr:uid="{00000000-0005-0000-0000-000089160000}"/>
    <cellStyle name="Overskrift" xfId="303" xr:uid="{00000000-0005-0000-0000-00008A160000}"/>
    <cellStyle name="PALANTIR_INCONSCISTENCY_JOURNAL" xfId="304" xr:uid="{00000000-0005-0000-0000-00008B160000}"/>
    <cellStyle name="Percent [2]" xfId="305" xr:uid="{00000000-0005-0000-0000-00008C160000}"/>
    <cellStyle name="Percent 2" xfId="21" xr:uid="{00000000-0005-0000-0000-00008D160000}"/>
    <cellStyle name="Percent 2 2" xfId="43" xr:uid="{00000000-0005-0000-0000-00008E160000}"/>
    <cellStyle name="Percent 2 3" xfId="3966" xr:uid="{00000000-0005-0000-0000-00008F160000}"/>
    <cellStyle name="Percent 3" xfId="33" xr:uid="{00000000-0005-0000-0000-000090160000}"/>
    <cellStyle name="Percent 3 2" xfId="44" xr:uid="{00000000-0005-0000-0000-000091160000}"/>
    <cellStyle name="Percent 3 2 2" xfId="3991" xr:uid="{00000000-0005-0000-0000-000092160000}"/>
    <cellStyle name="Percent 3 2 2 2" xfId="4004" xr:uid="{00000000-0005-0000-0000-000093160000}"/>
    <cellStyle name="Percent 3 2 2 2 2" xfId="4198" xr:uid="{00000000-0005-0000-0000-000094160000}"/>
    <cellStyle name="Percent 3 2 2 2 2 2" xfId="4571" xr:uid="{00000000-0005-0000-0000-000095160000}"/>
    <cellStyle name="Percent 3 2 2 2 2 2 2" xfId="4737" xr:uid="{00000000-0005-0000-0000-000096160000}"/>
    <cellStyle name="Percent 3 2 2 2 2 3" xfId="4663" xr:uid="{00000000-0005-0000-0000-000097160000}"/>
    <cellStyle name="Percent 3 2 2 2 2 4" xfId="5160" xr:uid="{00000000-0005-0000-0000-000098160000}"/>
    <cellStyle name="Percent 3 2 2 2 3" xfId="4519" xr:uid="{00000000-0005-0000-0000-000099160000}"/>
    <cellStyle name="Percent 3 2 2 2 3 2" xfId="4595" xr:uid="{00000000-0005-0000-0000-00009A160000}"/>
    <cellStyle name="Percent 3 2 2 2 3 2 2" xfId="4761" xr:uid="{00000000-0005-0000-0000-00009B160000}"/>
    <cellStyle name="Percent 3 2 2 2 3 3" xfId="4687" xr:uid="{00000000-0005-0000-0000-00009C160000}"/>
    <cellStyle name="Percent 3 2 2 2 3 4" xfId="5473" xr:uid="{00000000-0005-0000-0000-00009D160000}"/>
    <cellStyle name="Percent 3 2 2 2 4" xfId="4545" xr:uid="{00000000-0005-0000-0000-00009E160000}"/>
    <cellStyle name="Percent 3 2 2 2 4 2" xfId="4711" xr:uid="{00000000-0005-0000-0000-00009F160000}"/>
    <cellStyle name="Percent 3 2 2 2 5" xfId="4637" xr:uid="{00000000-0005-0000-0000-0000A0160000}"/>
    <cellStyle name="Percent 3 2 2 2 6" xfId="4967" xr:uid="{00000000-0005-0000-0000-0000A1160000}"/>
    <cellStyle name="Percent 3 2 2 3" xfId="4186" xr:uid="{00000000-0005-0000-0000-0000A2160000}"/>
    <cellStyle name="Percent 3 2 2 3 2" xfId="4559" xr:uid="{00000000-0005-0000-0000-0000A3160000}"/>
    <cellStyle name="Percent 3 2 2 3 2 2" xfId="4725" xr:uid="{00000000-0005-0000-0000-0000A4160000}"/>
    <cellStyle name="Percent 3 2 2 3 3" xfId="4651" xr:uid="{00000000-0005-0000-0000-0000A5160000}"/>
    <cellStyle name="Percent 3 2 2 3 4" xfId="5148" xr:uid="{00000000-0005-0000-0000-0000A6160000}"/>
    <cellStyle name="Percent 3 2 2 4" xfId="4506" xr:uid="{00000000-0005-0000-0000-0000A7160000}"/>
    <cellStyle name="Percent 3 2 2 4 2" xfId="4583" xr:uid="{00000000-0005-0000-0000-0000A8160000}"/>
    <cellStyle name="Percent 3 2 2 4 2 2" xfId="4749" xr:uid="{00000000-0005-0000-0000-0000A9160000}"/>
    <cellStyle name="Percent 3 2 2 4 3" xfId="4675" xr:uid="{00000000-0005-0000-0000-0000AA160000}"/>
    <cellStyle name="Percent 3 2 2 4 4" xfId="5461" xr:uid="{00000000-0005-0000-0000-0000AB160000}"/>
    <cellStyle name="Percent 3 2 2 5" xfId="4533" xr:uid="{00000000-0005-0000-0000-0000AC160000}"/>
    <cellStyle name="Percent 3 2 2 5 2" xfId="4699" xr:uid="{00000000-0005-0000-0000-0000AD160000}"/>
    <cellStyle name="Percent 3 2 2 6" xfId="4625" xr:uid="{00000000-0005-0000-0000-0000AE160000}"/>
    <cellStyle name="Percent 3 2 2 7" xfId="4955" xr:uid="{00000000-0005-0000-0000-0000AF160000}"/>
    <cellStyle name="Percent 3 2 3" xfId="3997" xr:uid="{00000000-0005-0000-0000-0000B0160000}"/>
    <cellStyle name="Percent 3 2 3 2" xfId="4191" xr:uid="{00000000-0005-0000-0000-0000B1160000}"/>
    <cellStyle name="Percent 3 2 3 2 2" xfId="4564" xr:uid="{00000000-0005-0000-0000-0000B2160000}"/>
    <cellStyle name="Percent 3 2 3 2 2 2" xfId="4730" xr:uid="{00000000-0005-0000-0000-0000B3160000}"/>
    <cellStyle name="Percent 3 2 3 2 3" xfId="4656" xr:uid="{00000000-0005-0000-0000-0000B4160000}"/>
    <cellStyle name="Percent 3 2 3 2 4" xfId="5153" xr:uid="{00000000-0005-0000-0000-0000B5160000}"/>
    <cellStyle name="Percent 3 2 3 3" xfId="4512" xr:uid="{00000000-0005-0000-0000-0000B6160000}"/>
    <cellStyle name="Percent 3 2 3 3 2" xfId="4588" xr:uid="{00000000-0005-0000-0000-0000B7160000}"/>
    <cellStyle name="Percent 3 2 3 3 2 2" xfId="4754" xr:uid="{00000000-0005-0000-0000-0000B8160000}"/>
    <cellStyle name="Percent 3 2 3 3 3" xfId="4680" xr:uid="{00000000-0005-0000-0000-0000B9160000}"/>
    <cellStyle name="Percent 3 2 3 3 4" xfId="5466" xr:uid="{00000000-0005-0000-0000-0000BA160000}"/>
    <cellStyle name="Percent 3 2 3 4" xfId="4538" xr:uid="{00000000-0005-0000-0000-0000BB160000}"/>
    <cellStyle name="Percent 3 2 3 4 2" xfId="4704" xr:uid="{00000000-0005-0000-0000-0000BC160000}"/>
    <cellStyle name="Percent 3 2 3 5" xfId="4630" xr:uid="{00000000-0005-0000-0000-0000BD160000}"/>
    <cellStyle name="Percent 3 2 3 6" xfId="4960" xr:uid="{00000000-0005-0000-0000-0000BE160000}"/>
    <cellStyle name="Percent 3 2 4" xfId="4015" xr:uid="{00000000-0005-0000-0000-0000BF160000}"/>
    <cellStyle name="Percent 3 2 4 2" xfId="4552" xr:uid="{00000000-0005-0000-0000-0000C0160000}"/>
    <cellStyle name="Percent 3 2 4 2 2" xfId="4718" xr:uid="{00000000-0005-0000-0000-0000C1160000}"/>
    <cellStyle name="Percent 3 2 4 3" xfId="4644" xr:uid="{00000000-0005-0000-0000-0000C2160000}"/>
    <cellStyle name="Percent 3 2 4 4" xfId="4977" xr:uid="{00000000-0005-0000-0000-0000C3160000}"/>
    <cellStyle name="Percent 3 2 5" xfId="4347" xr:uid="{00000000-0005-0000-0000-0000C4160000}"/>
    <cellStyle name="Percent 3 2 5 2" xfId="4576" xr:uid="{00000000-0005-0000-0000-0000C5160000}"/>
    <cellStyle name="Percent 3 2 5 2 2" xfId="4742" xr:uid="{00000000-0005-0000-0000-0000C6160000}"/>
    <cellStyle name="Percent 3 2 5 3" xfId="4668" xr:uid="{00000000-0005-0000-0000-0000C7160000}"/>
    <cellStyle name="Percent 3 2 5 4" xfId="5305" xr:uid="{00000000-0005-0000-0000-0000C8160000}"/>
    <cellStyle name="Percent 3 2 6" xfId="4526" xr:uid="{00000000-0005-0000-0000-0000C9160000}"/>
    <cellStyle name="Percent 3 2 6 2" xfId="4692" xr:uid="{00000000-0005-0000-0000-0000CA160000}"/>
    <cellStyle name="Percent 3 2 7" xfId="4618" xr:uid="{00000000-0005-0000-0000-0000CB160000}"/>
    <cellStyle name="Percent 3 2 8" xfId="4782" xr:uid="{00000000-0005-0000-0000-0000CC160000}"/>
    <cellStyle name="Percent 3 3" xfId="3990" xr:uid="{00000000-0005-0000-0000-0000CD160000}"/>
    <cellStyle name="Percent 3 3 2" xfId="4003" xr:uid="{00000000-0005-0000-0000-0000CE160000}"/>
    <cellStyle name="Percent 3 3 2 2" xfId="4197" xr:uid="{00000000-0005-0000-0000-0000CF160000}"/>
    <cellStyle name="Percent 3 3 2 2 2" xfId="4570" xr:uid="{00000000-0005-0000-0000-0000D0160000}"/>
    <cellStyle name="Percent 3 3 2 2 2 2" xfId="4736" xr:uid="{00000000-0005-0000-0000-0000D1160000}"/>
    <cellStyle name="Percent 3 3 2 2 3" xfId="4662" xr:uid="{00000000-0005-0000-0000-0000D2160000}"/>
    <cellStyle name="Percent 3 3 2 2 4" xfId="5159" xr:uid="{00000000-0005-0000-0000-0000D3160000}"/>
    <cellStyle name="Percent 3 3 2 3" xfId="4518" xr:uid="{00000000-0005-0000-0000-0000D4160000}"/>
    <cellStyle name="Percent 3 3 2 3 2" xfId="4594" xr:uid="{00000000-0005-0000-0000-0000D5160000}"/>
    <cellStyle name="Percent 3 3 2 3 2 2" xfId="4760" xr:uid="{00000000-0005-0000-0000-0000D6160000}"/>
    <cellStyle name="Percent 3 3 2 3 3" xfId="4686" xr:uid="{00000000-0005-0000-0000-0000D7160000}"/>
    <cellStyle name="Percent 3 3 2 3 4" xfId="5472" xr:uid="{00000000-0005-0000-0000-0000D8160000}"/>
    <cellStyle name="Percent 3 3 2 4" xfId="4544" xr:uid="{00000000-0005-0000-0000-0000D9160000}"/>
    <cellStyle name="Percent 3 3 2 4 2" xfId="4710" xr:uid="{00000000-0005-0000-0000-0000DA160000}"/>
    <cellStyle name="Percent 3 3 2 5" xfId="4636" xr:uid="{00000000-0005-0000-0000-0000DB160000}"/>
    <cellStyle name="Percent 3 3 2 6" xfId="4966" xr:uid="{00000000-0005-0000-0000-0000DC160000}"/>
    <cellStyle name="Percent 3 3 3" xfId="4185" xr:uid="{00000000-0005-0000-0000-0000DD160000}"/>
    <cellStyle name="Percent 3 3 3 2" xfId="4558" xr:uid="{00000000-0005-0000-0000-0000DE160000}"/>
    <cellStyle name="Percent 3 3 3 2 2" xfId="4724" xr:uid="{00000000-0005-0000-0000-0000DF160000}"/>
    <cellStyle name="Percent 3 3 3 3" xfId="4650" xr:uid="{00000000-0005-0000-0000-0000E0160000}"/>
    <cellStyle name="Percent 3 3 3 4" xfId="5147" xr:uid="{00000000-0005-0000-0000-0000E1160000}"/>
    <cellStyle name="Percent 3 3 4" xfId="4505" xr:uid="{00000000-0005-0000-0000-0000E2160000}"/>
    <cellStyle name="Percent 3 3 4 2" xfId="4582" xr:uid="{00000000-0005-0000-0000-0000E3160000}"/>
    <cellStyle name="Percent 3 3 4 2 2" xfId="4748" xr:uid="{00000000-0005-0000-0000-0000E4160000}"/>
    <cellStyle name="Percent 3 3 4 3" xfId="4674" xr:uid="{00000000-0005-0000-0000-0000E5160000}"/>
    <cellStyle name="Percent 3 3 4 4" xfId="5460" xr:uid="{00000000-0005-0000-0000-0000E6160000}"/>
    <cellStyle name="Percent 3 3 5" xfId="4532" xr:uid="{00000000-0005-0000-0000-0000E7160000}"/>
    <cellStyle name="Percent 3 3 5 2" xfId="4698" xr:uid="{00000000-0005-0000-0000-0000E8160000}"/>
    <cellStyle name="Percent 3 3 6" xfId="4624" xr:uid="{00000000-0005-0000-0000-0000E9160000}"/>
    <cellStyle name="Percent 3 3 7" xfId="4954" xr:uid="{00000000-0005-0000-0000-0000EA160000}"/>
    <cellStyle name="Percent 3 4" xfId="3994" xr:uid="{00000000-0005-0000-0000-0000EB160000}"/>
    <cellStyle name="Percent 3 4 2" xfId="4188" xr:uid="{00000000-0005-0000-0000-0000EC160000}"/>
    <cellStyle name="Percent 3 4 2 2" xfId="4561" xr:uid="{00000000-0005-0000-0000-0000ED160000}"/>
    <cellStyle name="Percent 3 4 2 2 2" xfId="4727" xr:uid="{00000000-0005-0000-0000-0000EE160000}"/>
    <cellStyle name="Percent 3 4 2 3" xfId="4653" xr:uid="{00000000-0005-0000-0000-0000EF160000}"/>
    <cellStyle name="Percent 3 4 2 4" xfId="5150" xr:uid="{00000000-0005-0000-0000-0000F0160000}"/>
    <cellStyle name="Percent 3 4 3" xfId="4509" xr:uid="{00000000-0005-0000-0000-0000F1160000}"/>
    <cellStyle name="Percent 3 4 3 2" xfId="4585" xr:uid="{00000000-0005-0000-0000-0000F2160000}"/>
    <cellStyle name="Percent 3 4 3 2 2" xfId="4751" xr:uid="{00000000-0005-0000-0000-0000F3160000}"/>
    <cellStyle name="Percent 3 4 3 3" xfId="4677" xr:uid="{00000000-0005-0000-0000-0000F4160000}"/>
    <cellStyle name="Percent 3 4 3 4" xfId="5463" xr:uid="{00000000-0005-0000-0000-0000F5160000}"/>
    <cellStyle name="Percent 3 4 4" xfId="4535" xr:uid="{00000000-0005-0000-0000-0000F6160000}"/>
    <cellStyle name="Percent 3 4 4 2" xfId="4701" xr:uid="{00000000-0005-0000-0000-0000F7160000}"/>
    <cellStyle name="Percent 3 4 5" xfId="4627" xr:uid="{00000000-0005-0000-0000-0000F8160000}"/>
    <cellStyle name="Percent 3 4 6" xfId="4957" xr:uid="{00000000-0005-0000-0000-0000F9160000}"/>
    <cellStyle name="Percent 3 5" xfId="4010" xr:uid="{00000000-0005-0000-0000-0000FA160000}"/>
    <cellStyle name="Percent 3 5 2" xfId="4549" xr:uid="{00000000-0005-0000-0000-0000FB160000}"/>
    <cellStyle name="Percent 3 5 2 2" xfId="4715" xr:uid="{00000000-0005-0000-0000-0000FC160000}"/>
    <cellStyle name="Percent 3 5 3" xfId="4641" xr:uid="{00000000-0005-0000-0000-0000FD160000}"/>
    <cellStyle name="Percent 3 5 4" xfId="4972" xr:uid="{00000000-0005-0000-0000-0000FE160000}"/>
    <cellStyle name="Percent 3 6" xfId="4342" xr:uid="{00000000-0005-0000-0000-0000FF160000}"/>
    <cellStyle name="Percent 3 6 2" xfId="4573" xr:uid="{00000000-0005-0000-0000-000000170000}"/>
    <cellStyle name="Percent 3 6 2 2" xfId="4739" xr:uid="{00000000-0005-0000-0000-000001170000}"/>
    <cellStyle name="Percent 3 6 3" xfId="4665" xr:uid="{00000000-0005-0000-0000-000002170000}"/>
    <cellStyle name="Percent 3 6 4" xfId="5300" xr:uid="{00000000-0005-0000-0000-000003170000}"/>
    <cellStyle name="Percent 3 7" xfId="4523" xr:uid="{00000000-0005-0000-0000-000004170000}"/>
    <cellStyle name="Percent 3 7 2" xfId="4689" xr:uid="{00000000-0005-0000-0000-000005170000}"/>
    <cellStyle name="Percent 3 8" xfId="4615" xr:uid="{00000000-0005-0000-0000-000006170000}"/>
    <cellStyle name="Percent 3 9" xfId="4777" xr:uid="{00000000-0005-0000-0000-000007170000}"/>
    <cellStyle name="Percent 4" xfId="17" xr:uid="{00000000-0005-0000-0000-000008170000}"/>
    <cellStyle name="Percent 5" xfId="4775" xr:uid="{00000000-0005-0000-0000-000009170000}"/>
    <cellStyle name="Percent 6" xfId="4792" xr:uid="{00000000-0005-0000-0000-00000A170000}"/>
    <cellStyle name="Percent 7" xfId="6086" xr:uid="{9A36AD14-C007-4DE2-B22C-4D23DEEC004C}"/>
    <cellStyle name="pogrubiony" xfId="306" xr:uid="{00000000-0005-0000-0000-00000C170000}"/>
    <cellStyle name="Price_Body" xfId="307" xr:uid="{00000000-0005-0000-0000-00000D170000}"/>
    <cellStyle name="Procentowy 2" xfId="308" xr:uid="{00000000-0005-0000-0000-00000E170000}"/>
    <cellStyle name="Procentowy 3" xfId="309" xr:uid="{00000000-0005-0000-0000-00000F170000}"/>
    <cellStyle name="Prosent" xfId="310" xr:uid="{00000000-0005-0000-0000-000010170000}"/>
    <cellStyle name="Prosentti_Fin plan 99_30" xfId="311" xr:uid="{00000000-0005-0000-0000-000011170000}"/>
    <cellStyle name="Pyör. luku_1999 Mmk" xfId="312" xr:uid="{00000000-0005-0000-0000-000012170000}"/>
    <cellStyle name="Pyör. valuutta_1999 Mmk" xfId="313" xr:uid="{00000000-0005-0000-0000-000013170000}"/>
    <cellStyle name="Rapport" xfId="314" xr:uid="{00000000-0005-0000-0000-000014170000}"/>
    <cellStyle name="Ratio" xfId="315" xr:uid="{00000000-0005-0000-0000-000015170000}"/>
    <cellStyle name="Rubrik" xfId="3967" xr:uid="{00000000-0005-0000-0000-000016170000}"/>
    <cellStyle name="Rubrik 1" xfId="3968" xr:uid="{00000000-0005-0000-0000-000017170000}"/>
    <cellStyle name="Rubrik 2" xfId="3969" xr:uid="{00000000-0005-0000-0000-000018170000}"/>
    <cellStyle name="Rubrik 3" xfId="3970" xr:uid="{00000000-0005-0000-0000-000019170000}"/>
    <cellStyle name="Rubrik 3 2" xfId="3992" xr:uid="{00000000-0005-0000-0000-00001A170000}"/>
    <cellStyle name="Rubrik 3 2 2" xfId="4339" xr:uid="{00000000-0005-0000-0000-00001B170000}"/>
    <cellStyle name="Rubrik 3 2 2 2" xfId="5922" xr:uid="{00000000-0005-0000-0000-00001C170000}"/>
    <cellStyle name="Rubrik 3 2 3" xfId="4507" xr:uid="{00000000-0005-0000-0000-00001D170000}"/>
    <cellStyle name="Rubrik 3 2 3 2" xfId="6078" xr:uid="{00000000-0005-0000-0000-00001E170000}"/>
    <cellStyle name="Rubrik 3 2 4" xfId="5614" xr:uid="{00000000-0005-0000-0000-00001F170000}"/>
    <cellStyle name="Rubrik 4" xfId="3971" xr:uid="{00000000-0005-0000-0000-000020170000}"/>
    <cellStyle name="s_Valuation " xfId="316" xr:uid="{00000000-0005-0000-0000-000021170000}"/>
    <cellStyle name="SAPBEXstdData" xfId="18" xr:uid="{00000000-0005-0000-0000-000022170000}"/>
    <cellStyle name="SAPBEXstdData 2" xfId="39" xr:uid="{00000000-0005-0000-0000-000023170000}"/>
    <cellStyle name="SAPBEXstdData 2 2" xfId="4013" xr:uid="{00000000-0005-0000-0000-000024170000}"/>
    <cellStyle name="SAPBEXstdData 2 2 2" xfId="4975" xr:uid="{00000000-0005-0000-0000-000025170000}"/>
    <cellStyle name="SAPBEXstdData 2 2 3" xfId="5616" xr:uid="{00000000-0005-0000-0000-000026170000}"/>
    <cellStyle name="SAPBEXstdData 2 3" xfId="4023" xr:uid="{00000000-0005-0000-0000-000027170000}"/>
    <cellStyle name="SAPBEXstdData 2 3 2" xfId="4985" xr:uid="{00000000-0005-0000-0000-000028170000}"/>
    <cellStyle name="SAPBEXstdData 2 3 3" xfId="5624" xr:uid="{00000000-0005-0000-0000-000029170000}"/>
    <cellStyle name="SAPBEXstdData 2 4" xfId="4345" xr:uid="{00000000-0005-0000-0000-00002A170000}"/>
    <cellStyle name="SAPBEXstdData 2 4 2" xfId="5303" xr:uid="{00000000-0005-0000-0000-00002B170000}"/>
    <cellStyle name="SAPBEXstdData 2 4 3" xfId="5924" xr:uid="{00000000-0005-0000-0000-00002C170000}"/>
    <cellStyle name="SAPBEXstdData 2 5" xfId="4780" xr:uid="{00000000-0005-0000-0000-00002D170000}"/>
    <cellStyle name="SAPBEXstdData 2 6" xfId="4790" xr:uid="{00000000-0005-0000-0000-00002E170000}"/>
    <cellStyle name="SAPBEXstdData_IS + BS" xfId="3972" xr:uid="{00000000-0005-0000-0000-00002F170000}"/>
    <cellStyle name="SAPBEXstdItemX" xfId="19" xr:uid="{00000000-0005-0000-0000-000030170000}"/>
    <cellStyle name="SAPBEXstdItemX 2" xfId="40" xr:uid="{00000000-0005-0000-0000-000031170000}"/>
    <cellStyle name="SAPBEXstdItemX 2 2" xfId="4014" xr:uid="{00000000-0005-0000-0000-000032170000}"/>
    <cellStyle name="SAPBEXstdItemX 2 2 2" xfId="4976" xr:uid="{00000000-0005-0000-0000-000033170000}"/>
    <cellStyle name="SAPBEXstdItemX 2 2 3" xfId="5617" xr:uid="{00000000-0005-0000-0000-000034170000}"/>
    <cellStyle name="SAPBEXstdItemX 2 3" xfId="4022" xr:uid="{00000000-0005-0000-0000-000035170000}"/>
    <cellStyle name="SAPBEXstdItemX 2 3 2" xfId="4984" xr:uid="{00000000-0005-0000-0000-000036170000}"/>
    <cellStyle name="SAPBEXstdItemX 2 3 3" xfId="5623" xr:uid="{00000000-0005-0000-0000-000037170000}"/>
    <cellStyle name="SAPBEXstdItemX 2 4" xfId="4346" xr:uid="{00000000-0005-0000-0000-000038170000}"/>
    <cellStyle name="SAPBEXstdItemX 2 4 2" xfId="5304" xr:uid="{00000000-0005-0000-0000-000039170000}"/>
    <cellStyle name="SAPBEXstdItemX 2 4 3" xfId="5925" xr:uid="{00000000-0005-0000-0000-00003A170000}"/>
    <cellStyle name="SAPBEXstdItemX 2 5" xfId="4781" xr:uid="{00000000-0005-0000-0000-00003B170000}"/>
    <cellStyle name="SAPBEXstdItemX 2 6" xfId="4789" xr:uid="{00000000-0005-0000-0000-00003C170000}"/>
    <cellStyle name="SAPBEXstdItemX_IS + BS" xfId="3973" xr:uid="{00000000-0005-0000-0000-00003D170000}"/>
    <cellStyle name="Seuraava hyperlinkki_Analysis" xfId="317" xr:uid="{00000000-0005-0000-0000-00003E170000}"/>
    <cellStyle name="Sheet Title" xfId="318" xr:uid="{00000000-0005-0000-0000-00003F170000}"/>
    <cellStyle name="Sisäinen korko" xfId="319" xr:uid="{00000000-0005-0000-0000-000040170000}"/>
    <cellStyle name="Sisäinen korko 2" xfId="4020" xr:uid="{00000000-0005-0000-0000-000041170000}"/>
    <cellStyle name="Sisäinen korko 2 2" xfId="4982" xr:uid="{00000000-0005-0000-0000-000042170000}"/>
    <cellStyle name="Sisäinen korko 2 3" xfId="5621" xr:uid="{00000000-0005-0000-0000-000043170000}"/>
    <cellStyle name="Sisäinen korko 3" xfId="4041" xr:uid="{00000000-0005-0000-0000-000044170000}"/>
    <cellStyle name="Sisäinen korko 3 2" xfId="5003" xr:uid="{00000000-0005-0000-0000-000045170000}"/>
    <cellStyle name="Sisäinen korko 3 3" xfId="5642" xr:uid="{00000000-0005-0000-0000-000046170000}"/>
    <cellStyle name="Sisäinen korko 4" xfId="4352" xr:uid="{00000000-0005-0000-0000-000047170000}"/>
    <cellStyle name="Sisäinen korko 4 2" xfId="5310" xr:uid="{00000000-0005-0000-0000-000048170000}"/>
    <cellStyle name="Sisäinen korko 4 3" xfId="5929" xr:uid="{00000000-0005-0000-0000-000049170000}"/>
    <cellStyle name="Sisäinen korko 5" xfId="4787" xr:uid="{00000000-0005-0000-0000-00004A170000}"/>
    <cellStyle name="Sisäinen korko 6" xfId="4810" xr:uid="{00000000-0005-0000-0000-00004B170000}"/>
    <cellStyle name="ssp " xfId="320" xr:uid="{00000000-0005-0000-0000-00004C170000}"/>
    <cellStyle name="Style 1" xfId="321" xr:uid="{00000000-0005-0000-0000-00004D170000}"/>
    <cellStyle name="STYLE1 - Style1" xfId="322" xr:uid="{00000000-0005-0000-0000-00004E170000}"/>
    <cellStyle name="Sum" xfId="323" xr:uid="{00000000-0005-0000-0000-00004F170000}"/>
    <cellStyle name="Suma" xfId="324" xr:uid="{00000000-0005-0000-0000-000050170000}"/>
    <cellStyle name="Suma 2" xfId="4021" xr:uid="{00000000-0005-0000-0000-000051170000}"/>
    <cellStyle name="Suma 2 2" xfId="4983" xr:uid="{00000000-0005-0000-0000-000052170000}"/>
    <cellStyle name="Suma 2 3" xfId="5622" xr:uid="{00000000-0005-0000-0000-000053170000}"/>
    <cellStyle name="Suma 3" xfId="4040" xr:uid="{00000000-0005-0000-0000-000054170000}"/>
    <cellStyle name="Suma 3 2" xfId="5002" xr:uid="{00000000-0005-0000-0000-000055170000}"/>
    <cellStyle name="Suma 3 3" xfId="5641" xr:uid="{00000000-0005-0000-0000-000056170000}"/>
    <cellStyle name="Suma 4" xfId="4353" xr:uid="{00000000-0005-0000-0000-000057170000}"/>
    <cellStyle name="Suma 4 2" xfId="5311" xr:uid="{00000000-0005-0000-0000-000058170000}"/>
    <cellStyle name="Suma 4 3" xfId="5930" xr:uid="{00000000-0005-0000-0000-000059170000}"/>
    <cellStyle name="Suma 5" xfId="4788" xr:uid="{00000000-0005-0000-0000-00005A170000}"/>
    <cellStyle name="Suma 6" xfId="4809" xr:uid="{00000000-0005-0000-0000-00005B170000}"/>
    <cellStyle name="Summa" xfId="3974" xr:uid="{00000000-0005-0000-0000-00005C170000}"/>
    <cellStyle name="Summa 2" xfId="4177" xr:uid="{00000000-0005-0000-0000-00005D170000}"/>
    <cellStyle name="Summa 2 2" xfId="5139" xr:uid="{00000000-0005-0000-0000-00005E170000}"/>
    <cellStyle name="Summa 2 3" xfId="5778" xr:uid="{00000000-0005-0000-0000-00005F170000}"/>
    <cellStyle name="Summa 3" xfId="4332" xr:uid="{00000000-0005-0000-0000-000060170000}"/>
    <cellStyle name="Summa 3 2" xfId="5294" xr:uid="{00000000-0005-0000-0000-000061170000}"/>
    <cellStyle name="Summa 3 3" xfId="5915" xr:uid="{00000000-0005-0000-0000-000062170000}"/>
    <cellStyle name="Summa 4" xfId="4494" xr:uid="{00000000-0005-0000-0000-000063170000}"/>
    <cellStyle name="Summa 4 2" xfId="5452" xr:uid="{00000000-0005-0000-0000-000064170000}"/>
    <cellStyle name="Summa 4 3" xfId="6071" xr:uid="{00000000-0005-0000-0000-000065170000}"/>
    <cellStyle name="Summa 5" xfId="4946" xr:uid="{00000000-0005-0000-0000-000066170000}"/>
    <cellStyle name="Summa 6" xfId="5607" xr:uid="{00000000-0005-0000-0000-000067170000}"/>
    <cellStyle name="t" xfId="325" xr:uid="{00000000-0005-0000-0000-000068170000}"/>
    <cellStyle name="t_Sale of Streamgate Black 31_1_2013" xfId="326" xr:uid="{00000000-0005-0000-0000-000069170000}"/>
    <cellStyle name="t_Sale of Streamgate North 20121231" xfId="327" xr:uid="{00000000-0005-0000-0000-00006A170000}"/>
    <cellStyle name="Tall" xfId="328" xr:uid="{00000000-0005-0000-0000-00006B170000}"/>
    <cellStyle name="Tekst objaśnienia" xfId="329" xr:uid="{00000000-0005-0000-0000-00006C170000}"/>
    <cellStyle name="Tekst ostrzeżenia" xfId="330" xr:uid="{00000000-0005-0000-0000-00006D170000}"/>
    <cellStyle name="Title 2" xfId="3975" xr:uid="{00000000-0005-0000-0000-00006E170000}"/>
    <cellStyle name="Title 3" xfId="3976" xr:uid="{00000000-0005-0000-0000-00006F170000}"/>
    <cellStyle name="Total 2" xfId="3977" xr:uid="{00000000-0005-0000-0000-000070170000}"/>
    <cellStyle name="Total 2 2" xfId="4178" xr:uid="{00000000-0005-0000-0000-000071170000}"/>
    <cellStyle name="Total 2 2 2" xfId="5140" xr:uid="{00000000-0005-0000-0000-000072170000}"/>
    <cellStyle name="Total 2 2 3" xfId="5779" xr:uid="{00000000-0005-0000-0000-000073170000}"/>
    <cellStyle name="Total 2 3" xfId="4333" xr:uid="{00000000-0005-0000-0000-000074170000}"/>
    <cellStyle name="Total 2 3 2" xfId="5295" xr:uid="{00000000-0005-0000-0000-000075170000}"/>
    <cellStyle name="Total 2 3 3" xfId="5916" xr:uid="{00000000-0005-0000-0000-000076170000}"/>
    <cellStyle name="Total 2 4" xfId="4495" xr:uid="{00000000-0005-0000-0000-000077170000}"/>
    <cellStyle name="Total 2 4 2" xfId="5453" xr:uid="{00000000-0005-0000-0000-000078170000}"/>
    <cellStyle name="Total 2 4 3" xfId="6072" xr:uid="{00000000-0005-0000-0000-000079170000}"/>
    <cellStyle name="Total 2 5" xfId="4947" xr:uid="{00000000-0005-0000-0000-00007A170000}"/>
    <cellStyle name="Total 2 6" xfId="5608" xr:uid="{00000000-0005-0000-0000-00007B170000}"/>
    <cellStyle name="Total 3" xfId="3978" xr:uid="{00000000-0005-0000-0000-00007C170000}"/>
    <cellStyle name="Total 3 2" xfId="4179" xr:uid="{00000000-0005-0000-0000-00007D170000}"/>
    <cellStyle name="Total 3 2 2" xfId="5141" xr:uid="{00000000-0005-0000-0000-00007E170000}"/>
    <cellStyle name="Total 3 2 3" xfId="5780" xr:uid="{00000000-0005-0000-0000-00007F170000}"/>
    <cellStyle name="Total 3 3" xfId="4334" xr:uid="{00000000-0005-0000-0000-000080170000}"/>
    <cellStyle name="Total 3 3 2" xfId="5296" xr:uid="{00000000-0005-0000-0000-000081170000}"/>
    <cellStyle name="Total 3 3 3" xfId="5917" xr:uid="{00000000-0005-0000-0000-000082170000}"/>
    <cellStyle name="Total 3 4" xfId="4496" xr:uid="{00000000-0005-0000-0000-000083170000}"/>
    <cellStyle name="Total 3 4 2" xfId="5454" xr:uid="{00000000-0005-0000-0000-000084170000}"/>
    <cellStyle name="Total 3 4 3" xfId="6073" xr:uid="{00000000-0005-0000-0000-000085170000}"/>
    <cellStyle name="Total 3 5" xfId="4948" xr:uid="{00000000-0005-0000-0000-000086170000}"/>
    <cellStyle name="Total 3 6" xfId="5609" xr:uid="{00000000-0005-0000-0000-000087170000}"/>
    <cellStyle name="Tusen⫴al_KARS⯋Ä96" xfId="331" xr:uid="{00000000-0005-0000-0000-000088170000}"/>
    <cellStyle name="Tusenskille [0]_Bok1" xfId="332" xr:uid="{00000000-0005-0000-0000-000089170000}"/>
    <cellStyle name="Tusenskille_Bok1" xfId="333" xr:uid="{00000000-0005-0000-0000-00008A170000}"/>
    <cellStyle name="Tusental (0)_AB KALLSTRÖMMEN" xfId="334" xr:uid="{00000000-0005-0000-0000-00008B170000}"/>
    <cellStyle name="Tusental N" xfId="335" xr:uid="{00000000-0005-0000-0000-00008C170000}"/>
    <cellStyle name="Tusental_AB KALLSTRÖMMEN" xfId="336" xr:uid="{00000000-0005-0000-0000-00008D170000}"/>
    <cellStyle name="Tytuł" xfId="337" xr:uid="{00000000-0005-0000-0000-00008E170000}"/>
    <cellStyle name="Utdata" xfId="3979" xr:uid="{00000000-0005-0000-0000-00008F170000}"/>
    <cellStyle name="Utdata 2" xfId="4180" xr:uid="{00000000-0005-0000-0000-000090170000}"/>
    <cellStyle name="Utdata 2 2" xfId="5142" xr:uid="{00000000-0005-0000-0000-000091170000}"/>
    <cellStyle name="Utdata 2 3" xfId="5781" xr:uid="{00000000-0005-0000-0000-000092170000}"/>
    <cellStyle name="Utdata 3" xfId="4335" xr:uid="{00000000-0005-0000-0000-000093170000}"/>
    <cellStyle name="Utdata 3 2" xfId="5297" xr:uid="{00000000-0005-0000-0000-000094170000}"/>
    <cellStyle name="Utdata 3 3" xfId="5918" xr:uid="{00000000-0005-0000-0000-000095170000}"/>
    <cellStyle name="Utdata 4" xfId="4497" xr:uid="{00000000-0005-0000-0000-000096170000}"/>
    <cellStyle name="Utdata 4 2" xfId="5455" xr:uid="{00000000-0005-0000-0000-000097170000}"/>
    <cellStyle name="Utdata 4 3" xfId="6074" xr:uid="{00000000-0005-0000-0000-000098170000}"/>
    <cellStyle name="Utdata 5" xfId="4949" xr:uid="{00000000-0005-0000-0000-000099170000}"/>
    <cellStyle name="Utdata 6" xfId="5610" xr:uid="{00000000-0005-0000-0000-00009A170000}"/>
    <cellStyle name="Uwaga" xfId="338" xr:uid="{00000000-0005-0000-0000-00009B170000}"/>
    <cellStyle name="Uwaga 2" xfId="4024" xr:uid="{00000000-0005-0000-0000-00009C170000}"/>
    <cellStyle name="Uwaga 2 2" xfId="4986" xr:uid="{00000000-0005-0000-0000-00009D170000}"/>
    <cellStyle name="Uwaga 2 3" xfId="5625" xr:uid="{00000000-0005-0000-0000-00009E170000}"/>
    <cellStyle name="Uwaga 3" xfId="4039" xr:uid="{00000000-0005-0000-0000-00009F170000}"/>
    <cellStyle name="Uwaga 3 2" xfId="5001" xr:uid="{00000000-0005-0000-0000-0000A0170000}"/>
    <cellStyle name="Uwaga 3 3" xfId="5640" xr:uid="{00000000-0005-0000-0000-0000A1170000}"/>
    <cellStyle name="Uwaga 4" xfId="4354" xr:uid="{00000000-0005-0000-0000-0000A2170000}"/>
    <cellStyle name="Uwaga 4 2" xfId="5312" xr:uid="{00000000-0005-0000-0000-0000A3170000}"/>
    <cellStyle name="Uwaga 4 3" xfId="5931" xr:uid="{00000000-0005-0000-0000-0000A4170000}"/>
    <cellStyle name="Uwaga 5" xfId="4791" xr:uid="{00000000-0005-0000-0000-0000A5170000}"/>
    <cellStyle name="Uwaga 6" xfId="4808" xr:uid="{00000000-0005-0000-0000-0000A6170000}"/>
    <cellStyle name="Valuta (0)_AB KALLSTRÖMMEN" xfId="339" xr:uid="{00000000-0005-0000-0000-0000A7170000}"/>
    <cellStyle name="Valuta [0]_Bok1" xfId="340" xr:uid="{00000000-0005-0000-0000-0000A8170000}"/>
    <cellStyle name="Valuta_AB KALLSTRÖMMEN" xfId="341" xr:uid="{00000000-0005-0000-0000-0000A9170000}"/>
    <cellStyle name="Varningstext" xfId="3982" xr:uid="{00000000-0005-0000-0000-0000AF170000}"/>
    <cellStyle name="Walutowy [0]_1" xfId="342" xr:uid="{00000000-0005-0000-0000-0000AA170000}"/>
    <cellStyle name="Walutowy_1" xfId="343" xr:uid="{00000000-0005-0000-0000-0000AB170000}"/>
    <cellStyle name="Warning Text 2" xfId="3980" xr:uid="{00000000-0005-0000-0000-0000AD170000}"/>
    <cellStyle name="Warning Text 3" xfId="3981" xr:uid="{00000000-0005-0000-0000-0000AE170000}"/>
    <cellStyle name="Währung [0]_laroux" xfId="344" xr:uid="{00000000-0005-0000-0000-0000B0170000}"/>
    <cellStyle name="Währung_laroux" xfId="345" xr:uid="{00000000-0005-0000-0000-0000B1170000}"/>
    <cellStyle name="Złe" xfId="346" xr:uid="{00000000-0005-0000-0000-0000B2170000}"/>
    <cellStyle name="Беззащитный" xfId="347" xr:uid="{00000000-0005-0000-0000-0000B3170000}"/>
    <cellStyle name="Заголовок" xfId="348" xr:uid="{00000000-0005-0000-0000-0000B4170000}"/>
    <cellStyle name="ЗаголовокСтолбца" xfId="349" xr:uid="{00000000-0005-0000-0000-0000B5170000}"/>
    <cellStyle name="Защитный" xfId="350" xr:uid="{00000000-0005-0000-0000-0000B6170000}"/>
    <cellStyle name="Значение" xfId="351" xr:uid="{00000000-0005-0000-0000-0000B7170000}"/>
    <cellStyle name="Мой заголовок" xfId="352" xr:uid="{00000000-0005-0000-0000-0000B8170000}"/>
    <cellStyle name="Мой заголовок листа" xfId="353" xr:uid="{00000000-0005-0000-0000-0000B9170000}"/>
    <cellStyle name="Мои наименования показателей" xfId="354" xr:uid="{00000000-0005-0000-0000-0000BA170000}"/>
    <cellStyle name="Обычный_!Расчет рыночной стоимости ОФ по всей ТГК -1" xfId="355" xr:uid="{00000000-0005-0000-0000-0000BB170000}"/>
    <cellStyle name="Текстовый" xfId="356" xr:uid="{00000000-0005-0000-0000-0000BC170000}"/>
    <cellStyle name="Тысячи [0]_3Com" xfId="357" xr:uid="{00000000-0005-0000-0000-0000BD170000}"/>
    <cellStyle name="Тысячи_3Com" xfId="358" xr:uid="{00000000-0005-0000-0000-0000BE170000}"/>
    <cellStyle name="Финансовый_!Расчет рыночной стоимости ОФ по всей ТГК -1" xfId="359" xr:uid="{00000000-0005-0000-0000-0000BF170000}"/>
    <cellStyle name="Формула" xfId="360" xr:uid="{00000000-0005-0000-0000-0000C0170000}"/>
    <cellStyle name="ФормулаВБ" xfId="361" xr:uid="{00000000-0005-0000-0000-0000C1170000}"/>
    <cellStyle name="ФормулаНаКонтроль" xfId="362" xr:uid="{00000000-0005-0000-0000-0000C2170000}"/>
    <cellStyle name="Џђћ–…ќ’ќ›‰" xfId="363" xr:uid="{00000000-0005-0000-0000-0000C31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62</xdr:row>
      <xdr:rowOff>0</xdr:rowOff>
    </xdr:from>
    <xdr:to>
      <xdr:col>0</xdr:col>
      <xdr:colOff>628650</xdr:colOff>
      <xdr:row>63</xdr:row>
      <xdr:rowOff>15240</xdr:rowOff>
    </xdr:to>
    <xdr:sp macro="" textlink="">
      <xdr:nvSpPr>
        <xdr:cNvPr id="2" name="Text Box 2">
          <a:extLst>
            <a:ext uri="{FF2B5EF4-FFF2-40B4-BE49-F238E27FC236}">
              <a16:creationId xmlns:a16="http://schemas.microsoft.com/office/drawing/2014/main" id="{98F3C59C-89DD-49EF-9C16-6C9344F285CC}"/>
            </a:ext>
          </a:extLst>
        </xdr:cNvPr>
        <xdr:cNvSpPr txBox="1">
          <a:spLocks noChangeArrowheads="1"/>
        </xdr:cNvSpPr>
      </xdr:nvSpPr>
      <xdr:spPr bwMode="auto">
        <a:xfrm>
          <a:off x="16363950" y="23726775"/>
          <a:ext cx="1333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62</xdr:row>
      <xdr:rowOff>0</xdr:rowOff>
    </xdr:from>
    <xdr:to>
      <xdr:col>0</xdr:col>
      <xdr:colOff>628650</xdr:colOff>
      <xdr:row>63</xdr:row>
      <xdr:rowOff>15240</xdr:rowOff>
    </xdr:to>
    <xdr:sp macro="" textlink="">
      <xdr:nvSpPr>
        <xdr:cNvPr id="3" name="Text Box 4">
          <a:extLst>
            <a:ext uri="{FF2B5EF4-FFF2-40B4-BE49-F238E27FC236}">
              <a16:creationId xmlns:a16="http://schemas.microsoft.com/office/drawing/2014/main" id="{A117B292-788A-4E61-86EE-6A700712CE8C}"/>
            </a:ext>
          </a:extLst>
        </xdr:cNvPr>
        <xdr:cNvSpPr txBox="1">
          <a:spLocks noChangeArrowheads="1"/>
        </xdr:cNvSpPr>
      </xdr:nvSpPr>
      <xdr:spPr bwMode="auto">
        <a:xfrm>
          <a:off x="16363950" y="23726775"/>
          <a:ext cx="1333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50</xdr:row>
      <xdr:rowOff>0</xdr:rowOff>
    </xdr:from>
    <xdr:to>
      <xdr:col>21</xdr:col>
      <xdr:colOff>721995</xdr:colOff>
      <xdr:row>51</xdr:row>
      <xdr:rowOff>53341</xdr:rowOff>
    </xdr:to>
    <xdr:sp macro="" textlink="">
      <xdr:nvSpPr>
        <xdr:cNvPr id="4" name="Text Box 1">
          <a:extLst>
            <a:ext uri="{FF2B5EF4-FFF2-40B4-BE49-F238E27FC236}">
              <a16:creationId xmlns:a16="http://schemas.microsoft.com/office/drawing/2014/main" id="{D68A88A8-6002-47F6-9C37-56EDA7DDDE6D}"/>
            </a:ext>
          </a:extLst>
        </xdr:cNvPr>
        <xdr:cNvSpPr txBox="1">
          <a:spLocks noChangeArrowheads="1"/>
        </xdr:cNvSpPr>
      </xdr:nvSpPr>
      <xdr:spPr bwMode="auto">
        <a:xfrm>
          <a:off x="35252025" y="20497800"/>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50</xdr:row>
      <xdr:rowOff>0</xdr:rowOff>
    </xdr:from>
    <xdr:to>
      <xdr:col>22</xdr:col>
      <xdr:colOff>94887</xdr:colOff>
      <xdr:row>51</xdr:row>
      <xdr:rowOff>53341</xdr:rowOff>
    </xdr:to>
    <xdr:sp macro="" textlink="">
      <xdr:nvSpPr>
        <xdr:cNvPr id="5" name="Text Box 2">
          <a:extLst>
            <a:ext uri="{FF2B5EF4-FFF2-40B4-BE49-F238E27FC236}">
              <a16:creationId xmlns:a16="http://schemas.microsoft.com/office/drawing/2014/main" id="{14C16DD8-3C98-4311-BD5B-18A64FF98FA0}"/>
            </a:ext>
          </a:extLst>
        </xdr:cNvPr>
        <xdr:cNvSpPr txBox="1">
          <a:spLocks noChangeArrowheads="1"/>
        </xdr:cNvSpPr>
      </xdr:nvSpPr>
      <xdr:spPr bwMode="auto">
        <a:xfrm>
          <a:off x="35252025" y="20497800"/>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50</xdr:row>
      <xdr:rowOff>0</xdr:rowOff>
    </xdr:from>
    <xdr:to>
      <xdr:col>21</xdr:col>
      <xdr:colOff>721995</xdr:colOff>
      <xdr:row>51</xdr:row>
      <xdr:rowOff>53341</xdr:rowOff>
    </xdr:to>
    <xdr:sp macro="" textlink="">
      <xdr:nvSpPr>
        <xdr:cNvPr id="6" name="Text Box 3">
          <a:extLst>
            <a:ext uri="{FF2B5EF4-FFF2-40B4-BE49-F238E27FC236}">
              <a16:creationId xmlns:a16="http://schemas.microsoft.com/office/drawing/2014/main" id="{07FF8F4E-4841-4CD0-856B-7CB10428A433}"/>
            </a:ext>
          </a:extLst>
        </xdr:cNvPr>
        <xdr:cNvSpPr txBox="1">
          <a:spLocks noChangeArrowheads="1"/>
        </xdr:cNvSpPr>
      </xdr:nvSpPr>
      <xdr:spPr bwMode="auto">
        <a:xfrm>
          <a:off x="35252025" y="20497800"/>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21</xdr:col>
      <xdr:colOff>0</xdr:colOff>
      <xdr:row>50</xdr:row>
      <xdr:rowOff>0</xdr:rowOff>
    </xdr:from>
    <xdr:to>
      <xdr:col>22</xdr:col>
      <xdr:colOff>94887</xdr:colOff>
      <xdr:row>51</xdr:row>
      <xdr:rowOff>53341</xdr:rowOff>
    </xdr:to>
    <xdr:sp macro="" textlink="">
      <xdr:nvSpPr>
        <xdr:cNvPr id="7" name="Text Box 4">
          <a:extLst>
            <a:ext uri="{FF2B5EF4-FFF2-40B4-BE49-F238E27FC236}">
              <a16:creationId xmlns:a16="http://schemas.microsoft.com/office/drawing/2014/main" id="{2EA5B481-20B1-4279-AF94-83E44AF73265}"/>
            </a:ext>
          </a:extLst>
        </xdr:cNvPr>
        <xdr:cNvSpPr txBox="1">
          <a:spLocks noChangeArrowheads="1"/>
        </xdr:cNvSpPr>
      </xdr:nvSpPr>
      <xdr:spPr bwMode="auto">
        <a:xfrm>
          <a:off x="35252025" y="20497800"/>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21</xdr:col>
      <xdr:colOff>0</xdr:colOff>
      <xdr:row>50</xdr:row>
      <xdr:rowOff>0</xdr:rowOff>
    </xdr:from>
    <xdr:ext cx="723900" cy="317501"/>
    <xdr:sp macro="" textlink="">
      <xdr:nvSpPr>
        <xdr:cNvPr id="8" name="Text Box 1">
          <a:extLst>
            <a:ext uri="{FF2B5EF4-FFF2-40B4-BE49-F238E27FC236}">
              <a16:creationId xmlns:a16="http://schemas.microsoft.com/office/drawing/2014/main" id="{60C914FB-635D-4F9C-83F5-BB59402E604F}"/>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9" name="Text Box 2">
          <a:extLst>
            <a:ext uri="{FF2B5EF4-FFF2-40B4-BE49-F238E27FC236}">
              <a16:creationId xmlns:a16="http://schemas.microsoft.com/office/drawing/2014/main" id="{20C84987-01F7-4BE2-BC53-DE3C946D959D}"/>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723900" cy="317501"/>
    <xdr:sp macro="" textlink="">
      <xdr:nvSpPr>
        <xdr:cNvPr id="10" name="Text Box 3">
          <a:extLst>
            <a:ext uri="{FF2B5EF4-FFF2-40B4-BE49-F238E27FC236}">
              <a16:creationId xmlns:a16="http://schemas.microsoft.com/office/drawing/2014/main" id="{D23CA4D6-F053-4263-BFDB-A60F07F78321}"/>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11" name="Text Box 4">
          <a:extLst>
            <a:ext uri="{FF2B5EF4-FFF2-40B4-BE49-F238E27FC236}">
              <a16:creationId xmlns:a16="http://schemas.microsoft.com/office/drawing/2014/main" id="{D6F8E8D8-62A5-4B1A-BD98-096AB8F7BEAE}"/>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723900" cy="317501"/>
    <xdr:sp macro="" textlink="">
      <xdr:nvSpPr>
        <xdr:cNvPr id="12" name="Text Box 1">
          <a:extLst>
            <a:ext uri="{FF2B5EF4-FFF2-40B4-BE49-F238E27FC236}">
              <a16:creationId xmlns:a16="http://schemas.microsoft.com/office/drawing/2014/main" id="{0F76373E-AA97-4816-80DA-DA32FDB84044}"/>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13" name="Text Box 2">
          <a:extLst>
            <a:ext uri="{FF2B5EF4-FFF2-40B4-BE49-F238E27FC236}">
              <a16:creationId xmlns:a16="http://schemas.microsoft.com/office/drawing/2014/main" id="{1C617065-ED8A-4BB3-8A26-33368B6B23C2}"/>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723900" cy="317501"/>
    <xdr:sp macro="" textlink="">
      <xdr:nvSpPr>
        <xdr:cNvPr id="14" name="Text Box 3">
          <a:extLst>
            <a:ext uri="{FF2B5EF4-FFF2-40B4-BE49-F238E27FC236}">
              <a16:creationId xmlns:a16="http://schemas.microsoft.com/office/drawing/2014/main" id="{70730DEE-42CA-468A-8016-683110145173}"/>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15" name="Text Box 4">
          <a:extLst>
            <a:ext uri="{FF2B5EF4-FFF2-40B4-BE49-F238E27FC236}">
              <a16:creationId xmlns:a16="http://schemas.microsoft.com/office/drawing/2014/main" id="{6FBC4422-55CF-43D6-8862-670A384D35A8}"/>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723900" cy="317501"/>
    <xdr:sp macro="" textlink="">
      <xdr:nvSpPr>
        <xdr:cNvPr id="16" name="Text Box 1">
          <a:extLst>
            <a:ext uri="{FF2B5EF4-FFF2-40B4-BE49-F238E27FC236}">
              <a16:creationId xmlns:a16="http://schemas.microsoft.com/office/drawing/2014/main" id="{8F20F270-8A84-4F4B-AACE-C35CB46CF2C2}"/>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17" name="Text Box 2">
          <a:extLst>
            <a:ext uri="{FF2B5EF4-FFF2-40B4-BE49-F238E27FC236}">
              <a16:creationId xmlns:a16="http://schemas.microsoft.com/office/drawing/2014/main" id="{42A7CAA0-F619-4171-84C0-B6502E6FD7D0}"/>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723900" cy="317501"/>
    <xdr:sp macro="" textlink="">
      <xdr:nvSpPr>
        <xdr:cNvPr id="18" name="Text Box 3">
          <a:extLst>
            <a:ext uri="{FF2B5EF4-FFF2-40B4-BE49-F238E27FC236}">
              <a16:creationId xmlns:a16="http://schemas.microsoft.com/office/drawing/2014/main" id="{A83D9035-9F4A-4137-A28C-FDE7706232AC}"/>
            </a:ext>
          </a:extLst>
        </xdr:cNvPr>
        <xdr:cNvSpPr txBox="1">
          <a:spLocks noChangeArrowheads="1"/>
        </xdr:cNvSpPr>
      </xdr:nvSpPr>
      <xdr:spPr bwMode="auto">
        <a:xfrm>
          <a:off x="35252025" y="2049780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0</xdr:colOff>
      <xdr:row>50</xdr:row>
      <xdr:rowOff>0</xdr:rowOff>
    </xdr:from>
    <xdr:ext cx="876300" cy="317501"/>
    <xdr:sp macro="" textlink="">
      <xdr:nvSpPr>
        <xdr:cNvPr id="19" name="Text Box 4">
          <a:extLst>
            <a:ext uri="{FF2B5EF4-FFF2-40B4-BE49-F238E27FC236}">
              <a16:creationId xmlns:a16="http://schemas.microsoft.com/office/drawing/2014/main" id="{A11991BF-99AC-4324-8404-0A42754A58F9}"/>
            </a:ext>
          </a:extLst>
        </xdr:cNvPr>
        <xdr:cNvSpPr txBox="1">
          <a:spLocks noChangeArrowheads="1"/>
        </xdr:cNvSpPr>
      </xdr:nvSpPr>
      <xdr:spPr bwMode="auto">
        <a:xfrm>
          <a:off x="35252025" y="2049780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34">
          <a:extLst>
            <a:ext uri="{FF2B5EF4-FFF2-40B4-BE49-F238E27FC236}">
              <a16:creationId xmlns:a16="http://schemas.microsoft.com/office/drawing/2014/main" id="{1F117921-33F9-4531-8D88-3AF8E89D92B3}"/>
            </a:ext>
          </a:extLst>
        </xdr:cNvPr>
        <xdr:cNvSpPr txBox="1">
          <a:spLocks noChangeArrowheads="1"/>
        </xdr:cNvSpPr>
      </xdr:nvSpPr>
      <xdr:spPr bwMode="auto">
        <a:xfrm>
          <a:off x="0" y="0"/>
          <a:ext cx="0" cy="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US" sz="1800" b="0" i="0" strike="noStrike">
              <a:solidFill>
                <a:srgbClr val="FF0000"/>
              </a:solidFill>
              <a:latin typeface="Arial"/>
              <a:cs typeface="Arial"/>
            </a:rPr>
            <a:t> </a:t>
          </a:r>
          <a:r>
            <a:rPr lang="en-US" sz="1600" b="0" i="0" strike="noStrike">
              <a:solidFill>
                <a:srgbClr val="FF0000"/>
              </a:solidFill>
              <a:latin typeface="Arial"/>
              <a:cs typeface="Arial"/>
            </a:rPr>
            <a:t>No material events have taken place after the balance sheet date.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34">
          <a:extLst>
            <a:ext uri="{FF2B5EF4-FFF2-40B4-BE49-F238E27FC236}">
              <a16:creationId xmlns:a16="http://schemas.microsoft.com/office/drawing/2014/main" id="{81AB855F-1420-475A-BDCC-681BB4FAD6FA}"/>
            </a:ext>
          </a:extLst>
        </xdr:cNvPr>
        <xdr:cNvSpPr txBox="1">
          <a:spLocks noChangeArrowheads="1"/>
        </xdr:cNvSpPr>
      </xdr:nvSpPr>
      <xdr:spPr bwMode="auto">
        <a:xfrm>
          <a:off x="0" y="0"/>
          <a:ext cx="0" cy="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US" sz="1800" b="0" i="0" strike="noStrike">
              <a:solidFill>
                <a:srgbClr val="FF0000"/>
              </a:solidFill>
              <a:latin typeface="Arial"/>
              <a:cs typeface="Arial"/>
            </a:rPr>
            <a:t> </a:t>
          </a:r>
          <a:r>
            <a:rPr lang="en-US" sz="1600" b="0" i="0" strike="noStrike">
              <a:solidFill>
                <a:srgbClr val="FF0000"/>
              </a:solidFill>
              <a:latin typeface="Arial"/>
              <a:cs typeface="Arial"/>
            </a:rPr>
            <a:t>No material events have taken place after the balance sheet date.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495300</xdr:colOff>
      <xdr:row>65</xdr:row>
      <xdr:rowOff>0</xdr:rowOff>
    </xdr:from>
    <xdr:to>
      <xdr:col>0</xdr:col>
      <xdr:colOff>628650</xdr:colOff>
      <xdr:row>66</xdr:row>
      <xdr:rowOff>19049</xdr:rowOff>
    </xdr:to>
    <xdr:sp macro="" textlink="">
      <xdr:nvSpPr>
        <xdr:cNvPr id="2" name="Text Box 2">
          <a:extLst>
            <a:ext uri="{FF2B5EF4-FFF2-40B4-BE49-F238E27FC236}">
              <a16:creationId xmlns:a16="http://schemas.microsoft.com/office/drawing/2014/main" id="{6CD71E69-C852-460D-AFCD-92E76B8E64B1}"/>
            </a:ext>
          </a:extLst>
        </xdr:cNvPr>
        <xdr:cNvSpPr txBox="1">
          <a:spLocks noChangeArrowheads="1"/>
        </xdr:cNvSpPr>
      </xdr:nvSpPr>
      <xdr:spPr bwMode="auto">
        <a:xfrm>
          <a:off x="495300" y="22078950"/>
          <a:ext cx="133350" cy="266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65</xdr:row>
      <xdr:rowOff>0</xdr:rowOff>
    </xdr:from>
    <xdr:to>
      <xdr:col>0</xdr:col>
      <xdr:colOff>628650</xdr:colOff>
      <xdr:row>66</xdr:row>
      <xdr:rowOff>19049</xdr:rowOff>
    </xdr:to>
    <xdr:sp macro="" textlink="">
      <xdr:nvSpPr>
        <xdr:cNvPr id="3" name="Text Box 4">
          <a:extLst>
            <a:ext uri="{FF2B5EF4-FFF2-40B4-BE49-F238E27FC236}">
              <a16:creationId xmlns:a16="http://schemas.microsoft.com/office/drawing/2014/main" id="{C0B0928F-407A-416D-B5A4-1EF4E1509725}"/>
            </a:ext>
          </a:extLst>
        </xdr:cNvPr>
        <xdr:cNvSpPr txBox="1">
          <a:spLocks noChangeArrowheads="1"/>
        </xdr:cNvSpPr>
      </xdr:nvSpPr>
      <xdr:spPr bwMode="auto">
        <a:xfrm>
          <a:off x="495300" y="22078950"/>
          <a:ext cx="133350" cy="266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721995</xdr:colOff>
      <xdr:row>53</xdr:row>
      <xdr:rowOff>57152</xdr:rowOff>
    </xdr:to>
    <xdr:sp macro="" textlink="">
      <xdr:nvSpPr>
        <xdr:cNvPr id="4" name="Text Box 1">
          <a:extLst>
            <a:ext uri="{FF2B5EF4-FFF2-40B4-BE49-F238E27FC236}">
              <a16:creationId xmlns:a16="http://schemas.microsoft.com/office/drawing/2014/main" id="{F0A2964C-6F7B-4471-A3D2-DD100CD16167}"/>
            </a:ext>
          </a:extLst>
        </xdr:cNvPr>
        <xdr:cNvSpPr txBox="1">
          <a:spLocks noChangeArrowheads="1"/>
        </xdr:cNvSpPr>
      </xdr:nvSpPr>
      <xdr:spPr bwMode="auto">
        <a:xfrm>
          <a:off x="23288625" y="18640425"/>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20</xdr:col>
      <xdr:colOff>110762</xdr:colOff>
      <xdr:row>53</xdr:row>
      <xdr:rowOff>57152</xdr:rowOff>
    </xdr:to>
    <xdr:sp macro="" textlink="">
      <xdr:nvSpPr>
        <xdr:cNvPr id="5" name="Text Box 2">
          <a:extLst>
            <a:ext uri="{FF2B5EF4-FFF2-40B4-BE49-F238E27FC236}">
              <a16:creationId xmlns:a16="http://schemas.microsoft.com/office/drawing/2014/main" id="{D9BFA4E9-4BDB-4ED8-B406-B62D3496D546}"/>
            </a:ext>
          </a:extLst>
        </xdr:cNvPr>
        <xdr:cNvSpPr txBox="1">
          <a:spLocks noChangeArrowheads="1"/>
        </xdr:cNvSpPr>
      </xdr:nvSpPr>
      <xdr:spPr bwMode="auto">
        <a:xfrm>
          <a:off x="23288625" y="18640425"/>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19</xdr:col>
      <xdr:colOff>721995</xdr:colOff>
      <xdr:row>53</xdr:row>
      <xdr:rowOff>57152</xdr:rowOff>
    </xdr:to>
    <xdr:sp macro="" textlink="">
      <xdr:nvSpPr>
        <xdr:cNvPr id="6" name="Text Box 3">
          <a:extLst>
            <a:ext uri="{FF2B5EF4-FFF2-40B4-BE49-F238E27FC236}">
              <a16:creationId xmlns:a16="http://schemas.microsoft.com/office/drawing/2014/main" id="{A97A538B-C422-4755-823C-10D3D4600188}"/>
            </a:ext>
          </a:extLst>
        </xdr:cNvPr>
        <xdr:cNvSpPr txBox="1">
          <a:spLocks noChangeArrowheads="1"/>
        </xdr:cNvSpPr>
      </xdr:nvSpPr>
      <xdr:spPr bwMode="auto">
        <a:xfrm>
          <a:off x="23288625" y="18640425"/>
          <a:ext cx="721995"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52</xdr:row>
      <xdr:rowOff>0</xdr:rowOff>
    </xdr:from>
    <xdr:to>
      <xdr:col>20</xdr:col>
      <xdr:colOff>110762</xdr:colOff>
      <xdr:row>53</xdr:row>
      <xdr:rowOff>57152</xdr:rowOff>
    </xdr:to>
    <xdr:sp macro="" textlink="">
      <xdr:nvSpPr>
        <xdr:cNvPr id="7" name="Text Box 4">
          <a:extLst>
            <a:ext uri="{FF2B5EF4-FFF2-40B4-BE49-F238E27FC236}">
              <a16:creationId xmlns:a16="http://schemas.microsoft.com/office/drawing/2014/main" id="{798EB587-C28A-42BD-9EA3-012DA556981B}"/>
            </a:ext>
          </a:extLst>
        </xdr:cNvPr>
        <xdr:cNvSpPr txBox="1">
          <a:spLocks noChangeArrowheads="1"/>
        </xdr:cNvSpPr>
      </xdr:nvSpPr>
      <xdr:spPr bwMode="auto">
        <a:xfrm>
          <a:off x="23288625" y="18640425"/>
          <a:ext cx="856887" cy="304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19</xdr:col>
      <xdr:colOff>0</xdr:colOff>
      <xdr:row>52</xdr:row>
      <xdr:rowOff>0</xdr:rowOff>
    </xdr:from>
    <xdr:ext cx="723900" cy="317501"/>
    <xdr:sp macro="" textlink="">
      <xdr:nvSpPr>
        <xdr:cNvPr id="8" name="Text Box 1">
          <a:extLst>
            <a:ext uri="{FF2B5EF4-FFF2-40B4-BE49-F238E27FC236}">
              <a16:creationId xmlns:a16="http://schemas.microsoft.com/office/drawing/2014/main" id="{A74C214D-89D9-4F3C-A870-7BA6E785CA50}"/>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9" name="Text Box 2">
          <a:extLst>
            <a:ext uri="{FF2B5EF4-FFF2-40B4-BE49-F238E27FC236}">
              <a16:creationId xmlns:a16="http://schemas.microsoft.com/office/drawing/2014/main" id="{FA7ACD2C-A636-4D01-8352-4C7ACF5C6AEE}"/>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0" name="Text Box 3">
          <a:extLst>
            <a:ext uri="{FF2B5EF4-FFF2-40B4-BE49-F238E27FC236}">
              <a16:creationId xmlns:a16="http://schemas.microsoft.com/office/drawing/2014/main" id="{18B1F2AE-D9D8-4210-BA18-8E6FFD5B7619}"/>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1" name="Text Box 4">
          <a:extLst>
            <a:ext uri="{FF2B5EF4-FFF2-40B4-BE49-F238E27FC236}">
              <a16:creationId xmlns:a16="http://schemas.microsoft.com/office/drawing/2014/main" id="{B4AFF5F7-FE76-43AF-ABB4-CFAC0D310B50}"/>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2" name="Text Box 1">
          <a:extLst>
            <a:ext uri="{FF2B5EF4-FFF2-40B4-BE49-F238E27FC236}">
              <a16:creationId xmlns:a16="http://schemas.microsoft.com/office/drawing/2014/main" id="{909FC579-7A52-4525-AB81-11AA4357E703}"/>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3" name="Text Box 2">
          <a:extLst>
            <a:ext uri="{FF2B5EF4-FFF2-40B4-BE49-F238E27FC236}">
              <a16:creationId xmlns:a16="http://schemas.microsoft.com/office/drawing/2014/main" id="{E7DE956B-23E3-4FE7-9758-8325F3E73BF2}"/>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4" name="Text Box 3">
          <a:extLst>
            <a:ext uri="{FF2B5EF4-FFF2-40B4-BE49-F238E27FC236}">
              <a16:creationId xmlns:a16="http://schemas.microsoft.com/office/drawing/2014/main" id="{1453B168-AF78-41F7-94B1-81F8C0F0B51F}"/>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5" name="Text Box 4">
          <a:extLst>
            <a:ext uri="{FF2B5EF4-FFF2-40B4-BE49-F238E27FC236}">
              <a16:creationId xmlns:a16="http://schemas.microsoft.com/office/drawing/2014/main" id="{F266EBDE-45E8-4EA3-A1BE-8DF5334D5993}"/>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6" name="Text Box 1">
          <a:extLst>
            <a:ext uri="{FF2B5EF4-FFF2-40B4-BE49-F238E27FC236}">
              <a16:creationId xmlns:a16="http://schemas.microsoft.com/office/drawing/2014/main" id="{7A97D5FC-3207-4469-95C7-4FD476D1110D}"/>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7" name="Text Box 2">
          <a:extLst>
            <a:ext uri="{FF2B5EF4-FFF2-40B4-BE49-F238E27FC236}">
              <a16:creationId xmlns:a16="http://schemas.microsoft.com/office/drawing/2014/main" id="{72DA2C6F-3CF6-4AB5-8DE2-330A03BA5C7A}"/>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723900" cy="317501"/>
    <xdr:sp macro="" textlink="">
      <xdr:nvSpPr>
        <xdr:cNvPr id="18" name="Text Box 3">
          <a:extLst>
            <a:ext uri="{FF2B5EF4-FFF2-40B4-BE49-F238E27FC236}">
              <a16:creationId xmlns:a16="http://schemas.microsoft.com/office/drawing/2014/main" id="{4E3EB508-093E-4DEC-B91A-469BC7C78DEB}"/>
            </a:ext>
          </a:extLst>
        </xdr:cNvPr>
        <xdr:cNvSpPr txBox="1">
          <a:spLocks noChangeArrowheads="1"/>
        </xdr:cNvSpPr>
      </xdr:nvSpPr>
      <xdr:spPr bwMode="auto">
        <a:xfrm>
          <a:off x="23288625" y="18640425"/>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52</xdr:row>
      <xdr:rowOff>0</xdr:rowOff>
    </xdr:from>
    <xdr:ext cx="876300" cy="317501"/>
    <xdr:sp macro="" textlink="">
      <xdr:nvSpPr>
        <xdr:cNvPr id="19" name="Text Box 4">
          <a:extLst>
            <a:ext uri="{FF2B5EF4-FFF2-40B4-BE49-F238E27FC236}">
              <a16:creationId xmlns:a16="http://schemas.microsoft.com/office/drawing/2014/main" id="{DBEB8AA3-52A6-4052-BEEA-5E9D25F1E289}"/>
            </a:ext>
          </a:extLst>
        </xdr:cNvPr>
        <xdr:cNvSpPr txBox="1">
          <a:spLocks noChangeArrowheads="1"/>
        </xdr:cNvSpPr>
      </xdr:nvSpPr>
      <xdr:spPr bwMode="auto">
        <a:xfrm>
          <a:off x="23288625" y="18640425"/>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495300</xdr:colOff>
      <xdr:row>63</xdr:row>
      <xdr:rowOff>0</xdr:rowOff>
    </xdr:from>
    <xdr:to>
      <xdr:col>0</xdr:col>
      <xdr:colOff>627380</xdr:colOff>
      <xdr:row>64</xdr:row>
      <xdr:rowOff>17780</xdr:rowOff>
    </xdr:to>
    <xdr:sp macro="" textlink="">
      <xdr:nvSpPr>
        <xdr:cNvPr id="2" name="Text Box 2">
          <a:extLst>
            <a:ext uri="{FF2B5EF4-FFF2-40B4-BE49-F238E27FC236}">
              <a16:creationId xmlns:a16="http://schemas.microsoft.com/office/drawing/2014/main" id="{CAD790B3-E198-4CB3-A7D9-D2E1A5DF3688}"/>
            </a:ext>
          </a:extLst>
        </xdr:cNvPr>
        <xdr:cNvSpPr txBox="1">
          <a:spLocks noChangeArrowheads="1"/>
        </xdr:cNvSpPr>
      </xdr:nvSpPr>
      <xdr:spPr bwMode="auto">
        <a:xfrm>
          <a:off x="495300" y="26311860"/>
          <a:ext cx="132080" cy="269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63</xdr:row>
      <xdr:rowOff>0</xdr:rowOff>
    </xdr:from>
    <xdr:to>
      <xdr:col>0</xdr:col>
      <xdr:colOff>627380</xdr:colOff>
      <xdr:row>64</xdr:row>
      <xdr:rowOff>17780</xdr:rowOff>
    </xdr:to>
    <xdr:sp macro="" textlink="">
      <xdr:nvSpPr>
        <xdr:cNvPr id="3" name="Text Box 4">
          <a:extLst>
            <a:ext uri="{FF2B5EF4-FFF2-40B4-BE49-F238E27FC236}">
              <a16:creationId xmlns:a16="http://schemas.microsoft.com/office/drawing/2014/main" id="{F2DA0463-2DE4-4450-87FE-5AE6F09D473D}"/>
            </a:ext>
          </a:extLst>
        </xdr:cNvPr>
        <xdr:cNvSpPr txBox="1">
          <a:spLocks noChangeArrowheads="1"/>
        </xdr:cNvSpPr>
      </xdr:nvSpPr>
      <xdr:spPr bwMode="auto">
        <a:xfrm>
          <a:off x="495300" y="26311860"/>
          <a:ext cx="132080" cy="269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27</xdr:col>
      <xdr:colOff>723900</xdr:colOff>
      <xdr:row>44</xdr:row>
      <xdr:rowOff>55882</xdr:rowOff>
    </xdr:to>
    <xdr:sp macro="" textlink="">
      <xdr:nvSpPr>
        <xdr:cNvPr id="4" name="Text Box 1">
          <a:extLst>
            <a:ext uri="{FF2B5EF4-FFF2-40B4-BE49-F238E27FC236}">
              <a16:creationId xmlns:a16="http://schemas.microsoft.com/office/drawing/2014/main" id="{CC72855D-4CA1-4122-A856-BF3AEA48C93B}"/>
            </a:ext>
          </a:extLst>
        </xdr:cNvPr>
        <xdr:cNvSpPr txBox="1">
          <a:spLocks noChangeArrowheads="1"/>
        </xdr:cNvSpPr>
      </xdr:nvSpPr>
      <xdr:spPr bwMode="auto">
        <a:xfrm>
          <a:off x="17800320" y="21313140"/>
          <a:ext cx="723900"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28</xdr:col>
      <xdr:colOff>125640</xdr:colOff>
      <xdr:row>44</xdr:row>
      <xdr:rowOff>55882</xdr:rowOff>
    </xdr:to>
    <xdr:sp macro="" textlink="">
      <xdr:nvSpPr>
        <xdr:cNvPr id="5" name="Text Box 2">
          <a:extLst>
            <a:ext uri="{FF2B5EF4-FFF2-40B4-BE49-F238E27FC236}">
              <a16:creationId xmlns:a16="http://schemas.microsoft.com/office/drawing/2014/main" id="{7B345165-AA18-4EB1-B0E0-8AB36099497F}"/>
            </a:ext>
          </a:extLst>
        </xdr:cNvPr>
        <xdr:cNvSpPr txBox="1">
          <a:spLocks noChangeArrowheads="1"/>
        </xdr:cNvSpPr>
      </xdr:nvSpPr>
      <xdr:spPr bwMode="auto">
        <a:xfrm>
          <a:off x="17800320" y="21313140"/>
          <a:ext cx="860425"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27</xdr:col>
      <xdr:colOff>723900</xdr:colOff>
      <xdr:row>44</xdr:row>
      <xdr:rowOff>55882</xdr:rowOff>
    </xdr:to>
    <xdr:sp macro="" textlink="">
      <xdr:nvSpPr>
        <xdr:cNvPr id="6" name="Text Box 3">
          <a:extLst>
            <a:ext uri="{FF2B5EF4-FFF2-40B4-BE49-F238E27FC236}">
              <a16:creationId xmlns:a16="http://schemas.microsoft.com/office/drawing/2014/main" id="{5F9C6C86-FA37-4CC2-98F9-416E6B53523F}"/>
            </a:ext>
          </a:extLst>
        </xdr:cNvPr>
        <xdr:cNvSpPr txBox="1">
          <a:spLocks noChangeArrowheads="1"/>
        </xdr:cNvSpPr>
      </xdr:nvSpPr>
      <xdr:spPr bwMode="auto">
        <a:xfrm>
          <a:off x="17800320" y="21313140"/>
          <a:ext cx="723900"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27</xdr:col>
      <xdr:colOff>0</xdr:colOff>
      <xdr:row>43</xdr:row>
      <xdr:rowOff>0</xdr:rowOff>
    </xdr:from>
    <xdr:to>
      <xdr:col>28</xdr:col>
      <xdr:colOff>125640</xdr:colOff>
      <xdr:row>44</xdr:row>
      <xdr:rowOff>55882</xdr:rowOff>
    </xdr:to>
    <xdr:sp macro="" textlink="">
      <xdr:nvSpPr>
        <xdr:cNvPr id="7" name="Text Box 4">
          <a:extLst>
            <a:ext uri="{FF2B5EF4-FFF2-40B4-BE49-F238E27FC236}">
              <a16:creationId xmlns:a16="http://schemas.microsoft.com/office/drawing/2014/main" id="{7226D689-695F-4E30-AE52-9C736E1CDBF1}"/>
            </a:ext>
          </a:extLst>
        </xdr:cNvPr>
        <xdr:cNvSpPr txBox="1">
          <a:spLocks noChangeArrowheads="1"/>
        </xdr:cNvSpPr>
      </xdr:nvSpPr>
      <xdr:spPr bwMode="auto">
        <a:xfrm>
          <a:off x="17800320" y="21313140"/>
          <a:ext cx="860425" cy="307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27</xdr:col>
      <xdr:colOff>0</xdr:colOff>
      <xdr:row>43</xdr:row>
      <xdr:rowOff>0</xdr:rowOff>
    </xdr:from>
    <xdr:ext cx="723900" cy="317501"/>
    <xdr:sp macro="" textlink="">
      <xdr:nvSpPr>
        <xdr:cNvPr id="8" name="Text Box 1">
          <a:extLst>
            <a:ext uri="{FF2B5EF4-FFF2-40B4-BE49-F238E27FC236}">
              <a16:creationId xmlns:a16="http://schemas.microsoft.com/office/drawing/2014/main" id="{255D06A3-DB0F-4856-84C9-24F0F13F69F1}"/>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9" name="Text Box 2">
          <a:extLst>
            <a:ext uri="{FF2B5EF4-FFF2-40B4-BE49-F238E27FC236}">
              <a16:creationId xmlns:a16="http://schemas.microsoft.com/office/drawing/2014/main" id="{3CA2E6BB-7F84-478F-8D92-090983526D57}"/>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0" name="Text Box 3">
          <a:extLst>
            <a:ext uri="{FF2B5EF4-FFF2-40B4-BE49-F238E27FC236}">
              <a16:creationId xmlns:a16="http://schemas.microsoft.com/office/drawing/2014/main" id="{1D51B5DC-47C2-4E22-8BD6-7D69BC135472}"/>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1" name="Text Box 4">
          <a:extLst>
            <a:ext uri="{FF2B5EF4-FFF2-40B4-BE49-F238E27FC236}">
              <a16:creationId xmlns:a16="http://schemas.microsoft.com/office/drawing/2014/main" id="{AA604A58-8782-45F2-AD8F-B9D8DD71037E}"/>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2" name="Text Box 1">
          <a:extLst>
            <a:ext uri="{FF2B5EF4-FFF2-40B4-BE49-F238E27FC236}">
              <a16:creationId xmlns:a16="http://schemas.microsoft.com/office/drawing/2014/main" id="{45CD9427-59ED-4D4B-9469-38FBA5CA85DD}"/>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3" name="Text Box 2">
          <a:extLst>
            <a:ext uri="{FF2B5EF4-FFF2-40B4-BE49-F238E27FC236}">
              <a16:creationId xmlns:a16="http://schemas.microsoft.com/office/drawing/2014/main" id="{6FB0132A-47BC-454C-9FB0-4DBCA19174AC}"/>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4" name="Text Box 3">
          <a:extLst>
            <a:ext uri="{FF2B5EF4-FFF2-40B4-BE49-F238E27FC236}">
              <a16:creationId xmlns:a16="http://schemas.microsoft.com/office/drawing/2014/main" id="{7F89B08A-F4C8-43FF-A22B-27B1E6CB025D}"/>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5" name="Text Box 4">
          <a:extLst>
            <a:ext uri="{FF2B5EF4-FFF2-40B4-BE49-F238E27FC236}">
              <a16:creationId xmlns:a16="http://schemas.microsoft.com/office/drawing/2014/main" id="{867544AE-0B6D-404E-83BD-F17EF57D9455}"/>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6" name="Text Box 1">
          <a:extLst>
            <a:ext uri="{FF2B5EF4-FFF2-40B4-BE49-F238E27FC236}">
              <a16:creationId xmlns:a16="http://schemas.microsoft.com/office/drawing/2014/main" id="{B6473D75-9BFE-4919-977D-6A9245A4540D}"/>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7" name="Text Box 2">
          <a:extLst>
            <a:ext uri="{FF2B5EF4-FFF2-40B4-BE49-F238E27FC236}">
              <a16:creationId xmlns:a16="http://schemas.microsoft.com/office/drawing/2014/main" id="{727230D0-A201-468E-BD64-908CA930B74F}"/>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723900" cy="317501"/>
    <xdr:sp macro="" textlink="">
      <xdr:nvSpPr>
        <xdr:cNvPr id="18" name="Text Box 3">
          <a:extLst>
            <a:ext uri="{FF2B5EF4-FFF2-40B4-BE49-F238E27FC236}">
              <a16:creationId xmlns:a16="http://schemas.microsoft.com/office/drawing/2014/main" id="{77B23090-7455-4EA3-B114-A73EE155D107}"/>
            </a:ext>
          </a:extLst>
        </xdr:cNvPr>
        <xdr:cNvSpPr txBox="1">
          <a:spLocks noChangeArrowheads="1"/>
        </xdr:cNvSpPr>
      </xdr:nvSpPr>
      <xdr:spPr bwMode="auto">
        <a:xfrm>
          <a:off x="17800320" y="21313140"/>
          <a:ext cx="7239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43</xdr:row>
      <xdr:rowOff>0</xdr:rowOff>
    </xdr:from>
    <xdr:ext cx="876300" cy="317501"/>
    <xdr:sp macro="" textlink="">
      <xdr:nvSpPr>
        <xdr:cNvPr id="19" name="Text Box 4">
          <a:extLst>
            <a:ext uri="{FF2B5EF4-FFF2-40B4-BE49-F238E27FC236}">
              <a16:creationId xmlns:a16="http://schemas.microsoft.com/office/drawing/2014/main" id="{63682CAE-2456-4E99-B6CF-014B6C8E7746}"/>
            </a:ext>
          </a:extLst>
        </xdr:cNvPr>
        <xdr:cNvSpPr txBox="1">
          <a:spLocks noChangeArrowheads="1"/>
        </xdr:cNvSpPr>
      </xdr:nvSpPr>
      <xdr:spPr bwMode="auto">
        <a:xfrm>
          <a:off x="17800320" y="21313140"/>
          <a:ext cx="876300" cy="317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647700</xdr:colOff>
      <xdr:row>41</xdr:row>
      <xdr:rowOff>0</xdr:rowOff>
    </xdr:from>
    <xdr:to>
      <xdr:col>0</xdr:col>
      <xdr:colOff>777240</xdr:colOff>
      <xdr:row>42</xdr:row>
      <xdr:rowOff>53340</xdr:rowOff>
    </xdr:to>
    <xdr:sp macro="" textlink="">
      <xdr:nvSpPr>
        <xdr:cNvPr id="13343" name="Text Box 1">
          <a:extLst>
            <a:ext uri="{FF2B5EF4-FFF2-40B4-BE49-F238E27FC236}">
              <a16:creationId xmlns:a16="http://schemas.microsoft.com/office/drawing/2014/main" id="{00000000-0008-0000-0800-00001F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44" name="Text Box 2">
          <a:extLst>
            <a:ext uri="{FF2B5EF4-FFF2-40B4-BE49-F238E27FC236}">
              <a16:creationId xmlns:a16="http://schemas.microsoft.com/office/drawing/2014/main" id="{00000000-0008-0000-0800-000020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647700</xdr:colOff>
      <xdr:row>41</xdr:row>
      <xdr:rowOff>0</xdr:rowOff>
    </xdr:from>
    <xdr:to>
      <xdr:col>0</xdr:col>
      <xdr:colOff>777240</xdr:colOff>
      <xdr:row>42</xdr:row>
      <xdr:rowOff>53340</xdr:rowOff>
    </xdr:to>
    <xdr:sp macro="" textlink="">
      <xdr:nvSpPr>
        <xdr:cNvPr id="13345" name="Text Box 3">
          <a:extLst>
            <a:ext uri="{FF2B5EF4-FFF2-40B4-BE49-F238E27FC236}">
              <a16:creationId xmlns:a16="http://schemas.microsoft.com/office/drawing/2014/main" id="{00000000-0008-0000-0800-000021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46" name="Text Box 4">
          <a:extLst>
            <a:ext uri="{FF2B5EF4-FFF2-40B4-BE49-F238E27FC236}">
              <a16:creationId xmlns:a16="http://schemas.microsoft.com/office/drawing/2014/main" id="{00000000-0008-0000-0800-000022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647700</xdr:colOff>
      <xdr:row>41</xdr:row>
      <xdr:rowOff>0</xdr:rowOff>
    </xdr:from>
    <xdr:to>
      <xdr:col>0</xdr:col>
      <xdr:colOff>777240</xdr:colOff>
      <xdr:row>42</xdr:row>
      <xdr:rowOff>53340</xdr:rowOff>
    </xdr:to>
    <xdr:sp macro="" textlink="">
      <xdr:nvSpPr>
        <xdr:cNvPr id="13347" name="Text Box 1">
          <a:extLst>
            <a:ext uri="{FF2B5EF4-FFF2-40B4-BE49-F238E27FC236}">
              <a16:creationId xmlns:a16="http://schemas.microsoft.com/office/drawing/2014/main" id="{00000000-0008-0000-0800-000023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48" name="Text Box 2">
          <a:extLst>
            <a:ext uri="{FF2B5EF4-FFF2-40B4-BE49-F238E27FC236}">
              <a16:creationId xmlns:a16="http://schemas.microsoft.com/office/drawing/2014/main" id="{00000000-0008-0000-0800-000024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647700</xdr:colOff>
      <xdr:row>41</xdr:row>
      <xdr:rowOff>0</xdr:rowOff>
    </xdr:from>
    <xdr:to>
      <xdr:col>0</xdr:col>
      <xdr:colOff>777240</xdr:colOff>
      <xdr:row>42</xdr:row>
      <xdr:rowOff>53340</xdr:rowOff>
    </xdr:to>
    <xdr:sp macro="" textlink="">
      <xdr:nvSpPr>
        <xdr:cNvPr id="13349" name="Text Box 3">
          <a:extLst>
            <a:ext uri="{FF2B5EF4-FFF2-40B4-BE49-F238E27FC236}">
              <a16:creationId xmlns:a16="http://schemas.microsoft.com/office/drawing/2014/main" id="{00000000-0008-0000-0800-000025340000}"/>
            </a:ext>
          </a:extLst>
        </xdr:cNvPr>
        <xdr:cNvSpPr txBox="1">
          <a:spLocks noChangeArrowheads="1"/>
        </xdr:cNvSpPr>
      </xdr:nvSpPr>
      <xdr:spPr bwMode="auto">
        <a:xfrm>
          <a:off x="6477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495300</xdr:colOff>
      <xdr:row>41</xdr:row>
      <xdr:rowOff>0</xdr:rowOff>
    </xdr:from>
    <xdr:to>
      <xdr:col>0</xdr:col>
      <xdr:colOff>624840</xdr:colOff>
      <xdr:row>42</xdr:row>
      <xdr:rowOff>53340</xdr:rowOff>
    </xdr:to>
    <xdr:sp macro="" textlink="">
      <xdr:nvSpPr>
        <xdr:cNvPr id="13350" name="Text Box 4">
          <a:extLst>
            <a:ext uri="{FF2B5EF4-FFF2-40B4-BE49-F238E27FC236}">
              <a16:creationId xmlns:a16="http://schemas.microsoft.com/office/drawing/2014/main" id="{00000000-0008-0000-0800-000026340000}"/>
            </a:ext>
          </a:extLst>
        </xdr:cNvPr>
        <xdr:cNvSpPr txBox="1">
          <a:spLocks noChangeArrowheads="1"/>
        </xdr:cNvSpPr>
      </xdr:nvSpPr>
      <xdr:spPr bwMode="auto">
        <a:xfrm>
          <a:off x="495300" y="11849100"/>
          <a:ext cx="1333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Fortum colors">
  <a:themeElements>
    <a:clrScheme name="fortum PPT 2017">
      <a:dk1>
        <a:srgbClr val="000000"/>
      </a:dk1>
      <a:lt1>
        <a:sysClr val="window" lastClr="FFFFFF"/>
      </a:lt1>
      <a:dk2>
        <a:srgbClr val="9BBDB6"/>
      </a:dk2>
      <a:lt2>
        <a:srgbClr val="B9B4AA"/>
      </a:lt2>
      <a:accent1>
        <a:srgbClr val="5AC37D"/>
      </a:accent1>
      <a:accent2>
        <a:srgbClr val="377A6C"/>
      </a:accent2>
      <a:accent3>
        <a:srgbClr val="78A0D4"/>
      </a:accent3>
      <a:accent4>
        <a:srgbClr val="003C79"/>
      </a:accent4>
      <a:accent5>
        <a:srgbClr val="F5E100"/>
      </a:accent5>
      <a:accent6>
        <a:srgbClr val="EB6437"/>
      </a:accent6>
      <a:hlink>
        <a:srgbClr val="5AC37D"/>
      </a:hlink>
      <a:folHlink>
        <a:srgbClr val="78A0D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6ABC-E288-4BED-8AE6-A15AB7B6B302}">
  <dimension ref="A1:U459"/>
  <sheetViews>
    <sheetView tabSelected="1" topLeftCell="A234" zoomScale="55" zoomScaleNormal="55" workbookViewId="0">
      <pane xSplit="3" topLeftCell="L1" activePane="topRight" state="frozen"/>
      <selection pane="topRight" activeCell="Z7" sqref="Z7"/>
    </sheetView>
  </sheetViews>
  <sheetFormatPr defaultColWidth="8.88671875" defaultRowHeight="20.25" outlineLevelCol="1"/>
  <cols>
    <col min="1" max="1" width="14.44140625" style="28" customWidth="1"/>
    <col min="2" max="2" width="1.88671875" style="28" customWidth="1"/>
    <col min="3" max="3" width="84.109375" style="28" customWidth="1"/>
    <col min="4" max="11" width="10.21875" style="28" hidden="1" customWidth="1" outlineLevel="1"/>
    <col min="12" max="12" width="10.21875" style="28" customWidth="1" collapsed="1"/>
    <col min="13" max="20" width="10.21875" style="28" customWidth="1"/>
    <col min="21" max="21" width="10.44140625" style="28" customWidth="1"/>
    <col min="22" max="16384" width="8.88671875" style="28"/>
  </cols>
  <sheetData>
    <row r="1" spans="1:21" ht="39.950000000000003" customHeight="1">
      <c r="A1" s="321" t="s">
        <v>29</v>
      </c>
      <c r="B1" s="44"/>
      <c r="C1" s="569"/>
      <c r="D1" s="147"/>
      <c r="E1" s="147"/>
      <c r="F1" s="147"/>
      <c r="G1" s="147"/>
      <c r="H1" s="147"/>
      <c r="I1" s="147"/>
      <c r="J1" s="147"/>
      <c r="K1" s="147"/>
      <c r="L1" s="147"/>
      <c r="M1" s="147"/>
      <c r="N1" s="147"/>
      <c r="O1" s="147"/>
      <c r="P1" s="147"/>
      <c r="Q1" s="147"/>
      <c r="R1" s="147"/>
      <c r="S1" s="147"/>
      <c r="T1" s="147"/>
      <c r="U1" s="240"/>
    </row>
    <row r="2" spans="1:21">
      <c r="A2" s="39" t="s">
        <v>30</v>
      </c>
      <c r="B2" s="40"/>
      <c r="C2" s="40"/>
      <c r="D2" s="103"/>
      <c r="E2" s="103"/>
      <c r="F2" s="103"/>
      <c r="G2" s="103"/>
      <c r="H2" s="103"/>
      <c r="I2" s="103"/>
      <c r="J2" s="103"/>
      <c r="K2" s="103"/>
      <c r="L2" s="103"/>
      <c r="M2" s="103"/>
      <c r="N2" s="103"/>
      <c r="O2" s="103"/>
      <c r="P2" s="103"/>
      <c r="Q2" s="103"/>
      <c r="R2" s="103"/>
      <c r="S2" s="103"/>
      <c r="T2" s="103"/>
      <c r="U2" s="253"/>
    </row>
    <row r="3" spans="1:21" ht="99.95" customHeight="1">
      <c r="A3" s="638" t="s">
        <v>31</v>
      </c>
      <c r="B3" s="638"/>
      <c r="C3" s="638"/>
      <c r="D3" s="547"/>
      <c r="E3" s="547"/>
      <c r="F3" s="547"/>
      <c r="G3" s="547"/>
      <c r="H3" s="547"/>
      <c r="I3" s="547"/>
      <c r="J3" s="547"/>
      <c r="K3" s="547"/>
      <c r="L3" s="547"/>
      <c r="M3" s="547"/>
      <c r="N3" s="547"/>
      <c r="O3" s="547"/>
      <c r="P3" s="547"/>
      <c r="Q3" s="547"/>
      <c r="R3" s="547"/>
      <c r="S3" s="547"/>
      <c r="T3" s="547"/>
      <c r="U3" s="253"/>
    </row>
    <row r="4" spans="1:21">
      <c r="A4" s="41"/>
      <c r="B4" s="40"/>
      <c r="C4" s="40"/>
      <c r="D4" s="103"/>
      <c r="E4" s="103"/>
      <c r="F4" s="103"/>
      <c r="G4" s="103"/>
      <c r="H4" s="103"/>
      <c r="I4" s="103"/>
      <c r="J4" s="103"/>
      <c r="K4" s="103"/>
      <c r="L4" s="103"/>
      <c r="M4" s="103"/>
      <c r="N4" s="103"/>
      <c r="O4" s="103"/>
      <c r="P4" s="103"/>
      <c r="Q4" s="103"/>
      <c r="R4" s="103"/>
      <c r="S4" s="103"/>
      <c r="T4" s="103"/>
      <c r="U4" s="253"/>
    </row>
    <row r="5" spans="1:21" ht="60" customHeight="1">
      <c r="A5" s="639" t="s">
        <v>32</v>
      </c>
      <c r="B5" s="640"/>
      <c r="C5" s="640"/>
      <c r="D5" s="541"/>
      <c r="E5" s="541"/>
      <c r="F5" s="541"/>
      <c r="G5" s="541"/>
      <c r="H5" s="541"/>
      <c r="I5" s="541"/>
      <c r="J5" s="541"/>
      <c r="K5" s="541"/>
      <c r="L5" s="541"/>
      <c r="M5" s="541"/>
      <c r="N5" s="541"/>
      <c r="O5" s="541"/>
      <c r="P5" s="541"/>
      <c r="Q5" s="541"/>
      <c r="R5" s="541"/>
      <c r="S5" s="541"/>
      <c r="T5" s="541"/>
      <c r="U5" s="7"/>
    </row>
    <row r="6" spans="1:21">
      <c r="A6" s="537"/>
      <c r="B6" s="537"/>
      <c r="C6" s="537"/>
      <c r="D6" s="541"/>
      <c r="E6" s="541"/>
      <c r="F6" s="541"/>
      <c r="G6" s="541"/>
      <c r="H6" s="541"/>
      <c r="I6" s="541"/>
      <c r="J6" s="541"/>
      <c r="K6" s="541"/>
      <c r="L6" s="541"/>
      <c r="M6" s="541"/>
      <c r="N6" s="541"/>
      <c r="O6" s="541"/>
      <c r="P6" s="541"/>
      <c r="Q6" s="541"/>
      <c r="R6" s="541"/>
      <c r="S6" s="541"/>
      <c r="T6" s="541"/>
      <c r="U6" s="541"/>
    </row>
    <row r="7" spans="1:21" ht="60" customHeight="1">
      <c r="A7" s="641" t="s">
        <v>33</v>
      </c>
      <c r="B7" s="641"/>
      <c r="C7" s="641"/>
      <c r="D7" s="541"/>
      <c r="E7" s="541"/>
      <c r="F7" s="541"/>
      <c r="G7" s="541"/>
      <c r="H7" s="541"/>
      <c r="I7" s="541"/>
      <c r="J7" s="541"/>
      <c r="K7" s="541"/>
      <c r="L7" s="541"/>
      <c r="M7" s="541"/>
      <c r="N7" s="541"/>
      <c r="O7" s="541"/>
      <c r="P7" s="541"/>
      <c r="Q7" s="541"/>
      <c r="R7" s="541"/>
      <c r="S7" s="541"/>
      <c r="T7" s="541"/>
      <c r="U7" s="541"/>
    </row>
    <row r="8" spans="1:21">
      <c r="A8" s="537"/>
      <c r="B8" s="537"/>
      <c r="C8" s="537"/>
      <c r="D8" s="541"/>
      <c r="E8" s="541"/>
      <c r="F8" s="541"/>
      <c r="G8" s="541"/>
      <c r="H8" s="541"/>
      <c r="I8" s="541"/>
      <c r="J8" s="541"/>
      <c r="K8" s="541"/>
      <c r="L8" s="541"/>
      <c r="M8" s="541"/>
      <c r="N8" s="541"/>
      <c r="O8" s="541"/>
      <c r="P8" s="541"/>
      <c r="Q8" s="541"/>
      <c r="R8" s="541"/>
      <c r="S8" s="541"/>
      <c r="T8" s="541"/>
      <c r="U8" s="541"/>
    </row>
    <row r="9" spans="1:21" ht="39.950000000000003" customHeight="1">
      <c r="A9" s="641" t="s">
        <v>34</v>
      </c>
      <c r="B9" s="641"/>
      <c r="C9" s="641"/>
      <c r="D9" s="541"/>
      <c r="E9" s="541"/>
      <c r="F9" s="541"/>
      <c r="G9" s="541"/>
      <c r="H9" s="541"/>
      <c r="I9" s="541"/>
      <c r="J9" s="541"/>
      <c r="K9" s="541"/>
      <c r="L9" s="541"/>
      <c r="M9" s="541"/>
      <c r="N9" s="541"/>
      <c r="O9" s="541"/>
      <c r="P9" s="541"/>
      <c r="Q9" s="541"/>
      <c r="R9" s="541"/>
      <c r="S9" s="541"/>
      <c r="T9" s="541"/>
      <c r="U9" s="541"/>
    </row>
    <row r="10" spans="1:21">
      <c r="A10" s="41"/>
      <c r="B10" s="40"/>
      <c r="C10" s="40"/>
      <c r="D10" s="103"/>
      <c r="E10" s="103"/>
      <c r="F10" s="103"/>
      <c r="G10" s="103"/>
      <c r="H10" s="103"/>
      <c r="I10" s="103"/>
      <c r="J10" s="103"/>
      <c r="K10" s="103"/>
      <c r="L10" s="103"/>
      <c r="M10" s="103"/>
      <c r="N10" s="103"/>
      <c r="O10" s="103"/>
      <c r="P10" s="103"/>
      <c r="Q10" s="103"/>
      <c r="R10" s="103"/>
      <c r="S10" s="103"/>
      <c r="T10" s="103"/>
      <c r="U10" s="253"/>
    </row>
    <row r="11" spans="1:21">
      <c r="A11" s="39" t="s">
        <v>35</v>
      </c>
      <c r="B11" s="40"/>
      <c r="C11" s="40"/>
      <c r="D11" s="103"/>
      <c r="E11" s="103"/>
      <c r="F11" s="103"/>
      <c r="G11" s="103"/>
      <c r="H11" s="103"/>
      <c r="I11" s="103"/>
      <c r="J11" s="103"/>
      <c r="K11" s="103"/>
      <c r="L11" s="103"/>
      <c r="M11" s="103"/>
      <c r="N11" s="103"/>
      <c r="O11" s="103"/>
      <c r="P11" s="103"/>
      <c r="Q11" s="103"/>
      <c r="R11" s="103"/>
      <c r="S11" s="103"/>
      <c r="T11" s="103"/>
      <c r="U11" s="253"/>
    </row>
    <row r="12" spans="1:21" ht="39.950000000000003" customHeight="1" thickBot="1">
      <c r="A12" s="3" t="s">
        <v>3</v>
      </c>
      <c r="B12" s="99"/>
      <c r="C12" s="100"/>
      <c r="D12" s="352" t="s">
        <v>36</v>
      </c>
      <c r="E12" s="352" t="s">
        <v>37</v>
      </c>
      <c r="F12" s="352" t="s">
        <v>38</v>
      </c>
      <c r="G12" s="352" t="s">
        <v>39</v>
      </c>
      <c r="H12" s="352" t="s">
        <v>40</v>
      </c>
      <c r="I12" s="352" t="s">
        <v>41</v>
      </c>
      <c r="J12" s="352" t="s">
        <v>42</v>
      </c>
      <c r="K12" s="352" t="s">
        <v>43</v>
      </c>
      <c r="L12" s="352" t="s">
        <v>44</v>
      </c>
      <c r="M12" s="352" t="s">
        <v>45</v>
      </c>
      <c r="N12" s="352" t="s">
        <v>46</v>
      </c>
      <c r="O12" s="352" t="s">
        <v>47</v>
      </c>
      <c r="P12" s="352" t="s">
        <v>48</v>
      </c>
      <c r="Q12" s="352" t="s">
        <v>24</v>
      </c>
      <c r="R12" s="352" t="s">
        <v>49</v>
      </c>
      <c r="S12" s="352" t="s">
        <v>25</v>
      </c>
      <c r="T12" s="352" t="s">
        <v>1181</v>
      </c>
      <c r="U12" s="310" t="s">
        <v>1189</v>
      </c>
    </row>
    <row r="13" spans="1:21" ht="20.100000000000001" customHeight="1">
      <c r="A13" s="39"/>
      <c r="B13" s="40"/>
      <c r="C13" s="102"/>
      <c r="D13" s="103"/>
      <c r="E13" s="103"/>
      <c r="F13" s="103"/>
      <c r="G13" s="103"/>
      <c r="H13" s="103"/>
      <c r="I13" s="103"/>
      <c r="J13" s="103"/>
      <c r="K13" s="103"/>
      <c r="L13" s="103"/>
      <c r="M13" s="103"/>
      <c r="N13" s="103"/>
      <c r="O13" s="103"/>
      <c r="P13" s="103"/>
      <c r="Q13" s="103"/>
      <c r="R13" s="103"/>
      <c r="S13" s="103"/>
      <c r="T13" s="103"/>
      <c r="U13" s="253"/>
    </row>
    <row r="14" spans="1:21" ht="20.100000000000001" customHeight="1">
      <c r="A14" s="39" t="s">
        <v>4</v>
      </c>
      <c r="B14" s="40"/>
      <c r="C14" s="102"/>
      <c r="D14" s="103">
        <v>1940</v>
      </c>
      <c r="E14" s="103">
        <v>1537</v>
      </c>
      <c r="F14" s="103">
        <v>1890</v>
      </c>
      <c r="G14" s="103">
        <v>2407</v>
      </c>
      <c r="H14" s="103">
        <v>2265</v>
      </c>
      <c r="I14" s="103">
        <v>1368</v>
      </c>
      <c r="J14" s="103">
        <v>1220</v>
      </c>
      <c r="K14" s="103">
        <v>1858</v>
      </c>
      <c r="L14" s="103">
        <v>2015</v>
      </c>
      <c r="M14" s="103">
        <v>1255</v>
      </c>
      <c r="N14" s="103">
        <v>1094</v>
      </c>
      <c r="O14" s="103">
        <v>1435</v>
      </c>
      <c r="P14" s="103">
        <v>1642</v>
      </c>
      <c r="Q14" s="103">
        <v>974</v>
      </c>
      <c r="R14" s="103">
        <v>929</v>
      </c>
      <c r="S14" s="103">
        <v>1444</v>
      </c>
      <c r="T14" s="103">
        <v>1992</v>
      </c>
      <c r="U14" s="311">
        <v>1124</v>
      </c>
    </row>
    <row r="15" spans="1:21" ht="20.100000000000001" customHeight="1">
      <c r="A15" s="40" t="s">
        <v>50</v>
      </c>
      <c r="B15" s="40"/>
      <c r="C15" s="102"/>
      <c r="D15" s="103">
        <v>19</v>
      </c>
      <c r="E15" s="103">
        <v>24</v>
      </c>
      <c r="F15" s="103">
        <v>13</v>
      </c>
      <c r="G15" s="103">
        <v>19</v>
      </c>
      <c r="H15" s="103">
        <v>8</v>
      </c>
      <c r="I15" s="103">
        <v>5</v>
      </c>
      <c r="J15" s="103">
        <v>8</v>
      </c>
      <c r="K15" s="103">
        <v>10</v>
      </c>
      <c r="L15" s="103">
        <v>10</v>
      </c>
      <c r="M15" s="103">
        <v>23</v>
      </c>
      <c r="N15" s="103">
        <v>5</v>
      </c>
      <c r="O15" s="103">
        <v>10</v>
      </c>
      <c r="P15" s="103">
        <v>6</v>
      </c>
      <c r="Q15" s="103">
        <v>5</v>
      </c>
      <c r="R15" s="103">
        <v>4</v>
      </c>
      <c r="S15" s="103">
        <v>8</v>
      </c>
      <c r="T15" s="103">
        <v>6</v>
      </c>
      <c r="U15" s="312">
        <v>6</v>
      </c>
    </row>
    <row r="16" spans="1:21" ht="20.100000000000001" customHeight="1">
      <c r="A16" s="42" t="s">
        <v>51</v>
      </c>
      <c r="B16" s="40"/>
      <c r="C16" s="102"/>
      <c r="D16" s="103">
        <v>-1293</v>
      </c>
      <c r="E16" s="103">
        <v>-958</v>
      </c>
      <c r="F16" s="103">
        <v>-1234</v>
      </c>
      <c r="G16" s="103">
        <v>-1368</v>
      </c>
      <c r="H16" s="103">
        <v>-1246</v>
      </c>
      <c r="I16" s="103">
        <v>-790</v>
      </c>
      <c r="J16" s="103">
        <v>-665</v>
      </c>
      <c r="K16" s="103">
        <v>-1106</v>
      </c>
      <c r="L16" s="103">
        <v>-1167</v>
      </c>
      <c r="M16" s="103">
        <v>-696</v>
      </c>
      <c r="N16" s="103">
        <v>-611</v>
      </c>
      <c r="O16" s="103">
        <v>-821</v>
      </c>
      <c r="P16" s="103">
        <v>-911</v>
      </c>
      <c r="Q16" s="103">
        <v>-579</v>
      </c>
      <c r="R16" s="103">
        <v>-553</v>
      </c>
      <c r="S16" s="103">
        <v>-858</v>
      </c>
      <c r="T16" s="103">
        <v>-1190</v>
      </c>
      <c r="U16" s="311">
        <v>-724</v>
      </c>
    </row>
    <row r="17" spans="1:21" ht="20.100000000000001" customHeight="1">
      <c r="A17" s="42" t="s">
        <v>52</v>
      </c>
      <c r="B17" s="40"/>
      <c r="C17" s="102"/>
      <c r="D17" s="103">
        <v>-112</v>
      </c>
      <c r="E17" s="103">
        <v>-105</v>
      </c>
      <c r="F17" s="103">
        <v>-101</v>
      </c>
      <c r="G17" s="103">
        <v>-113</v>
      </c>
      <c r="H17" s="103">
        <v>-109</v>
      </c>
      <c r="I17" s="103">
        <v>-102</v>
      </c>
      <c r="J17" s="103">
        <v>-105</v>
      </c>
      <c r="K17" s="103">
        <v>-120</v>
      </c>
      <c r="L17" s="103">
        <v>-120</v>
      </c>
      <c r="M17" s="103">
        <v>-123</v>
      </c>
      <c r="N17" s="103">
        <v>-113</v>
      </c>
      <c r="O17" s="103">
        <v>-129</v>
      </c>
      <c r="P17" s="103">
        <v>-100</v>
      </c>
      <c r="Q17" s="103">
        <v>-107</v>
      </c>
      <c r="R17" s="103">
        <v>-98</v>
      </c>
      <c r="S17" s="103">
        <v>-114</v>
      </c>
      <c r="T17" s="103">
        <v>-109</v>
      </c>
      <c r="U17" s="312">
        <v>-112</v>
      </c>
    </row>
    <row r="18" spans="1:21" ht="20.100000000000001" customHeight="1">
      <c r="A18" s="42" t="s">
        <v>19</v>
      </c>
      <c r="B18" s="40"/>
      <c r="C18" s="102"/>
      <c r="D18" s="103">
        <v>-109</v>
      </c>
      <c r="E18" s="103">
        <v>-100</v>
      </c>
      <c r="F18" s="103">
        <v>-100</v>
      </c>
      <c r="G18" s="103">
        <v>-106</v>
      </c>
      <c r="H18" s="103">
        <v>-83</v>
      </c>
      <c r="I18" s="103">
        <v>-82</v>
      </c>
      <c r="J18" s="103">
        <v>-92</v>
      </c>
      <c r="K18" s="103">
        <v>-101</v>
      </c>
      <c r="L18" s="103">
        <v>-92</v>
      </c>
      <c r="M18" s="103">
        <v>-93</v>
      </c>
      <c r="N18" s="103">
        <v>-96</v>
      </c>
      <c r="O18" s="103">
        <v>-98</v>
      </c>
      <c r="P18" s="103">
        <v>-76</v>
      </c>
      <c r="Q18" s="103">
        <v>-76</v>
      </c>
      <c r="R18" s="103">
        <v>-78</v>
      </c>
      <c r="S18" s="103">
        <v>-86</v>
      </c>
      <c r="T18" s="103">
        <v>-80</v>
      </c>
      <c r="U18" s="311">
        <v>-79</v>
      </c>
    </row>
    <row r="19" spans="1:21" ht="20.100000000000001" customHeight="1">
      <c r="A19" s="106" t="s">
        <v>53</v>
      </c>
      <c r="B19" s="107"/>
      <c r="C19" s="108"/>
      <c r="D19" s="111">
        <v>-118</v>
      </c>
      <c r="E19" s="111">
        <v>-136</v>
      </c>
      <c r="F19" s="111">
        <v>-114</v>
      </c>
      <c r="G19" s="111">
        <v>-171</v>
      </c>
      <c r="H19" s="111">
        <v>-136</v>
      </c>
      <c r="I19" s="111">
        <v>-137</v>
      </c>
      <c r="J19" s="111">
        <v>-141</v>
      </c>
      <c r="K19" s="111">
        <v>-182</v>
      </c>
      <c r="L19" s="111">
        <v>-115</v>
      </c>
      <c r="M19" s="111">
        <v>-132</v>
      </c>
      <c r="N19" s="111">
        <v>-123</v>
      </c>
      <c r="O19" s="111">
        <v>-141</v>
      </c>
      <c r="P19" s="111">
        <v>-100</v>
      </c>
      <c r="Q19" s="111">
        <v>-102</v>
      </c>
      <c r="R19" s="111">
        <v>-109</v>
      </c>
      <c r="S19" s="111">
        <v>-143</v>
      </c>
      <c r="T19" s="111">
        <v>-99</v>
      </c>
      <c r="U19" s="313">
        <v>-108</v>
      </c>
    </row>
    <row r="20" spans="1:21" ht="20.100000000000001" customHeight="1">
      <c r="A20" s="39" t="s">
        <v>12</v>
      </c>
      <c r="B20" s="40"/>
      <c r="C20" s="102"/>
      <c r="D20" s="103">
        <v>326</v>
      </c>
      <c r="E20" s="103">
        <v>262</v>
      </c>
      <c r="F20" s="103">
        <v>354</v>
      </c>
      <c r="G20" s="103">
        <v>669</v>
      </c>
      <c r="H20" s="103">
        <v>698</v>
      </c>
      <c r="I20" s="103">
        <v>262</v>
      </c>
      <c r="J20" s="103">
        <v>226</v>
      </c>
      <c r="K20" s="103">
        <v>359</v>
      </c>
      <c r="L20" s="103">
        <v>530</v>
      </c>
      <c r="M20" s="103">
        <v>233</v>
      </c>
      <c r="N20" s="103">
        <v>158</v>
      </c>
      <c r="O20" s="103">
        <v>257</v>
      </c>
      <c r="P20" s="103">
        <v>462</v>
      </c>
      <c r="Q20" s="103">
        <v>115</v>
      </c>
      <c r="R20" s="103">
        <v>97</v>
      </c>
      <c r="S20" s="103">
        <v>251</v>
      </c>
      <c r="T20" s="103">
        <v>521</v>
      </c>
      <c r="U20" s="312">
        <v>106</v>
      </c>
    </row>
    <row r="21" spans="1:21" ht="20.100000000000001" customHeight="1">
      <c r="A21" s="112" t="s">
        <v>54</v>
      </c>
      <c r="B21" s="107"/>
      <c r="C21" s="108"/>
      <c r="D21" s="111">
        <v>154</v>
      </c>
      <c r="E21" s="111">
        <v>498</v>
      </c>
      <c r="F21" s="111">
        <v>547</v>
      </c>
      <c r="G21" s="111">
        <v>-843</v>
      </c>
      <c r="H21" s="111">
        <v>71</v>
      </c>
      <c r="I21" s="111">
        <v>5</v>
      </c>
      <c r="J21" s="111">
        <v>25</v>
      </c>
      <c r="K21" s="111">
        <v>18</v>
      </c>
      <c r="L21" s="111">
        <v>42</v>
      </c>
      <c r="M21" s="111">
        <v>7</v>
      </c>
      <c r="N21" s="111">
        <v>-35</v>
      </c>
      <c r="O21" s="111">
        <v>133</v>
      </c>
      <c r="P21" s="111">
        <v>8</v>
      </c>
      <c r="Q21" s="111">
        <v>-11</v>
      </c>
      <c r="R21" s="111">
        <v>-36</v>
      </c>
      <c r="S21" s="111">
        <v>54</v>
      </c>
      <c r="T21" s="111">
        <v>16</v>
      </c>
      <c r="U21" s="313">
        <v>-16</v>
      </c>
    </row>
    <row r="22" spans="1:21" ht="20.100000000000001" customHeight="1">
      <c r="A22" s="39" t="s">
        <v>16</v>
      </c>
      <c r="B22" s="39"/>
      <c r="C22" s="102"/>
      <c r="D22" s="103">
        <v>480</v>
      </c>
      <c r="E22" s="103">
        <v>760</v>
      </c>
      <c r="F22" s="103">
        <v>901</v>
      </c>
      <c r="G22" s="103">
        <v>-174</v>
      </c>
      <c r="H22" s="103">
        <v>769</v>
      </c>
      <c r="I22" s="103">
        <v>267</v>
      </c>
      <c r="J22" s="103">
        <v>251</v>
      </c>
      <c r="K22" s="103">
        <v>376</v>
      </c>
      <c r="L22" s="103">
        <v>571</v>
      </c>
      <c r="M22" s="103">
        <v>240</v>
      </c>
      <c r="N22" s="103">
        <v>123</v>
      </c>
      <c r="O22" s="103">
        <v>390</v>
      </c>
      <c r="P22" s="103">
        <v>470</v>
      </c>
      <c r="Q22" s="103">
        <v>104</v>
      </c>
      <c r="R22" s="103">
        <v>60</v>
      </c>
      <c r="S22" s="103">
        <v>305</v>
      </c>
      <c r="T22" s="103">
        <v>536</v>
      </c>
      <c r="U22" s="311">
        <v>90</v>
      </c>
    </row>
    <row r="23" spans="1:21" ht="20.100000000000001" customHeight="1">
      <c r="A23" s="40" t="s">
        <v>55</v>
      </c>
      <c r="B23" s="40"/>
      <c r="C23" s="102"/>
      <c r="D23" s="103">
        <v>-56</v>
      </c>
      <c r="E23" s="103">
        <v>-57</v>
      </c>
      <c r="F23" s="103">
        <v>-14</v>
      </c>
      <c r="G23" s="103">
        <v>-59</v>
      </c>
      <c r="H23" s="103">
        <v>22</v>
      </c>
      <c r="I23" s="103">
        <v>-42</v>
      </c>
      <c r="J23" s="103">
        <v>-9</v>
      </c>
      <c r="K23" s="103">
        <v>89</v>
      </c>
      <c r="L23" s="103">
        <v>21</v>
      </c>
      <c r="M23" s="103">
        <v>2</v>
      </c>
      <c r="N23" s="103">
        <v>34</v>
      </c>
      <c r="O23" s="103">
        <v>-38</v>
      </c>
      <c r="P23" s="103">
        <v>9</v>
      </c>
      <c r="Q23" s="103">
        <v>27</v>
      </c>
      <c r="R23" s="103">
        <v>9</v>
      </c>
      <c r="S23" s="103">
        <v>10</v>
      </c>
      <c r="T23" s="103">
        <v>-13</v>
      </c>
      <c r="U23" s="311">
        <v>57</v>
      </c>
    </row>
    <row r="24" spans="1:21" ht="20.100000000000001" customHeight="1">
      <c r="A24" s="42" t="s">
        <v>56</v>
      </c>
      <c r="B24" s="40"/>
      <c r="C24" s="102"/>
      <c r="D24" s="103">
        <v>-33</v>
      </c>
      <c r="E24" s="103">
        <v>-31</v>
      </c>
      <c r="F24" s="103">
        <v>-47</v>
      </c>
      <c r="G24" s="103">
        <v>-90</v>
      </c>
      <c r="H24" s="103">
        <v>-91</v>
      </c>
      <c r="I24" s="103">
        <v>-65</v>
      </c>
      <c r="J24" s="103">
        <v>-62</v>
      </c>
      <c r="K24" s="103">
        <v>-52</v>
      </c>
      <c r="L24" s="103">
        <v>-63</v>
      </c>
      <c r="M24" s="103">
        <v>-59</v>
      </c>
      <c r="N24" s="103">
        <v>-53</v>
      </c>
      <c r="O24" s="103">
        <v>-51</v>
      </c>
      <c r="P24" s="103">
        <v>-44</v>
      </c>
      <c r="Q24" s="103">
        <v>-40</v>
      </c>
      <c r="R24" s="103">
        <v>-38</v>
      </c>
      <c r="S24" s="103">
        <v>-36</v>
      </c>
      <c r="T24" s="103">
        <v>-31</v>
      </c>
      <c r="U24" s="311">
        <v>-31</v>
      </c>
    </row>
    <row r="25" spans="1:21" ht="20.100000000000001" customHeight="1">
      <c r="A25" s="42" t="s">
        <v>57</v>
      </c>
      <c r="B25" s="40"/>
      <c r="C25" s="102"/>
      <c r="D25" s="103">
        <v>5</v>
      </c>
      <c r="E25" s="103">
        <v>8</v>
      </c>
      <c r="F25" s="103">
        <v>36</v>
      </c>
      <c r="G25" s="103">
        <v>27</v>
      </c>
      <c r="H25" s="103">
        <v>26</v>
      </c>
      <c r="I25" s="103">
        <v>41</v>
      </c>
      <c r="J25" s="103">
        <v>48</v>
      </c>
      <c r="K25" s="103">
        <v>50</v>
      </c>
      <c r="L25" s="103">
        <v>53</v>
      </c>
      <c r="M25" s="103">
        <v>78</v>
      </c>
      <c r="N25" s="103">
        <v>48</v>
      </c>
      <c r="O25" s="103">
        <v>55</v>
      </c>
      <c r="P25" s="103">
        <v>37</v>
      </c>
      <c r="Q25" s="103">
        <v>26</v>
      </c>
      <c r="R25" s="103">
        <v>24</v>
      </c>
      <c r="S25" s="103">
        <v>24</v>
      </c>
      <c r="T25" s="103">
        <v>20</v>
      </c>
      <c r="U25" s="311">
        <v>19</v>
      </c>
    </row>
    <row r="26" spans="1:21" ht="20.100000000000001" customHeight="1">
      <c r="A26" s="106" t="s">
        <v>58</v>
      </c>
      <c r="B26" s="107"/>
      <c r="C26" s="108"/>
      <c r="D26" s="111">
        <v>-14</v>
      </c>
      <c r="E26" s="111">
        <v>-31</v>
      </c>
      <c r="F26" s="111">
        <v>8</v>
      </c>
      <c r="G26" s="111">
        <v>-55</v>
      </c>
      <c r="H26" s="111">
        <v>-30</v>
      </c>
      <c r="I26" s="111">
        <v>-26</v>
      </c>
      <c r="J26" s="111">
        <v>-3</v>
      </c>
      <c r="K26" s="111">
        <v>25</v>
      </c>
      <c r="L26" s="111">
        <v>-3</v>
      </c>
      <c r="M26" s="111">
        <v>11</v>
      </c>
      <c r="N26" s="111">
        <v>8</v>
      </c>
      <c r="O26" s="111">
        <v>32</v>
      </c>
      <c r="P26" s="111">
        <v>-23</v>
      </c>
      <c r="Q26" s="111">
        <v>11</v>
      </c>
      <c r="R26" s="111">
        <v>3</v>
      </c>
      <c r="S26" s="111">
        <v>-3</v>
      </c>
      <c r="T26" s="111">
        <v>12</v>
      </c>
      <c r="U26" s="248">
        <v>-9</v>
      </c>
    </row>
    <row r="27" spans="1:21" ht="20.100000000000001" customHeight="1">
      <c r="A27" s="113" t="s">
        <v>59</v>
      </c>
      <c r="B27" s="113"/>
      <c r="C27" s="114"/>
      <c r="D27" s="115">
        <v>-43</v>
      </c>
      <c r="E27" s="115">
        <v>-54</v>
      </c>
      <c r="F27" s="115">
        <v>-3</v>
      </c>
      <c r="G27" s="115">
        <v>-118</v>
      </c>
      <c r="H27" s="115">
        <v>-95</v>
      </c>
      <c r="I27" s="115">
        <v>-50</v>
      </c>
      <c r="J27" s="115">
        <v>-17</v>
      </c>
      <c r="K27" s="115">
        <v>24</v>
      </c>
      <c r="L27" s="115">
        <v>-13</v>
      </c>
      <c r="M27" s="115">
        <v>29</v>
      </c>
      <c r="N27" s="115">
        <v>3</v>
      </c>
      <c r="O27" s="115">
        <v>35</v>
      </c>
      <c r="P27" s="115">
        <v>-29</v>
      </c>
      <c r="Q27" s="115">
        <v>-3</v>
      </c>
      <c r="R27" s="115">
        <v>-11</v>
      </c>
      <c r="S27" s="115">
        <v>-15</v>
      </c>
      <c r="T27" s="115">
        <v>1</v>
      </c>
      <c r="U27" s="314">
        <v>-21</v>
      </c>
    </row>
    <row r="28" spans="1:21" ht="20.100000000000001" customHeight="1">
      <c r="A28" s="39" t="s">
        <v>60</v>
      </c>
      <c r="B28" s="39"/>
      <c r="C28" s="102"/>
      <c r="D28" s="103">
        <v>383</v>
      </c>
      <c r="E28" s="103">
        <v>650</v>
      </c>
      <c r="F28" s="103">
        <v>882</v>
      </c>
      <c r="G28" s="103">
        <v>-351</v>
      </c>
      <c r="H28" s="103">
        <v>696</v>
      </c>
      <c r="I28" s="103">
        <v>175</v>
      </c>
      <c r="J28" s="103">
        <v>224</v>
      </c>
      <c r="K28" s="103">
        <v>488</v>
      </c>
      <c r="L28" s="103">
        <v>580</v>
      </c>
      <c r="M28" s="103">
        <v>272</v>
      </c>
      <c r="N28" s="103">
        <v>160</v>
      </c>
      <c r="O28" s="103">
        <v>388</v>
      </c>
      <c r="P28" s="103">
        <v>450</v>
      </c>
      <c r="Q28" s="103">
        <v>128</v>
      </c>
      <c r="R28" s="103">
        <v>58</v>
      </c>
      <c r="S28" s="103">
        <v>300</v>
      </c>
      <c r="T28" s="103">
        <v>525</v>
      </c>
      <c r="U28" s="247">
        <v>126</v>
      </c>
    </row>
    <row r="29" spans="1:21" ht="20.100000000000001" customHeight="1">
      <c r="A29" s="40" t="s">
        <v>61</v>
      </c>
      <c r="B29" s="40"/>
      <c r="C29" s="102"/>
      <c r="D29" s="103">
        <v>-95</v>
      </c>
      <c r="E29" s="103">
        <v>-7</v>
      </c>
      <c r="F29" s="103">
        <v>-156</v>
      </c>
      <c r="G29" s="103">
        <v>777</v>
      </c>
      <c r="H29" s="103">
        <v>-154</v>
      </c>
      <c r="I29" s="103">
        <v>199</v>
      </c>
      <c r="J29" s="103">
        <v>-38</v>
      </c>
      <c r="K29" s="103">
        <v>-76</v>
      </c>
      <c r="L29" s="103">
        <v>-106</v>
      </c>
      <c r="M29" s="103">
        <v>-57</v>
      </c>
      <c r="N29" s="103">
        <v>-27</v>
      </c>
      <c r="O29" s="103">
        <v>-49</v>
      </c>
      <c r="P29" s="103">
        <v>-88</v>
      </c>
      <c r="Q29" s="103">
        <v>-23</v>
      </c>
      <c r="R29" s="103">
        <v>-7</v>
      </c>
      <c r="S29" s="103">
        <v>-55</v>
      </c>
      <c r="T29" s="103">
        <v>-104</v>
      </c>
      <c r="U29" s="311">
        <v>-13</v>
      </c>
    </row>
    <row r="30" spans="1:21" ht="20.100000000000001" customHeight="1" thickBot="1">
      <c r="A30" s="116" t="s">
        <v>62</v>
      </c>
      <c r="B30" s="116"/>
      <c r="C30" s="117"/>
      <c r="D30" s="203">
        <v>288</v>
      </c>
      <c r="E30" s="203">
        <v>643</v>
      </c>
      <c r="F30" s="203">
        <v>726</v>
      </c>
      <c r="G30" s="203">
        <v>427</v>
      </c>
      <c r="H30" s="203">
        <v>542</v>
      </c>
      <c r="I30" s="203">
        <v>374</v>
      </c>
      <c r="J30" s="203">
        <v>187</v>
      </c>
      <c r="K30" s="203">
        <v>413</v>
      </c>
      <c r="L30" s="203">
        <v>473</v>
      </c>
      <c r="M30" s="203">
        <v>215</v>
      </c>
      <c r="N30" s="203">
        <v>133</v>
      </c>
      <c r="O30" s="203">
        <v>338</v>
      </c>
      <c r="P30" s="203">
        <v>362</v>
      </c>
      <c r="Q30" s="203">
        <v>106</v>
      </c>
      <c r="R30" s="203">
        <v>51</v>
      </c>
      <c r="S30" s="203">
        <v>244</v>
      </c>
      <c r="T30" s="203">
        <v>420</v>
      </c>
      <c r="U30" s="307">
        <v>113</v>
      </c>
    </row>
    <row r="31" spans="1:21" ht="20.100000000000001" customHeight="1" thickTop="1">
      <c r="A31" s="39"/>
      <c r="B31" s="39"/>
      <c r="C31" s="102"/>
      <c r="D31" s="103"/>
      <c r="E31" s="103"/>
      <c r="F31" s="103"/>
      <c r="G31" s="103"/>
      <c r="H31" s="103"/>
      <c r="I31" s="103"/>
      <c r="J31" s="103"/>
      <c r="K31" s="103"/>
      <c r="L31" s="103"/>
      <c r="M31" s="103"/>
      <c r="N31" s="103"/>
      <c r="O31" s="103"/>
      <c r="P31" s="103"/>
      <c r="Q31" s="103"/>
      <c r="R31" s="103"/>
      <c r="S31" s="103"/>
      <c r="T31" s="103"/>
      <c r="U31" s="253"/>
    </row>
    <row r="32" spans="1:21" ht="20.100000000000001" customHeight="1">
      <c r="A32" s="39" t="s">
        <v>63</v>
      </c>
      <c r="B32" s="40"/>
      <c r="C32" s="102"/>
      <c r="D32" s="103"/>
      <c r="E32" s="103"/>
      <c r="F32" s="103"/>
      <c r="G32" s="103"/>
      <c r="H32" s="103"/>
      <c r="I32" s="103"/>
      <c r="J32" s="103"/>
      <c r="K32" s="103"/>
      <c r="L32" s="103"/>
      <c r="M32" s="103"/>
      <c r="N32" s="103"/>
      <c r="O32" s="103"/>
      <c r="P32" s="103"/>
      <c r="Q32" s="103"/>
      <c r="R32" s="103"/>
      <c r="S32" s="103"/>
      <c r="T32" s="103"/>
      <c r="U32" s="253"/>
    </row>
    <row r="33" spans="1:21" ht="20.100000000000001" customHeight="1">
      <c r="A33" s="121" t="s">
        <v>64</v>
      </c>
      <c r="B33" s="40"/>
      <c r="C33" s="102"/>
      <c r="D33" s="103">
        <v>277</v>
      </c>
      <c r="E33" s="103">
        <v>645</v>
      </c>
      <c r="F33" s="103">
        <v>727</v>
      </c>
      <c r="G33" s="103">
        <v>431</v>
      </c>
      <c r="H33" s="103">
        <v>540</v>
      </c>
      <c r="I33" s="103">
        <v>376</v>
      </c>
      <c r="J33" s="103">
        <v>188</v>
      </c>
      <c r="K33" s="103">
        <v>410</v>
      </c>
      <c r="L33" s="103">
        <v>471</v>
      </c>
      <c r="M33" s="103">
        <v>217</v>
      </c>
      <c r="N33" s="103">
        <v>132</v>
      </c>
      <c r="O33" s="103">
        <v>344</v>
      </c>
      <c r="P33" s="103">
        <v>363</v>
      </c>
      <c r="Q33" s="103">
        <v>104</v>
      </c>
      <c r="R33" s="103">
        <v>52</v>
      </c>
      <c r="S33" s="103">
        <v>246</v>
      </c>
      <c r="T33" s="103">
        <v>421</v>
      </c>
      <c r="U33" s="247">
        <v>109</v>
      </c>
    </row>
    <row r="34" spans="1:21" ht="20.100000000000001" customHeight="1">
      <c r="A34" s="122" t="s">
        <v>65</v>
      </c>
      <c r="B34" s="107"/>
      <c r="C34" s="108"/>
      <c r="D34" s="111">
        <v>11</v>
      </c>
      <c r="E34" s="111">
        <v>-2</v>
      </c>
      <c r="F34" s="111">
        <v>-1</v>
      </c>
      <c r="G34" s="111">
        <v>-4</v>
      </c>
      <c r="H34" s="111">
        <v>2</v>
      </c>
      <c r="I34" s="111">
        <v>-3</v>
      </c>
      <c r="J34" s="111">
        <v>-1</v>
      </c>
      <c r="K34" s="111">
        <v>3</v>
      </c>
      <c r="L34" s="111">
        <v>2</v>
      </c>
      <c r="M34" s="111">
        <v>-2</v>
      </c>
      <c r="N34" s="111">
        <v>1</v>
      </c>
      <c r="O34" s="111">
        <v>-6</v>
      </c>
      <c r="P34" s="111">
        <v>-1</v>
      </c>
      <c r="Q34" s="111">
        <v>1</v>
      </c>
      <c r="R34" s="111">
        <v>-1</v>
      </c>
      <c r="S34" s="111">
        <v>-1</v>
      </c>
      <c r="T34" s="111">
        <v>0</v>
      </c>
      <c r="U34" s="308">
        <v>3</v>
      </c>
    </row>
    <row r="35" spans="1:21" ht="20.100000000000001" customHeight="1" thickBot="1">
      <c r="A35" s="118"/>
      <c r="B35" s="118"/>
      <c r="C35" s="117"/>
      <c r="D35" s="203">
        <v>288</v>
      </c>
      <c r="E35" s="203">
        <v>643</v>
      </c>
      <c r="F35" s="203">
        <v>726</v>
      </c>
      <c r="G35" s="203">
        <v>427</v>
      </c>
      <c r="H35" s="203">
        <v>542</v>
      </c>
      <c r="I35" s="203">
        <v>374</v>
      </c>
      <c r="J35" s="203">
        <v>187</v>
      </c>
      <c r="K35" s="203">
        <v>413</v>
      </c>
      <c r="L35" s="203">
        <v>473</v>
      </c>
      <c r="M35" s="203">
        <v>215</v>
      </c>
      <c r="N35" s="203">
        <v>133</v>
      </c>
      <c r="O35" s="203">
        <v>338</v>
      </c>
      <c r="P35" s="203">
        <v>362</v>
      </c>
      <c r="Q35" s="203">
        <v>106</v>
      </c>
      <c r="R35" s="203">
        <v>51</v>
      </c>
      <c r="S35" s="203">
        <v>244</v>
      </c>
      <c r="T35" s="203">
        <v>420</v>
      </c>
      <c r="U35" s="307">
        <v>113</v>
      </c>
    </row>
    <row r="36" spans="1:21" ht="20.100000000000001" customHeight="1" thickTop="1">
      <c r="A36" s="39"/>
      <c r="B36" s="39"/>
      <c r="C36" s="102"/>
      <c r="D36" s="103"/>
      <c r="E36" s="103"/>
      <c r="F36" s="103"/>
      <c r="G36" s="103"/>
      <c r="H36" s="103"/>
      <c r="I36" s="103"/>
      <c r="J36" s="103"/>
      <c r="K36" s="103"/>
      <c r="L36" s="103"/>
      <c r="M36" s="103"/>
      <c r="N36" s="103"/>
      <c r="O36" s="103"/>
      <c r="P36" s="103"/>
      <c r="Q36" s="103"/>
      <c r="R36" s="103"/>
      <c r="S36" s="103"/>
      <c r="T36" s="103"/>
      <c r="U36" s="253"/>
    </row>
    <row r="37" spans="1:21" ht="20.100000000000001" customHeight="1">
      <c r="A37" s="39" t="s">
        <v>66</v>
      </c>
      <c r="B37" s="39"/>
      <c r="C37" s="102"/>
      <c r="D37" s="103"/>
      <c r="E37" s="103"/>
      <c r="F37" s="103"/>
      <c r="G37" s="103"/>
      <c r="H37" s="103"/>
      <c r="I37" s="103"/>
      <c r="J37" s="103"/>
      <c r="K37" s="103"/>
      <c r="L37" s="103"/>
      <c r="M37" s="103"/>
      <c r="N37" s="103"/>
      <c r="O37" s="103"/>
      <c r="P37" s="103"/>
      <c r="Q37" s="103"/>
      <c r="R37" s="103"/>
      <c r="S37" s="103"/>
      <c r="T37" s="103"/>
      <c r="U37" s="253"/>
    </row>
    <row r="38" spans="1:21" ht="20.100000000000001" customHeight="1">
      <c r="A38" s="40" t="s">
        <v>67</v>
      </c>
      <c r="B38" s="39"/>
      <c r="C38" s="102"/>
      <c r="D38" s="103">
        <v>-3121</v>
      </c>
      <c r="E38" s="103">
        <v>-7999</v>
      </c>
      <c r="F38" s="103">
        <v>-216</v>
      </c>
      <c r="G38" s="103">
        <v>-1038</v>
      </c>
      <c r="H38" s="103">
        <v>26</v>
      </c>
      <c r="I38" s="103">
        <v>-3608</v>
      </c>
      <c r="J38" s="103" t="s">
        <v>68</v>
      </c>
      <c r="K38" s="103" t="s">
        <v>68</v>
      </c>
      <c r="L38" s="103" t="s">
        <v>68</v>
      </c>
      <c r="M38" s="103" t="s">
        <v>68</v>
      </c>
      <c r="N38" s="103" t="s">
        <v>68</v>
      </c>
      <c r="O38" s="103" t="s">
        <v>68</v>
      </c>
      <c r="P38" s="103" t="s">
        <v>68</v>
      </c>
      <c r="Q38" s="103" t="s">
        <v>68</v>
      </c>
      <c r="R38" s="103" t="s">
        <v>68</v>
      </c>
      <c r="S38" s="103" t="s">
        <v>68</v>
      </c>
      <c r="T38" s="103" t="s">
        <v>68</v>
      </c>
      <c r="U38" s="247" t="s">
        <v>68</v>
      </c>
    </row>
    <row r="39" spans="1:21" ht="20.100000000000001" customHeight="1">
      <c r="A39" s="39" t="s">
        <v>63</v>
      </c>
      <c r="B39" s="40"/>
      <c r="C39" s="102"/>
      <c r="D39" s="103"/>
      <c r="E39" s="103"/>
      <c r="F39" s="103"/>
      <c r="G39" s="103"/>
      <c r="H39" s="103"/>
      <c r="I39" s="103"/>
      <c r="J39" s="103"/>
      <c r="K39" s="103"/>
      <c r="L39" s="103"/>
      <c r="M39" s="103"/>
      <c r="N39" s="103"/>
      <c r="O39" s="103"/>
      <c r="P39" s="103"/>
      <c r="Q39" s="103"/>
      <c r="R39" s="103"/>
      <c r="S39" s="103"/>
      <c r="T39" s="103"/>
      <c r="U39" s="247"/>
    </row>
    <row r="40" spans="1:21" ht="20.100000000000001" customHeight="1">
      <c r="A40" s="121" t="s">
        <v>64</v>
      </c>
      <c r="B40" s="40"/>
      <c r="C40" s="102"/>
      <c r="D40" s="103">
        <v>-2499</v>
      </c>
      <c r="E40" s="103">
        <v>-6331</v>
      </c>
      <c r="F40" s="103">
        <v>5372</v>
      </c>
      <c r="G40" s="103">
        <v>-1038</v>
      </c>
      <c r="H40" s="103">
        <v>25</v>
      </c>
      <c r="I40" s="103">
        <v>-3608</v>
      </c>
      <c r="J40" s="103" t="s">
        <v>68</v>
      </c>
      <c r="K40" s="103" t="s">
        <v>68</v>
      </c>
      <c r="L40" s="103" t="s">
        <v>68</v>
      </c>
      <c r="M40" s="103" t="s">
        <v>68</v>
      </c>
      <c r="N40" s="103" t="s">
        <v>68</v>
      </c>
      <c r="O40" s="103" t="s">
        <v>68</v>
      </c>
      <c r="P40" s="103" t="s">
        <v>68</v>
      </c>
      <c r="Q40" s="103" t="s">
        <v>68</v>
      </c>
      <c r="R40" s="103" t="s">
        <v>68</v>
      </c>
      <c r="S40" s="103" t="s">
        <v>68</v>
      </c>
      <c r="T40" s="103" t="s">
        <v>68</v>
      </c>
      <c r="U40" s="247" t="s">
        <v>68</v>
      </c>
    </row>
    <row r="41" spans="1:21" ht="20.100000000000001" customHeight="1">
      <c r="A41" s="122" t="s">
        <v>65</v>
      </c>
      <c r="B41" s="107"/>
      <c r="C41" s="108"/>
      <c r="D41" s="111">
        <v>-621</v>
      </c>
      <c r="E41" s="111">
        <v>-1668</v>
      </c>
      <c r="F41" s="111">
        <v>-5589</v>
      </c>
      <c r="G41" s="111">
        <v>0</v>
      </c>
      <c r="H41" s="111">
        <v>1</v>
      </c>
      <c r="I41" s="111">
        <v>0</v>
      </c>
      <c r="J41" s="111" t="s">
        <v>68</v>
      </c>
      <c r="K41" s="111" t="s">
        <v>68</v>
      </c>
      <c r="L41" s="111" t="s">
        <v>68</v>
      </c>
      <c r="M41" s="111" t="s">
        <v>68</v>
      </c>
      <c r="N41" s="111" t="s">
        <v>68</v>
      </c>
      <c r="O41" s="111" t="s">
        <v>68</v>
      </c>
      <c r="P41" s="111" t="s">
        <v>68</v>
      </c>
      <c r="Q41" s="111" t="s">
        <v>68</v>
      </c>
      <c r="R41" s="111" t="s">
        <v>68</v>
      </c>
      <c r="S41" s="111" t="s">
        <v>68</v>
      </c>
      <c r="T41" s="111" t="s">
        <v>68</v>
      </c>
      <c r="U41" s="308" t="s">
        <v>68</v>
      </c>
    </row>
    <row r="42" spans="1:21" ht="20.100000000000001" customHeight="1" thickBot="1">
      <c r="A42" s="118"/>
      <c r="B42" s="118"/>
      <c r="C42" s="117"/>
      <c r="D42" s="203">
        <v>-3121</v>
      </c>
      <c r="E42" s="203">
        <v>-7999</v>
      </c>
      <c r="F42" s="203">
        <v>-216</v>
      </c>
      <c r="G42" s="203">
        <v>-1038</v>
      </c>
      <c r="H42" s="203">
        <v>26</v>
      </c>
      <c r="I42" s="203">
        <v>-3608</v>
      </c>
      <c r="J42" s="203" t="s">
        <v>68</v>
      </c>
      <c r="K42" s="203" t="s">
        <v>68</v>
      </c>
      <c r="L42" s="203" t="s">
        <v>68</v>
      </c>
      <c r="M42" s="203" t="s">
        <v>68</v>
      </c>
      <c r="N42" s="203" t="s">
        <v>68</v>
      </c>
      <c r="O42" s="203" t="s">
        <v>68</v>
      </c>
      <c r="P42" s="203" t="s">
        <v>68</v>
      </c>
      <c r="Q42" s="203" t="s">
        <v>68</v>
      </c>
      <c r="R42" s="203" t="s">
        <v>68</v>
      </c>
      <c r="S42" s="203" t="s">
        <v>68</v>
      </c>
      <c r="T42" s="203" t="s">
        <v>68</v>
      </c>
      <c r="U42" s="307" t="s">
        <v>68</v>
      </c>
    </row>
    <row r="43" spans="1:21" ht="20.100000000000001" customHeight="1" thickTop="1">
      <c r="A43" s="40"/>
      <c r="B43" s="40"/>
      <c r="C43" s="102"/>
      <c r="D43" s="103"/>
      <c r="E43" s="103"/>
      <c r="F43" s="103"/>
      <c r="G43" s="103"/>
      <c r="H43" s="103"/>
      <c r="I43" s="103"/>
      <c r="J43" s="103"/>
      <c r="K43" s="103"/>
      <c r="L43" s="103"/>
      <c r="M43" s="103"/>
      <c r="N43" s="103"/>
      <c r="O43" s="103"/>
      <c r="P43" s="103"/>
      <c r="Q43" s="103"/>
      <c r="R43" s="103"/>
      <c r="S43" s="103"/>
      <c r="T43" s="103"/>
      <c r="U43" s="247"/>
    </row>
    <row r="44" spans="1:21" ht="20.100000000000001" customHeight="1">
      <c r="A44" s="39" t="s">
        <v>69</v>
      </c>
      <c r="B44" s="39"/>
      <c r="C44" s="102"/>
      <c r="D44" s="103"/>
      <c r="E44" s="103"/>
      <c r="F44" s="103"/>
      <c r="G44" s="103"/>
      <c r="H44" s="103"/>
      <c r="I44" s="103"/>
      <c r="J44" s="103"/>
      <c r="K44" s="103"/>
      <c r="L44" s="103"/>
      <c r="M44" s="103"/>
      <c r="N44" s="103"/>
      <c r="O44" s="103"/>
      <c r="P44" s="103"/>
      <c r="Q44" s="103"/>
      <c r="R44" s="103"/>
      <c r="S44" s="103"/>
      <c r="T44" s="103"/>
      <c r="U44" s="247"/>
    </row>
    <row r="45" spans="1:21" ht="20.100000000000001" customHeight="1">
      <c r="A45" s="40" t="s">
        <v>70</v>
      </c>
      <c r="B45" s="39"/>
      <c r="C45" s="102"/>
      <c r="D45" s="103">
        <v>-2833</v>
      </c>
      <c r="E45" s="103">
        <v>-7356</v>
      </c>
      <c r="F45" s="103">
        <v>510</v>
      </c>
      <c r="G45" s="103">
        <v>-611</v>
      </c>
      <c r="H45" s="103">
        <v>568</v>
      </c>
      <c r="I45" s="103">
        <v>-3234</v>
      </c>
      <c r="J45" s="103" t="s">
        <v>68</v>
      </c>
      <c r="K45" s="103" t="s">
        <v>68</v>
      </c>
      <c r="L45" s="103" t="s">
        <v>68</v>
      </c>
      <c r="M45" s="103" t="s">
        <v>68</v>
      </c>
      <c r="N45" s="103" t="s">
        <v>68</v>
      </c>
      <c r="O45" s="103" t="s">
        <v>68</v>
      </c>
      <c r="P45" s="103" t="s">
        <v>68</v>
      </c>
      <c r="Q45" s="103" t="s">
        <v>68</v>
      </c>
      <c r="R45" s="103" t="s">
        <v>68</v>
      </c>
      <c r="S45" s="103" t="s">
        <v>68</v>
      </c>
      <c r="T45" s="103" t="s">
        <v>68</v>
      </c>
      <c r="U45" s="247" t="s">
        <v>68</v>
      </c>
    </row>
    <row r="46" spans="1:21" ht="20.100000000000001" customHeight="1">
      <c r="A46" s="39" t="s">
        <v>63</v>
      </c>
      <c r="B46" s="40"/>
      <c r="C46" s="102"/>
      <c r="D46" s="103"/>
      <c r="E46" s="103"/>
      <c r="F46" s="103"/>
      <c r="G46" s="103"/>
      <c r="H46" s="103"/>
      <c r="I46" s="103"/>
      <c r="J46" s="103"/>
      <c r="K46" s="103"/>
      <c r="L46" s="103"/>
      <c r="M46" s="103"/>
      <c r="N46" s="103"/>
      <c r="O46" s="103"/>
      <c r="P46" s="103"/>
      <c r="Q46" s="103"/>
      <c r="R46" s="103"/>
      <c r="S46" s="103"/>
      <c r="T46" s="103"/>
      <c r="U46" s="247"/>
    </row>
    <row r="47" spans="1:21" ht="20.100000000000001" customHeight="1">
      <c r="A47" s="121" t="s">
        <v>64</v>
      </c>
      <c r="B47" s="40"/>
      <c r="C47" s="102"/>
      <c r="D47" s="103">
        <v>-2222</v>
      </c>
      <c r="E47" s="103">
        <v>-5686</v>
      </c>
      <c r="F47" s="103">
        <v>6099</v>
      </c>
      <c r="G47" s="103">
        <v>-608</v>
      </c>
      <c r="H47" s="103">
        <v>565</v>
      </c>
      <c r="I47" s="103">
        <v>-3232</v>
      </c>
      <c r="J47" s="103" t="s">
        <v>68</v>
      </c>
      <c r="K47" s="103" t="s">
        <v>68</v>
      </c>
      <c r="L47" s="103" t="s">
        <v>68</v>
      </c>
      <c r="M47" s="103" t="s">
        <v>68</v>
      </c>
      <c r="N47" s="103" t="s">
        <v>68</v>
      </c>
      <c r="O47" s="103" t="s">
        <v>68</v>
      </c>
      <c r="P47" s="103" t="s">
        <v>68</v>
      </c>
      <c r="Q47" s="103" t="s">
        <v>68</v>
      </c>
      <c r="R47" s="103" t="s">
        <v>68</v>
      </c>
      <c r="S47" s="103" t="s">
        <v>68</v>
      </c>
      <c r="T47" s="103" t="s">
        <v>68</v>
      </c>
      <c r="U47" s="247" t="s">
        <v>68</v>
      </c>
    </row>
    <row r="48" spans="1:21" ht="20.100000000000001" customHeight="1">
      <c r="A48" s="122" t="s">
        <v>65</v>
      </c>
      <c r="B48" s="107"/>
      <c r="C48" s="108"/>
      <c r="D48" s="111">
        <v>-610</v>
      </c>
      <c r="E48" s="111">
        <v>-1670</v>
      </c>
      <c r="F48" s="111">
        <v>-5590</v>
      </c>
      <c r="G48" s="111">
        <v>-4</v>
      </c>
      <c r="H48" s="111">
        <v>3</v>
      </c>
      <c r="I48" s="111">
        <v>-3</v>
      </c>
      <c r="J48" s="111" t="s">
        <v>68</v>
      </c>
      <c r="K48" s="111" t="s">
        <v>68</v>
      </c>
      <c r="L48" s="111" t="s">
        <v>68</v>
      </c>
      <c r="M48" s="111" t="s">
        <v>68</v>
      </c>
      <c r="N48" s="111" t="s">
        <v>68</v>
      </c>
      <c r="O48" s="111" t="s">
        <v>68</v>
      </c>
      <c r="P48" s="111" t="s">
        <v>68</v>
      </c>
      <c r="Q48" s="111" t="s">
        <v>68</v>
      </c>
      <c r="R48" s="111" t="s">
        <v>68</v>
      </c>
      <c r="S48" s="111" t="s">
        <v>68</v>
      </c>
      <c r="T48" s="111" t="s">
        <v>68</v>
      </c>
      <c r="U48" s="308" t="s">
        <v>68</v>
      </c>
    </row>
    <row r="49" spans="1:21" ht="20.100000000000001" customHeight="1" thickBot="1">
      <c r="A49" s="118"/>
      <c r="B49" s="118"/>
      <c r="C49" s="117"/>
      <c r="D49" s="203">
        <v>-2833</v>
      </c>
      <c r="E49" s="203">
        <v>-7356</v>
      </c>
      <c r="F49" s="203">
        <v>510</v>
      </c>
      <c r="G49" s="203">
        <v>-611</v>
      </c>
      <c r="H49" s="203">
        <v>568</v>
      </c>
      <c r="I49" s="203">
        <v>-3234</v>
      </c>
      <c r="J49" s="203" t="s">
        <v>68</v>
      </c>
      <c r="K49" s="203" t="s">
        <v>68</v>
      </c>
      <c r="L49" s="203" t="s">
        <v>68</v>
      </c>
      <c r="M49" s="203" t="s">
        <v>68</v>
      </c>
      <c r="N49" s="203" t="s">
        <v>68</v>
      </c>
      <c r="O49" s="203" t="s">
        <v>68</v>
      </c>
      <c r="P49" s="203" t="s">
        <v>68</v>
      </c>
      <c r="Q49" s="203" t="s">
        <v>68</v>
      </c>
      <c r="R49" s="203" t="s">
        <v>68</v>
      </c>
      <c r="S49" s="203" t="s">
        <v>68</v>
      </c>
      <c r="T49" s="203" t="s">
        <v>68</v>
      </c>
      <c r="U49" s="307" t="s">
        <v>68</v>
      </c>
    </row>
    <row r="50" spans="1:21" ht="20.100000000000001" customHeight="1" thickTop="1">
      <c r="A50" s="40"/>
      <c r="B50" s="40"/>
      <c r="C50" s="102"/>
      <c r="D50" s="103"/>
      <c r="E50" s="103"/>
      <c r="F50" s="103"/>
      <c r="G50" s="103"/>
      <c r="H50" s="103"/>
      <c r="I50" s="103"/>
      <c r="J50" s="103"/>
      <c r="K50" s="103"/>
      <c r="L50" s="103"/>
      <c r="M50" s="103"/>
      <c r="N50" s="103"/>
      <c r="O50" s="103"/>
      <c r="P50" s="103"/>
      <c r="Q50" s="103"/>
      <c r="R50" s="103"/>
      <c r="S50" s="103"/>
      <c r="T50" s="103"/>
      <c r="U50" s="253"/>
    </row>
    <row r="51" spans="1:21" ht="20.100000000000001" customHeight="1">
      <c r="A51" s="39"/>
      <c r="B51" s="123"/>
      <c r="C51" s="123"/>
      <c r="D51" s="548"/>
      <c r="E51" s="548"/>
      <c r="F51" s="548"/>
      <c r="G51" s="548"/>
      <c r="H51" s="548"/>
      <c r="I51" s="548"/>
      <c r="J51" s="548"/>
      <c r="K51" s="548"/>
      <c r="L51" s="548"/>
      <c r="M51" s="548"/>
      <c r="N51" s="548"/>
      <c r="O51" s="548"/>
      <c r="P51" s="548"/>
      <c r="Q51" s="548"/>
      <c r="R51" s="548"/>
      <c r="S51" s="548"/>
      <c r="T51" s="548"/>
      <c r="U51" s="253"/>
    </row>
    <row r="52" spans="1:21" ht="20.100000000000001" customHeight="1">
      <c r="A52" s="39" t="s">
        <v>71</v>
      </c>
      <c r="B52" s="385"/>
      <c r="C52" s="385"/>
      <c r="D52" s="548"/>
      <c r="E52" s="548"/>
      <c r="F52" s="548"/>
      <c r="G52" s="548"/>
      <c r="H52" s="548"/>
      <c r="I52" s="548"/>
      <c r="J52" s="548"/>
      <c r="K52" s="548"/>
      <c r="L52" s="548"/>
      <c r="M52" s="548"/>
      <c r="N52" s="548"/>
      <c r="O52" s="548"/>
      <c r="P52" s="548"/>
      <c r="Q52" s="548"/>
      <c r="R52" s="548"/>
      <c r="S52" s="548"/>
      <c r="T52" s="548"/>
      <c r="U52" s="253"/>
    </row>
    <row r="53" spans="1:21" ht="20.100000000000001" customHeight="1">
      <c r="A53" s="40" t="s">
        <v>72</v>
      </c>
      <c r="B53" s="40"/>
      <c r="C53" s="102"/>
      <c r="D53" s="330">
        <v>0.31</v>
      </c>
      <c r="E53" s="330">
        <v>0.73</v>
      </c>
      <c r="F53" s="330">
        <v>0.82</v>
      </c>
      <c r="G53" s="330">
        <v>0.48</v>
      </c>
      <c r="H53" s="330">
        <v>0.6</v>
      </c>
      <c r="I53" s="330">
        <v>0.42</v>
      </c>
      <c r="J53" s="330">
        <v>0.21</v>
      </c>
      <c r="K53" s="330">
        <v>0.45</v>
      </c>
      <c r="L53" s="330">
        <v>0.53</v>
      </c>
      <c r="M53" s="330">
        <v>0.24</v>
      </c>
      <c r="N53" s="330">
        <v>0.14000000000000001</v>
      </c>
      <c r="O53" s="330">
        <v>0.39</v>
      </c>
      <c r="P53" s="330">
        <v>0.4</v>
      </c>
      <c r="Q53" s="330">
        <v>0.12</v>
      </c>
      <c r="R53" s="330">
        <v>0.06</v>
      </c>
      <c r="S53" s="330">
        <v>0.27</v>
      </c>
      <c r="T53" s="330">
        <v>0.47</v>
      </c>
      <c r="U53" s="599">
        <v>0.12</v>
      </c>
    </row>
    <row r="54" spans="1:21" ht="20.100000000000001" customHeight="1">
      <c r="A54" s="40" t="s">
        <v>73</v>
      </c>
      <c r="B54" s="385"/>
      <c r="C54" s="385"/>
      <c r="D54" s="330">
        <v>-2.81</v>
      </c>
      <c r="E54" s="330">
        <v>-7.13</v>
      </c>
      <c r="F54" s="330">
        <v>6.05</v>
      </c>
      <c r="G54" s="330">
        <v>-1.17</v>
      </c>
      <c r="H54" s="330">
        <v>0.03</v>
      </c>
      <c r="I54" s="330">
        <v>-4.0199999999999996</v>
      </c>
      <c r="J54" s="330" t="s">
        <v>68</v>
      </c>
      <c r="K54" s="330" t="s">
        <v>68</v>
      </c>
      <c r="L54" s="330" t="s">
        <v>68</v>
      </c>
      <c r="M54" s="330" t="s">
        <v>68</v>
      </c>
      <c r="N54" s="330" t="s">
        <v>68</v>
      </c>
      <c r="O54" s="330" t="s">
        <v>68</v>
      </c>
      <c r="P54" s="330" t="s">
        <v>68</v>
      </c>
      <c r="Q54" s="330" t="s">
        <v>68</v>
      </c>
      <c r="R54" s="330" t="s">
        <v>68</v>
      </c>
      <c r="S54" s="330" t="s">
        <v>68</v>
      </c>
      <c r="T54" s="330" t="s">
        <v>68</v>
      </c>
      <c r="U54" s="602" t="s">
        <v>68</v>
      </c>
    </row>
    <row r="55" spans="1:21" ht="20.100000000000001" customHeight="1">
      <c r="A55" s="40" t="s">
        <v>74</v>
      </c>
      <c r="B55" s="40"/>
      <c r="C55" s="102"/>
      <c r="D55" s="330">
        <v>-2.5</v>
      </c>
      <c r="E55" s="330">
        <v>-6.4</v>
      </c>
      <c r="F55" s="330">
        <v>6.86</v>
      </c>
      <c r="G55" s="330">
        <v>-0.68</v>
      </c>
      <c r="H55" s="330">
        <v>0.63</v>
      </c>
      <c r="I55" s="330">
        <v>-3.6</v>
      </c>
      <c r="J55" s="330" t="s">
        <v>68</v>
      </c>
      <c r="K55" s="330" t="s">
        <v>68</v>
      </c>
      <c r="L55" s="330" t="s">
        <v>68</v>
      </c>
      <c r="M55" s="330" t="s">
        <v>68</v>
      </c>
      <c r="N55" s="330" t="s">
        <v>68</v>
      </c>
      <c r="O55" s="330" t="s">
        <v>68</v>
      </c>
      <c r="P55" s="330" t="s">
        <v>68</v>
      </c>
      <c r="Q55" s="330" t="s">
        <v>68</v>
      </c>
      <c r="R55" s="330" t="s">
        <v>68</v>
      </c>
      <c r="S55" s="330" t="s">
        <v>68</v>
      </c>
      <c r="T55" s="330" t="s">
        <v>68</v>
      </c>
      <c r="U55" s="599" t="s">
        <v>68</v>
      </c>
    </row>
    <row r="56" spans="1:21" ht="20.100000000000001" customHeight="1">
      <c r="A56" s="40"/>
      <c r="B56" s="40"/>
      <c r="C56" s="102"/>
      <c r="D56" s="103"/>
      <c r="E56" s="103"/>
      <c r="F56" s="103"/>
      <c r="G56" s="103"/>
      <c r="H56" s="103"/>
      <c r="I56" s="103"/>
      <c r="J56" s="103"/>
      <c r="K56" s="103"/>
      <c r="L56" s="103"/>
      <c r="M56" s="103"/>
      <c r="N56" s="103"/>
      <c r="O56" s="103"/>
      <c r="P56" s="103"/>
      <c r="Q56" s="103"/>
      <c r="R56" s="103"/>
      <c r="S56" s="103"/>
      <c r="T56" s="103"/>
      <c r="U56" s="253"/>
    </row>
    <row r="57" spans="1:21" ht="20.100000000000001" customHeight="1">
      <c r="A57" s="40" t="s">
        <v>75</v>
      </c>
      <c r="B57" s="40"/>
      <c r="C57" s="102"/>
      <c r="D57" s="103"/>
      <c r="E57" s="103"/>
      <c r="F57" s="103"/>
      <c r="G57" s="103"/>
      <c r="H57" s="103"/>
      <c r="I57" s="103"/>
      <c r="J57" s="103"/>
      <c r="K57" s="103"/>
      <c r="L57" s="103"/>
      <c r="M57" s="103"/>
      <c r="N57" s="103"/>
      <c r="O57" s="103"/>
      <c r="P57" s="103"/>
      <c r="Q57" s="103"/>
      <c r="R57" s="103"/>
      <c r="S57" s="103"/>
      <c r="T57" s="103"/>
      <c r="U57" s="253"/>
    </row>
    <row r="58" spans="1:21" ht="20.100000000000001" customHeight="1">
      <c r="A58" s="41"/>
      <c r="B58" s="40"/>
      <c r="C58" s="40"/>
      <c r="D58" s="103"/>
      <c r="E58" s="103"/>
      <c r="F58" s="103"/>
      <c r="G58" s="103"/>
      <c r="H58" s="103"/>
      <c r="I58" s="103"/>
      <c r="J58" s="103"/>
      <c r="K58" s="103"/>
      <c r="L58" s="103"/>
      <c r="M58" s="103"/>
      <c r="N58" s="103"/>
      <c r="O58" s="103"/>
      <c r="P58" s="103"/>
      <c r="Q58" s="103"/>
      <c r="R58" s="103"/>
      <c r="S58" s="103"/>
      <c r="T58" s="103"/>
      <c r="U58" s="253"/>
    </row>
    <row r="59" spans="1:21" ht="39.950000000000003" customHeight="1" thickBot="1">
      <c r="A59" s="24" t="s">
        <v>3</v>
      </c>
      <c r="B59" s="4"/>
      <c r="C59" s="4"/>
      <c r="D59" s="352" t="s">
        <v>36</v>
      </c>
      <c r="E59" s="352" t="s">
        <v>37</v>
      </c>
      <c r="F59" s="352" t="s">
        <v>38</v>
      </c>
      <c r="G59" s="352" t="s">
        <v>39</v>
      </c>
      <c r="H59" s="352" t="s">
        <v>40</v>
      </c>
      <c r="I59" s="352" t="s">
        <v>41</v>
      </c>
      <c r="J59" s="352" t="s">
        <v>42</v>
      </c>
      <c r="K59" s="352" t="s">
        <v>43</v>
      </c>
      <c r="L59" s="352" t="s">
        <v>44</v>
      </c>
      <c r="M59" s="352" t="s">
        <v>45</v>
      </c>
      <c r="N59" s="352" t="s">
        <v>46</v>
      </c>
      <c r="O59" s="352" t="s">
        <v>47</v>
      </c>
      <c r="P59" s="352" t="s">
        <v>48</v>
      </c>
      <c r="Q59" s="352" t="s">
        <v>24</v>
      </c>
      <c r="R59" s="352" t="s">
        <v>49</v>
      </c>
      <c r="S59" s="352" t="s">
        <v>25</v>
      </c>
      <c r="T59" s="352" t="s">
        <v>1181</v>
      </c>
      <c r="U59" s="310" t="s">
        <v>1189</v>
      </c>
    </row>
    <row r="60" spans="1:21" ht="20.100000000000001" customHeight="1">
      <c r="A60" s="39" t="s">
        <v>12</v>
      </c>
      <c r="B60" s="40"/>
      <c r="C60" s="40"/>
      <c r="D60" s="253">
        <v>326</v>
      </c>
      <c r="E60" s="253">
        <v>262</v>
      </c>
      <c r="F60" s="253">
        <v>354</v>
      </c>
      <c r="G60" s="253">
        <v>669</v>
      </c>
      <c r="H60" s="253">
        <v>698</v>
      </c>
      <c r="I60" s="253">
        <v>262</v>
      </c>
      <c r="J60" s="253">
        <v>226</v>
      </c>
      <c r="K60" s="253">
        <v>359</v>
      </c>
      <c r="L60" s="253">
        <v>530</v>
      </c>
      <c r="M60" s="253">
        <v>233</v>
      </c>
      <c r="N60" s="253">
        <v>158</v>
      </c>
      <c r="O60" s="253">
        <v>257</v>
      </c>
      <c r="P60" s="253">
        <v>462</v>
      </c>
      <c r="Q60" s="253">
        <v>115</v>
      </c>
      <c r="R60" s="253">
        <v>97</v>
      </c>
      <c r="S60" s="253">
        <v>251</v>
      </c>
      <c r="T60" s="253">
        <v>521</v>
      </c>
      <c r="U60" s="247">
        <v>106</v>
      </c>
    </row>
    <row r="61" spans="1:21" ht="20.100000000000001" customHeight="1">
      <c r="A61" s="636" t="s">
        <v>13</v>
      </c>
      <c r="B61" s="637"/>
      <c r="C61" s="637"/>
      <c r="D61" s="253">
        <v>0</v>
      </c>
      <c r="E61" s="253">
        <v>0</v>
      </c>
      <c r="F61" s="253">
        <v>0</v>
      </c>
      <c r="G61" s="253">
        <v>0</v>
      </c>
      <c r="H61" s="253">
        <v>0</v>
      </c>
      <c r="I61" s="253">
        <v>0</v>
      </c>
      <c r="J61" s="253">
        <v>0</v>
      </c>
      <c r="K61" s="253">
        <v>0</v>
      </c>
      <c r="L61" s="253">
        <v>-2</v>
      </c>
      <c r="M61" s="253">
        <v>0</v>
      </c>
      <c r="N61" s="253">
        <v>0</v>
      </c>
      <c r="O61" s="253">
        <v>-15</v>
      </c>
      <c r="P61" s="253">
        <v>-11</v>
      </c>
      <c r="Q61" s="253">
        <v>-10</v>
      </c>
      <c r="R61" s="253">
        <v>0</v>
      </c>
      <c r="S61" s="253">
        <v>-4</v>
      </c>
      <c r="T61" s="253">
        <v>0</v>
      </c>
      <c r="U61" s="247">
        <v>0</v>
      </c>
    </row>
    <row r="62" spans="1:21" ht="20.100000000000001" customHeight="1">
      <c r="A62" s="636" t="s">
        <v>14</v>
      </c>
      <c r="B62" s="637"/>
      <c r="C62" s="637"/>
      <c r="D62" s="253">
        <v>3</v>
      </c>
      <c r="E62" s="253">
        <v>639</v>
      </c>
      <c r="F62" s="253">
        <v>138</v>
      </c>
      <c r="G62" s="253">
        <v>5</v>
      </c>
      <c r="H62" s="253">
        <v>0</v>
      </c>
      <c r="I62" s="253">
        <v>0</v>
      </c>
      <c r="J62" s="253">
        <v>1</v>
      </c>
      <c r="K62" s="253">
        <v>2</v>
      </c>
      <c r="L62" s="253">
        <v>5</v>
      </c>
      <c r="M62" s="253">
        <v>2</v>
      </c>
      <c r="N62" s="253">
        <v>0</v>
      </c>
      <c r="O62" s="253">
        <v>176</v>
      </c>
      <c r="P62" s="253">
        <v>0</v>
      </c>
      <c r="Q62" s="253">
        <v>-3</v>
      </c>
      <c r="R62" s="253">
        <v>0</v>
      </c>
      <c r="S62" s="253">
        <v>-1</v>
      </c>
      <c r="T62" s="253">
        <v>0</v>
      </c>
      <c r="U62" s="247">
        <v>2</v>
      </c>
    </row>
    <row r="63" spans="1:21" ht="20.100000000000001" customHeight="1">
      <c r="A63" s="636" t="s">
        <v>76</v>
      </c>
      <c r="B63" s="637"/>
      <c r="C63" s="637"/>
      <c r="D63" s="253">
        <v>160</v>
      </c>
      <c r="E63" s="253">
        <v>-141</v>
      </c>
      <c r="F63" s="253">
        <v>409</v>
      </c>
      <c r="G63" s="253">
        <v>-804</v>
      </c>
      <c r="H63" s="253">
        <v>62</v>
      </c>
      <c r="I63" s="253">
        <v>5</v>
      </c>
      <c r="J63" s="253">
        <v>24</v>
      </c>
      <c r="K63" s="253">
        <v>21</v>
      </c>
      <c r="L63" s="253">
        <v>39</v>
      </c>
      <c r="M63" s="253">
        <v>4</v>
      </c>
      <c r="N63" s="253">
        <v>-35</v>
      </c>
      <c r="O63" s="253">
        <v>-69</v>
      </c>
      <c r="P63" s="253">
        <v>20</v>
      </c>
      <c r="Q63" s="253">
        <v>2</v>
      </c>
      <c r="R63" s="253">
        <v>-37</v>
      </c>
      <c r="S63" s="253">
        <v>61</v>
      </c>
      <c r="T63" s="253">
        <v>15</v>
      </c>
      <c r="U63" s="247">
        <v>-18</v>
      </c>
    </row>
    <row r="64" spans="1:21" ht="20.100000000000001" customHeight="1">
      <c r="A64" s="8" t="s">
        <v>77</v>
      </c>
      <c r="B64" s="42"/>
      <c r="C64" s="106"/>
      <c r="D64" s="334">
        <v>-8</v>
      </c>
      <c r="E64" s="334">
        <v>0</v>
      </c>
      <c r="F64" s="334">
        <v>0</v>
      </c>
      <c r="G64" s="334">
        <v>-44</v>
      </c>
      <c r="H64" s="334">
        <v>8</v>
      </c>
      <c r="I64" s="334">
        <v>0</v>
      </c>
      <c r="J64" s="334">
        <v>0</v>
      </c>
      <c r="K64" s="334">
        <v>-5</v>
      </c>
      <c r="L64" s="334">
        <v>0</v>
      </c>
      <c r="M64" s="334">
        <v>1</v>
      </c>
      <c r="N64" s="334">
        <v>0</v>
      </c>
      <c r="O64" s="334">
        <v>42</v>
      </c>
      <c r="P64" s="334">
        <v>-1</v>
      </c>
      <c r="Q64" s="334">
        <v>0</v>
      </c>
      <c r="R64" s="334">
        <v>0</v>
      </c>
      <c r="S64" s="334">
        <v>-1</v>
      </c>
      <c r="T64" s="334">
        <v>0</v>
      </c>
      <c r="U64" s="308">
        <v>0</v>
      </c>
    </row>
    <row r="65" spans="1:21" ht="20.100000000000001" customHeight="1">
      <c r="A65" s="296" t="s">
        <v>54</v>
      </c>
      <c r="B65" s="297"/>
      <c r="C65" s="42"/>
      <c r="D65" s="325">
        <v>154</v>
      </c>
      <c r="E65" s="325">
        <v>498</v>
      </c>
      <c r="F65" s="325">
        <v>547</v>
      </c>
      <c r="G65" s="325">
        <v>-843</v>
      </c>
      <c r="H65" s="325">
        <v>71</v>
      </c>
      <c r="I65" s="325">
        <v>5</v>
      </c>
      <c r="J65" s="325">
        <v>25</v>
      </c>
      <c r="K65" s="325">
        <v>18</v>
      </c>
      <c r="L65" s="325">
        <v>42</v>
      </c>
      <c r="M65" s="325">
        <v>7</v>
      </c>
      <c r="N65" s="325">
        <v>-35</v>
      </c>
      <c r="O65" s="325">
        <v>133</v>
      </c>
      <c r="P65" s="325">
        <v>8</v>
      </c>
      <c r="Q65" s="325">
        <v>-11</v>
      </c>
      <c r="R65" s="325">
        <v>-36</v>
      </c>
      <c r="S65" s="325">
        <v>54</v>
      </c>
      <c r="T65" s="325">
        <v>16</v>
      </c>
      <c r="U65" s="312">
        <v>-16</v>
      </c>
    </row>
    <row r="66" spans="1:21" ht="20.100000000000001" customHeight="1" thickBot="1">
      <c r="A66" s="135" t="s">
        <v>16</v>
      </c>
      <c r="B66" s="136"/>
      <c r="C66" s="118"/>
      <c r="D66" s="348">
        <v>480</v>
      </c>
      <c r="E66" s="348">
        <v>760</v>
      </c>
      <c r="F66" s="348">
        <v>901</v>
      </c>
      <c r="G66" s="348">
        <v>-174</v>
      </c>
      <c r="H66" s="348">
        <v>769</v>
      </c>
      <c r="I66" s="348">
        <v>267</v>
      </c>
      <c r="J66" s="348">
        <v>251</v>
      </c>
      <c r="K66" s="348">
        <v>376</v>
      </c>
      <c r="L66" s="348">
        <v>571</v>
      </c>
      <c r="M66" s="348">
        <v>240</v>
      </c>
      <c r="N66" s="348">
        <v>123</v>
      </c>
      <c r="O66" s="348">
        <v>390</v>
      </c>
      <c r="P66" s="348">
        <v>470</v>
      </c>
      <c r="Q66" s="348">
        <v>104</v>
      </c>
      <c r="R66" s="348">
        <v>60</v>
      </c>
      <c r="S66" s="348">
        <v>305</v>
      </c>
      <c r="T66" s="348">
        <v>536</v>
      </c>
      <c r="U66" s="260">
        <v>90</v>
      </c>
    </row>
    <row r="67" spans="1:21" ht="20.100000000000001" customHeight="1" thickTop="1">
      <c r="A67" s="41"/>
      <c r="B67" s="40"/>
      <c r="C67" s="40"/>
      <c r="D67" s="253"/>
      <c r="E67" s="253"/>
      <c r="F67" s="253"/>
      <c r="G67" s="253"/>
      <c r="H67" s="253"/>
      <c r="I67" s="253"/>
      <c r="J67" s="253"/>
      <c r="K67" s="253"/>
      <c r="L67" s="253"/>
      <c r="M67" s="253"/>
      <c r="N67" s="253"/>
      <c r="O67" s="253"/>
      <c r="P67" s="253"/>
      <c r="Q67" s="253"/>
      <c r="R67" s="253"/>
      <c r="S67" s="253"/>
      <c r="T67" s="253"/>
      <c r="U67" s="253"/>
    </row>
    <row r="68" spans="1:21" ht="20.100000000000001" customHeight="1">
      <c r="A68" s="41"/>
      <c r="B68" s="40"/>
      <c r="C68" s="40"/>
      <c r="D68" s="253"/>
      <c r="E68" s="253"/>
      <c r="F68" s="253"/>
      <c r="G68" s="253"/>
      <c r="H68" s="253"/>
      <c r="I68" s="253"/>
      <c r="J68" s="253"/>
      <c r="K68" s="253"/>
      <c r="L68" s="253"/>
      <c r="M68" s="253"/>
      <c r="N68" s="253"/>
      <c r="O68" s="253"/>
      <c r="P68" s="253"/>
      <c r="Q68" s="253"/>
      <c r="R68" s="253"/>
      <c r="S68" s="253"/>
      <c r="T68" s="253"/>
      <c r="U68" s="253"/>
    </row>
    <row r="69" spans="1:21" ht="20.100000000000001" customHeight="1">
      <c r="A69" s="39" t="s">
        <v>78</v>
      </c>
      <c r="B69" s="40"/>
      <c r="C69" s="40"/>
      <c r="D69" s="253"/>
      <c r="E69" s="253"/>
      <c r="F69" s="253"/>
      <c r="G69" s="253"/>
      <c r="H69" s="253"/>
      <c r="I69" s="253"/>
      <c r="J69" s="253"/>
      <c r="K69" s="253"/>
      <c r="L69" s="253"/>
      <c r="M69" s="253"/>
      <c r="N69" s="253"/>
      <c r="O69" s="253"/>
      <c r="P69" s="253"/>
      <c r="Q69" s="253"/>
      <c r="R69" s="253"/>
      <c r="S69" s="253"/>
      <c r="T69" s="253"/>
      <c r="U69" s="253"/>
    </row>
    <row r="70" spans="1:21" ht="39.950000000000003" customHeight="1" thickBot="1">
      <c r="A70" s="3" t="s">
        <v>3</v>
      </c>
      <c r="B70" s="14"/>
      <c r="C70" s="100"/>
      <c r="D70" s="358" t="s">
        <v>79</v>
      </c>
      <c r="E70" s="358" t="s">
        <v>80</v>
      </c>
      <c r="F70" s="358" t="s">
        <v>81</v>
      </c>
      <c r="G70" s="358" t="s">
        <v>82</v>
      </c>
      <c r="H70" s="358" t="s">
        <v>83</v>
      </c>
      <c r="I70" s="358" t="s">
        <v>84</v>
      </c>
      <c r="J70" s="358" t="s">
        <v>85</v>
      </c>
      <c r="K70" s="358" t="s">
        <v>86</v>
      </c>
      <c r="L70" s="358" t="s">
        <v>87</v>
      </c>
      <c r="M70" s="358" t="s">
        <v>88</v>
      </c>
      <c r="N70" s="358" t="s">
        <v>89</v>
      </c>
      <c r="O70" s="358" t="s">
        <v>90</v>
      </c>
      <c r="P70" s="358" t="s">
        <v>91</v>
      </c>
      <c r="Q70" s="358" t="s">
        <v>26</v>
      </c>
      <c r="R70" s="358" t="s">
        <v>92</v>
      </c>
      <c r="S70" s="358" t="s">
        <v>27</v>
      </c>
      <c r="T70" s="358" t="s">
        <v>1182</v>
      </c>
      <c r="U70" s="262" t="s">
        <v>1211</v>
      </c>
    </row>
    <row r="71" spans="1:21" ht="20.100000000000001" customHeight="1">
      <c r="A71" s="39" t="s">
        <v>93</v>
      </c>
      <c r="B71" s="40"/>
      <c r="C71" s="102"/>
      <c r="D71" s="253"/>
      <c r="E71" s="253"/>
      <c r="F71" s="253"/>
      <c r="G71" s="253"/>
      <c r="H71" s="253"/>
      <c r="I71" s="253"/>
      <c r="J71" s="253"/>
      <c r="K71" s="253"/>
      <c r="L71" s="253"/>
      <c r="M71" s="253"/>
      <c r="N71" s="253"/>
      <c r="O71" s="253"/>
      <c r="P71" s="253"/>
      <c r="Q71" s="253"/>
      <c r="R71" s="253"/>
      <c r="S71" s="253"/>
      <c r="T71" s="253"/>
      <c r="U71" s="253"/>
    </row>
    <row r="72" spans="1:21" ht="20.100000000000001" customHeight="1">
      <c r="A72" s="39" t="s">
        <v>94</v>
      </c>
      <c r="B72" s="40"/>
      <c r="C72" s="137"/>
      <c r="D72" s="253"/>
      <c r="E72" s="253"/>
      <c r="F72" s="253"/>
      <c r="G72" s="253"/>
      <c r="H72" s="253"/>
      <c r="I72" s="253"/>
      <c r="J72" s="253"/>
      <c r="K72" s="253"/>
      <c r="L72" s="253"/>
      <c r="M72" s="253"/>
      <c r="N72" s="253"/>
      <c r="O72" s="253"/>
      <c r="P72" s="253"/>
      <c r="Q72" s="253"/>
      <c r="R72" s="253"/>
      <c r="S72" s="253"/>
      <c r="T72" s="253"/>
      <c r="U72" s="253"/>
    </row>
    <row r="73" spans="1:21" ht="20.100000000000001" customHeight="1">
      <c r="A73" s="40" t="s">
        <v>95</v>
      </c>
      <c r="B73" s="40"/>
      <c r="C73" s="102"/>
      <c r="D73" s="253">
        <v>1954</v>
      </c>
      <c r="E73" s="253">
        <v>1897</v>
      </c>
      <c r="F73" s="253">
        <v>654</v>
      </c>
      <c r="G73" s="253">
        <v>657</v>
      </c>
      <c r="H73" s="253">
        <v>629</v>
      </c>
      <c r="I73" s="253">
        <v>606</v>
      </c>
      <c r="J73" s="253">
        <v>643</v>
      </c>
      <c r="K73" s="253">
        <v>643</v>
      </c>
      <c r="L73" s="253">
        <v>619</v>
      </c>
      <c r="M73" s="253">
        <v>619</v>
      </c>
      <c r="N73" s="253">
        <v>560</v>
      </c>
      <c r="O73" s="253">
        <v>549</v>
      </c>
      <c r="P73" s="253">
        <v>574</v>
      </c>
      <c r="Q73" s="253">
        <v>580</v>
      </c>
      <c r="R73" s="253">
        <v>580</v>
      </c>
      <c r="S73" s="253">
        <v>558</v>
      </c>
      <c r="T73" s="253">
        <v>560</v>
      </c>
      <c r="U73" s="247">
        <v>551</v>
      </c>
    </row>
    <row r="74" spans="1:21" ht="20.100000000000001" customHeight="1">
      <c r="A74" s="40" t="s">
        <v>96</v>
      </c>
      <c r="B74" s="40"/>
      <c r="C74" s="102"/>
      <c r="D74" s="253">
        <v>17111</v>
      </c>
      <c r="E74" s="253">
        <v>18336</v>
      </c>
      <c r="F74" s="253">
        <v>8252</v>
      </c>
      <c r="G74" s="253">
        <v>7266</v>
      </c>
      <c r="H74" s="253">
        <v>7170</v>
      </c>
      <c r="I74" s="253">
        <v>6226</v>
      </c>
      <c r="J74" s="253">
        <v>6366</v>
      </c>
      <c r="K74" s="253">
        <v>6612</v>
      </c>
      <c r="L74" s="253">
        <v>6490</v>
      </c>
      <c r="M74" s="253">
        <v>6601</v>
      </c>
      <c r="N74" s="253">
        <v>6072</v>
      </c>
      <c r="O74" s="253">
        <v>6070</v>
      </c>
      <c r="P74" s="253">
        <v>6324</v>
      </c>
      <c r="Q74" s="253">
        <v>6300</v>
      </c>
      <c r="R74" s="253">
        <v>6359</v>
      </c>
      <c r="S74" s="253">
        <v>6572</v>
      </c>
      <c r="T74" s="253">
        <v>6556</v>
      </c>
      <c r="U74" s="247">
        <v>6557</v>
      </c>
    </row>
    <row r="75" spans="1:21" ht="20.100000000000001" customHeight="1">
      <c r="A75" s="40" t="s">
        <v>97</v>
      </c>
      <c r="B75" s="40"/>
      <c r="C75" s="102"/>
      <c r="D75" s="253">
        <v>2225</v>
      </c>
      <c r="E75" s="253">
        <v>2316</v>
      </c>
      <c r="F75" s="253">
        <v>1586</v>
      </c>
      <c r="G75" s="253">
        <v>1249</v>
      </c>
      <c r="H75" s="253">
        <v>1265</v>
      </c>
      <c r="I75" s="253">
        <v>1027</v>
      </c>
      <c r="J75" s="253">
        <v>1021</v>
      </c>
      <c r="K75" s="253">
        <v>1059</v>
      </c>
      <c r="L75" s="253">
        <v>1231</v>
      </c>
      <c r="M75" s="253">
        <v>1233</v>
      </c>
      <c r="N75" s="253">
        <v>1237</v>
      </c>
      <c r="O75" s="253">
        <v>1260</v>
      </c>
      <c r="P75" s="253">
        <v>1309</v>
      </c>
      <c r="Q75" s="253">
        <v>1298</v>
      </c>
      <c r="R75" s="253">
        <v>1309</v>
      </c>
      <c r="S75" s="253">
        <v>1335</v>
      </c>
      <c r="T75" s="253">
        <v>1338</v>
      </c>
      <c r="U75" s="247">
        <v>1354</v>
      </c>
    </row>
    <row r="76" spans="1:21" ht="20.100000000000001" customHeight="1">
      <c r="A76" s="40" t="s">
        <v>98</v>
      </c>
      <c r="B76" s="40"/>
      <c r="C76" s="102"/>
      <c r="D76" s="253">
        <v>3399</v>
      </c>
      <c r="E76" s="253">
        <v>3213</v>
      </c>
      <c r="F76" s="253">
        <v>957</v>
      </c>
      <c r="G76" s="253">
        <v>966</v>
      </c>
      <c r="H76" s="253">
        <v>983</v>
      </c>
      <c r="I76" s="253">
        <v>988</v>
      </c>
      <c r="J76" s="253">
        <v>1023</v>
      </c>
      <c r="K76" s="253">
        <v>1058</v>
      </c>
      <c r="L76" s="253">
        <v>1064</v>
      </c>
      <c r="M76" s="253">
        <v>1077</v>
      </c>
      <c r="N76" s="253">
        <v>1097</v>
      </c>
      <c r="O76" s="253">
        <v>1117</v>
      </c>
      <c r="P76" s="253">
        <v>1108</v>
      </c>
      <c r="Q76" s="253">
        <v>1131</v>
      </c>
      <c r="R76" s="253">
        <v>1144</v>
      </c>
      <c r="S76" s="253">
        <v>1153</v>
      </c>
      <c r="T76" s="253">
        <v>1160</v>
      </c>
      <c r="U76" s="247">
        <v>1167</v>
      </c>
    </row>
    <row r="77" spans="1:21" ht="20.100000000000001" customHeight="1">
      <c r="A77" s="40" t="s">
        <v>99</v>
      </c>
      <c r="B77" s="40"/>
      <c r="C77" s="102"/>
      <c r="D77" s="253">
        <v>579</v>
      </c>
      <c r="E77" s="253">
        <v>1209</v>
      </c>
      <c r="F77" s="253">
        <v>933</v>
      </c>
      <c r="G77" s="253">
        <v>628</v>
      </c>
      <c r="H77" s="253">
        <v>603</v>
      </c>
      <c r="I77" s="253">
        <v>195</v>
      </c>
      <c r="J77" s="253">
        <v>200</v>
      </c>
      <c r="K77" s="253">
        <v>201</v>
      </c>
      <c r="L77" s="253">
        <v>203</v>
      </c>
      <c r="M77" s="253">
        <v>208</v>
      </c>
      <c r="N77" s="253">
        <v>208</v>
      </c>
      <c r="O77" s="253">
        <v>238</v>
      </c>
      <c r="P77" s="253">
        <v>227</v>
      </c>
      <c r="Q77" s="253">
        <v>242</v>
      </c>
      <c r="R77" s="253">
        <v>246</v>
      </c>
      <c r="S77" s="253">
        <v>274</v>
      </c>
      <c r="T77" s="253">
        <v>290</v>
      </c>
      <c r="U77" s="247">
        <v>277</v>
      </c>
    </row>
    <row r="78" spans="1:21" ht="20.100000000000001" customHeight="1">
      <c r="A78" s="40" t="s">
        <v>100</v>
      </c>
      <c r="B78" s="40"/>
      <c r="C78" s="102"/>
      <c r="D78" s="253">
        <v>3180</v>
      </c>
      <c r="E78" s="253">
        <v>4886</v>
      </c>
      <c r="F78" s="253">
        <v>844</v>
      </c>
      <c r="G78" s="253">
        <v>933</v>
      </c>
      <c r="H78" s="253">
        <v>764</v>
      </c>
      <c r="I78" s="253">
        <v>990</v>
      </c>
      <c r="J78" s="253">
        <v>987</v>
      </c>
      <c r="K78" s="253">
        <v>958</v>
      </c>
      <c r="L78" s="253">
        <v>951</v>
      </c>
      <c r="M78" s="253">
        <v>905</v>
      </c>
      <c r="N78" s="253">
        <v>889</v>
      </c>
      <c r="O78" s="253">
        <v>845</v>
      </c>
      <c r="P78" s="253">
        <v>835</v>
      </c>
      <c r="Q78" s="253">
        <v>828</v>
      </c>
      <c r="R78" s="253">
        <v>815</v>
      </c>
      <c r="S78" s="253">
        <v>812</v>
      </c>
      <c r="T78" s="253">
        <v>795</v>
      </c>
      <c r="U78" s="247">
        <v>796</v>
      </c>
    </row>
    <row r="79" spans="1:21" ht="20.100000000000001" customHeight="1">
      <c r="A79" s="40" t="s">
        <v>101</v>
      </c>
      <c r="B79" s="40"/>
      <c r="C79" s="102"/>
      <c r="D79" s="253">
        <v>38217</v>
      </c>
      <c r="E79" s="253">
        <v>60127</v>
      </c>
      <c r="F79" s="253">
        <v>679</v>
      </c>
      <c r="G79" s="253">
        <v>343</v>
      </c>
      <c r="H79" s="253">
        <v>355</v>
      </c>
      <c r="I79" s="253">
        <v>318</v>
      </c>
      <c r="J79" s="253">
        <v>265</v>
      </c>
      <c r="K79" s="253">
        <v>216</v>
      </c>
      <c r="L79" s="253">
        <v>313</v>
      </c>
      <c r="M79" s="253">
        <v>229</v>
      </c>
      <c r="N79" s="253">
        <v>174</v>
      </c>
      <c r="O79" s="253">
        <v>266</v>
      </c>
      <c r="P79" s="253">
        <v>305</v>
      </c>
      <c r="Q79" s="253">
        <v>264</v>
      </c>
      <c r="R79" s="253">
        <v>168</v>
      </c>
      <c r="S79" s="253">
        <v>145</v>
      </c>
      <c r="T79" s="253">
        <v>206</v>
      </c>
      <c r="U79" s="247">
        <v>202</v>
      </c>
    </row>
    <row r="80" spans="1:21" ht="20.100000000000001" customHeight="1">
      <c r="A80" s="107" t="s">
        <v>102</v>
      </c>
      <c r="B80" s="107"/>
      <c r="C80" s="108"/>
      <c r="D80" s="334">
        <v>1321</v>
      </c>
      <c r="E80" s="334">
        <v>1327</v>
      </c>
      <c r="F80" s="334">
        <v>738</v>
      </c>
      <c r="G80" s="334">
        <v>624</v>
      </c>
      <c r="H80" s="334">
        <v>631</v>
      </c>
      <c r="I80" s="334">
        <v>556</v>
      </c>
      <c r="J80" s="334">
        <v>574</v>
      </c>
      <c r="K80" s="334">
        <v>644</v>
      </c>
      <c r="L80" s="334">
        <v>483</v>
      </c>
      <c r="M80" s="334">
        <v>520</v>
      </c>
      <c r="N80" s="334">
        <v>539</v>
      </c>
      <c r="O80" s="334">
        <v>431</v>
      </c>
      <c r="P80" s="334">
        <v>462</v>
      </c>
      <c r="Q80" s="334">
        <v>518</v>
      </c>
      <c r="R80" s="334">
        <v>538</v>
      </c>
      <c r="S80" s="334">
        <v>565</v>
      </c>
      <c r="T80" s="334">
        <v>583</v>
      </c>
      <c r="U80" s="308">
        <v>600</v>
      </c>
    </row>
    <row r="81" spans="1:21" ht="20.100000000000001" customHeight="1">
      <c r="A81" s="39" t="s">
        <v>103</v>
      </c>
      <c r="B81" s="39"/>
      <c r="C81" s="102"/>
      <c r="D81" s="253">
        <v>67987</v>
      </c>
      <c r="E81" s="253">
        <v>93313</v>
      </c>
      <c r="F81" s="253">
        <v>14644</v>
      </c>
      <c r="G81" s="253">
        <v>12668</v>
      </c>
      <c r="H81" s="253">
        <v>12400</v>
      </c>
      <c r="I81" s="253">
        <v>10905</v>
      </c>
      <c r="J81" s="253">
        <v>11079</v>
      </c>
      <c r="K81" s="253">
        <v>11392</v>
      </c>
      <c r="L81" s="253">
        <v>11355</v>
      </c>
      <c r="M81" s="253">
        <v>11392</v>
      </c>
      <c r="N81" s="253">
        <v>10776</v>
      </c>
      <c r="O81" s="253">
        <v>10777</v>
      </c>
      <c r="P81" s="253">
        <v>11144</v>
      </c>
      <c r="Q81" s="253">
        <v>11161</v>
      </c>
      <c r="R81" s="253">
        <v>11158</v>
      </c>
      <c r="S81" s="253">
        <v>11414</v>
      </c>
      <c r="T81" s="253">
        <v>11488</v>
      </c>
      <c r="U81" s="247">
        <v>11504</v>
      </c>
    </row>
    <row r="82" spans="1:21" ht="20.100000000000001" customHeight="1">
      <c r="A82" s="40"/>
      <c r="B82" s="40"/>
      <c r="C82" s="102"/>
      <c r="D82" s="253"/>
      <c r="E82" s="253"/>
      <c r="F82" s="253"/>
      <c r="G82" s="253"/>
      <c r="H82" s="253"/>
      <c r="I82" s="253"/>
      <c r="J82" s="253"/>
      <c r="K82" s="253"/>
      <c r="L82" s="253"/>
      <c r="M82" s="253"/>
      <c r="N82" s="253"/>
      <c r="O82" s="253"/>
      <c r="P82" s="253"/>
      <c r="Q82" s="253"/>
      <c r="R82" s="253"/>
      <c r="S82" s="253"/>
      <c r="T82" s="253"/>
      <c r="U82" s="253"/>
    </row>
    <row r="83" spans="1:21" ht="20.100000000000001" customHeight="1">
      <c r="A83" s="39" t="s">
        <v>104</v>
      </c>
      <c r="B83" s="40"/>
      <c r="C83" s="137"/>
      <c r="D83" s="253"/>
      <c r="E83" s="253"/>
      <c r="F83" s="253"/>
      <c r="G83" s="253"/>
      <c r="H83" s="253"/>
      <c r="I83" s="253"/>
      <c r="J83" s="253"/>
      <c r="K83" s="253"/>
      <c r="L83" s="253"/>
      <c r="M83" s="253"/>
      <c r="N83" s="253"/>
      <c r="O83" s="253"/>
      <c r="P83" s="253"/>
      <c r="Q83" s="253"/>
      <c r="R83" s="253"/>
      <c r="S83" s="253"/>
      <c r="T83" s="253"/>
      <c r="U83" s="253"/>
    </row>
    <row r="84" spans="1:21" ht="20.100000000000001" customHeight="1">
      <c r="A84" s="40" t="s">
        <v>105</v>
      </c>
      <c r="B84" s="40"/>
      <c r="C84" s="102"/>
      <c r="D84" s="253">
        <v>3895</v>
      </c>
      <c r="E84" s="253">
        <v>3983</v>
      </c>
      <c r="F84" s="253">
        <v>307</v>
      </c>
      <c r="G84" s="253">
        <v>465</v>
      </c>
      <c r="H84" s="253">
        <v>439</v>
      </c>
      <c r="I84" s="253">
        <v>322</v>
      </c>
      <c r="J84" s="253">
        <v>322</v>
      </c>
      <c r="K84" s="253">
        <v>452</v>
      </c>
      <c r="L84" s="253">
        <v>405</v>
      </c>
      <c r="M84" s="253">
        <v>411</v>
      </c>
      <c r="N84" s="253">
        <v>348</v>
      </c>
      <c r="O84" s="253">
        <v>420</v>
      </c>
      <c r="P84" s="253">
        <v>407</v>
      </c>
      <c r="Q84" s="253">
        <v>432</v>
      </c>
      <c r="R84" s="253">
        <v>414</v>
      </c>
      <c r="S84" s="253">
        <v>512</v>
      </c>
      <c r="T84" s="253">
        <v>504</v>
      </c>
      <c r="U84" s="247">
        <v>481</v>
      </c>
    </row>
    <row r="85" spans="1:21" ht="20.100000000000001" customHeight="1">
      <c r="A85" s="40" t="s">
        <v>101</v>
      </c>
      <c r="B85" s="40"/>
      <c r="C85" s="102"/>
      <c r="D85" s="253">
        <v>105593</v>
      </c>
      <c r="E85" s="253">
        <v>107673</v>
      </c>
      <c r="F85" s="253">
        <v>3166</v>
      </c>
      <c r="G85" s="253">
        <v>1486</v>
      </c>
      <c r="H85" s="253">
        <v>1278</v>
      </c>
      <c r="I85" s="253">
        <v>1071</v>
      </c>
      <c r="J85" s="253">
        <v>918</v>
      </c>
      <c r="K85" s="253">
        <v>389</v>
      </c>
      <c r="L85" s="253">
        <v>634</v>
      </c>
      <c r="M85" s="253">
        <v>442</v>
      </c>
      <c r="N85" s="253">
        <v>303</v>
      </c>
      <c r="O85" s="253">
        <v>379</v>
      </c>
      <c r="P85" s="253">
        <v>383</v>
      </c>
      <c r="Q85" s="253">
        <v>247</v>
      </c>
      <c r="R85" s="253">
        <v>91</v>
      </c>
      <c r="S85" s="253">
        <v>188</v>
      </c>
      <c r="T85" s="253">
        <v>258</v>
      </c>
      <c r="U85" s="247">
        <v>230</v>
      </c>
    </row>
    <row r="86" spans="1:21" ht="20.100000000000001" customHeight="1">
      <c r="A86" s="40" t="s">
        <v>106</v>
      </c>
      <c r="B86" s="40"/>
      <c r="C86" s="102"/>
      <c r="D86" s="253">
        <v>640</v>
      </c>
      <c r="E86" s="253">
        <v>687</v>
      </c>
      <c r="F86" s="253">
        <v>4651</v>
      </c>
      <c r="G86" s="253">
        <v>660</v>
      </c>
      <c r="H86" s="253">
        <v>690</v>
      </c>
      <c r="I86" s="253">
        <v>477</v>
      </c>
      <c r="J86" s="253">
        <v>389</v>
      </c>
      <c r="K86" s="253">
        <v>389</v>
      </c>
      <c r="L86" s="253">
        <v>289</v>
      </c>
      <c r="M86" s="253">
        <v>292</v>
      </c>
      <c r="N86" s="253">
        <v>290</v>
      </c>
      <c r="O86" s="253">
        <v>283</v>
      </c>
      <c r="P86" s="253">
        <v>243</v>
      </c>
      <c r="Q86" s="253">
        <v>269</v>
      </c>
      <c r="R86" s="253">
        <v>360</v>
      </c>
      <c r="S86" s="253">
        <v>359</v>
      </c>
      <c r="T86" s="253">
        <v>278</v>
      </c>
      <c r="U86" s="247">
        <v>134</v>
      </c>
    </row>
    <row r="87" spans="1:21" ht="20.100000000000001" customHeight="1">
      <c r="A87" s="40" t="s">
        <v>107</v>
      </c>
      <c r="B87" s="40"/>
      <c r="C87" s="102"/>
      <c r="D87" s="253">
        <v>170</v>
      </c>
      <c r="E87" s="253">
        <v>256</v>
      </c>
      <c r="F87" s="253">
        <v>103</v>
      </c>
      <c r="G87" s="253">
        <v>71</v>
      </c>
      <c r="H87" s="253">
        <v>66</v>
      </c>
      <c r="I87" s="253">
        <v>77</v>
      </c>
      <c r="J87" s="253">
        <v>79</v>
      </c>
      <c r="K87" s="253">
        <v>59</v>
      </c>
      <c r="L87" s="253">
        <v>48</v>
      </c>
      <c r="M87" s="253">
        <v>69</v>
      </c>
      <c r="N87" s="253">
        <v>29</v>
      </c>
      <c r="O87" s="253">
        <v>101</v>
      </c>
      <c r="P87" s="253"/>
      <c r="Q87" s="253"/>
      <c r="R87" s="253"/>
      <c r="S87" s="253"/>
      <c r="T87" s="253"/>
      <c r="U87" s="247"/>
    </row>
    <row r="88" spans="1:21" ht="20.100000000000001" customHeight="1">
      <c r="A88" s="40" t="s">
        <v>108</v>
      </c>
      <c r="B88" s="40"/>
      <c r="C88" s="102"/>
      <c r="D88" s="253">
        <v>7441</v>
      </c>
      <c r="E88" s="253">
        <v>10719</v>
      </c>
      <c r="F88" s="253">
        <v>3694</v>
      </c>
      <c r="G88" s="253">
        <v>2607</v>
      </c>
      <c r="H88" s="253">
        <v>1314</v>
      </c>
      <c r="I88" s="253">
        <v>1071</v>
      </c>
      <c r="J88" s="253">
        <v>672</v>
      </c>
      <c r="K88" s="253">
        <v>590</v>
      </c>
      <c r="L88" s="253">
        <v>320</v>
      </c>
      <c r="M88" s="253">
        <v>336</v>
      </c>
      <c r="N88" s="253">
        <v>269</v>
      </c>
      <c r="O88" s="253">
        <v>205</v>
      </c>
      <c r="P88" s="253">
        <v>280</v>
      </c>
      <c r="Q88" s="253">
        <v>160</v>
      </c>
      <c r="R88" s="253">
        <v>159</v>
      </c>
      <c r="S88" s="253">
        <v>179</v>
      </c>
      <c r="T88" s="253">
        <v>0</v>
      </c>
      <c r="U88" s="247">
        <v>0</v>
      </c>
    </row>
    <row r="89" spans="1:21" ht="20.100000000000001" customHeight="1">
      <c r="A89" s="40" t="s">
        <v>109</v>
      </c>
      <c r="B89" s="40"/>
      <c r="C89" s="102"/>
      <c r="D89" s="253">
        <v>13323</v>
      </c>
      <c r="E89" s="253">
        <v>10781</v>
      </c>
      <c r="F89" s="253">
        <v>1019</v>
      </c>
      <c r="G89" s="253">
        <v>1767</v>
      </c>
      <c r="H89" s="253">
        <v>1419</v>
      </c>
      <c r="I89" s="253">
        <v>851</v>
      </c>
      <c r="J89" s="253">
        <v>831</v>
      </c>
      <c r="K89" s="253">
        <v>1286</v>
      </c>
      <c r="L89" s="253">
        <v>1030</v>
      </c>
      <c r="M89" s="253">
        <v>796</v>
      </c>
      <c r="N89" s="253">
        <v>692</v>
      </c>
      <c r="O89" s="253">
        <v>1007</v>
      </c>
      <c r="P89" s="253">
        <v>967</v>
      </c>
      <c r="Q89" s="253">
        <v>637</v>
      </c>
      <c r="R89" s="253">
        <v>599</v>
      </c>
      <c r="S89" s="253">
        <v>889</v>
      </c>
      <c r="T89" s="253">
        <v>989</v>
      </c>
      <c r="U89" s="247">
        <v>641</v>
      </c>
    </row>
    <row r="90" spans="1:21" ht="20.100000000000001" customHeight="1">
      <c r="A90" s="40" t="s">
        <v>110</v>
      </c>
      <c r="B90" s="40"/>
      <c r="C90" s="102"/>
      <c r="D90" s="253">
        <v>6419</v>
      </c>
      <c r="E90" s="253">
        <v>4165</v>
      </c>
      <c r="F90" s="253">
        <v>3638</v>
      </c>
      <c r="G90" s="253">
        <v>3919</v>
      </c>
      <c r="H90" s="253">
        <v>3729</v>
      </c>
      <c r="I90" s="253">
        <v>4156</v>
      </c>
      <c r="J90" s="253">
        <v>4552</v>
      </c>
      <c r="K90" s="253">
        <v>4183</v>
      </c>
      <c r="L90" s="253">
        <v>4875</v>
      </c>
      <c r="M90" s="253">
        <v>4058</v>
      </c>
      <c r="N90" s="253">
        <v>4255</v>
      </c>
      <c r="O90" s="253">
        <v>4136</v>
      </c>
      <c r="P90" s="253">
        <v>4318</v>
      </c>
      <c r="Q90" s="253">
        <v>3153</v>
      </c>
      <c r="R90" s="253">
        <v>3092</v>
      </c>
      <c r="S90" s="253">
        <v>2903</v>
      </c>
      <c r="T90" s="253">
        <v>2478</v>
      </c>
      <c r="U90" s="247">
        <v>2102</v>
      </c>
    </row>
    <row r="91" spans="1:21" ht="20.100000000000001" customHeight="1">
      <c r="A91" s="107" t="s">
        <v>111</v>
      </c>
      <c r="B91" s="107"/>
      <c r="C91" s="108"/>
      <c r="D91" s="334">
        <v>956</v>
      </c>
      <c r="E91" s="334">
        <v>92</v>
      </c>
      <c r="F91" s="334">
        <v>498</v>
      </c>
      <c r="G91" s="334" t="s">
        <v>68</v>
      </c>
      <c r="H91" s="334" t="s">
        <v>68</v>
      </c>
      <c r="I91" s="334" t="s">
        <v>68</v>
      </c>
      <c r="J91" s="334" t="s">
        <v>68</v>
      </c>
      <c r="K91" s="334" t="s">
        <v>68</v>
      </c>
      <c r="L91" s="334" t="s">
        <v>68</v>
      </c>
      <c r="M91" s="334" t="s">
        <v>68</v>
      </c>
      <c r="N91" s="334">
        <v>768</v>
      </c>
      <c r="O91" s="334" t="s">
        <v>68</v>
      </c>
      <c r="P91" s="334" t="s">
        <v>68</v>
      </c>
      <c r="Q91" s="334" t="s">
        <v>68</v>
      </c>
      <c r="R91" s="334" t="s">
        <v>68</v>
      </c>
      <c r="S91" s="334" t="s">
        <v>68</v>
      </c>
      <c r="T91" s="334" t="s">
        <v>68</v>
      </c>
      <c r="U91" s="605">
        <v>0</v>
      </c>
    </row>
    <row r="92" spans="1:21" ht="20.100000000000001" customHeight="1">
      <c r="A92" s="39" t="s">
        <v>112</v>
      </c>
      <c r="B92" s="39"/>
      <c r="C92" s="102"/>
      <c r="D92" s="253">
        <v>138438</v>
      </c>
      <c r="E92" s="253">
        <v>138356</v>
      </c>
      <c r="F92" s="253">
        <v>17075</v>
      </c>
      <c r="G92" s="253">
        <v>10975</v>
      </c>
      <c r="H92" s="253">
        <v>8935</v>
      </c>
      <c r="I92" s="253">
        <v>8025</v>
      </c>
      <c r="J92" s="253">
        <v>7762</v>
      </c>
      <c r="K92" s="253">
        <v>7347</v>
      </c>
      <c r="L92" s="253">
        <v>7601</v>
      </c>
      <c r="M92" s="253">
        <v>6404</v>
      </c>
      <c r="N92" s="253">
        <v>6953</v>
      </c>
      <c r="O92" s="253">
        <v>6530</v>
      </c>
      <c r="P92" s="253">
        <v>6599</v>
      </c>
      <c r="Q92" s="253">
        <v>4899</v>
      </c>
      <c r="R92" s="253">
        <v>4715</v>
      </c>
      <c r="S92" s="253">
        <v>5030</v>
      </c>
      <c r="T92" s="253">
        <v>4507</v>
      </c>
      <c r="U92" s="247">
        <v>3588</v>
      </c>
    </row>
    <row r="93" spans="1:21" ht="20.100000000000001" customHeight="1">
      <c r="A93" s="40"/>
      <c r="B93" s="40"/>
      <c r="C93" s="102"/>
      <c r="D93" s="253"/>
      <c r="E93" s="253"/>
      <c r="F93" s="253"/>
      <c r="G93" s="253"/>
      <c r="H93" s="253"/>
      <c r="I93" s="253"/>
      <c r="J93" s="253"/>
      <c r="K93" s="253"/>
      <c r="L93" s="253"/>
      <c r="M93" s="253"/>
      <c r="N93" s="253"/>
      <c r="O93" s="253"/>
      <c r="P93" s="253"/>
      <c r="Q93" s="253"/>
      <c r="R93" s="253"/>
      <c r="S93" s="253"/>
      <c r="T93" s="253"/>
      <c r="U93" s="247"/>
    </row>
    <row r="94" spans="1:21" ht="20.100000000000001" customHeight="1" thickBot="1">
      <c r="A94" s="135" t="s">
        <v>113</v>
      </c>
      <c r="B94" s="135"/>
      <c r="C94" s="135"/>
      <c r="D94" s="549">
        <v>206425</v>
      </c>
      <c r="E94" s="549">
        <v>231669</v>
      </c>
      <c r="F94" s="549">
        <v>31719</v>
      </c>
      <c r="G94" s="549">
        <v>23642</v>
      </c>
      <c r="H94" s="549">
        <v>21334</v>
      </c>
      <c r="I94" s="549">
        <v>18930</v>
      </c>
      <c r="J94" s="549">
        <v>18842</v>
      </c>
      <c r="K94" s="549">
        <v>18739</v>
      </c>
      <c r="L94" s="549">
        <v>18956</v>
      </c>
      <c r="M94" s="549">
        <v>17796</v>
      </c>
      <c r="N94" s="549">
        <v>17729</v>
      </c>
      <c r="O94" s="549">
        <v>17307</v>
      </c>
      <c r="P94" s="549">
        <v>17743</v>
      </c>
      <c r="Q94" s="549">
        <v>16060</v>
      </c>
      <c r="R94" s="549">
        <v>15873</v>
      </c>
      <c r="S94" s="549">
        <v>16444</v>
      </c>
      <c r="T94" s="549">
        <v>15994</v>
      </c>
      <c r="U94" s="542">
        <v>15092</v>
      </c>
    </row>
    <row r="95" spans="1:21" ht="20.100000000000001" customHeight="1" thickTop="1">
      <c r="A95" s="40"/>
      <c r="B95" s="40"/>
      <c r="C95" s="102"/>
      <c r="D95" s="253"/>
      <c r="E95" s="253"/>
      <c r="F95" s="253"/>
      <c r="G95" s="253"/>
      <c r="H95" s="253"/>
      <c r="I95" s="253"/>
      <c r="J95" s="253"/>
      <c r="K95" s="253"/>
      <c r="L95" s="253"/>
      <c r="M95" s="253"/>
      <c r="N95" s="253"/>
      <c r="O95" s="253"/>
      <c r="P95" s="253"/>
      <c r="Q95" s="253"/>
      <c r="R95" s="253"/>
      <c r="S95" s="253"/>
      <c r="T95" s="253"/>
      <c r="U95" s="253"/>
    </row>
    <row r="96" spans="1:21" ht="20.100000000000001" customHeight="1">
      <c r="A96" s="39" t="s">
        <v>114</v>
      </c>
      <c r="B96" s="18"/>
      <c r="C96" s="139"/>
      <c r="D96" s="253"/>
      <c r="E96" s="253"/>
      <c r="F96" s="253"/>
      <c r="G96" s="253"/>
      <c r="H96" s="253"/>
      <c r="I96" s="253"/>
      <c r="J96" s="253"/>
      <c r="K96" s="253"/>
      <c r="L96" s="253"/>
      <c r="M96" s="253"/>
      <c r="N96" s="253"/>
      <c r="O96" s="253"/>
      <c r="P96" s="253"/>
      <c r="Q96" s="253"/>
      <c r="R96" s="253"/>
      <c r="S96" s="253"/>
      <c r="T96" s="253"/>
      <c r="U96" s="253"/>
    </row>
    <row r="97" spans="1:21" ht="20.100000000000001" customHeight="1">
      <c r="A97" s="39" t="s">
        <v>115</v>
      </c>
      <c r="B97" s="40"/>
      <c r="C97" s="102"/>
      <c r="D97" s="253"/>
      <c r="E97" s="253"/>
      <c r="F97" s="253"/>
      <c r="G97" s="253"/>
      <c r="H97" s="253"/>
      <c r="I97" s="253"/>
      <c r="J97" s="253"/>
      <c r="K97" s="253"/>
      <c r="L97" s="253"/>
      <c r="M97" s="253"/>
      <c r="N97" s="253"/>
      <c r="O97" s="253"/>
      <c r="P97" s="253"/>
      <c r="Q97" s="253"/>
      <c r="R97" s="253"/>
      <c r="S97" s="253"/>
      <c r="T97" s="253"/>
      <c r="U97" s="253"/>
    </row>
    <row r="98" spans="1:21" ht="20.100000000000001" customHeight="1">
      <c r="A98" s="40" t="s">
        <v>116</v>
      </c>
      <c r="B98" s="40"/>
      <c r="C98" s="102"/>
      <c r="D98" s="253">
        <v>3046</v>
      </c>
      <c r="E98" s="253">
        <v>3046</v>
      </c>
      <c r="F98" s="253">
        <v>3046</v>
      </c>
      <c r="G98" s="253">
        <v>3046</v>
      </c>
      <c r="H98" s="253">
        <v>3046</v>
      </c>
      <c r="I98" s="253">
        <v>3046</v>
      </c>
      <c r="J98" s="253">
        <v>3046</v>
      </c>
      <c r="K98" s="253">
        <v>3046</v>
      </c>
      <c r="L98" s="253">
        <v>3046</v>
      </c>
      <c r="M98" s="253">
        <v>3046</v>
      </c>
      <c r="N98" s="253">
        <v>3046</v>
      </c>
      <c r="O98" s="253">
        <v>3046</v>
      </c>
      <c r="P98" s="253">
        <v>3046</v>
      </c>
      <c r="Q98" s="253">
        <v>3046</v>
      </c>
      <c r="R98" s="253">
        <v>3046</v>
      </c>
      <c r="S98" s="253">
        <v>3046</v>
      </c>
      <c r="T98" s="253">
        <v>3046</v>
      </c>
      <c r="U98" s="247">
        <v>3046</v>
      </c>
    </row>
    <row r="99" spans="1:21" ht="20.100000000000001" customHeight="1">
      <c r="A99" s="40" t="s">
        <v>117</v>
      </c>
      <c r="B99" s="40"/>
      <c r="C99" s="102"/>
      <c r="D99" s="253">
        <v>73</v>
      </c>
      <c r="E99" s="253">
        <v>73</v>
      </c>
      <c r="F99" s="253">
        <v>73</v>
      </c>
      <c r="G99" s="253">
        <v>73</v>
      </c>
      <c r="H99" s="253">
        <v>73</v>
      </c>
      <c r="I99" s="253">
        <v>73</v>
      </c>
      <c r="J99" s="253">
        <v>73</v>
      </c>
      <c r="K99" s="253">
        <v>73</v>
      </c>
      <c r="L99" s="253">
        <v>73</v>
      </c>
      <c r="M99" s="253">
        <v>73</v>
      </c>
      <c r="N99" s="253">
        <v>73</v>
      </c>
      <c r="O99" s="253">
        <v>73</v>
      </c>
      <c r="P99" s="253">
        <v>73</v>
      </c>
      <c r="Q99" s="253">
        <v>73</v>
      </c>
      <c r="R99" s="253">
        <v>73</v>
      </c>
      <c r="S99" s="253">
        <v>73</v>
      </c>
      <c r="T99" s="253">
        <v>73</v>
      </c>
      <c r="U99" s="247">
        <v>73</v>
      </c>
    </row>
    <row r="100" spans="1:21" ht="20.100000000000001" customHeight="1">
      <c r="A100" s="40" t="s">
        <v>118</v>
      </c>
      <c r="B100" s="40"/>
      <c r="C100" s="102"/>
      <c r="D100" s="323">
        <v>6479</v>
      </c>
      <c r="E100" s="323">
        <v>1954</v>
      </c>
      <c r="F100" s="323">
        <v>7528</v>
      </c>
      <c r="G100" s="323">
        <v>6467</v>
      </c>
      <c r="H100" s="323">
        <v>6918</v>
      </c>
      <c r="I100" s="323">
        <v>4946</v>
      </c>
      <c r="J100" s="323">
        <v>5167</v>
      </c>
      <c r="K100" s="323">
        <v>5592</v>
      </c>
      <c r="L100" s="323">
        <v>5047</v>
      </c>
      <c r="M100" s="323">
        <v>5263</v>
      </c>
      <c r="N100" s="323">
        <v>5391</v>
      </c>
      <c r="O100" s="323">
        <v>5770</v>
      </c>
      <c r="P100" s="323">
        <v>6190</v>
      </c>
      <c r="Q100" s="323">
        <v>4989</v>
      </c>
      <c r="R100" s="323">
        <v>5050</v>
      </c>
      <c r="S100" s="323">
        <v>5333</v>
      </c>
      <c r="T100" s="323">
        <v>5087</v>
      </c>
      <c r="U100" s="311">
        <v>5183</v>
      </c>
    </row>
    <row r="101" spans="1:21" ht="20.100000000000001" customHeight="1">
      <c r="A101" s="107" t="s">
        <v>119</v>
      </c>
      <c r="B101" s="107"/>
      <c r="C101" s="108"/>
      <c r="D101" s="236">
        <v>-1563</v>
      </c>
      <c r="E101" s="236">
        <v>-3093</v>
      </c>
      <c r="F101" s="236">
        <v>-4181</v>
      </c>
      <c r="G101" s="236">
        <v>-1916</v>
      </c>
      <c r="H101" s="236">
        <v>-313</v>
      </c>
      <c r="I101" s="236">
        <v>-383</v>
      </c>
      <c r="J101" s="236">
        <v>158</v>
      </c>
      <c r="K101" s="236">
        <v>-273</v>
      </c>
      <c r="L101" s="236">
        <v>139</v>
      </c>
      <c r="M101" s="236">
        <v>90</v>
      </c>
      <c r="N101" s="236">
        <v>-11</v>
      </c>
      <c r="O101" s="236">
        <v>186</v>
      </c>
      <c r="P101" s="236">
        <v>290</v>
      </c>
      <c r="Q101" s="236">
        <v>157</v>
      </c>
      <c r="R101" s="236">
        <v>-82</v>
      </c>
      <c r="S101" s="236">
        <v>87</v>
      </c>
      <c r="T101" s="236">
        <v>-13</v>
      </c>
      <c r="U101" s="248">
        <v>-159</v>
      </c>
    </row>
    <row r="102" spans="1:21" ht="20.100000000000001" customHeight="1">
      <c r="A102" s="39" t="s">
        <v>120</v>
      </c>
      <c r="B102" s="39"/>
      <c r="C102" s="102"/>
      <c r="D102" s="253">
        <v>8036</v>
      </c>
      <c r="E102" s="253">
        <v>1980</v>
      </c>
      <c r="F102" s="253">
        <v>6466</v>
      </c>
      <c r="G102" s="253">
        <v>7670</v>
      </c>
      <c r="H102" s="253">
        <v>9724</v>
      </c>
      <c r="I102" s="253">
        <v>7682</v>
      </c>
      <c r="J102" s="253">
        <v>8444</v>
      </c>
      <c r="K102" s="253">
        <v>8438</v>
      </c>
      <c r="L102" s="253">
        <v>8305</v>
      </c>
      <c r="M102" s="253">
        <v>8472</v>
      </c>
      <c r="N102" s="253">
        <v>8498</v>
      </c>
      <c r="O102" s="253">
        <v>9074</v>
      </c>
      <c r="P102" s="253">
        <v>9599</v>
      </c>
      <c r="Q102" s="253">
        <v>8265</v>
      </c>
      <c r="R102" s="253">
        <v>8087</v>
      </c>
      <c r="S102" s="253">
        <v>8539</v>
      </c>
      <c r="T102" s="253">
        <v>8194</v>
      </c>
      <c r="U102" s="247">
        <v>8143</v>
      </c>
    </row>
    <row r="103" spans="1:21" ht="20.100000000000001" customHeight="1">
      <c r="A103" s="140" t="s">
        <v>65</v>
      </c>
      <c r="B103" s="140"/>
      <c r="C103" s="108"/>
      <c r="D103" s="334">
        <v>727</v>
      </c>
      <c r="E103" s="334">
        <v>-668</v>
      </c>
      <c r="F103" s="334">
        <v>77</v>
      </c>
      <c r="G103" s="334">
        <v>67</v>
      </c>
      <c r="H103" s="334">
        <v>68</v>
      </c>
      <c r="I103" s="334">
        <v>58</v>
      </c>
      <c r="J103" s="334">
        <v>57</v>
      </c>
      <c r="K103" s="334">
        <v>60</v>
      </c>
      <c r="L103" s="334">
        <v>85</v>
      </c>
      <c r="M103" s="334">
        <v>83</v>
      </c>
      <c r="N103" s="334">
        <v>85</v>
      </c>
      <c r="O103" s="334">
        <v>79</v>
      </c>
      <c r="P103" s="334">
        <v>80</v>
      </c>
      <c r="Q103" s="334">
        <v>80</v>
      </c>
      <c r="R103" s="334">
        <v>81</v>
      </c>
      <c r="S103" s="334">
        <v>81</v>
      </c>
      <c r="T103" s="334">
        <v>80</v>
      </c>
      <c r="U103" s="308">
        <v>84</v>
      </c>
    </row>
    <row r="104" spans="1:21" ht="20.100000000000001" customHeight="1">
      <c r="A104" s="39" t="s">
        <v>121</v>
      </c>
      <c r="B104" s="39"/>
      <c r="C104" s="102"/>
      <c r="D104" s="253">
        <v>8762</v>
      </c>
      <c r="E104" s="253">
        <v>1311</v>
      </c>
      <c r="F104" s="253">
        <v>6543</v>
      </c>
      <c r="G104" s="253">
        <v>7737</v>
      </c>
      <c r="H104" s="253">
        <v>9793</v>
      </c>
      <c r="I104" s="253">
        <v>7740</v>
      </c>
      <c r="J104" s="253">
        <v>8501</v>
      </c>
      <c r="K104" s="253">
        <v>8499</v>
      </c>
      <c r="L104" s="253">
        <v>8390</v>
      </c>
      <c r="M104" s="253">
        <v>8556</v>
      </c>
      <c r="N104" s="253">
        <v>8584</v>
      </c>
      <c r="O104" s="253">
        <v>9154</v>
      </c>
      <c r="P104" s="253">
        <v>9679</v>
      </c>
      <c r="Q104" s="253">
        <v>8345</v>
      </c>
      <c r="R104" s="253">
        <v>8168</v>
      </c>
      <c r="S104" s="253">
        <v>8620</v>
      </c>
      <c r="T104" s="253">
        <v>8274</v>
      </c>
      <c r="U104" s="247">
        <v>8227</v>
      </c>
    </row>
    <row r="105" spans="1:21" ht="20.100000000000001" customHeight="1">
      <c r="A105" s="39"/>
      <c r="B105" s="40"/>
      <c r="C105" s="102"/>
      <c r="D105" s="253"/>
      <c r="E105" s="253"/>
      <c r="F105" s="253"/>
      <c r="G105" s="253"/>
      <c r="H105" s="253"/>
      <c r="I105" s="253"/>
      <c r="J105" s="253"/>
      <c r="K105" s="253"/>
      <c r="L105" s="253"/>
      <c r="M105" s="253"/>
      <c r="N105" s="253"/>
      <c r="O105" s="253"/>
      <c r="P105" s="253"/>
      <c r="Q105" s="253"/>
      <c r="R105" s="253"/>
      <c r="S105" s="253"/>
      <c r="T105" s="253"/>
      <c r="U105" s="253"/>
    </row>
    <row r="106" spans="1:21" ht="20.100000000000001" customHeight="1">
      <c r="A106" s="39" t="s">
        <v>122</v>
      </c>
      <c r="B106" s="40"/>
      <c r="C106" s="102"/>
      <c r="D106" s="253"/>
      <c r="E106" s="253"/>
      <c r="F106" s="253"/>
      <c r="G106" s="253"/>
      <c r="H106" s="253"/>
      <c r="I106" s="253"/>
      <c r="J106" s="253"/>
      <c r="K106" s="253"/>
      <c r="L106" s="253"/>
      <c r="M106" s="253"/>
      <c r="N106" s="253"/>
      <c r="O106" s="253"/>
      <c r="P106" s="253"/>
      <c r="Q106" s="253"/>
      <c r="R106" s="253"/>
      <c r="S106" s="253"/>
      <c r="T106" s="253"/>
      <c r="U106" s="253"/>
    </row>
    <row r="107" spans="1:21" ht="20.100000000000001" customHeight="1">
      <c r="A107" s="39" t="s">
        <v>123</v>
      </c>
      <c r="B107" s="40"/>
      <c r="C107" s="102"/>
      <c r="D107" s="253"/>
      <c r="E107" s="253"/>
      <c r="F107" s="253"/>
      <c r="G107" s="253"/>
      <c r="H107" s="253"/>
      <c r="I107" s="253"/>
      <c r="J107" s="253"/>
      <c r="K107" s="253"/>
      <c r="L107" s="253"/>
      <c r="M107" s="253"/>
      <c r="N107" s="253"/>
      <c r="O107" s="253"/>
      <c r="P107" s="253"/>
      <c r="Q107" s="253"/>
      <c r="R107" s="253"/>
      <c r="S107" s="253"/>
      <c r="T107" s="253"/>
      <c r="U107" s="253"/>
    </row>
    <row r="108" spans="1:21" ht="20.100000000000001" customHeight="1">
      <c r="A108" s="40" t="s">
        <v>124</v>
      </c>
      <c r="B108" s="40"/>
      <c r="C108" s="102"/>
      <c r="D108" s="253">
        <v>7026</v>
      </c>
      <c r="E108" s="253">
        <v>6427</v>
      </c>
      <c r="F108" s="253">
        <v>6124</v>
      </c>
      <c r="G108" s="253">
        <v>3658</v>
      </c>
      <c r="H108" s="253">
        <v>3723</v>
      </c>
      <c r="I108" s="253">
        <v>5208</v>
      </c>
      <c r="J108" s="253">
        <v>4502</v>
      </c>
      <c r="K108" s="253">
        <v>4573</v>
      </c>
      <c r="L108" s="253">
        <v>4039</v>
      </c>
      <c r="M108" s="253">
        <v>4829</v>
      </c>
      <c r="N108" s="253">
        <v>4843</v>
      </c>
      <c r="O108" s="253">
        <v>4336</v>
      </c>
      <c r="P108" s="253">
        <v>3589</v>
      </c>
      <c r="Q108" s="253">
        <v>3616</v>
      </c>
      <c r="R108" s="253">
        <v>3600</v>
      </c>
      <c r="S108" s="253">
        <v>3595</v>
      </c>
      <c r="T108" s="253">
        <v>3670</v>
      </c>
      <c r="U108" s="247">
        <v>3653</v>
      </c>
    </row>
    <row r="109" spans="1:21" ht="20.100000000000001" customHeight="1">
      <c r="A109" s="40" t="s">
        <v>101</v>
      </c>
      <c r="B109" s="40"/>
      <c r="C109" s="102"/>
      <c r="D109" s="253">
        <v>32853</v>
      </c>
      <c r="E109" s="253">
        <v>59284</v>
      </c>
      <c r="F109" s="253">
        <v>1167</v>
      </c>
      <c r="G109" s="253">
        <v>756</v>
      </c>
      <c r="H109" s="253">
        <v>400</v>
      </c>
      <c r="I109" s="253">
        <v>399</v>
      </c>
      <c r="J109" s="253">
        <v>304</v>
      </c>
      <c r="K109" s="253">
        <v>216</v>
      </c>
      <c r="L109" s="253">
        <v>205</v>
      </c>
      <c r="M109" s="253">
        <v>225</v>
      </c>
      <c r="N109" s="253">
        <v>228</v>
      </c>
      <c r="O109" s="253">
        <v>221</v>
      </c>
      <c r="P109" s="253">
        <v>205</v>
      </c>
      <c r="Q109" s="253">
        <v>188</v>
      </c>
      <c r="R109" s="253">
        <v>222</v>
      </c>
      <c r="S109" s="253">
        <v>174</v>
      </c>
      <c r="T109" s="253">
        <v>152</v>
      </c>
      <c r="U109" s="247">
        <v>235</v>
      </c>
    </row>
    <row r="110" spans="1:21" ht="20.100000000000001" customHeight="1">
      <c r="A110" s="40" t="s">
        <v>125</v>
      </c>
      <c r="B110" s="40"/>
      <c r="C110" s="40"/>
      <c r="D110" s="253">
        <v>679</v>
      </c>
      <c r="E110" s="253">
        <v>926</v>
      </c>
      <c r="F110" s="253">
        <v>514</v>
      </c>
      <c r="G110" s="253">
        <v>152</v>
      </c>
      <c r="H110" s="253">
        <v>407</v>
      </c>
      <c r="I110" s="253">
        <v>384</v>
      </c>
      <c r="J110" s="253">
        <v>554</v>
      </c>
      <c r="K110" s="253">
        <v>428</v>
      </c>
      <c r="L110" s="253">
        <v>522</v>
      </c>
      <c r="M110" s="253">
        <v>493</v>
      </c>
      <c r="N110" s="253">
        <v>375</v>
      </c>
      <c r="O110" s="253">
        <v>386</v>
      </c>
      <c r="P110" s="253">
        <v>419</v>
      </c>
      <c r="Q110" s="253">
        <v>383</v>
      </c>
      <c r="R110" s="253">
        <v>310</v>
      </c>
      <c r="S110" s="253">
        <v>362</v>
      </c>
      <c r="T110" s="253">
        <v>314</v>
      </c>
      <c r="U110" s="247">
        <v>289</v>
      </c>
    </row>
    <row r="111" spans="1:21" ht="20.100000000000001" customHeight="1">
      <c r="A111" s="40" t="s">
        <v>126</v>
      </c>
      <c r="B111" s="40"/>
      <c r="C111" s="40"/>
      <c r="D111" s="253">
        <v>3840</v>
      </c>
      <c r="E111" s="253">
        <v>3726</v>
      </c>
      <c r="F111" s="253">
        <v>957</v>
      </c>
      <c r="G111" s="253">
        <v>966</v>
      </c>
      <c r="H111" s="253">
        <v>983</v>
      </c>
      <c r="I111" s="253">
        <v>988</v>
      </c>
      <c r="J111" s="253">
        <v>1023</v>
      </c>
      <c r="K111" s="253">
        <v>1058</v>
      </c>
      <c r="L111" s="253">
        <v>1064</v>
      </c>
      <c r="M111" s="253">
        <v>1077</v>
      </c>
      <c r="N111" s="253">
        <v>1097</v>
      </c>
      <c r="O111" s="253">
        <v>1117</v>
      </c>
      <c r="P111" s="253">
        <v>1108</v>
      </c>
      <c r="Q111" s="253">
        <v>1131</v>
      </c>
      <c r="R111" s="253">
        <v>1144</v>
      </c>
      <c r="S111" s="253">
        <v>1153</v>
      </c>
      <c r="T111" s="253">
        <v>1160</v>
      </c>
      <c r="U111" s="247">
        <v>1167</v>
      </c>
    </row>
    <row r="112" spans="1:21" ht="20.100000000000001" customHeight="1">
      <c r="A112" s="40" t="s">
        <v>127</v>
      </c>
      <c r="B112" s="40"/>
      <c r="C112" s="102"/>
      <c r="D112" s="253">
        <v>4666</v>
      </c>
      <c r="E112" s="253">
        <v>5193</v>
      </c>
      <c r="F112" s="253">
        <v>111</v>
      </c>
      <c r="G112" s="253">
        <v>118</v>
      </c>
      <c r="H112" s="253">
        <v>106</v>
      </c>
      <c r="I112" s="253">
        <v>104</v>
      </c>
      <c r="J112" s="253">
        <v>103</v>
      </c>
      <c r="K112" s="253">
        <v>125</v>
      </c>
      <c r="L112" s="253">
        <v>123</v>
      </c>
      <c r="M112" s="253">
        <v>122</v>
      </c>
      <c r="N112" s="253">
        <v>97</v>
      </c>
      <c r="O112" s="253">
        <v>81</v>
      </c>
      <c r="P112" s="253"/>
      <c r="Q112" s="253"/>
      <c r="R112" s="253"/>
      <c r="S112" s="253"/>
      <c r="T112" s="253"/>
      <c r="U112" s="247"/>
    </row>
    <row r="113" spans="1:21" ht="20.100000000000001" customHeight="1">
      <c r="A113" s="40" t="s">
        <v>128</v>
      </c>
      <c r="B113" s="40"/>
      <c r="C113" s="102"/>
      <c r="D113" s="253">
        <v>931</v>
      </c>
      <c r="E113" s="253">
        <v>484</v>
      </c>
      <c r="F113" s="253">
        <v>20</v>
      </c>
      <c r="G113" s="253">
        <v>13</v>
      </c>
      <c r="H113" s="253">
        <v>12</v>
      </c>
      <c r="I113" s="253">
        <v>9</v>
      </c>
      <c r="J113" s="253">
        <v>11</v>
      </c>
      <c r="K113" s="253">
        <v>10</v>
      </c>
      <c r="L113" s="253">
        <v>10</v>
      </c>
      <c r="M113" s="253">
        <v>10</v>
      </c>
      <c r="N113" s="253">
        <v>10</v>
      </c>
      <c r="O113" s="253">
        <v>12</v>
      </c>
      <c r="P113" s="253"/>
      <c r="Q113" s="253"/>
      <c r="R113" s="253"/>
      <c r="S113" s="253"/>
      <c r="T113" s="253"/>
      <c r="U113" s="247"/>
    </row>
    <row r="114" spans="1:21" ht="20.100000000000001" customHeight="1">
      <c r="A114" s="107" t="s">
        <v>129</v>
      </c>
      <c r="B114" s="107"/>
      <c r="C114" s="108"/>
      <c r="D114" s="334">
        <v>460</v>
      </c>
      <c r="E114" s="334">
        <v>476</v>
      </c>
      <c r="F114" s="334">
        <v>139</v>
      </c>
      <c r="G114" s="334">
        <v>121</v>
      </c>
      <c r="H114" s="334">
        <v>119</v>
      </c>
      <c r="I114" s="334">
        <v>119</v>
      </c>
      <c r="J114" s="334">
        <v>119</v>
      </c>
      <c r="K114" s="334">
        <v>122</v>
      </c>
      <c r="L114" s="334">
        <v>120</v>
      </c>
      <c r="M114" s="334">
        <v>122</v>
      </c>
      <c r="N114" s="334">
        <v>125</v>
      </c>
      <c r="O114" s="334">
        <v>123</v>
      </c>
      <c r="P114" s="334">
        <v>232</v>
      </c>
      <c r="Q114" s="334">
        <v>267</v>
      </c>
      <c r="R114" s="334">
        <v>270</v>
      </c>
      <c r="S114" s="334">
        <v>252</v>
      </c>
      <c r="T114" s="334">
        <v>255</v>
      </c>
      <c r="U114" s="308">
        <v>242</v>
      </c>
    </row>
    <row r="115" spans="1:21" ht="20.100000000000001" customHeight="1">
      <c r="A115" s="39" t="s">
        <v>130</v>
      </c>
      <c r="B115" s="39"/>
      <c r="C115" s="137"/>
      <c r="D115" s="333">
        <v>50455</v>
      </c>
      <c r="E115" s="333">
        <v>76516</v>
      </c>
      <c r="F115" s="333">
        <v>9032</v>
      </c>
      <c r="G115" s="253">
        <v>5784</v>
      </c>
      <c r="H115" s="253">
        <v>5751</v>
      </c>
      <c r="I115" s="253">
        <v>7211</v>
      </c>
      <c r="J115" s="253">
        <v>6615</v>
      </c>
      <c r="K115" s="253">
        <v>6532</v>
      </c>
      <c r="L115" s="253">
        <v>6082</v>
      </c>
      <c r="M115" s="253">
        <v>6879</v>
      </c>
      <c r="N115" s="253">
        <v>6774</v>
      </c>
      <c r="O115" s="253">
        <v>6276</v>
      </c>
      <c r="P115" s="253">
        <v>5554</v>
      </c>
      <c r="Q115" s="253">
        <v>5585</v>
      </c>
      <c r="R115" s="253">
        <v>5545</v>
      </c>
      <c r="S115" s="253">
        <v>5534</v>
      </c>
      <c r="T115" s="253">
        <v>5552</v>
      </c>
      <c r="U115" s="247">
        <v>5587</v>
      </c>
    </row>
    <row r="116" spans="1:21" ht="20.100000000000001" customHeight="1">
      <c r="A116" s="40"/>
      <c r="B116" s="40"/>
      <c r="C116" s="137"/>
      <c r="D116" s="253"/>
      <c r="E116" s="253"/>
      <c r="F116" s="253"/>
      <c r="G116" s="253"/>
      <c r="H116" s="253"/>
      <c r="I116" s="253"/>
      <c r="J116" s="253"/>
      <c r="K116" s="253"/>
      <c r="L116" s="253"/>
      <c r="M116" s="253"/>
      <c r="N116" s="253"/>
      <c r="O116" s="253"/>
      <c r="P116" s="253"/>
      <c r="Q116" s="253"/>
      <c r="R116" s="253"/>
      <c r="S116" s="253"/>
      <c r="T116" s="253"/>
      <c r="U116" s="247"/>
    </row>
    <row r="117" spans="1:21" ht="20.100000000000001" customHeight="1">
      <c r="A117" s="39" t="s">
        <v>131</v>
      </c>
      <c r="B117" s="40"/>
      <c r="C117" s="102"/>
      <c r="D117" s="253"/>
      <c r="E117" s="253"/>
      <c r="F117" s="253"/>
      <c r="G117" s="253"/>
      <c r="H117" s="253"/>
      <c r="I117" s="253"/>
      <c r="J117" s="253"/>
      <c r="K117" s="253"/>
      <c r="L117" s="253"/>
      <c r="M117" s="253"/>
      <c r="N117" s="253"/>
      <c r="O117" s="253"/>
      <c r="P117" s="253"/>
      <c r="Q117" s="253"/>
      <c r="R117" s="253"/>
      <c r="S117" s="253"/>
      <c r="T117" s="253"/>
      <c r="U117" s="247"/>
    </row>
    <row r="118" spans="1:21" ht="20.100000000000001" customHeight="1">
      <c r="A118" s="40" t="s">
        <v>124</v>
      </c>
      <c r="B118" s="40"/>
      <c r="C118" s="102"/>
      <c r="D118" s="253">
        <v>7849</v>
      </c>
      <c r="E118" s="253">
        <v>7849</v>
      </c>
      <c r="F118" s="253">
        <v>6863</v>
      </c>
      <c r="G118" s="253">
        <v>4127</v>
      </c>
      <c r="H118" s="253">
        <v>2444</v>
      </c>
      <c r="I118" s="253">
        <v>870</v>
      </c>
      <c r="J118" s="253">
        <v>1417</v>
      </c>
      <c r="K118" s="253">
        <v>1337</v>
      </c>
      <c r="L118" s="253">
        <v>1815</v>
      </c>
      <c r="M118" s="253">
        <v>556</v>
      </c>
      <c r="N118" s="253">
        <v>509</v>
      </c>
      <c r="O118" s="253">
        <v>492</v>
      </c>
      <c r="P118" s="253">
        <v>1139</v>
      </c>
      <c r="Q118" s="253">
        <v>1121</v>
      </c>
      <c r="R118" s="253">
        <v>1197</v>
      </c>
      <c r="S118" s="253">
        <v>1151</v>
      </c>
      <c r="T118" s="253">
        <v>276</v>
      </c>
      <c r="U118" s="247">
        <v>210</v>
      </c>
    </row>
    <row r="119" spans="1:21" ht="20.100000000000001" customHeight="1">
      <c r="A119" s="40" t="s">
        <v>101</v>
      </c>
      <c r="B119" s="40"/>
      <c r="C119" s="102"/>
      <c r="D119" s="253">
        <v>117224</v>
      </c>
      <c r="E119" s="253">
        <v>122781</v>
      </c>
      <c r="F119" s="253">
        <v>7491</v>
      </c>
      <c r="G119" s="253">
        <v>3973</v>
      </c>
      <c r="H119" s="253">
        <v>2087</v>
      </c>
      <c r="I119" s="253">
        <v>1672</v>
      </c>
      <c r="J119" s="253">
        <v>946</v>
      </c>
      <c r="K119" s="253">
        <v>1057</v>
      </c>
      <c r="L119" s="253">
        <v>580</v>
      </c>
      <c r="M119" s="253">
        <v>456</v>
      </c>
      <c r="N119" s="253">
        <v>420</v>
      </c>
      <c r="O119" s="253">
        <v>333</v>
      </c>
      <c r="P119" s="253">
        <v>419</v>
      </c>
      <c r="Q119" s="253">
        <v>285</v>
      </c>
      <c r="R119" s="253">
        <v>347</v>
      </c>
      <c r="S119" s="253">
        <v>257</v>
      </c>
      <c r="T119" s="253">
        <v>409</v>
      </c>
      <c r="U119" s="247">
        <v>434</v>
      </c>
    </row>
    <row r="120" spans="1:21" ht="20.100000000000001" customHeight="1">
      <c r="A120" s="40" t="s">
        <v>127</v>
      </c>
      <c r="B120" s="40"/>
      <c r="C120" s="102"/>
      <c r="D120" s="253">
        <v>3018</v>
      </c>
      <c r="E120" s="253">
        <v>6684</v>
      </c>
      <c r="F120" s="253">
        <v>2</v>
      </c>
      <c r="G120" s="253">
        <v>13</v>
      </c>
      <c r="H120" s="253">
        <v>11</v>
      </c>
      <c r="I120" s="253">
        <v>0</v>
      </c>
      <c r="J120" s="253">
        <v>1</v>
      </c>
      <c r="K120" s="253">
        <v>2</v>
      </c>
      <c r="L120" s="253">
        <v>3</v>
      </c>
      <c r="M120" s="253">
        <v>2</v>
      </c>
      <c r="N120" s="253">
        <v>1</v>
      </c>
      <c r="O120" s="253">
        <v>3</v>
      </c>
      <c r="P120" s="253"/>
      <c r="Q120" s="253"/>
      <c r="R120" s="253"/>
      <c r="S120" s="253"/>
      <c r="T120" s="253"/>
      <c r="U120" s="247"/>
    </row>
    <row r="121" spans="1:21" ht="20.100000000000001" customHeight="1">
      <c r="A121" s="40" t="s">
        <v>132</v>
      </c>
      <c r="B121" s="40"/>
      <c r="C121" s="102"/>
      <c r="D121" s="253">
        <v>1864</v>
      </c>
      <c r="E121" s="253">
        <v>3587</v>
      </c>
      <c r="F121" s="253">
        <v>748</v>
      </c>
      <c r="G121" s="253">
        <v>352</v>
      </c>
      <c r="H121" s="253">
        <v>218</v>
      </c>
      <c r="I121" s="253">
        <v>245</v>
      </c>
      <c r="J121" s="253">
        <v>113</v>
      </c>
      <c r="K121" s="253">
        <v>131</v>
      </c>
      <c r="L121" s="253">
        <v>98</v>
      </c>
      <c r="M121" s="253">
        <v>99</v>
      </c>
      <c r="N121" s="253">
        <v>65</v>
      </c>
      <c r="O121" s="253">
        <v>93</v>
      </c>
      <c r="P121" s="253">
        <v>56</v>
      </c>
      <c r="Q121" s="253">
        <v>60</v>
      </c>
      <c r="R121" s="253">
        <v>18</v>
      </c>
      <c r="S121" s="253">
        <v>55</v>
      </c>
      <c r="T121" s="253">
        <v>0</v>
      </c>
      <c r="U121" s="247">
        <v>0</v>
      </c>
    </row>
    <row r="122" spans="1:21" ht="20.100000000000001" customHeight="1">
      <c r="A122" s="40" t="s">
        <v>133</v>
      </c>
      <c r="B122" s="40"/>
      <c r="C122" s="102"/>
      <c r="D122" s="253">
        <v>16892</v>
      </c>
      <c r="E122" s="253">
        <v>12939</v>
      </c>
      <c r="F122" s="253">
        <v>1040</v>
      </c>
      <c r="G122" s="253">
        <v>1657</v>
      </c>
      <c r="H122" s="253">
        <v>1030</v>
      </c>
      <c r="I122" s="253">
        <v>1193</v>
      </c>
      <c r="J122" s="253">
        <v>1250</v>
      </c>
      <c r="K122" s="253">
        <v>1181</v>
      </c>
      <c r="L122" s="253">
        <v>1989</v>
      </c>
      <c r="M122" s="253">
        <v>1248</v>
      </c>
      <c r="N122" s="253">
        <v>1155</v>
      </c>
      <c r="O122" s="253">
        <v>956</v>
      </c>
      <c r="P122" s="253">
        <v>896</v>
      </c>
      <c r="Q122" s="253">
        <v>664</v>
      </c>
      <c r="R122" s="253">
        <v>598</v>
      </c>
      <c r="S122" s="253">
        <v>826</v>
      </c>
      <c r="T122" s="253">
        <v>1483</v>
      </c>
      <c r="U122" s="247">
        <v>634</v>
      </c>
    </row>
    <row r="123" spans="1:21" ht="20.100000000000001" customHeight="1">
      <c r="A123" s="107" t="s">
        <v>134</v>
      </c>
      <c r="B123" s="107"/>
      <c r="C123" s="108"/>
      <c r="D123" s="334">
        <v>360</v>
      </c>
      <c r="E123" s="334">
        <v>0</v>
      </c>
      <c r="F123" s="334">
        <v>0</v>
      </c>
      <c r="G123" s="334" t="s">
        <v>68</v>
      </c>
      <c r="H123" s="334" t="s">
        <v>68</v>
      </c>
      <c r="I123" s="334" t="s">
        <v>68</v>
      </c>
      <c r="J123" s="334" t="s">
        <v>68</v>
      </c>
      <c r="K123" s="334" t="s">
        <v>68</v>
      </c>
      <c r="L123" s="334" t="s">
        <v>68</v>
      </c>
      <c r="M123" s="334" t="s">
        <v>68</v>
      </c>
      <c r="N123" s="334">
        <v>222</v>
      </c>
      <c r="O123" s="334" t="s">
        <v>68</v>
      </c>
      <c r="P123" s="334" t="s">
        <v>68</v>
      </c>
      <c r="Q123" s="334" t="s">
        <v>68</v>
      </c>
      <c r="R123" s="334" t="s">
        <v>68</v>
      </c>
      <c r="S123" s="334" t="s">
        <v>68</v>
      </c>
      <c r="T123" s="334" t="s">
        <v>68</v>
      </c>
      <c r="U123" s="605">
        <v>0</v>
      </c>
    </row>
    <row r="124" spans="1:21" ht="20.100000000000001" customHeight="1">
      <c r="A124" s="39" t="s">
        <v>135</v>
      </c>
      <c r="B124" s="39"/>
      <c r="C124" s="102"/>
      <c r="D124" s="253">
        <v>147207</v>
      </c>
      <c r="E124" s="253">
        <v>153841</v>
      </c>
      <c r="F124" s="253">
        <v>16144</v>
      </c>
      <c r="G124" s="253">
        <v>10122</v>
      </c>
      <c r="H124" s="253">
        <v>5791</v>
      </c>
      <c r="I124" s="253">
        <v>3979</v>
      </c>
      <c r="J124" s="253">
        <v>3726</v>
      </c>
      <c r="K124" s="253">
        <v>3708</v>
      </c>
      <c r="L124" s="253">
        <v>4484</v>
      </c>
      <c r="M124" s="253">
        <v>2361</v>
      </c>
      <c r="N124" s="253">
        <v>2371</v>
      </c>
      <c r="O124" s="253">
        <v>1877</v>
      </c>
      <c r="P124" s="253">
        <v>2510</v>
      </c>
      <c r="Q124" s="253">
        <v>2130</v>
      </c>
      <c r="R124" s="253">
        <v>2160</v>
      </c>
      <c r="S124" s="253">
        <v>2289</v>
      </c>
      <c r="T124" s="253">
        <v>2169</v>
      </c>
      <c r="U124" s="247">
        <v>1278</v>
      </c>
    </row>
    <row r="125" spans="1:21" ht="20.100000000000001" customHeight="1">
      <c r="A125" s="40"/>
      <c r="B125" s="40"/>
      <c r="C125" s="102"/>
      <c r="D125" s="253"/>
      <c r="E125" s="253"/>
      <c r="F125" s="253"/>
      <c r="G125" s="253"/>
      <c r="H125" s="253"/>
      <c r="I125" s="253"/>
      <c r="J125" s="253"/>
      <c r="K125" s="253"/>
      <c r="L125" s="253"/>
      <c r="M125" s="253"/>
      <c r="N125" s="253"/>
      <c r="O125" s="253"/>
      <c r="P125" s="253"/>
      <c r="Q125" s="253"/>
      <c r="R125" s="253"/>
      <c r="S125" s="253"/>
      <c r="T125" s="253"/>
      <c r="U125" s="247"/>
    </row>
    <row r="126" spans="1:21" ht="20.100000000000001" customHeight="1">
      <c r="A126" s="140" t="s">
        <v>136</v>
      </c>
      <c r="B126" s="107"/>
      <c r="C126" s="108"/>
      <c r="D126" s="334">
        <v>197662</v>
      </c>
      <c r="E126" s="334">
        <v>230358</v>
      </c>
      <c r="F126" s="334">
        <v>25176</v>
      </c>
      <c r="G126" s="334">
        <v>15905</v>
      </c>
      <c r="H126" s="334">
        <v>11542</v>
      </c>
      <c r="I126" s="334">
        <v>11190</v>
      </c>
      <c r="J126" s="334">
        <v>10340</v>
      </c>
      <c r="K126" s="334">
        <v>10240</v>
      </c>
      <c r="L126" s="334">
        <v>10566</v>
      </c>
      <c r="M126" s="334">
        <v>9240</v>
      </c>
      <c r="N126" s="334">
        <v>9146</v>
      </c>
      <c r="O126" s="334">
        <v>8153</v>
      </c>
      <c r="P126" s="334">
        <v>8064</v>
      </c>
      <c r="Q126" s="334">
        <v>7715</v>
      </c>
      <c r="R126" s="334">
        <v>7705</v>
      </c>
      <c r="S126" s="334">
        <v>7824</v>
      </c>
      <c r="T126" s="334">
        <v>7721</v>
      </c>
      <c r="U126" s="308">
        <v>6865</v>
      </c>
    </row>
    <row r="127" spans="1:21" ht="20.100000000000001" customHeight="1">
      <c r="A127" s="40"/>
      <c r="B127" s="40"/>
      <c r="C127" s="102"/>
      <c r="D127" s="253"/>
      <c r="E127" s="253"/>
      <c r="F127" s="253"/>
      <c r="G127" s="253"/>
      <c r="H127" s="253"/>
      <c r="I127" s="253"/>
      <c r="J127" s="253"/>
      <c r="K127" s="253"/>
      <c r="L127" s="253"/>
      <c r="M127" s="253"/>
      <c r="N127" s="253"/>
      <c r="O127" s="253"/>
      <c r="P127" s="253"/>
      <c r="Q127" s="253"/>
      <c r="R127" s="253"/>
      <c r="S127" s="253"/>
      <c r="T127" s="253"/>
      <c r="U127" s="247"/>
    </row>
    <row r="128" spans="1:21" ht="20.100000000000001" customHeight="1" thickBot="1">
      <c r="A128" s="135" t="s">
        <v>137</v>
      </c>
      <c r="B128" s="135"/>
      <c r="C128" s="135"/>
      <c r="D128" s="549">
        <v>206425</v>
      </c>
      <c r="E128" s="549">
        <v>231669</v>
      </c>
      <c r="F128" s="549">
        <v>31719</v>
      </c>
      <c r="G128" s="549">
        <v>23642</v>
      </c>
      <c r="H128" s="549">
        <v>21334</v>
      </c>
      <c r="I128" s="549">
        <v>18930</v>
      </c>
      <c r="J128" s="549">
        <v>18842</v>
      </c>
      <c r="K128" s="549">
        <v>18739</v>
      </c>
      <c r="L128" s="549">
        <v>18956</v>
      </c>
      <c r="M128" s="549">
        <v>17796</v>
      </c>
      <c r="N128" s="549">
        <v>17729</v>
      </c>
      <c r="O128" s="549">
        <v>17307</v>
      </c>
      <c r="P128" s="549">
        <v>17743</v>
      </c>
      <c r="Q128" s="549">
        <v>16060</v>
      </c>
      <c r="R128" s="549">
        <v>15873</v>
      </c>
      <c r="S128" s="549">
        <v>16444</v>
      </c>
      <c r="T128" s="549">
        <v>15994</v>
      </c>
      <c r="U128" s="542">
        <v>15092</v>
      </c>
    </row>
    <row r="129" spans="1:21" ht="20.100000000000001" customHeight="1" thickTop="1">
      <c r="A129" s="141"/>
      <c r="B129" s="40"/>
      <c r="C129" s="40"/>
      <c r="D129" s="103"/>
      <c r="E129" s="103"/>
      <c r="F129" s="103"/>
      <c r="G129" s="103"/>
      <c r="H129" s="103"/>
      <c r="I129" s="103"/>
      <c r="J129" s="103"/>
      <c r="K129" s="103"/>
      <c r="L129" s="103"/>
      <c r="M129" s="103"/>
      <c r="N129" s="103"/>
      <c r="O129" s="103"/>
      <c r="P129" s="103"/>
      <c r="Q129" s="103"/>
      <c r="R129" s="103"/>
      <c r="S129" s="103"/>
      <c r="T129" s="103"/>
      <c r="U129" s="253"/>
    </row>
    <row r="130" spans="1:21" ht="20.100000000000001" customHeight="1">
      <c r="A130" s="141"/>
      <c r="B130" s="40"/>
      <c r="C130" s="40"/>
      <c r="D130" s="103"/>
      <c r="E130" s="103"/>
      <c r="F130" s="103"/>
      <c r="G130" s="103"/>
      <c r="H130" s="103"/>
      <c r="I130" s="103"/>
      <c r="J130" s="103"/>
      <c r="K130" s="103"/>
      <c r="L130" s="103"/>
      <c r="M130" s="103"/>
      <c r="N130" s="103"/>
      <c r="O130" s="103"/>
      <c r="P130" s="103"/>
      <c r="Q130" s="103"/>
      <c r="R130" s="103"/>
      <c r="S130" s="103"/>
      <c r="T130" s="103"/>
      <c r="U130" s="253"/>
    </row>
    <row r="131" spans="1:21" ht="20.100000000000001" customHeight="1">
      <c r="A131" s="39" t="s">
        <v>138</v>
      </c>
      <c r="B131" s="39"/>
      <c r="C131" s="40"/>
      <c r="D131" s="103"/>
      <c r="E131" s="103"/>
      <c r="F131" s="103"/>
      <c r="G131" s="103"/>
      <c r="H131" s="103"/>
      <c r="I131" s="103"/>
      <c r="J131" s="103"/>
      <c r="K131" s="103"/>
      <c r="L131" s="103"/>
      <c r="M131" s="103"/>
      <c r="N131" s="103"/>
      <c r="O131" s="103"/>
      <c r="P131" s="103"/>
      <c r="Q131" s="103"/>
      <c r="R131" s="103"/>
      <c r="S131" s="103"/>
      <c r="T131" s="103"/>
      <c r="U131" s="253"/>
    </row>
    <row r="132" spans="1:21" ht="39.950000000000003" customHeight="1" thickBot="1">
      <c r="A132" s="142" t="s">
        <v>3</v>
      </c>
      <c r="B132" s="298"/>
      <c r="C132" s="101"/>
      <c r="D132" s="352" t="s">
        <v>36</v>
      </c>
      <c r="E132" s="352" t="s">
        <v>37</v>
      </c>
      <c r="F132" s="352" t="s">
        <v>38</v>
      </c>
      <c r="G132" s="352" t="s">
        <v>39</v>
      </c>
      <c r="H132" s="352" t="s">
        <v>40</v>
      </c>
      <c r="I132" s="352" t="s">
        <v>41</v>
      </c>
      <c r="J132" s="352" t="s">
        <v>42</v>
      </c>
      <c r="K132" s="352" t="s">
        <v>43</v>
      </c>
      <c r="L132" s="352" t="s">
        <v>44</v>
      </c>
      <c r="M132" s="352" t="s">
        <v>45</v>
      </c>
      <c r="N132" s="352" t="s">
        <v>46</v>
      </c>
      <c r="O132" s="352" t="s">
        <v>47</v>
      </c>
      <c r="P132" s="352" t="s">
        <v>48</v>
      </c>
      <c r="Q132" s="352" t="s">
        <v>24</v>
      </c>
      <c r="R132" s="352" t="s">
        <v>49</v>
      </c>
      <c r="S132" s="352" t="s">
        <v>25</v>
      </c>
      <c r="T132" s="352" t="s">
        <v>1181</v>
      </c>
      <c r="U132" s="310" t="s">
        <v>1189</v>
      </c>
    </row>
    <row r="133" spans="1:21" ht="20.100000000000001" customHeight="1">
      <c r="A133" s="145" t="s">
        <v>139</v>
      </c>
      <c r="B133" s="299"/>
      <c r="C133" s="103"/>
      <c r="D133" s="103"/>
      <c r="E133" s="103"/>
      <c r="F133" s="103"/>
      <c r="G133" s="103"/>
      <c r="H133" s="103"/>
      <c r="I133" s="103"/>
      <c r="J133" s="103"/>
      <c r="K133" s="103"/>
      <c r="L133" s="103"/>
      <c r="M133" s="103"/>
      <c r="N133" s="103"/>
      <c r="O133" s="103"/>
      <c r="P133" s="103"/>
      <c r="Q133" s="103"/>
      <c r="R133" s="103"/>
      <c r="S133" s="103"/>
      <c r="T133" s="103"/>
      <c r="U133" s="253"/>
    </row>
    <row r="134" spans="1:21" ht="20.100000000000001" customHeight="1">
      <c r="A134" s="148" t="s">
        <v>140</v>
      </c>
      <c r="B134" s="385"/>
      <c r="C134" s="385"/>
      <c r="D134" s="253">
        <v>589</v>
      </c>
      <c r="E134" s="253">
        <v>860</v>
      </c>
      <c r="F134" s="253">
        <v>1000</v>
      </c>
      <c r="G134" s="253">
        <v>-69</v>
      </c>
      <c r="H134" s="253">
        <v>852</v>
      </c>
      <c r="I134" s="253">
        <v>349</v>
      </c>
      <c r="J134" s="253">
        <v>343</v>
      </c>
      <c r="K134" s="253">
        <v>477</v>
      </c>
      <c r="L134" s="253">
        <v>664</v>
      </c>
      <c r="M134" s="253">
        <v>333</v>
      </c>
      <c r="N134" s="253">
        <v>219</v>
      </c>
      <c r="O134" s="253">
        <v>488</v>
      </c>
      <c r="P134" s="253">
        <v>546</v>
      </c>
      <c r="Q134" s="253">
        <v>180</v>
      </c>
      <c r="R134" s="253">
        <v>138</v>
      </c>
      <c r="S134" s="253">
        <v>391</v>
      </c>
      <c r="T134" s="253">
        <v>616</v>
      </c>
      <c r="U134" s="247">
        <v>169</v>
      </c>
    </row>
    <row r="135" spans="1:21" ht="20.100000000000001" customHeight="1">
      <c r="A135" s="112" t="s">
        <v>54</v>
      </c>
      <c r="B135" s="300"/>
      <c r="C135" s="111"/>
      <c r="D135" s="334">
        <v>-154</v>
      </c>
      <c r="E135" s="334">
        <v>-498</v>
      </c>
      <c r="F135" s="334">
        <v>-547</v>
      </c>
      <c r="G135" s="334">
        <v>843</v>
      </c>
      <c r="H135" s="334">
        <v>-71</v>
      </c>
      <c r="I135" s="334">
        <v>-5</v>
      </c>
      <c r="J135" s="334">
        <v>-25</v>
      </c>
      <c r="K135" s="334">
        <v>-18</v>
      </c>
      <c r="L135" s="334">
        <v>-42</v>
      </c>
      <c r="M135" s="334">
        <v>-7</v>
      </c>
      <c r="N135" s="334">
        <v>35</v>
      </c>
      <c r="O135" s="334">
        <v>-133</v>
      </c>
      <c r="P135" s="334">
        <v>-8</v>
      </c>
      <c r="Q135" s="334">
        <v>11</v>
      </c>
      <c r="R135" s="334">
        <v>36</v>
      </c>
      <c r="S135" s="334">
        <v>-54</v>
      </c>
      <c r="T135" s="334">
        <v>-16</v>
      </c>
      <c r="U135" s="308">
        <v>16</v>
      </c>
    </row>
    <row r="136" spans="1:21" ht="19.5" customHeight="1">
      <c r="A136" s="148" t="s">
        <v>11</v>
      </c>
      <c r="B136" s="299"/>
      <c r="C136" s="103"/>
      <c r="D136" s="253">
        <v>435</v>
      </c>
      <c r="E136" s="253">
        <v>362</v>
      </c>
      <c r="F136" s="253">
        <v>454</v>
      </c>
      <c r="G136" s="253">
        <v>774</v>
      </c>
      <c r="H136" s="253">
        <v>781</v>
      </c>
      <c r="I136" s="253">
        <v>344</v>
      </c>
      <c r="J136" s="253">
        <v>318</v>
      </c>
      <c r="K136" s="253">
        <v>459</v>
      </c>
      <c r="L136" s="253">
        <v>622</v>
      </c>
      <c r="M136" s="253">
        <v>326</v>
      </c>
      <c r="N136" s="253">
        <v>254</v>
      </c>
      <c r="O136" s="253">
        <v>355</v>
      </c>
      <c r="P136" s="253">
        <v>538</v>
      </c>
      <c r="Q136" s="253">
        <v>191</v>
      </c>
      <c r="R136" s="253">
        <v>175</v>
      </c>
      <c r="S136" s="253">
        <v>336</v>
      </c>
      <c r="T136" s="253">
        <v>600</v>
      </c>
      <c r="U136" s="247">
        <v>185</v>
      </c>
    </row>
    <row r="137" spans="1:21" ht="20.100000000000001" customHeight="1">
      <c r="A137" s="42" t="s">
        <v>1197</v>
      </c>
      <c r="B137" s="385"/>
      <c r="C137" s="385"/>
      <c r="D137" s="253">
        <v>18</v>
      </c>
      <c r="E137" s="253">
        <v>-10</v>
      </c>
      <c r="F137" s="253">
        <v>70</v>
      </c>
      <c r="G137" s="253">
        <v>79</v>
      </c>
      <c r="H137" s="253">
        <v>72</v>
      </c>
      <c r="I137" s="253">
        <v>-74</v>
      </c>
      <c r="J137" s="253">
        <v>106</v>
      </c>
      <c r="K137" s="253">
        <v>25</v>
      </c>
      <c r="L137" s="253">
        <v>-86</v>
      </c>
      <c r="M137" s="253">
        <v>-53</v>
      </c>
      <c r="N137" s="253">
        <v>33</v>
      </c>
      <c r="O137" s="253">
        <v>18</v>
      </c>
      <c r="P137" s="253">
        <v>5</v>
      </c>
      <c r="Q137" s="253">
        <v>-8</v>
      </c>
      <c r="R137" s="253">
        <v>-7</v>
      </c>
      <c r="S137" s="253">
        <v>-14</v>
      </c>
      <c r="T137" s="253">
        <v>-7</v>
      </c>
      <c r="U137" s="247">
        <v>-5</v>
      </c>
    </row>
    <row r="138" spans="1:21" ht="20.100000000000001" customHeight="1">
      <c r="A138" s="42" t="s">
        <v>142</v>
      </c>
      <c r="B138" s="385"/>
      <c r="C138" s="385"/>
      <c r="D138" s="253">
        <v>-55</v>
      </c>
      <c r="E138" s="253">
        <v>-17</v>
      </c>
      <c r="F138" s="253">
        <v>-46</v>
      </c>
      <c r="G138" s="253">
        <v>18</v>
      </c>
      <c r="H138" s="253">
        <v>-60</v>
      </c>
      <c r="I138" s="253">
        <v>-7</v>
      </c>
      <c r="J138" s="253">
        <v>2</v>
      </c>
      <c r="K138" s="253">
        <v>6</v>
      </c>
      <c r="L138" s="253">
        <v>-24</v>
      </c>
      <c r="M138" s="253">
        <v>-15</v>
      </c>
      <c r="N138" s="253">
        <v>23</v>
      </c>
      <c r="O138" s="253">
        <v>41</v>
      </c>
      <c r="P138" s="253">
        <v>-43</v>
      </c>
      <c r="Q138" s="253">
        <v>-11</v>
      </c>
      <c r="R138" s="253">
        <v>15</v>
      </c>
      <c r="S138" s="253">
        <v>2</v>
      </c>
      <c r="T138" s="253">
        <v>-40</v>
      </c>
      <c r="U138" s="247">
        <v>-27</v>
      </c>
    </row>
    <row r="139" spans="1:21" ht="20.100000000000001" customHeight="1">
      <c r="A139" s="42" t="s">
        <v>1179</v>
      </c>
      <c r="B139" s="385"/>
      <c r="C139" s="385"/>
      <c r="D139" s="253"/>
      <c r="E139" s="253"/>
      <c r="F139" s="253"/>
      <c r="G139" s="253"/>
      <c r="H139" s="253"/>
      <c r="I139" s="253"/>
      <c r="J139" s="253"/>
      <c r="K139" s="253"/>
      <c r="L139" s="253"/>
      <c r="M139" s="253"/>
      <c r="N139" s="253"/>
      <c r="O139" s="253"/>
      <c r="P139" s="253">
        <v>-33</v>
      </c>
      <c r="Q139" s="253">
        <v>-42</v>
      </c>
      <c r="R139" s="253">
        <v>-9</v>
      </c>
      <c r="S139" s="253">
        <v>-28</v>
      </c>
      <c r="T139" s="253">
        <v>-77</v>
      </c>
      <c r="U139" s="247">
        <v>-9</v>
      </c>
    </row>
    <row r="140" spans="1:21" ht="20.100000000000001" customHeight="1">
      <c r="A140" s="106" t="s">
        <v>143</v>
      </c>
      <c r="B140" s="300"/>
      <c r="C140" s="111"/>
      <c r="D140" s="334">
        <v>-130</v>
      </c>
      <c r="E140" s="334">
        <v>-56</v>
      </c>
      <c r="F140" s="334">
        <v>70</v>
      </c>
      <c r="G140" s="334">
        <v>-47</v>
      </c>
      <c r="H140" s="334">
        <v>-286</v>
      </c>
      <c r="I140" s="334">
        <v>-76</v>
      </c>
      <c r="J140" s="334">
        <v>-51</v>
      </c>
      <c r="K140" s="334">
        <v>-41</v>
      </c>
      <c r="L140" s="334">
        <v>-86</v>
      </c>
      <c r="M140" s="334">
        <v>-60</v>
      </c>
      <c r="N140" s="334">
        <v>19</v>
      </c>
      <c r="O140" s="334">
        <v>-67</v>
      </c>
      <c r="P140" s="334">
        <v>-64</v>
      </c>
      <c r="Q140" s="334">
        <v>-19</v>
      </c>
      <c r="R140" s="334">
        <v>-48</v>
      </c>
      <c r="S140" s="334">
        <v>-16</v>
      </c>
      <c r="T140" s="334">
        <v>-39</v>
      </c>
      <c r="U140" s="308">
        <v>-34</v>
      </c>
    </row>
    <row r="141" spans="1:21" ht="20.100000000000001" customHeight="1">
      <c r="A141" s="148" t="s">
        <v>144</v>
      </c>
      <c r="B141" s="301"/>
      <c r="C141" s="120"/>
      <c r="D141" s="253">
        <v>267</v>
      </c>
      <c r="E141" s="253">
        <v>278</v>
      </c>
      <c r="F141" s="253">
        <v>548</v>
      </c>
      <c r="G141" s="253">
        <v>825</v>
      </c>
      <c r="H141" s="253">
        <v>508</v>
      </c>
      <c r="I141" s="253">
        <v>187</v>
      </c>
      <c r="J141" s="253">
        <v>375</v>
      </c>
      <c r="K141" s="253">
        <v>449</v>
      </c>
      <c r="L141" s="253">
        <v>425</v>
      </c>
      <c r="M141" s="253">
        <v>196</v>
      </c>
      <c r="N141" s="253">
        <v>329</v>
      </c>
      <c r="O141" s="253">
        <v>346</v>
      </c>
      <c r="P141" s="253">
        <v>404</v>
      </c>
      <c r="Q141" s="253">
        <v>110</v>
      </c>
      <c r="R141" s="253">
        <v>125</v>
      </c>
      <c r="S141" s="253">
        <v>279</v>
      </c>
      <c r="T141" s="253">
        <v>437</v>
      </c>
      <c r="U141" s="247">
        <v>110</v>
      </c>
    </row>
    <row r="142" spans="1:21" ht="20.100000000000001" customHeight="1">
      <c r="A142" s="42" t="s">
        <v>1187</v>
      </c>
      <c r="B142" s="301"/>
      <c r="C142" s="120"/>
      <c r="D142" s="253"/>
      <c r="E142" s="253"/>
      <c r="F142" s="253"/>
      <c r="G142" s="253"/>
      <c r="H142" s="253"/>
      <c r="I142" s="253"/>
      <c r="J142" s="253"/>
      <c r="K142" s="253"/>
      <c r="L142" s="253"/>
      <c r="M142" s="253"/>
      <c r="N142" s="253"/>
      <c r="O142" s="253"/>
      <c r="P142" s="253"/>
      <c r="Q142" s="253"/>
      <c r="R142" s="253"/>
      <c r="S142" s="253"/>
      <c r="T142" s="253">
        <v>5</v>
      </c>
      <c r="U142" s="247">
        <v>-13</v>
      </c>
    </row>
    <row r="143" spans="1:21" ht="20.100000000000001" customHeight="1">
      <c r="A143" s="106" t="s">
        <v>1191</v>
      </c>
      <c r="B143" s="300"/>
      <c r="C143" s="111"/>
      <c r="D143" s="334">
        <v>185</v>
      </c>
      <c r="E143" s="334">
        <v>171</v>
      </c>
      <c r="F143" s="334">
        <v>-182</v>
      </c>
      <c r="G143" s="334">
        <v>-374</v>
      </c>
      <c r="H143" s="334">
        <v>-33</v>
      </c>
      <c r="I143" s="334">
        <v>470</v>
      </c>
      <c r="J143" s="334">
        <v>54</v>
      </c>
      <c r="K143" s="334">
        <v>-300</v>
      </c>
      <c r="L143" s="334">
        <v>113</v>
      </c>
      <c r="M143" s="334">
        <v>141</v>
      </c>
      <c r="N143" s="334">
        <v>20</v>
      </c>
      <c r="O143" s="334">
        <v>-178</v>
      </c>
      <c r="P143" s="334">
        <v>49</v>
      </c>
      <c r="Q143" s="334">
        <v>93</v>
      </c>
      <c r="R143" s="334">
        <v>6</v>
      </c>
      <c r="S143" s="334">
        <v>-227</v>
      </c>
      <c r="T143" s="334">
        <v>-88</v>
      </c>
      <c r="U143" s="308">
        <v>227</v>
      </c>
    </row>
    <row r="144" spans="1:21" ht="20.100000000000001" customHeight="1">
      <c r="A144" s="607" t="s">
        <v>146</v>
      </c>
      <c r="B144" s="608"/>
      <c r="C144" s="608"/>
      <c r="D144" s="609">
        <v>452</v>
      </c>
      <c r="E144" s="609">
        <v>449</v>
      </c>
      <c r="F144" s="609">
        <v>366</v>
      </c>
      <c r="G144" s="609">
        <v>451</v>
      </c>
      <c r="H144" s="609">
        <v>474</v>
      </c>
      <c r="I144" s="609">
        <v>657</v>
      </c>
      <c r="J144" s="609">
        <v>429</v>
      </c>
      <c r="K144" s="609">
        <v>149</v>
      </c>
      <c r="L144" s="609">
        <v>538</v>
      </c>
      <c r="M144" s="609">
        <v>338</v>
      </c>
      <c r="N144" s="609">
        <v>349</v>
      </c>
      <c r="O144" s="609">
        <v>167</v>
      </c>
      <c r="P144" s="609">
        <v>453</v>
      </c>
      <c r="Q144" s="609">
        <v>203</v>
      </c>
      <c r="R144" s="609">
        <v>131</v>
      </c>
      <c r="S144" s="609">
        <v>53</v>
      </c>
      <c r="T144" s="609">
        <v>355</v>
      </c>
      <c r="U144" s="610">
        <v>324</v>
      </c>
    </row>
    <row r="145" spans="1:21" ht="20.100000000000001" customHeight="1">
      <c r="A145" s="39"/>
      <c r="B145" s="40"/>
      <c r="C145" s="40"/>
      <c r="D145" s="253"/>
      <c r="E145" s="253"/>
      <c r="F145" s="253"/>
      <c r="G145" s="316"/>
      <c r="H145" s="316"/>
      <c r="I145" s="316"/>
      <c r="J145" s="316"/>
      <c r="K145" s="316"/>
      <c r="L145" s="316"/>
      <c r="M145" s="316"/>
      <c r="N145" s="316"/>
      <c r="O145" s="316"/>
      <c r="P145" s="316"/>
      <c r="Q145" s="316"/>
      <c r="R145" s="316"/>
      <c r="S145" s="316"/>
      <c r="T145" s="316"/>
      <c r="U145" s="318"/>
    </row>
    <row r="146" spans="1:21" ht="20.100000000000001" customHeight="1">
      <c r="A146" s="154" t="s">
        <v>147</v>
      </c>
      <c r="B146" s="40"/>
      <c r="C146" s="40"/>
      <c r="D146" s="253"/>
      <c r="E146" s="253"/>
      <c r="F146" s="253"/>
      <c r="G146" s="316"/>
      <c r="H146" s="316"/>
      <c r="I146" s="316"/>
      <c r="J146" s="316"/>
      <c r="K146" s="316"/>
      <c r="L146" s="316"/>
      <c r="M146" s="316"/>
      <c r="N146" s="316"/>
      <c r="O146" s="316"/>
      <c r="P146" s="316"/>
      <c r="Q146" s="316"/>
      <c r="R146" s="316"/>
      <c r="S146" s="316"/>
      <c r="T146" s="316"/>
      <c r="U146" s="318"/>
    </row>
    <row r="147" spans="1:21" ht="20.100000000000001" customHeight="1">
      <c r="A147" s="42" t="s">
        <v>148</v>
      </c>
      <c r="B147" s="40"/>
      <c r="C147" s="40"/>
      <c r="D147" s="253">
        <v>-87</v>
      </c>
      <c r="E147" s="253">
        <v>-90</v>
      </c>
      <c r="F147" s="253">
        <v>-125</v>
      </c>
      <c r="G147" s="253">
        <v>-177</v>
      </c>
      <c r="H147" s="253">
        <v>-113</v>
      </c>
      <c r="I147" s="253">
        <v>-187</v>
      </c>
      <c r="J147" s="253">
        <v>-146</v>
      </c>
      <c r="K147" s="253">
        <v>-130</v>
      </c>
      <c r="L147" s="253">
        <v>-110</v>
      </c>
      <c r="M147" s="253">
        <v>-108</v>
      </c>
      <c r="N147" s="253">
        <v>-133</v>
      </c>
      <c r="O147" s="253">
        <v>-121</v>
      </c>
      <c r="P147" s="253">
        <v>-100</v>
      </c>
      <c r="Q147" s="253">
        <v>-129</v>
      </c>
      <c r="R147" s="253">
        <v>-112</v>
      </c>
      <c r="S147" s="253">
        <v>-158</v>
      </c>
      <c r="T147" s="253">
        <v>-109</v>
      </c>
      <c r="U147" s="247">
        <v>-103</v>
      </c>
    </row>
    <row r="148" spans="1:21" ht="20.100000000000001" customHeight="1">
      <c r="A148" s="42" t="s">
        <v>149</v>
      </c>
      <c r="B148" s="40"/>
      <c r="C148" s="40"/>
      <c r="D148" s="253">
        <v>-6</v>
      </c>
      <c r="E148" s="253">
        <v>-10</v>
      </c>
      <c r="F148" s="253">
        <v>-7</v>
      </c>
      <c r="G148" s="253">
        <v>-6</v>
      </c>
      <c r="H148" s="253">
        <v>-12</v>
      </c>
      <c r="I148" s="253">
        <v>-5</v>
      </c>
      <c r="J148" s="253">
        <v>-26</v>
      </c>
      <c r="K148" s="253">
        <v>-10</v>
      </c>
      <c r="L148" s="253">
        <v>-4</v>
      </c>
      <c r="M148" s="253">
        <v>-9</v>
      </c>
      <c r="N148" s="253">
        <v>-7</v>
      </c>
      <c r="O148" s="253">
        <v>-12</v>
      </c>
      <c r="P148" s="253">
        <v>-16</v>
      </c>
      <c r="Q148" s="253">
        <v>-32</v>
      </c>
      <c r="R148" s="253">
        <v>-9</v>
      </c>
      <c r="S148" s="253">
        <v>-31</v>
      </c>
      <c r="T148" s="253">
        <v>-4</v>
      </c>
      <c r="U148" s="247">
        <v>-6</v>
      </c>
    </row>
    <row r="149" spans="1:21" ht="20.100000000000001" customHeight="1">
      <c r="A149" s="42" t="s">
        <v>150</v>
      </c>
      <c r="B149" s="40"/>
      <c r="C149" s="40"/>
      <c r="D149" s="253">
        <v>1</v>
      </c>
      <c r="E149" s="253">
        <v>0</v>
      </c>
      <c r="F149" s="253">
        <v>1</v>
      </c>
      <c r="G149" s="253">
        <v>1</v>
      </c>
      <c r="H149" s="253">
        <v>0</v>
      </c>
      <c r="I149" s="253">
        <v>2</v>
      </c>
      <c r="J149" s="253">
        <v>0</v>
      </c>
      <c r="K149" s="253">
        <v>10</v>
      </c>
      <c r="L149" s="253">
        <v>0</v>
      </c>
      <c r="M149" s="253">
        <v>1</v>
      </c>
      <c r="N149" s="253">
        <v>1</v>
      </c>
      <c r="O149" s="253">
        <v>0</v>
      </c>
      <c r="P149" s="253">
        <v>0</v>
      </c>
      <c r="Q149" s="253">
        <v>0</v>
      </c>
      <c r="R149" s="253">
        <v>2</v>
      </c>
      <c r="S149" s="253">
        <v>-1</v>
      </c>
      <c r="T149" s="253">
        <v>0</v>
      </c>
      <c r="U149" s="247">
        <v>0</v>
      </c>
    </row>
    <row r="150" spans="1:21" ht="20.100000000000001" customHeight="1">
      <c r="A150" s="42" t="s">
        <v>151</v>
      </c>
      <c r="B150" s="40"/>
      <c r="C150" s="40"/>
      <c r="D150" s="253">
        <v>0</v>
      </c>
      <c r="E150" s="253">
        <v>1004</v>
      </c>
      <c r="F150" s="253">
        <v>151</v>
      </c>
      <c r="G150" s="253">
        <v>0</v>
      </c>
      <c r="H150" s="253">
        <v>4</v>
      </c>
      <c r="I150" s="253">
        <v>0</v>
      </c>
      <c r="J150" s="253">
        <v>1</v>
      </c>
      <c r="K150" s="253">
        <v>0</v>
      </c>
      <c r="L150" s="253">
        <v>5</v>
      </c>
      <c r="M150" s="253">
        <v>1</v>
      </c>
      <c r="N150" s="253">
        <v>0</v>
      </c>
      <c r="O150" s="253">
        <v>758</v>
      </c>
      <c r="P150" s="253">
        <v>0</v>
      </c>
      <c r="Q150" s="253">
        <v>-2</v>
      </c>
      <c r="R150" s="253">
        <v>0</v>
      </c>
      <c r="S150" s="253">
        <v>1</v>
      </c>
      <c r="T150" s="253">
        <v>0</v>
      </c>
      <c r="U150" s="247">
        <v>2</v>
      </c>
    </row>
    <row r="151" spans="1:21" ht="20.100000000000001" customHeight="1">
      <c r="A151" s="42" t="s">
        <v>152</v>
      </c>
      <c r="B151" s="40"/>
      <c r="C151" s="40"/>
      <c r="D151" s="253">
        <v>26</v>
      </c>
      <c r="E151" s="253">
        <v>-22</v>
      </c>
      <c r="F151" s="253">
        <v>39</v>
      </c>
      <c r="G151" s="253">
        <v>6</v>
      </c>
      <c r="H151" s="253">
        <v>-7</v>
      </c>
      <c r="I151" s="253">
        <v>44</v>
      </c>
      <c r="J151" s="253">
        <v>-58</v>
      </c>
      <c r="K151" s="253">
        <v>-9</v>
      </c>
      <c r="L151" s="253">
        <v>-21</v>
      </c>
      <c r="M151" s="253">
        <v>-32</v>
      </c>
      <c r="N151" s="253">
        <v>2</v>
      </c>
      <c r="O151" s="253">
        <v>26</v>
      </c>
      <c r="P151" s="253">
        <v>-20</v>
      </c>
      <c r="Q151" s="253">
        <v>-50</v>
      </c>
      <c r="R151" s="253">
        <v>-13</v>
      </c>
      <c r="S151" s="253">
        <v>-18</v>
      </c>
      <c r="T151" s="253">
        <v>-32</v>
      </c>
      <c r="U151" s="247">
        <v>-1</v>
      </c>
    </row>
    <row r="152" spans="1:21" ht="20.100000000000001" customHeight="1">
      <c r="A152" s="40" t="s">
        <v>153</v>
      </c>
      <c r="B152" s="361"/>
      <c r="C152" s="361"/>
      <c r="D152" s="253">
        <v>-195</v>
      </c>
      <c r="E152" s="253">
        <v>-1638</v>
      </c>
      <c r="F152" s="253">
        <v>-568</v>
      </c>
      <c r="G152" s="253">
        <v>1090</v>
      </c>
      <c r="H152" s="253">
        <v>1293</v>
      </c>
      <c r="I152" s="253">
        <v>247</v>
      </c>
      <c r="J152" s="253">
        <v>398</v>
      </c>
      <c r="K152" s="253">
        <v>87</v>
      </c>
      <c r="L152" s="253">
        <v>270</v>
      </c>
      <c r="M152" s="253">
        <v>-15</v>
      </c>
      <c r="N152" s="253">
        <v>67</v>
      </c>
      <c r="O152" s="253">
        <v>64</v>
      </c>
      <c r="P152" s="253">
        <v>-75</v>
      </c>
      <c r="Q152" s="253">
        <v>119</v>
      </c>
      <c r="R152" s="253">
        <v>1</v>
      </c>
      <c r="S152" s="253">
        <v>-19</v>
      </c>
      <c r="T152" s="253">
        <v>-60</v>
      </c>
      <c r="U152" s="247">
        <v>0</v>
      </c>
    </row>
    <row r="153" spans="1:21" ht="20.100000000000001" customHeight="1">
      <c r="A153" s="40" t="s">
        <v>1188</v>
      </c>
      <c r="B153" s="361"/>
      <c r="C153" s="361"/>
      <c r="D153" s="253"/>
      <c r="E153" s="253"/>
      <c r="F153" s="253"/>
      <c r="G153" s="253"/>
      <c r="H153" s="253"/>
      <c r="I153" s="253"/>
      <c r="J153" s="253"/>
      <c r="K153" s="253"/>
      <c r="L153" s="253"/>
      <c r="M153" s="253"/>
      <c r="N153" s="253"/>
      <c r="O153" s="253"/>
      <c r="P153" s="253">
        <v>4</v>
      </c>
      <c r="Q153" s="253">
        <v>-17</v>
      </c>
      <c r="R153" s="253">
        <v>51</v>
      </c>
      <c r="S153" s="253">
        <v>18</v>
      </c>
      <c r="T153" s="253">
        <v>30</v>
      </c>
      <c r="U153" s="247">
        <v>-10</v>
      </c>
    </row>
    <row r="154" spans="1:21" ht="20.100000000000001" customHeight="1">
      <c r="A154" s="40" t="s">
        <v>1192</v>
      </c>
      <c r="B154" s="40"/>
      <c r="C154" s="40"/>
      <c r="D154" s="253">
        <v>-1506</v>
      </c>
      <c r="E154" s="253">
        <v>5</v>
      </c>
      <c r="F154" s="253">
        <v>-49</v>
      </c>
      <c r="G154" s="253">
        <v>3979</v>
      </c>
      <c r="H154" s="253">
        <v>-67</v>
      </c>
      <c r="I154" s="253">
        <v>105</v>
      </c>
      <c r="J154" s="253">
        <v>19</v>
      </c>
      <c r="K154" s="253">
        <v>-5</v>
      </c>
      <c r="L154" s="253">
        <v>-22</v>
      </c>
      <c r="M154" s="253">
        <v>4</v>
      </c>
      <c r="N154" s="253">
        <v>1</v>
      </c>
      <c r="O154" s="253">
        <v>-2</v>
      </c>
      <c r="P154" s="253">
        <v>35</v>
      </c>
      <c r="Q154" s="253">
        <v>42</v>
      </c>
      <c r="R154" s="253">
        <v>-1</v>
      </c>
      <c r="S154" s="253">
        <v>-28</v>
      </c>
      <c r="T154" s="253">
        <v>51</v>
      </c>
      <c r="U154" s="247">
        <v>25</v>
      </c>
    </row>
    <row r="155" spans="1:21" ht="20.100000000000001" customHeight="1">
      <c r="A155" s="607" t="s">
        <v>154</v>
      </c>
      <c r="B155" s="608"/>
      <c r="C155" s="608"/>
      <c r="D155" s="609">
        <v>-1767</v>
      </c>
      <c r="E155" s="609">
        <v>-751</v>
      </c>
      <c r="F155" s="609">
        <v>-557</v>
      </c>
      <c r="G155" s="609">
        <v>4894</v>
      </c>
      <c r="H155" s="609">
        <v>1098</v>
      </c>
      <c r="I155" s="609">
        <v>206</v>
      </c>
      <c r="J155" s="609">
        <v>188</v>
      </c>
      <c r="K155" s="609">
        <v>-58</v>
      </c>
      <c r="L155" s="609">
        <v>117</v>
      </c>
      <c r="M155" s="609">
        <v>-158</v>
      </c>
      <c r="N155" s="609">
        <v>-69</v>
      </c>
      <c r="O155" s="609">
        <v>714</v>
      </c>
      <c r="P155" s="609">
        <v>-170</v>
      </c>
      <c r="Q155" s="609">
        <v>-68</v>
      </c>
      <c r="R155" s="609">
        <v>-82</v>
      </c>
      <c r="S155" s="609">
        <v>-237</v>
      </c>
      <c r="T155" s="609">
        <v>-124</v>
      </c>
      <c r="U155" s="610">
        <v>-92</v>
      </c>
    </row>
    <row r="156" spans="1:21" ht="20.100000000000001" customHeight="1">
      <c r="A156" s="39"/>
      <c r="B156" s="40"/>
      <c r="C156" s="40"/>
      <c r="D156" s="253"/>
      <c r="E156" s="253"/>
      <c r="F156" s="253"/>
      <c r="G156" s="316"/>
      <c r="H156" s="316"/>
      <c r="I156" s="316"/>
      <c r="J156" s="316"/>
      <c r="K156" s="316"/>
      <c r="L156" s="316"/>
      <c r="M156" s="316"/>
      <c r="N156" s="316"/>
      <c r="O156" s="316"/>
      <c r="P156" s="316"/>
      <c r="Q156" s="316"/>
      <c r="R156" s="316"/>
      <c r="S156" s="316"/>
      <c r="T156" s="316"/>
      <c r="U156" s="318"/>
    </row>
    <row r="157" spans="1:21" ht="20.100000000000001" customHeight="1">
      <c r="A157" s="39" t="s">
        <v>155</v>
      </c>
      <c r="B157" s="40"/>
      <c r="C157" s="40"/>
      <c r="D157" s="323">
        <v>-1315</v>
      </c>
      <c r="E157" s="323">
        <v>-302</v>
      </c>
      <c r="F157" s="323">
        <v>-191</v>
      </c>
      <c r="G157" s="323">
        <v>5344</v>
      </c>
      <c r="H157" s="323">
        <v>1572</v>
      </c>
      <c r="I157" s="323">
        <v>864</v>
      </c>
      <c r="J157" s="323">
        <v>617</v>
      </c>
      <c r="K157" s="323">
        <v>91</v>
      </c>
      <c r="L157" s="323">
        <v>655</v>
      </c>
      <c r="M157" s="323">
        <v>180</v>
      </c>
      <c r="N157" s="323">
        <v>280</v>
      </c>
      <c r="O157" s="323">
        <v>881</v>
      </c>
      <c r="P157" s="323">
        <v>283</v>
      </c>
      <c r="Q157" s="323">
        <v>135</v>
      </c>
      <c r="R157" s="323">
        <v>50</v>
      </c>
      <c r="S157" s="323">
        <v>-184</v>
      </c>
      <c r="T157" s="323">
        <v>231</v>
      </c>
      <c r="U157" s="311">
        <v>232</v>
      </c>
    </row>
    <row r="158" spans="1:21" ht="20.100000000000001" customHeight="1">
      <c r="A158" s="39"/>
      <c r="B158" s="40"/>
      <c r="C158" s="40"/>
      <c r="D158" s="316"/>
      <c r="E158" s="316"/>
      <c r="F158" s="316"/>
      <c r="G158" s="316"/>
      <c r="H158" s="316"/>
      <c r="I158" s="316"/>
      <c r="J158" s="316"/>
      <c r="K158" s="316"/>
      <c r="L158" s="316"/>
      <c r="M158" s="316"/>
      <c r="N158" s="316"/>
      <c r="O158" s="316"/>
      <c r="P158" s="316"/>
      <c r="Q158" s="316"/>
      <c r="R158" s="316"/>
      <c r="S158" s="316"/>
      <c r="T158" s="316"/>
      <c r="U158" s="253"/>
    </row>
    <row r="159" spans="1:21" ht="20.100000000000001" customHeight="1">
      <c r="A159" s="154" t="s">
        <v>156</v>
      </c>
      <c r="B159" s="40"/>
      <c r="C159" s="40"/>
      <c r="D159" s="253"/>
      <c r="E159" s="253"/>
      <c r="F159" s="253"/>
      <c r="G159" s="316"/>
      <c r="H159" s="316"/>
      <c r="I159" s="316"/>
      <c r="J159" s="316"/>
      <c r="K159" s="316"/>
      <c r="L159" s="316"/>
      <c r="M159" s="316"/>
      <c r="N159" s="316"/>
      <c r="O159" s="316"/>
      <c r="P159" s="316"/>
      <c r="Q159" s="316"/>
      <c r="R159" s="316"/>
      <c r="S159" s="316"/>
      <c r="T159" s="316"/>
      <c r="U159" s="253"/>
    </row>
    <row r="160" spans="1:21" ht="20.100000000000001" customHeight="1">
      <c r="A160" s="42" t="s">
        <v>157</v>
      </c>
      <c r="B160" s="40"/>
      <c r="C160" s="40"/>
      <c r="D160" s="253">
        <v>-834</v>
      </c>
      <c r="E160" s="253">
        <v>-304</v>
      </c>
      <c r="F160" s="253">
        <v>2643</v>
      </c>
      <c r="G160" s="253">
        <v>-5139</v>
      </c>
      <c r="H160" s="253">
        <v>-1651</v>
      </c>
      <c r="I160" s="253">
        <v>209</v>
      </c>
      <c r="J160" s="253">
        <v>-98</v>
      </c>
      <c r="K160" s="253">
        <v>-82</v>
      </c>
      <c r="L160" s="253">
        <v>73</v>
      </c>
      <c r="M160" s="253">
        <v>-477</v>
      </c>
      <c r="N160" s="253">
        <v>-50</v>
      </c>
      <c r="O160" s="253">
        <v>-522</v>
      </c>
      <c r="P160" s="253">
        <v>-69</v>
      </c>
      <c r="Q160" s="253">
        <v>-57</v>
      </c>
      <c r="R160" s="253">
        <v>-18</v>
      </c>
      <c r="S160" s="253">
        <v>-26</v>
      </c>
      <c r="T160" s="253">
        <v>-647</v>
      </c>
      <c r="U160" s="247">
        <v>38</v>
      </c>
    </row>
    <row r="161" spans="1:21" ht="20.100000000000001" customHeight="1">
      <c r="A161" s="42" t="s">
        <v>158</v>
      </c>
      <c r="B161" s="40"/>
      <c r="C161" s="40"/>
      <c r="D161" s="253">
        <v>0</v>
      </c>
      <c r="E161" s="253">
        <v>-1013</v>
      </c>
      <c r="F161" s="253">
        <v>0</v>
      </c>
      <c r="G161" s="253">
        <v>0</v>
      </c>
      <c r="H161" s="253">
        <v>0</v>
      </c>
      <c r="I161" s="253">
        <v>-413</v>
      </c>
      <c r="J161" s="253">
        <v>0</v>
      </c>
      <c r="K161" s="253">
        <v>-404</v>
      </c>
      <c r="L161" s="253">
        <v>0</v>
      </c>
      <c r="M161" s="253">
        <v>-520</v>
      </c>
      <c r="N161" s="253">
        <v>0</v>
      </c>
      <c r="O161" s="253">
        <v>-511</v>
      </c>
      <c r="P161" s="253">
        <v>0</v>
      </c>
      <c r="Q161" s="253">
        <v>-1256</v>
      </c>
      <c r="R161" s="253">
        <v>0</v>
      </c>
      <c r="S161" s="253">
        <v>0</v>
      </c>
      <c r="T161" s="253">
        <v>0</v>
      </c>
      <c r="U161" s="247">
        <v>-664</v>
      </c>
    </row>
    <row r="162" spans="1:21" ht="20.100000000000001" customHeight="1">
      <c r="A162" s="42" t="s">
        <v>159</v>
      </c>
      <c r="B162" s="361"/>
      <c r="C162" s="361"/>
      <c r="D162" s="253">
        <v>0</v>
      </c>
      <c r="E162" s="253">
        <v>-19</v>
      </c>
      <c r="F162" s="253">
        <v>0</v>
      </c>
      <c r="G162" s="253">
        <v>0</v>
      </c>
      <c r="H162" s="253">
        <v>0</v>
      </c>
      <c r="I162" s="253">
        <v>0</v>
      </c>
      <c r="J162" s="253">
        <v>0</v>
      </c>
      <c r="K162" s="253">
        <v>0</v>
      </c>
      <c r="L162" s="253">
        <v>0</v>
      </c>
      <c r="M162" s="253">
        <v>0</v>
      </c>
      <c r="N162" s="253">
        <v>0</v>
      </c>
      <c r="O162" s="253">
        <v>0</v>
      </c>
      <c r="P162" s="253">
        <v>0</v>
      </c>
      <c r="Q162" s="253">
        <v>0</v>
      </c>
      <c r="R162" s="253">
        <v>0</v>
      </c>
      <c r="S162" s="253">
        <v>0</v>
      </c>
      <c r="T162" s="253">
        <v>0</v>
      </c>
      <c r="U162" s="247">
        <v>0</v>
      </c>
    </row>
    <row r="163" spans="1:21" ht="20.100000000000001" customHeight="1">
      <c r="A163" s="42" t="s">
        <v>160</v>
      </c>
      <c r="B163" s="361"/>
      <c r="C163" s="361"/>
      <c r="D163" s="253">
        <v>229</v>
      </c>
      <c r="E163" s="253">
        <v>324</v>
      </c>
      <c r="F163" s="253">
        <v>-6</v>
      </c>
      <c r="G163" s="253">
        <v>-396</v>
      </c>
      <c r="H163" s="253">
        <v>-133</v>
      </c>
      <c r="I163" s="253">
        <v>26</v>
      </c>
      <c r="J163" s="253">
        <v>-132</v>
      </c>
      <c r="K163" s="253">
        <v>18</v>
      </c>
      <c r="L163" s="253">
        <v>-33</v>
      </c>
      <c r="M163" s="253">
        <v>1</v>
      </c>
      <c r="N163" s="253">
        <v>-34</v>
      </c>
      <c r="O163" s="253">
        <v>29</v>
      </c>
      <c r="P163" s="253">
        <v>-37</v>
      </c>
      <c r="Q163" s="253">
        <v>4</v>
      </c>
      <c r="R163" s="253">
        <v>-42</v>
      </c>
      <c r="S163" s="253">
        <v>38</v>
      </c>
      <c r="T163" s="253">
        <v>19</v>
      </c>
      <c r="U163" s="247">
        <v>0</v>
      </c>
    </row>
    <row r="164" spans="1:21" ht="20.100000000000001" customHeight="1">
      <c r="A164" s="106" t="s">
        <v>161</v>
      </c>
      <c r="B164" s="107"/>
      <c r="C164" s="107"/>
      <c r="D164" s="334">
        <v>-70</v>
      </c>
      <c r="E164" s="334">
        <v>-98</v>
      </c>
      <c r="F164" s="334">
        <v>0</v>
      </c>
      <c r="G164" s="334">
        <v>0</v>
      </c>
      <c r="H164" s="334">
        <v>0</v>
      </c>
      <c r="I164" s="334">
        <v>15</v>
      </c>
      <c r="J164" s="334">
        <v>0</v>
      </c>
      <c r="K164" s="334">
        <v>5</v>
      </c>
      <c r="L164" s="334">
        <v>0</v>
      </c>
      <c r="M164" s="334">
        <v>0</v>
      </c>
      <c r="N164" s="334">
        <v>1</v>
      </c>
      <c r="O164" s="334">
        <v>2</v>
      </c>
      <c r="P164" s="334">
        <v>0</v>
      </c>
      <c r="Q164" s="334">
        <v>0</v>
      </c>
      <c r="R164" s="334">
        <v>2</v>
      </c>
      <c r="S164" s="334">
        <v>0</v>
      </c>
      <c r="T164" s="334">
        <v>0</v>
      </c>
      <c r="U164" s="308">
        <v>1</v>
      </c>
    </row>
    <row r="165" spans="1:21" ht="20.100000000000001" customHeight="1">
      <c r="A165" s="39" t="s">
        <v>162</v>
      </c>
      <c r="B165" s="40"/>
      <c r="C165" s="40"/>
      <c r="D165" s="323">
        <v>-675</v>
      </c>
      <c r="E165" s="323">
        <v>-1110</v>
      </c>
      <c r="F165" s="323">
        <v>2637</v>
      </c>
      <c r="G165" s="323">
        <v>-5536</v>
      </c>
      <c r="H165" s="323">
        <v>-1784</v>
      </c>
      <c r="I165" s="323">
        <v>-163</v>
      </c>
      <c r="J165" s="323">
        <v>-231</v>
      </c>
      <c r="K165" s="323">
        <v>-463</v>
      </c>
      <c r="L165" s="323">
        <v>40</v>
      </c>
      <c r="M165" s="323">
        <v>-997</v>
      </c>
      <c r="N165" s="323">
        <v>-83</v>
      </c>
      <c r="O165" s="323">
        <v>-1003</v>
      </c>
      <c r="P165" s="323">
        <v>-106</v>
      </c>
      <c r="Q165" s="323">
        <v>-1309</v>
      </c>
      <c r="R165" s="323">
        <v>-58</v>
      </c>
      <c r="S165" s="323">
        <v>12</v>
      </c>
      <c r="T165" s="323">
        <v>-628</v>
      </c>
      <c r="U165" s="311">
        <v>-625</v>
      </c>
    </row>
    <row r="166" spans="1:21" ht="20.100000000000001" customHeight="1">
      <c r="A166" s="140" t="s">
        <v>163</v>
      </c>
      <c r="B166" s="107"/>
      <c r="C166" s="107"/>
      <c r="D166" s="334"/>
      <c r="E166" s="334"/>
      <c r="F166" s="334"/>
      <c r="G166" s="334"/>
      <c r="H166" s="334"/>
      <c r="I166" s="334"/>
      <c r="J166" s="334"/>
      <c r="K166" s="334"/>
      <c r="L166" s="334"/>
      <c r="M166" s="334"/>
      <c r="N166" s="334"/>
      <c r="O166" s="334"/>
      <c r="P166" s="550"/>
      <c r="Q166" s="550"/>
      <c r="R166" s="550"/>
      <c r="S166" s="550"/>
      <c r="T166" s="550"/>
      <c r="U166" s="543"/>
    </row>
    <row r="167" spans="1:21" ht="20.100000000000001" customHeight="1" thickBot="1">
      <c r="A167" s="135" t="s">
        <v>1198</v>
      </c>
      <c r="B167" s="136"/>
      <c r="C167" s="136"/>
      <c r="D167" s="483">
        <v>-1990</v>
      </c>
      <c r="E167" s="483">
        <v>-1412</v>
      </c>
      <c r="F167" s="483">
        <v>2445</v>
      </c>
      <c r="G167" s="483">
        <v>-191</v>
      </c>
      <c r="H167" s="483">
        <v>-212</v>
      </c>
      <c r="I167" s="483">
        <v>701</v>
      </c>
      <c r="J167" s="483">
        <v>386</v>
      </c>
      <c r="K167" s="483">
        <v>-372</v>
      </c>
      <c r="L167" s="483">
        <v>695</v>
      </c>
      <c r="M167" s="483">
        <v>-817</v>
      </c>
      <c r="N167" s="483">
        <v>197</v>
      </c>
      <c r="O167" s="483">
        <v>-122</v>
      </c>
      <c r="P167" s="483">
        <v>177</v>
      </c>
      <c r="Q167" s="483">
        <v>-1174</v>
      </c>
      <c r="R167" s="483">
        <v>-9</v>
      </c>
      <c r="S167" s="483">
        <v>-173</v>
      </c>
      <c r="T167" s="483">
        <v>-397</v>
      </c>
      <c r="U167" s="544">
        <v>-393</v>
      </c>
    </row>
    <row r="168" spans="1:21" ht="20.100000000000001" customHeight="1" thickTop="1">
      <c r="A168" s="39"/>
      <c r="B168" s="40"/>
      <c r="C168" s="40"/>
      <c r="D168" s="323"/>
      <c r="E168" s="323"/>
      <c r="F168" s="323"/>
      <c r="G168" s="323"/>
      <c r="H168" s="323"/>
      <c r="I168" s="323"/>
      <c r="J168" s="323"/>
      <c r="K168" s="323"/>
      <c r="L168" s="323"/>
      <c r="M168" s="323"/>
      <c r="N168" s="323"/>
      <c r="O168" s="323"/>
      <c r="P168" s="323"/>
      <c r="Q168" s="323"/>
      <c r="R168" s="323"/>
      <c r="S168" s="323"/>
      <c r="T168" s="323"/>
      <c r="U168" s="323"/>
    </row>
    <row r="169" spans="1:21" ht="20.100000000000001" customHeight="1">
      <c r="A169" s="39" t="s">
        <v>165</v>
      </c>
      <c r="B169" s="40"/>
      <c r="C169" s="40"/>
      <c r="D169" s="323"/>
      <c r="E169" s="323"/>
      <c r="F169" s="323"/>
      <c r="G169" s="323"/>
      <c r="H169" s="323"/>
      <c r="I169" s="323"/>
      <c r="J169" s="323"/>
      <c r="K169" s="323"/>
      <c r="L169" s="323"/>
      <c r="M169" s="323"/>
      <c r="N169" s="323"/>
      <c r="O169" s="323"/>
      <c r="P169" s="323"/>
      <c r="Q169" s="323"/>
      <c r="R169" s="323"/>
      <c r="S169" s="323"/>
      <c r="T169" s="323"/>
      <c r="U169" s="323"/>
    </row>
    <row r="170" spans="1:21" ht="20.100000000000001" customHeight="1">
      <c r="A170" s="40" t="s">
        <v>166</v>
      </c>
      <c r="B170" s="40"/>
      <c r="C170" s="40"/>
      <c r="D170" s="323">
        <v>-1981</v>
      </c>
      <c r="E170" s="323">
        <v>-174</v>
      </c>
      <c r="F170" s="323">
        <v>-8485</v>
      </c>
      <c r="G170" s="323">
        <v>156</v>
      </c>
      <c r="H170" s="323">
        <v>109</v>
      </c>
      <c r="I170" s="323">
        <v>0</v>
      </c>
      <c r="J170" s="570">
        <v>0</v>
      </c>
      <c r="K170" s="570">
        <v>0</v>
      </c>
      <c r="L170" s="570">
        <v>0</v>
      </c>
      <c r="M170" s="570">
        <v>0</v>
      </c>
      <c r="N170" s="570">
        <v>0</v>
      </c>
      <c r="O170" s="570">
        <v>0</v>
      </c>
      <c r="P170" s="570" t="s">
        <v>68</v>
      </c>
      <c r="Q170" s="570" t="s">
        <v>68</v>
      </c>
      <c r="R170" s="570" t="s">
        <v>68</v>
      </c>
      <c r="S170" s="570" t="s">
        <v>68</v>
      </c>
      <c r="T170" s="570" t="s">
        <v>68</v>
      </c>
      <c r="U170" s="571" t="s">
        <v>68</v>
      </c>
    </row>
    <row r="171" spans="1:21" ht="20.100000000000001" customHeight="1">
      <c r="A171" s="40" t="s">
        <v>1194</v>
      </c>
      <c r="B171" s="40"/>
      <c r="C171" s="40"/>
      <c r="D171" s="323">
        <v>3415</v>
      </c>
      <c r="E171" s="323">
        <v>-1866</v>
      </c>
      <c r="F171" s="323">
        <v>-4710</v>
      </c>
      <c r="G171" s="323">
        <v>372</v>
      </c>
      <c r="H171" s="323">
        <v>-49</v>
      </c>
      <c r="I171" s="323">
        <v>-284</v>
      </c>
      <c r="J171" s="570">
        <v>0</v>
      </c>
      <c r="K171" s="570">
        <v>0</v>
      </c>
      <c r="L171" s="570">
        <v>0</v>
      </c>
      <c r="M171" s="570">
        <v>0</v>
      </c>
      <c r="N171" s="570">
        <v>0</v>
      </c>
      <c r="O171" s="570">
        <v>0</v>
      </c>
      <c r="P171" s="570" t="s">
        <v>68</v>
      </c>
      <c r="Q171" s="570" t="s">
        <v>68</v>
      </c>
      <c r="R171" s="570" t="s">
        <v>68</v>
      </c>
      <c r="S171" s="570" t="s">
        <v>68</v>
      </c>
      <c r="T171" s="570" t="s">
        <v>68</v>
      </c>
      <c r="U171" s="571" t="s">
        <v>68</v>
      </c>
    </row>
    <row r="172" spans="1:21" ht="20.100000000000001" customHeight="1">
      <c r="A172" s="107" t="s">
        <v>167</v>
      </c>
      <c r="B172" s="107"/>
      <c r="C172" s="107"/>
      <c r="D172" s="236">
        <v>-602</v>
      </c>
      <c r="E172" s="236">
        <v>1035</v>
      </c>
      <c r="F172" s="236">
        <v>10251</v>
      </c>
      <c r="G172" s="236">
        <v>54</v>
      </c>
      <c r="H172" s="236">
        <v>21</v>
      </c>
      <c r="I172" s="236">
        <v>0</v>
      </c>
      <c r="J172" s="572">
        <v>0</v>
      </c>
      <c r="K172" s="572">
        <v>0</v>
      </c>
      <c r="L172" s="572">
        <v>0</v>
      </c>
      <c r="M172" s="572">
        <v>0</v>
      </c>
      <c r="N172" s="572">
        <v>0</v>
      </c>
      <c r="O172" s="572">
        <v>0</v>
      </c>
      <c r="P172" s="572" t="s">
        <v>68</v>
      </c>
      <c r="Q172" s="572" t="s">
        <v>68</v>
      </c>
      <c r="R172" s="572" t="s">
        <v>68</v>
      </c>
      <c r="S172" s="572" t="s">
        <v>68</v>
      </c>
      <c r="T172" s="572" t="s">
        <v>68</v>
      </c>
      <c r="U172" s="573" t="s">
        <v>68</v>
      </c>
    </row>
    <row r="173" spans="1:21" ht="20.100000000000001" customHeight="1" thickBot="1">
      <c r="A173" s="135" t="s">
        <v>168</v>
      </c>
      <c r="B173" s="136"/>
      <c r="C173" s="136"/>
      <c r="D173" s="348">
        <v>832</v>
      </c>
      <c r="E173" s="348">
        <v>-1005</v>
      </c>
      <c r="F173" s="483">
        <v>-2944</v>
      </c>
      <c r="G173" s="483">
        <v>583</v>
      </c>
      <c r="H173" s="483">
        <v>81</v>
      </c>
      <c r="I173" s="483">
        <v>-284</v>
      </c>
      <c r="J173" s="574">
        <v>0</v>
      </c>
      <c r="K173" s="574">
        <v>0</v>
      </c>
      <c r="L173" s="574">
        <v>0</v>
      </c>
      <c r="M173" s="574">
        <v>0</v>
      </c>
      <c r="N173" s="574">
        <v>0</v>
      </c>
      <c r="O173" s="574">
        <v>0</v>
      </c>
      <c r="P173" s="574" t="s">
        <v>68</v>
      </c>
      <c r="Q173" s="574" t="s">
        <v>68</v>
      </c>
      <c r="R173" s="574" t="s">
        <v>68</v>
      </c>
      <c r="S173" s="574" t="s">
        <v>68</v>
      </c>
      <c r="T173" s="574" t="s">
        <v>68</v>
      </c>
      <c r="U173" s="575" t="s">
        <v>68</v>
      </c>
    </row>
    <row r="174" spans="1:21" ht="20.100000000000001" customHeight="1" thickTop="1">
      <c r="A174" s="39"/>
      <c r="B174" s="40"/>
      <c r="C174" s="40"/>
      <c r="D174" s="323"/>
      <c r="E174" s="323"/>
      <c r="F174" s="323"/>
      <c r="G174" s="323"/>
      <c r="H174" s="323"/>
      <c r="I174" s="323"/>
      <c r="J174" s="323"/>
      <c r="K174" s="323"/>
      <c r="L174" s="323"/>
      <c r="M174" s="323"/>
      <c r="N174" s="323"/>
      <c r="O174" s="323"/>
      <c r="P174" s="323"/>
      <c r="Q174" s="323"/>
      <c r="R174" s="323"/>
      <c r="S174" s="323"/>
      <c r="T174" s="323"/>
      <c r="U174" s="311"/>
    </row>
    <row r="175" spans="1:21" ht="20.100000000000001" customHeight="1">
      <c r="A175" s="39" t="s">
        <v>169</v>
      </c>
      <c r="B175" s="40"/>
      <c r="C175" s="40"/>
      <c r="D175" s="323"/>
      <c r="E175" s="323"/>
      <c r="F175" s="323"/>
      <c r="G175" s="323"/>
      <c r="H175" s="323"/>
      <c r="I175" s="323"/>
      <c r="J175" s="323"/>
      <c r="K175" s="323"/>
      <c r="L175" s="323"/>
      <c r="M175" s="323"/>
      <c r="N175" s="323"/>
      <c r="O175" s="323"/>
      <c r="P175" s="323"/>
      <c r="Q175" s="323"/>
      <c r="R175" s="323"/>
      <c r="S175" s="323"/>
      <c r="T175" s="323"/>
      <c r="U175" s="311"/>
    </row>
    <row r="176" spans="1:21" ht="20.100000000000001" customHeight="1">
      <c r="A176" s="40" t="s">
        <v>170</v>
      </c>
      <c r="B176" s="40"/>
      <c r="C176" s="40"/>
      <c r="D176" s="323">
        <v>-1529</v>
      </c>
      <c r="E176" s="323">
        <v>275</v>
      </c>
      <c r="F176" s="323">
        <v>-8120</v>
      </c>
      <c r="G176" s="323">
        <v>607</v>
      </c>
      <c r="H176" s="323">
        <v>583</v>
      </c>
      <c r="I176" s="323">
        <v>658</v>
      </c>
      <c r="J176" s="323" t="s">
        <v>68</v>
      </c>
      <c r="K176" s="323" t="s">
        <v>68</v>
      </c>
      <c r="L176" s="323" t="s">
        <v>68</v>
      </c>
      <c r="M176" s="323" t="s">
        <v>68</v>
      </c>
      <c r="N176" s="323" t="s">
        <v>68</v>
      </c>
      <c r="O176" s="323" t="s">
        <v>68</v>
      </c>
      <c r="P176" s="323" t="s">
        <v>68</v>
      </c>
      <c r="Q176" s="323" t="s">
        <v>68</v>
      </c>
      <c r="R176" s="323" t="s">
        <v>68</v>
      </c>
      <c r="S176" s="323" t="s">
        <v>68</v>
      </c>
      <c r="T176" s="323" t="s">
        <v>68</v>
      </c>
      <c r="U176" s="311" t="s">
        <v>68</v>
      </c>
    </row>
    <row r="177" spans="1:21" ht="20.100000000000001" customHeight="1">
      <c r="A177" s="40" t="s">
        <v>171</v>
      </c>
      <c r="B177" s="40"/>
      <c r="C177" s="40"/>
      <c r="D177" s="323">
        <v>1648</v>
      </c>
      <c r="E177" s="323">
        <v>-2617</v>
      </c>
      <c r="F177" s="323">
        <v>-5267</v>
      </c>
      <c r="G177" s="323">
        <v>5266</v>
      </c>
      <c r="H177" s="323">
        <v>1068</v>
      </c>
      <c r="I177" s="323">
        <v>-98</v>
      </c>
      <c r="J177" s="323" t="s">
        <v>68</v>
      </c>
      <c r="K177" s="323" t="s">
        <v>68</v>
      </c>
      <c r="L177" s="323" t="s">
        <v>68</v>
      </c>
      <c r="M177" s="323" t="s">
        <v>68</v>
      </c>
      <c r="N177" s="323" t="s">
        <v>68</v>
      </c>
      <c r="O177" s="323" t="s">
        <v>68</v>
      </c>
      <c r="P177" s="323" t="s">
        <v>68</v>
      </c>
      <c r="Q177" s="323" t="s">
        <v>68</v>
      </c>
      <c r="R177" s="323" t="s">
        <v>68</v>
      </c>
      <c r="S177" s="323" t="s">
        <v>68</v>
      </c>
      <c r="T177" s="323" t="s">
        <v>68</v>
      </c>
      <c r="U177" s="311" t="s">
        <v>68</v>
      </c>
    </row>
    <row r="178" spans="1:21" ht="20.100000000000001" customHeight="1">
      <c r="A178" s="40" t="s">
        <v>172</v>
      </c>
      <c r="B178" s="40"/>
      <c r="C178" s="40"/>
      <c r="D178" s="323">
        <v>-1277</v>
      </c>
      <c r="E178" s="323">
        <v>-74</v>
      </c>
      <c r="F178" s="323">
        <v>12888</v>
      </c>
      <c r="G178" s="323">
        <v>-5482</v>
      </c>
      <c r="H178" s="323">
        <v>-1783</v>
      </c>
      <c r="I178" s="323">
        <v>-143</v>
      </c>
      <c r="J178" s="323" t="s">
        <v>68</v>
      </c>
      <c r="K178" s="323" t="s">
        <v>68</v>
      </c>
      <c r="L178" s="323" t="s">
        <v>68</v>
      </c>
      <c r="M178" s="323" t="s">
        <v>68</v>
      </c>
      <c r="N178" s="323" t="s">
        <v>68</v>
      </c>
      <c r="O178" s="323" t="s">
        <v>68</v>
      </c>
      <c r="P178" s="323" t="s">
        <v>68</v>
      </c>
      <c r="Q178" s="323" t="s">
        <v>68</v>
      </c>
      <c r="R178" s="323" t="s">
        <v>68</v>
      </c>
      <c r="S178" s="323" t="s">
        <v>68</v>
      </c>
      <c r="T178" s="323" t="s">
        <v>68</v>
      </c>
      <c r="U178" s="311" t="s">
        <v>68</v>
      </c>
    </row>
    <row r="179" spans="1:21" ht="20.100000000000001" customHeight="1" thickBot="1">
      <c r="A179" s="116" t="s">
        <v>173</v>
      </c>
      <c r="B179" s="118"/>
      <c r="C179" s="118"/>
      <c r="D179" s="348">
        <v>-1158</v>
      </c>
      <c r="E179" s="348">
        <v>-2417</v>
      </c>
      <c r="F179" s="348">
        <v>-499</v>
      </c>
      <c r="G179" s="348">
        <v>392</v>
      </c>
      <c r="H179" s="348">
        <v>-131</v>
      </c>
      <c r="I179" s="348">
        <v>417</v>
      </c>
      <c r="J179" s="348" t="s">
        <v>68</v>
      </c>
      <c r="K179" s="348" t="s">
        <v>68</v>
      </c>
      <c r="L179" s="348" t="s">
        <v>68</v>
      </c>
      <c r="M179" s="348" t="s">
        <v>68</v>
      </c>
      <c r="N179" s="348" t="s">
        <v>68</v>
      </c>
      <c r="O179" s="348" t="s">
        <v>68</v>
      </c>
      <c r="P179" s="348" t="s">
        <v>68</v>
      </c>
      <c r="Q179" s="348" t="s">
        <v>68</v>
      </c>
      <c r="R179" s="348" t="s">
        <v>68</v>
      </c>
      <c r="S179" s="348" t="s">
        <v>68</v>
      </c>
      <c r="T179" s="348" t="s">
        <v>68</v>
      </c>
      <c r="U179" s="260" t="s">
        <v>68</v>
      </c>
    </row>
    <row r="180" spans="1:21" ht="20.100000000000001" customHeight="1" thickTop="1">
      <c r="A180" s="40"/>
      <c r="B180" s="39"/>
      <c r="C180" s="39"/>
      <c r="D180" s="103"/>
      <c r="E180" s="103"/>
      <c r="F180" s="103"/>
      <c r="G180" s="103"/>
      <c r="H180" s="103"/>
      <c r="I180" s="103"/>
      <c r="J180" s="103"/>
      <c r="K180" s="103"/>
      <c r="L180" s="103"/>
      <c r="M180" s="103"/>
      <c r="N180" s="103"/>
      <c r="O180" s="103"/>
      <c r="P180" s="103"/>
      <c r="Q180" s="103"/>
      <c r="R180" s="103"/>
      <c r="S180" s="103"/>
      <c r="T180" s="103"/>
      <c r="U180" s="323"/>
    </row>
    <row r="181" spans="1:21" ht="20.100000000000001" customHeight="1">
      <c r="A181" s="649" t="s">
        <v>174</v>
      </c>
      <c r="B181" s="649"/>
      <c r="C181" s="649"/>
      <c r="D181" s="649"/>
      <c r="E181" s="649"/>
      <c r="F181" s="649"/>
      <c r="G181" s="649"/>
      <c r="H181" s="649"/>
      <c r="I181" s="649"/>
      <c r="J181" s="649"/>
      <c r="K181" s="649"/>
      <c r="L181" s="649"/>
      <c r="M181" s="649"/>
      <c r="N181" s="649"/>
      <c r="O181" s="649"/>
      <c r="P181" s="103"/>
      <c r="Q181" s="103"/>
      <c r="R181" s="103"/>
      <c r="S181" s="103"/>
      <c r="T181" s="103"/>
      <c r="U181" s="323"/>
    </row>
    <row r="182" spans="1:21" ht="39.950000000000003" customHeight="1">
      <c r="A182" s="645" t="s">
        <v>1190</v>
      </c>
      <c r="B182" s="645"/>
      <c r="C182" s="645"/>
      <c r="D182" s="645"/>
      <c r="E182" s="645"/>
      <c r="F182" s="645"/>
      <c r="G182" s="645"/>
      <c r="H182" s="645"/>
      <c r="I182" s="645"/>
      <c r="J182" s="645"/>
      <c r="K182" s="645"/>
      <c r="L182" s="645"/>
      <c r="M182" s="645"/>
      <c r="N182" s="645"/>
      <c r="O182" s="645"/>
      <c r="P182" s="305"/>
      <c r="Q182" s="305"/>
      <c r="R182" s="305"/>
      <c r="S182" s="305"/>
      <c r="T182" s="305"/>
      <c r="U182" s="305"/>
    </row>
    <row r="183" spans="1:21" ht="39.950000000000003" customHeight="1">
      <c r="A183" s="645" t="s">
        <v>1193</v>
      </c>
      <c r="B183" s="645"/>
      <c r="C183" s="645"/>
      <c r="D183" s="645"/>
      <c r="E183" s="645"/>
      <c r="F183" s="645"/>
      <c r="G183" s="645"/>
      <c r="H183" s="645"/>
      <c r="I183" s="645"/>
      <c r="J183" s="645"/>
      <c r="K183" s="645"/>
      <c r="L183" s="645"/>
      <c r="M183" s="645"/>
      <c r="N183" s="645"/>
      <c r="O183" s="645"/>
      <c r="P183" s="305"/>
      <c r="Q183" s="305"/>
      <c r="R183" s="305"/>
      <c r="S183" s="305"/>
      <c r="T183" s="305"/>
      <c r="U183" s="305"/>
    </row>
    <row r="184" spans="1:21" ht="60" customHeight="1">
      <c r="A184" s="645" t="s">
        <v>1196</v>
      </c>
      <c r="B184" s="645"/>
      <c r="C184" s="645"/>
      <c r="D184" s="645"/>
      <c r="E184" s="645"/>
      <c r="F184" s="645"/>
      <c r="G184" s="645"/>
      <c r="H184" s="645"/>
      <c r="I184" s="645"/>
      <c r="J184" s="645"/>
      <c r="K184" s="645"/>
      <c r="L184" s="645"/>
      <c r="M184" s="645"/>
      <c r="N184" s="645"/>
      <c r="O184" s="645"/>
      <c r="P184" s="305"/>
      <c r="Q184" s="305"/>
      <c r="R184" s="305"/>
      <c r="S184" s="305"/>
      <c r="T184" s="305"/>
      <c r="U184" s="305"/>
    </row>
    <row r="185" spans="1:21" ht="60" customHeight="1">
      <c r="A185" s="645" t="s">
        <v>1195</v>
      </c>
      <c r="B185" s="645"/>
      <c r="C185" s="645"/>
      <c r="D185" s="645"/>
      <c r="E185" s="645"/>
      <c r="F185" s="645"/>
      <c r="G185" s="645"/>
      <c r="H185" s="645"/>
      <c r="I185" s="645"/>
      <c r="J185" s="645"/>
      <c r="K185" s="645"/>
      <c r="L185" s="645"/>
      <c r="M185" s="645"/>
      <c r="N185" s="645"/>
      <c r="O185" s="645"/>
      <c r="P185" s="305"/>
      <c r="Q185" s="305"/>
      <c r="R185" s="305"/>
      <c r="S185" s="305"/>
      <c r="T185" s="305"/>
      <c r="U185" s="305"/>
    </row>
    <row r="186" spans="1:21" ht="20.100000000000001" customHeight="1">
      <c r="A186" s="563"/>
      <c r="B186" s="563"/>
      <c r="C186" s="563"/>
      <c r="D186" s="563"/>
      <c r="E186" s="563"/>
      <c r="F186" s="563"/>
      <c r="G186" s="563"/>
      <c r="H186" s="563"/>
      <c r="I186" s="563"/>
      <c r="J186" s="563"/>
      <c r="K186" s="563"/>
      <c r="L186" s="563"/>
      <c r="M186" s="563"/>
      <c r="N186" s="563"/>
      <c r="O186" s="563"/>
      <c r="P186" s="563"/>
      <c r="Q186" s="563"/>
      <c r="R186" s="563"/>
      <c r="S186" s="563"/>
      <c r="T186" s="563"/>
      <c r="U186" s="563"/>
    </row>
    <row r="187" spans="1:21" ht="20.100000000000001" customHeight="1">
      <c r="A187" s="39"/>
      <c r="B187" s="40"/>
      <c r="C187" s="40"/>
      <c r="D187" s="103"/>
      <c r="E187" s="103"/>
      <c r="F187" s="103"/>
      <c r="G187" s="103"/>
      <c r="H187" s="103"/>
      <c r="I187" s="103"/>
      <c r="J187" s="103"/>
      <c r="K187" s="103"/>
      <c r="L187" s="103"/>
      <c r="M187" s="103"/>
      <c r="N187" s="103"/>
      <c r="O187" s="103"/>
      <c r="P187" s="103"/>
      <c r="Q187" s="103"/>
      <c r="R187" s="103"/>
      <c r="S187" s="103"/>
      <c r="T187" s="103"/>
      <c r="U187" s="253"/>
    </row>
    <row r="188" spans="1:21" ht="20.100000000000001" customHeight="1">
      <c r="A188" s="39" t="s">
        <v>175</v>
      </c>
      <c r="B188" s="41"/>
      <c r="C188" s="40"/>
      <c r="D188" s="103"/>
      <c r="E188" s="103"/>
      <c r="F188" s="103"/>
      <c r="G188" s="103"/>
      <c r="H188" s="103"/>
      <c r="I188" s="103"/>
      <c r="J188" s="103"/>
      <c r="K188" s="103"/>
      <c r="L188" s="103"/>
      <c r="M188" s="103"/>
      <c r="N188" s="103"/>
      <c r="O188" s="103"/>
      <c r="P188" s="103"/>
      <c r="Q188" s="103"/>
      <c r="R188" s="103"/>
      <c r="S188" s="103"/>
      <c r="T188" s="103"/>
      <c r="U188" s="253"/>
    </row>
    <row r="189" spans="1:21" ht="20.100000000000001" customHeight="1">
      <c r="A189" s="40"/>
      <c r="B189" s="41"/>
      <c r="C189" s="40"/>
      <c r="D189" s="103"/>
      <c r="E189" s="103"/>
      <c r="F189" s="103"/>
      <c r="G189" s="103"/>
      <c r="H189" s="103"/>
      <c r="I189" s="103"/>
      <c r="J189" s="103"/>
      <c r="K189" s="103"/>
      <c r="L189" s="103"/>
      <c r="M189" s="103"/>
      <c r="N189" s="103"/>
      <c r="O189" s="103"/>
      <c r="P189" s="103"/>
      <c r="Q189" s="103"/>
      <c r="R189" s="103"/>
      <c r="S189" s="103"/>
      <c r="T189" s="103"/>
      <c r="U189" s="253"/>
    </row>
    <row r="190" spans="1:21" ht="20.100000000000001" customHeight="1">
      <c r="A190" s="39" t="s">
        <v>176</v>
      </c>
      <c r="B190" s="41"/>
      <c r="C190" s="40"/>
      <c r="D190" s="103"/>
      <c r="E190" s="103"/>
      <c r="F190" s="103"/>
      <c r="G190" s="103"/>
      <c r="H190" s="103"/>
      <c r="I190" s="103"/>
      <c r="J190" s="103"/>
      <c r="K190" s="103"/>
      <c r="L190" s="103"/>
      <c r="M190" s="103"/>
      <c r="N190" s="103"/>
      <c r="O190" s="103"/>
      <c r="P190" s="103"/>
      <c r="Q190" s="103"/>
      <c r="R190" s="103"/>
      <c r="S190" s="103"/>
      <c r="T190" s="103"/>
      <c r="U190" s="253"/>
    </row>
    <row r="191" spans="1:21" ht="39.950000000000003" customHeight="1" thickBot="1">
      <c r="A191" s="142" t="s">
        <v>3</v>
      </c>
      <c r="B191" s="292"/>
      <c r="C191" s="99"/>
      <c r="D191" s="352" t="s">
        <v>36</v>
      </c>
      <c r="E191" s="352" t="s">
        <v>37</v>
      </c>
      <c r="F191" s="352" t="s">
        <v>38</v>
      </c>
      <c r="G191" s="352" t="s">
        <v>39</v>
      </c>
      <c r="H191" s="352" t="s">
        <v>40</v>
      </c>
      <c r="I191" s="352" t="s">
        <v>41</v>
      </c>
      <c r="J191" s="352" t="s">
        <v>42</v>
      </c>
      <c r="K191" s="352" t="s">
        <v>43</v>
      </c>
      <c r="L191" s="352" t="s">
        <v>44</v>
      </c>
      <c r="M191" s="352" t="s">
        <v>45</v>
      </c>
      <c r="N191" s="352" t="s">
        <v>46</v>
      </c>
      <c r="O191" s="352" t="s">
        <v>47</v>
      </c>
      <c r="P191" s="352" t="s">
        <v>48</v>
      </c>
      <c r="Q191" s="352" t="s">
        <v>24</v>
      </c>
      <c r="R191" s="352" t="s">
        <v>49</v>
      </c>
      <c r="S191" s="352" t="s">
        <v>25</v>
      </c>
      <c r="T191" s="352" t="s">
        <v>1181</v>
      </c>
      <c r="U191" s="262" t="s">
        <v>1189</v>
      </c>
    </row>
    <row r="192" spans="1:21" ht="20.100000000000001" customHeight="1">
      <c r="A192" s="39" t="s">
        <v>177</v>
      </c>
      <c r="B192" s="41"/>
      <c r="C192" s="40"/>
      <c r="D192" s="103"/>
      <c r="E192" s="103"/>
      <c r="F192" s="103"/>
      <c r="G192" s="103"/>
      <c r="H192" s="103"/>
      <c r="I192" s="103"/>
      <c r="J192" s="103"/>
      <c r="K192" s="103"/>
      <c r="L192" s="103"/>
      <c r="M192" s="103"/>
      <c r="N192" s="103"/>
      <c r="O192" s="103"/>
      <c r="P192" s="103"/>
      <c r="Q192" s="103"/>
      <c r="R192" s="103"/>
      <c r="S192" s="103"/>
      <c r="T192" s="103"/>
      <c r="U192" s="253"/>
    </row>
    <row r="193" spans="1:21" ht="20.100000000000001" customHeight="1">
      <c r="A193" s="426" t="s">
        <v>4</v>
      </c>
      <c r="B193" s="41"/>
      <c r="C193" s="40"/>
      <c r="D193" s="253">
        <v>1940</v>
      </c>
      <c r="E193" s="253">
        <v>1537</v>
      </c>
      <c r="F193" s="253">
        <v>1890</v>
      </c>
      <c r="G193" s="323">
        <v>2407</v>
      </c>
      <c r="H193" s="323">
        <v>2265</v>
      </c>
      <c r="I193" s="323">
        <v>1368</v>
      </c>
      <c r="J193" s="323">
        <v>1220</v>
      </c>
      <c r="K193" s="323">
        <v>1858</v>
      </c>
      <c r="L193" s="323">
        <v>2015</v>
      </c>
      <c r="M193" s="323">
        <v>1255</v>
      </c>
      <c r="N193" s="323">
        <v>1094</v>
      </c>
      <c r="O193" s="323">
        <v>1435</v>
      </c>
      <c r="P193" s="323">
        <v>1642</v>
      </c>
      <c r="Q193" s="323">
        <v>974</v>
      </c>
      <c r="R193" s="323">
        <v>929</v>
      </c>
      <c r="S193" s="323">
        <v>1444</v>
      </c>
      <c r="T193" s="323">
        <v>1992</v>
      </c>
      <c r="U193" s="311">
        <v>1124</v>
      </c>
    </row>
    <row r="194" spans="1:21" ht="20.100000000000001" customHeight="1">
      <c r="A194" s="426" t="s">
        <v>16</v>
      </c>
      <c r="B194" s="41"/>
      <c r="C194" s="40"/>
      <c r="D194" s="323">
        <v>480</v>
      </c>
      <c r="E194" s="323">
        <v>760</v>
      </c>
      <c r="F194" s="323">
        <v>901</v>
      </c>
      <c r="G194" s="323">
        <v>-174</v>
      </c>
      <c r="H194" s="323">
        <v>769</v>
      </c>
      <c r="I194" s="323">
        <v>267</v>
      </c>
      <c r="J194" s="323">
        <v>251</v>
      </c>
      <c r="K194" s="323">
        <v>376</v>
      </c>
      <c r="L194" s="323">
        <v>571</v>
      </c>
      <c r="M194" s="323">
        <v>240</v>
      </c>
      <c r="N194" s="323">
        <v>123</v>
      </c>
      <c r="O194" s="323">
        <v>390</v>
      </c>
      <c r="P194" s="323">
        <v>470</v>
      </c>
      <c r="Q194" s="323">
        <v>104</v>
      </c>
      <c r="R194" s="323">
        <v>60</v>
      </c>
      <c r="S194" s="323">
        <v>305</v>
      </c>
      <c r="T194" s="323">
        <v>536</v>
      </c>
      <c r="U194" s="311">
        <v>90</v>
      </c>
    </row>
    <row r="195" spans="1:21" ht="20.100000000000001" customHeight="1">
      <c r="A195" s="426" t="s">
        <v>55</v>
      </c>
      <c r="B195" s="41"/>
      <c r="C195" s="40"/>
      <c r="D195" s="323">
        <v>-56</v>
      </c>
      <c r="E195" s="323">
        <v>-57</v>
      </c>
      <c r="F195" s="323">
        <v>-14</v>
      </c>
      <c r="G195" s="323">
        <v>-59</v>
      </c>
      <c r="H195" s="323">
        <v>22</v>
      </c>
      <c r="I195" s="323">
        <v>-42</v>
      </c>
      <c r="J195" s="323">
        <v>-9</v>
      </c>
      <c r="K195" s="323">
        <v>89</v>
      </c>
      <c r="L195" s="323">
        <v>21</v>
      </c>
      <c r="M195" s="323">
        <v>2</v>
      </c>
      <c r="N195" s="323">
        <v>34</v>
      </c>
      <c r="O195" s="323">
        <v>-38</v>
      </c>
      <c r="P195" s="323">
        <v>9</v>
      </c>
      <c r="Q195" s="323">
        <v>27</v>
      </c>
      <c r="R195" s="323">
        <v>9</v>
      </c>
      <c r="S195" s="323">
        <v>10</v>
      </c>
      <c r="T195" s="323">
        <v>-13</v>
      </c>
      <c r="U195" s="311">
        <v>57</v>
      </c>
    </row>
    <row r="196" spans="1:21" ht="20.100000000000001" customHeight="1">
      <c r="A196" s="426" t="s">
        <v>178</v>
      </c>
      <c r="B196" s="41"/>
      <c r="C196" s="40"/>
      <c r="D196" s="253">
        <v>288</v>
      </c>
      <c r="E196" s="253">
        <v>643</v>
      </c>
      <c r="F196" s="253">
        <v>726</v>
      </c>
      <c r="G196" s="253">
        <v>427</v>
      </c>
      <c r="H196" s="253">
        <v>542</v>
      </c>
      <c r="I196" s="253">
        <v>374</v>
      </c>
      <c r="J196" s="253">
        <v>187</v>
      </c>
      <c r="K196" s="253">
        <v>413</v>
      </c>
      <c r="L196" s="253">
        <v>473</v>
      </c>
      <c r="M196" s="253">
        <v>215</v>
      </c>
      <c r="N196" s="253">
        <v>133</v>
      </c>
      <c r="O196" s="253">
        <v>338</v>
      </c>
      <c r="P196" s="253">
        <v>362</v>
      </c>
      <c r="Q196" s="253">
        <v>106</v>
      </c>
      <c r="R196" s="253">
        <v>51</v>
      </c>
      <c r="S196" s="253">
        <v>244</v>
      </c>
      <c r="T196" s="253">
        <v>420</v>
      </c>
      <c r="U196" s="247">
        <v>113</v>
      </c>
    </row>
    <row r="197" spans="1:21" ht="20.100000000000001" customHeight="1">
      <c r="A197" s="426" t="s">
        <v>179</v>
      </c>
      <c r="B197" s="41"/>
      <c r="C197" s="40"/>
      <c r="D197" s="253">
        <v>277</v>
      </c>
      <c r="E197" s="253">
        <v>645</v>
      </c>
      <c r="F197" s="253">
        <v>727</v>
      </c>
      <c r="G197" s="253">
        <v>431</v>
      </c>
      <c r="H197" s="253">
        <v>540</v>
      </c>
      <c r="I197" s="253">
        <v>376</v>
      </c>
      <c r="J197" s="253">
        <v>188</v>
      </c>
      <c r="K197" s="253">
        <v>410</v>
      </c>
      <c r="L197" s="253">
        <v>471</v>
      </c>
      <c r="M197" s="253">
        <v>217</v>
      </c>
      <c r="N197" s="253">
        <v>132</v>
      </c>
      <c r="O197" s="253">
        <v>344</v>
      </c>
      <c r="P197" s="253">
        <v>363</v>
      </c>
      <c r="Q197" s="253">
        <v>104</v>
      </c>
      <c r="R197" s="253">
        <v>52</v>
      </c>
      <c r="S197" s="253">
        <v>246</v>
      </c>
      <c r="T197" s="253">
        <v>421</v>
      </c>
      <c r="U197" s="247">
        <v>109</v>
      </c>
    </row>
    <row r="198" spans="1:21" ht="20.100000000000001" customHeight="1">
      <c r="A198" s="426" t="s">
        <v>180</v>
      </c>
      <c r="B198" s="18"/>
      <c r="C198" s="139"/>
      <c r="D198" s="535">
        <v>0.31</v>
      </c>
      <c r="E198" s="535">
        <v>0.73</v>
      </c>
      <c r="F198" s="535">
        <v>0.82</v>
      </c>
      <c r="G198" s="535">
        <v>0.48</v>
      </c>
      <c r="H198" s="535">
        <v>0.6</v>
      </c>
      <c r="I198" s="535">
        <v>0.42</v>
      </c>
      <c r="J198" s="535">
        <v>0.21</v>
      </c>
      <c r="K198" s="535">
        <v>0.45</v>
      </c>
      <c r="L198" s="535">
        <v>0.53</v>
      </c>
      <c r="M198" s="535">
        <v>0.24</v>
      </c>
      <c r="N198" s="535">
        <v>0.14000000000000001</v>
      </c>
      <c r="O198" s="535">
        <v>0.39</v>
      </c>
      <c r="P198" s="535">
        <v>0.4</v>
      </c>
      <c r="Q198" s="535">
        <v>0.12</v>
      </c>
      <c r="R198" s="535">
        <v>0.06</v>
      </c>
      <c r="S198" s="535">
        <v>0.27</v>
      </c>
      <c r="T198" s="535">
        <v>0.47</v>
      </c>
      <c r="U198" s="599">
        <v>0.12</v>
      </c>
    </row>
    <row r="199" spans="1:21" ht="20.100000000000001" customHeight="1">
      <c r="A199" s="426" t="s">
        <v>181</v>
      </c>
      <c r="B199" s="41"/>
      <c r="C199" s="40"/>
      <c r="D199" s="323">
        <v>452</v>
      </c>
      <c r="E199" s="323">
        <v>449</v>
      </c>
      <c r="F199" s="323">
        <v>366</v>
      </c>
      <c r="G199" s="323">
        <v>451</v>
      </c>
      <c r="H199" s="323">
        <v>474</v>
      </c>
      <c r="I199" s="323">
        <v>657</v>
      </c>
      <c r="J199" s="323">
        <v>429</v>
      </c>
      <c r="K199" s="323">
        <v>149</v>
      </c>
      <c r="L199" s="323">
        <v>538</v>
      </c>
      <c r="M199" s="323">
        <v>338</v>
      </c>
      <c r="N199" s="323">
        <v>349</v>
      </c>
      <c r="O199" s="323">
        <v>167</v>
      </c>
      <c r="P199" s="323">
        <v>453</v>
      </c>
      <c r="Q199" s="323">
        <v>203</v>
      </c>
      <c r="R199" s="323">
        <v>131</v>
      </c>
      <c r="S199" s="323">
        <v>53</v>
      </c>
      <c r="T199" s="323">
        <v>355</v>
      </c>
      <c r="U199" s="311">
        <v>324</v>
      </c>
    </row>
    <row r="200" spans="1:21" ht="20.100000000000001" customHeight="1">
      <c r="A200" s="647" t="s">
        <v>182</v>
      </c>
      <c r="B200" s="648"/>
      <c r="C200" s="648"/>
      <c r="D200" s="253">
        <v>81</v>
      </c>
      <c r="E200" s="253">
        <v>109</v>
      </c>
      <c r="F200" s="253">
        <v>146</v>
      </c>
      <c r="G200" s="253">
        <v>159</v>
      </c>
      <c r="H200" s="253">
        <v>133</v>
      </c>
      <c r="I200" s="253">
        <v>183</v>
      </c>
      <c r="J200" s="253">
        <v>179</v>
      </c>
      <c r="K200" s="253">
        <v>169</v>
      </c>
      <c r="L200" s="253">
        <v>93</v>
      </c>
      <c r="M200" s="253">
        <v>136</v>
      </c>
      <c r="N200" s="253">
        <v>133</v>
      </c>
      <c r="O200" s="253">
        <v>154</v>
      </c>
      <c r="P200" s="253">
        <v>154</v>
      </c>
      <c r="Q200" s="253">
        <v>136</v>
      </c>
      <c r="R200" s="253">
        <v>114</v>
      </c>
      <c r="S200" s="253">
        <v>214</v>
      </c>
      <c r="T200" s="253">
        <v>103</v>
      </c>
      <c r="U200" s="247">
        <v>130</v>
      </c>
    </row>
    <row r="201" spans="1:21" ht="20.100000000000001" customHeight="1">
      <c r="A201" s="121" t="s">
        <v>183</v>
      </c>
      <c r="B201" s="40"/>
      <c r="C201" s="40"/>
      <c r="D201" s="253">
        <v>76</v>
      </c>
      <c r="E201" s="253">
        <v>99</v>
      </c>
      <c r="F201" s="253">
        <v>139</v>
      </c>
      <c r="G201" s="253">
        <v>153</v>
      </c>
      <c r="H201" s="253">
        <v>121</v>
      </c>
      <c r="I201" s="253">
        <v>178</v>
      </c>
      <c r="J201" s="253">
        <v>153</v>
      </c>
      <c r="K201" s="253">
        <v>159</v>
      </c>
      <c r="L201" s="253">
        <v>88</v>
      </c>
      <c r="M201" s="253">
        <v>127</v>
      </c>
      <c r="N201" s="253">
        <v>126</v>
      </c>
      <c r="O201" s="253">
        <v>142</v>
      </c>
      <c r="P201" s="253">
        <v>132</v>
      </c>
      <c r="Q201" s="253">
        <v>104</v>
      </c>
      <c r="R201" s="253">
        <v>104</v>
      </c>
      <c r="S201" s="253">
        <v>160</v>
      </c>
      <c r="T201" s="253">
        <v>99</v>
      </c>
      <c r="U201" s="247">
        <v>124</v>
      </c>
    </row>
    <row r="202" spans="1:21" ht="20.100000000000001" customHeight="1">
      <c r="A202" s="426"/>
      <c r="B202" s="41"/>
      <c r="C202" s="40"/>
      <c r="D202" s="103"/>
      <c r="E202" s="103"/>
      <c r="F202" s="103"/>
      <c r="G202" s="103"/>
      <c r="H202" s="103"/>
      <c r="I202" s="103"/>
      <c r="J202" s="103"/>
      <c r="K202" s="103"/>
      <c r="L202" s="103"/>
      <c r="M202" s="103"/>
      <c r="N202" s="103"/>
      <c r="O202" s="103"/>
      <c r="P202" s="103"/>
      <c r="Q202" s="103"/>
      <c r="R202" s="103"/>
      <c r="S202" s="103"/>
      <c r="T202" s="103"/>
      <c r="U202" s="253"/>
    </row>
    <row r="203" spans="1:21" ht="39.950000000000003" customHeight="1" thickBot="1">
      <c r="A203" s="142" t="s">
        <v>3</v>
      </c>
      <c r="B203" s="292"/>
      <c r="C203" s="99"/>
      <c r="D203" s="352" t="s">
        <v>36</v>
      </c>
      <c r="E203" s="352" t="s">
        <v>37</v>
      </c>
      <c r="F203" s="352" t="s">
        <v>38</v>
      </c>
      <c r="G203" s="352" t="s">
        <v>39</v>
      </c>
      <c r="H203" s="352" t="s">
        <v>40</v>
      </c>
      <c r="I203" s="352" t="s">
        <v>41</v>
      </c>
      <c r="J203" s="352" t="s">
        <v>42</v>
      </c>
      <c r="K203" s="352" t="s">
        <v>43</v>
      </c>
      <c r="L203" s="352" t="s">
        <v>44</v>
      </c>
      <c r="M203" s="352" t="s">
        <v>45</v>
      </c>
      <c r="N203" s="352" t="s">
        <v>46</v>
      </c>
      <c r="O203" s="352" t="s">
        <v>47</v>
      </c>
      <c r="P203" s="352" t="s">
        <v>48</v>
      </c>
      <c r="Q203" s="352" t="s">
        <v>24</v>
      </c>
      <c r="R203" s="352" t="s">
        <v>49</v>
      </c>
      <c r="S203" s="352" t="s">
        <v>25</v>
      </c>
      <c r="T203" s="352" t="s">
        <v>1181</v>
      </c>
      <c r="U203" s="262" t="s">
        <v>1189</v>
      </c>
    </row>
    <row r="204" spans="1:21" ht="20.100000000000001" customHeight="1">
      <c r="A204" s="39" t="s">
        <v>184</v>
      </c>
      <c r="B204" s="41"/>
      <c r="C204" s="40"/>
      <c r="D204" s="103"/>
      <c r="E204" s="103"/>
      <c r="F204" s="103"/>
      <c r="G204" s="103"/>
      <c r="H204" s="103"/>
      <c r="I204" s="103"/>
      <c r="J204" s="103"/>
      <c r="K204" s="103"/>
      <c r="L204" s="103"/>
      <c r="M204" s="103"/>
      <c r="N204" s="103"/>
      <c r="O204" s="103"/>
      <c r="P204" s="103"/>
      <c r="Q204" s="103"/>
      <c r="R204" s="103"/>
      <c r="S204" s="103"/>
      <c r="T204" s="103"/>
      <c r="U204" s="253"/>
    </row>
    <row r="205" spans="1:21" ht="20.100000000000001" customHeight="1">
      <c r="A205" s="426" t="s">
        <v>185</v>
      </c>
      <c r="B205" s="18"/>
      <c r="C205" s="139"/>
      <c r="D205" s="253">
        <v>435</v>
      </c>
      <c r="E205" s="253">
        <v>362</v>
      </c>
      <c r="F205" s="253">
        <v>454</v>
      </c>
      <c r="G205" s="253">
        <v>774</v>
      </c>
      <c r="H205" s="253">
        <v>781</v>
      </c>
      <c r="I205" s="253">
        <v>344</v>
      </c>
      <c r="J205" s="253">
        <v>318</v>
      </c>
      <c r="K205" s="253">
        <v>459</v>
      </c>
      <c r="L205" s="253">
        <v>622</v>
      </c>
      <c r="M205" s="253">
        <v>326</v>
      </c>
      <c r="N205" s="253">
        <v>254</v>
      </c>
      <c r="O205" s="253">
        <v>355</v>
      </c>
      <c r="P205" s="253">
        <v>538</v>
      </c>
      <c r="Q205" s="253">
        <v>191</v>
      </c>
      <c r="R205" s="253">
        <v>175</v>
      </c>
      <c r="S205" s="253">
        <v>336</v>
      </c>
      <c r="T205" s="253">
        <v>600</v>
      </c>
      <c r="U205" s="247">
        <v>185</v>
      </c>
    </row>
    <row r="206" spans="1:21" ht="20.100000000000001" customHeight="1">
      <c r="A206" s="426" t="s">
        <v>16</v>
      </c>
      <c r="B206" s="41"/>
      <c r="C206" s="40"/>
      <c r="D206" s="253">
        <v>326</v>
      </c>
      <c r="E206" s="253">
        <v>262</v>
      </c>
      <c r="F206" s="253">
        <v>354</v>
      </c>
      <c r="G206" s="253">
        <v>669</v>
      </c>
      <c r="H206" s="253">
        <v>698</v>
      </c>
      <c r="I206" s="253">
        <v>262</v>
      </c>
      <c r="J206" s="253">
        <v>226</v>
      </c>
      <c r="K206" s="253">
        <v>359</v>
      </c>
      <c r="L206" s="253">
        <v>530</v>
      </c>
      <c r="M206" s="253">
        <v>233</v>
      </c>
      <c r="N206" s="253">
        <v>158</v>
      </c>
      <c r="O206" s="253">
        <v>257</v>
      </c>
      <c r="P206" s="253">
        <v>462</v>
      </c>
      <c r="Q206" s="253">
        <v>115</v>
      </c>
      <c r="R206" s="253">
        <v>97</v>
      </c>
      <c r="S206" s="253">
        <v>251</v>
      </c>
      <c r="T206" s="253">
        <v>521</v>
      </c>
      <c r="U206" s="247">
        <v>106</v>
      </c>
    </row>
    <row r="207" spans="1:21" ht="20.100000000000001" customHeight="1">
      <c r="A207" s="426" t="s">
        <v>55</v>
      </c>
      <c r="B207" s="41"/>
      <c r="C207" s="40"/>
      <c r="D207" s="253">
        <v>8</v>
      </c>
      <c r="E207" s="253">
        <v>9</v>
      </c>
      <c r="F207" s="253">
        <v>10</v>
      </c>
      <c r="G207" s="253">
        <v>-68</v>
      </c>
      <c r="H207" s="253">
        <v>10</v>
      </c>
      <c r="I207" s="253">
        <v>-42</v>
      </c>
      <c r="J207" s="253">
        <v>9</v>
      </c>
      <c r="K207" s="253">
        <v>31</v>
      </c>
      <c r="L207" s="253">
        <v>12</v>
      </c>
      <c r="M207" s="253">
        <v>-1</v>
      </c>
      <c r="N207" s="253">
        <v>-5</v>
      </c>
      <c r="O207" s="253">
        <v>-35</v>
      </c>
      <c r="P207" s="253">
        <v>8</v>
      </c>
      <c r="Q207" s="253">
        <v>7</v>
      </c>
      <c r="R207" s="253">
        <v>-1</v>
      </c>
      <c r="S207" s="253">
        <v>14</v>
      </c>
      <c r="T207" s="253">
        <v>-4</v>
      </c>
      <c r="U207" s="247">
        <v>-1</v>
      </c>
    </row>
    <row r="208" spans="1:21" ht="20.100000000000001" customHeight="1">
      <c r="A208" s="426" t="s">
        <v>1180</v>
      </c>
      <c r="B208" s="41"/>
      <c r="C208" s="40"/>
      <c r="D208" s="253"/>
      <c r="E208" s="253"/>
      <c r="F208" s="253"/>
      <c r="G208" s="253"/>
      <c r="H208" s="253"/>
      <c r="I208" s="253"/>
      <c r="J208" s="253"/>
      <c r="K208" s="253"/>
      <c r="L208" s="253"/>
      <c r="M208" s="253"/>
      <c r="N208" s="253"/>
      <c r="O208" s="339">
        <v>13</v>
      </c>
      <c r="P208" s="339">
        <v>12.2</v>
      </c>
      <c r="Q208" s="339">
        <v>11</v>
      </c>
      <c r="R208" s="339">
        <v>10.4</v>
      </c>
      <c r="S208" s="339">
        <v>10.9</v>
      </c>
      <c r="T208" s="339">
        <v>11.2</v>
      </c>
      <c r="U208" s="289">
        <v>11</v>
      </c>
    </row>
    <row r="209" spans="1:21" ht="20.100000000000001" customHeight="1">
      <c r="A209" s="426" t="s">
        <v>186</v>
      </c>
      <c r="B209" s="41"/>
      <c r="C209" s="40"/>
      <c r="D209" s="253"/>
      <c r="E209" s="253"/>
      <c r="F209" s="253"/>
      <c r="G209" s="253"/>
      <c r="H209" s="253"/>
      <c r="I209" s="253"/>
      <c r="J209" s="253"/>
      <c r="K209" s="253"/>
      <c r="L209" s="253"/>
      <c r="M209" s="253"/>
      <c r="N209" s="253"/>
      <c r="O209" s="253">
        <v>8554</v>
      </c>
      <c r="P209" s="253">
        <v>8755</v>
      </c>
      <c r="Q209" s="253">
        <v>8598</v>
      </c>
      <c r="R209" s="253">
        <v>8674</v>
      </c>
      <c r="S209" s="253">
        <v>9150</v>
      </c>
      <c r="T209" s="253">
        <v>9283</v>
      </c>
      <c r="U209" s="247">
        <v>9046</v>
      </c>
    </row>
    <row r="210" spans="1:21" ht="20.100000000000001" customHeight="1">
      <c r="A210" s="426" t="s">
        <v>179</v>
      </c>
      <c r="B210" s="41"/>
      <c r="C210" s="40"/>
      <c r="D210" s="253">
        <v>228</v>
      </c>
      <c r="E210" s="253">
        <v>199</v>
      </c>
      <c r="F210" s="253">
        <v>279</v>
      </c>
      <c r="G210" s="253">
        <v>370</v>
      </c>
      <c r="H210" s="253">
        <v>483</v>
      </c>
      <c r="I210" s="253">
        <v>147</v>
      </c>
      <c r="J210" s="253">
        <v>204</v>
      </c>
      <c r="K210" s="253">
        <v>317</v>
      </c>
      <c r="L210" s="253">
        <v>430</v>
      </c>
      <c r="M210" s="253">
        <v>184</v>
      </c>
      <c r="N210" s="253">
        <v>117</v>
      </c>
      <c r="O210" s="253">
        <v>169</v>
      </c>
      <c r="P210" s="253">
        <v>374</v>
      </c>
      <c r="Q210" s="253">
        <v>87</v>
      </c>
      <c r="R210" s="253">
        <v>70</v>
      </c>
      <c r="S210" s="253">
        <v>207</v>
      </c>
      <c r="T210" s="253">
        <v>404</v>
      </c>
      <c r="U210" s="247">
        <v>74</v>
      </c>
    </row>
    <row r="211" spans="1:21" ht="20.100000000000001" customHeight="1">
      <c r="A211" s="121" t="s">
        <v>180</v>
      </c>
      <c r="B211" s="40"/>
      <c r="C211" s="40"/>
      <c r="D211" s="535">
        <v>0.26</v>
      </c>
      <c r="E211" s="535">
        <v>0.22</v>
      </c>
      <c r="F211" s="535">
        <v>0.31</v>
      </c>
      <c r="G211" s="535">
        <v>0.42</v>
      </c>
      <c r="H211" s="535">
        <v>0.54</v>
      </c>
      <c r="I211" s="535">
        <v>0.16</v>
      </c>
      <c r="J211" s="535">
        <v>0.23</v>
      </c>
      <c r="K211" s="535">
        <v>0.35</v>
      </c>
      <c r="L211" s="535">
        <v>0.48</v>
      </c>
      <c r="M211" s="535">
        <v>0.2</v>
      </c>
      <c r="N211" s="535">
        <v>0.14000000000000001</v>
      </c>
      <c r="O211" s="535">
        <v>0.18</v>
      </c>
      <c r="P211" s="535">
        <v>0.42</v>
      </c>
      <c r="Q211" s="535">
        <v>0.09</v>
      </c>
      <c r="R211" s="535">
        <v>0.08</v>
      </c>
      <c r="S211" s="535">
        <v>0.23</v>
      </c>
      <c r="T211" s="535">
        <v>0.45</v>
      </c>
      <c r="U211" s="599">
        <v>0.08</v>
      </c>
    </row>
    <row r="212" spans="1:21" ht="20.100000000000001" customHeight="1">
      <c r="A212" s="426"/>
      <c r="B212" s="41"/>
      <c r="C212" s="40"/>
      <c r="D212" s="103"/>
      <c r="E212" s="103"/>
      <c r="F212" s="103"/>
      <c r="G212" s="103"/>
      <c r="H212" s="103"/>
      <c r="I212" s="103"/>
      <c r="J212" s="103"/>
      <c r="K212" s="103"/>
      <c r="L212" s="103"/>
      <c r="M212" s="103"/>
      <c r="N212" s="103"/>
      <c r="O212" s="103"/>
      <c r="P212" s="103"/>
      <c r="Q212" s="103"/>
      <c r="R212" s="103"/>
      <c r="S212" s="103"/>
      <c r="T212" s="103"/>
      <c r="U212" s="253"/>
    </row>
    <row r="213" spans="1:21" ht="20.100000000000001" customHeight="1">
      <c r="A213" s="39" t="s">
        <v>187</v>
      </c>
      <c r="B213" s="41"/>
      <c r="C213" s="40"/>
      <c r="D213" s="103"/>
      <c r="E213" s="103"/>
      <c r="F213" s="103"/>
      <c r="G213" s="103"/>
      <c r="H213" s="103"/>
      <c r="I213" s="103"/>
      <c r="J213" s="103"/>
      <c r="K213" s="103"/>
      <c r="L213" s="103"/>
      <c r="M213" s="103"/>
      <c r="N213" s="103"/>
      <c r="O213" s="103"/>
      <c r="P213" s="103"/>
      <c r="Q213" s="103"/>
      <c r="R213" s="103"/>
      <c r="S213" s="103"/>
      <c r="T213" s="103"/>
      <c r="U213" s="253"/>
    </row>
    <row r="214" spans="1:21" ht="20.100000000000001" customHeight="1" thickBot="1">
      <c r="A214" s="142" t="s">
        <v>3</v>
      </c>
      <c r="B214" s="292"/>
      <c r="C214" s="99"/>
      <c r="D214" s="352" t="s">
        <v>188</v>
      </c>
      <c r="E214" s="352" t="s">
        <v>189</v>
      </c>
      <c r="F214" s="352" t="s">
        <v>190</v>
      </c>
      <c r="G214" s="352" t="s">
        <v>191</v>
      </c>
      <c r="H214" s="352" t="s">
        <v>192</v>
      </c>
      <c r="I214" s="352" t="s">
        <v>41</v>
      </c>
      <c r="J214" s="352" t="s">
        <v>42</v>
      </c>
      <c r="K214" s="352" t="s">
        <v>43</v>
      </c>
      <c r="L214" s="352" t="s">
        <v>44</v>
      </c>
      <c r="M214" s="352" t="s">
        <v>45</v>
      </c>
      <c r="N214" s="352" t="s">
        <v>46</v>
      </c>
      <c r="O214" s="352" t="s">
        <v>47</v>
      </c>
      <c r="P214" s="352" t="s">
        <v>48</v>
      </c>
      <c r="Q214" s="352" t="s">
        <v>24</v>
      </c>
      <c r="R214" s="352" t="s">
        <v>49</v>
      </c>
      <c r="S214" s="352" t="s">
        <v>25</v>
      </c>
      <c r="T214" s="352" t="s">
        <v>1181</v>
      </c>
      <c r="U214" s="262" t="s">
        <v>1189</v>
      </c>
    </row>
    <row r="215" spans="1:21" ht="20.100000000000001" customHeight="1">
      <c r="A215" s="39" t="s">
        <v>177</v>
      </c>
      <c r="B215" s="41"/>
      <c r="C215" s="40"/>
      <c r="D215" s="103"/>
      <c r="E215" s="103"/>
      <c r="F215" s="103"/>
      <c r="G215" s="103"/>
      <c r="H215" s="103"/>
      <c r="I215" s="103"/>
      <c r="J215" s="103"/>
      <c r="K215" s="103"/>
      <c r="L215" s="103"/>
      <c r="M215" s="103"/>
      <c r="N215" s="103"/>
      <c r="O215" s="103"/>
      <c r="P215" s="103"/>
      <c r="Q215" s="103"/>
      <c r="R215" s="103"/>
      <c r="S215" s="103"/>
      <c r="T215" s="103"/>
      <c r="U215" s="253"/>
    </row>
    <row r="216" spans="1:21" ht="20.100000000000001" customHeight="1">
      <c r="A216" s="426" t="s">
        <v>179</v>
      </c>
      <c r="B216" s="41"/>
      <c r="C216" s="40"/>
      <c r="D216" s="253">
        <v>-2222</v>
      </c>
      <c r="E216" s="253">
        <v>-5686</v>
      </c>
      <c r="F216" s="253">
        <v>6099</v>
      </c>
      <c r="G216" s="253">
        <v>-608</v>
      </c>
      <c r="H216" s="253">
        <v>565</v>
      </c>
      <c r="I216" s="253">
        <v>-3232</v>
      </c>
      <c r="J216" s="253" t="s">
        <v>68</v>
      </c>
      <c r="K216" s="253" t="s">
        <v>68</v>
      </c>
      <c r="L216" s="253" t="s">
        <v>68</v>
      </c>
      <c r="M216" s="253" t="s">
        <v>68</v>
      </c>
      <c r="N216" s="253" t="s">
        <v>68</v>
      </c>
      <c r="O216" s="253" t="s">
        <v>68</v>
      </c>
      <c r="P216" s="253" t="s">
        <v>68</v>
      </c>
      <c r="Q216" s="253" t="s">
        <v>68</v>
      </c>
      <c r="R216" s="253" t="s">
        <v>68</v>
      </c>
      <c r="S216" s="253" t="s">
        <v>68</v>
      </c>
      <c r="T216" s="253" t="s">
        <v>68</v>
      </c>
      <c r="U216" s="247" t="s">
        <v>68</v>
      </c>
    </row>
    <row r="217" spans="1:21" ht="20.100000000000001" customHeight="1">
      <c r="A217" s="426" t="s">
        <v>180</v>
      </c>
      <c r="B217" s="18"/>
      <c r="C217" s="139"/>
      <c r="D217" s="330">
        <v>-2.5</v>
      </c>
      <c r="E217" s="330">
        <v>-6.4</v>
      </c>
      <c r="F217" s="330">
        <v>6.86</v>
      </c>
      <c r="G217" s="535">
        <v>-0.68</v>
      </c>
      <c r="H217" s="535">
        <v>0.63</v>
      </c>
      <c r="I217" s="535">
        <v>-3.6</v>
      </c>
      <c r="J217" s="535" t="s">
        <v>68</v>
      </c>
      <c r="K217" s="535" t="s">
        <v>68</v>
      </c>
      <c r="L217" s="535" t="s">
        <v>68</v>
      </c>
      <c r="M217" s="535" t="s">
        <v>68</v>
      </c>
      <c r="N217" s="535" t="s">
        <v>68</v>
      </c>
      <c r="O217" s="535" t="s">
        <v>68</v>
      </c>
      <c r="P217" s="535" t="s">
        <v>68</v>
      </c>
      <c r="Q217" s="535" t="s">
        <v>68</v>
      </c>
      <c r="R217" s="535" t="s">
        <v>68</v>
      </c>
      <c r="S217" s="535" t="s">
        <v>68</v>
      </c>
      <c r="T217" s="535" t="s">
        <v>68</v>
      </c>
      <c r="U217" s="599" t="s">
        <v>68</v>
      </c>
    </row>
    <row r="218" spans="1:21" ht="20.100000000000001" customHeight="1">
      <c r="A218" s="426" t="s">
        <v>181</v>
      </c>
      <c r="B218" s="41"/>
      <c r="C218" s="40"/>
      <c r="D218" s="323">
        <v>-1529</v>
      </c>
      <c r="E218" s="323">
        <v>275</v>
      </c>
      <c r="F218" s="323">
        <v>-8120</v>
      </c>
      <c r="G218" s="323">
        <v>607</v>
      </c>
      <c r="H218" s="323">
        <v>583</v>
      </c>
      <c r="I218" s="323">
        <v>658</v>
      </c>
      <c r="J218" s="323" t="s">
        <v>68</v>
      </c>
      <c r="K218" s="323" t="s">
        <v>68</v>
      </c>
      <c r="L218" s="323" t="s">
        <v>68</v>
      </c>
      <c r="M218" s="323" t="s">
        <v>68</v>
      </c>
      <c r="N218" s="323" t="s">
        <v>68</v>
      </c>
      <c r="O218" s="323" t="s">
        <v>68</v>
      </c>
      <c r="P218" s="323" t="s">
        <v>68</v>
      </c>
      <c r="Q218" s="323" t="s">
        <v>68</v>
      </c>
      <c r="R218" s="323" t="s">
        <v>68</v>
      </c>
      <c r="S218" s="323" t="s">
        <v>68</v>
      </c>
      <c r="T218" s="323" t="s">
        <v>68</v>
      </c>
      <c r="U218" s="311" t="s">
        <v>68</v>
      </c>
    </row>
    <row r="219" spans="1:21" ht="20.100000000000001" customHeight="1">
      <c r="A219" s="39" t="s">
        <v>184</v>
      </c>
      <c r="B219" s="41"/>
      <c r="C219" s="40"/>
      <c r="D219" s="253"/>
      <c r="E219" s="253"/>
      <c r="F219" s="253"/>
      <c r="G219" s="253"/>
      <c r="H219" s="253"/>
      <c r="I219" s="253"/>
      <c r="J219" s="253"/>
      <c r="K219" s="253"/>
      <c r="L219" s="253"/>
      <c r="M219" s="253"/>
      <c r="N219" s="253"/>
      <c r="O219" s="253"/>
      <c r="P219" s="253"/>
      <c r="Q219" s="253"/>
      <c r="R219" s="253"/>
      <c r="S219" s="253"/>
      <c r="T219" s="253"/>
      <c r="U219" s="247"/>
    </row>
    <row r="220" spans="1:21" ht="20.100000000000001" customHeight="1">
      <c r="A220" s="426" t="s">
        <v>179</v>
      </c>
      <c r="B220" s="41"/>
      <c r="C220" s="40"/>
      <c r="D220" s="253">
        <v>-99</v>
      </c>
      <c r="E220" s="253">
        <v>885</v>
      </c>
      <c r="F220" s="253">
        <v>-1990</v>
      </c>
      <c r="G220" s="253">
        <v>216</v>
      </c>
      <c r="H220" s="253">
        <v>517</v>
      </c>
      <c r="I220" s="253">
        <v>147</v>
      </c>
      <c r="J220" s="323" t="s">
        <v>68</v>
      </c>
      <c r="K220" s="323" t="s">
        <v>68</v>
      </c>
      <c r="L220" s="323" t="s">
        <v>68</v>
      </c>
      <c r="M220" s="323" t="s">
        <v>68</v>
      </c>
      <c r="N220" s="323" t="s">
        <v>68</v>
      </c>
      <c r="O220" s="323" t="s">
        <v>68</v>
      </c>
      <c r="P220" s="323" t="s">
        <v>68</v>
      </c>
      <c r="Q220" s="323" t="s">
        <v>68</v>
      </c>
      <c r="R220" s="323" t="s">
        <v>68</v>
      </c>
      <c r="S220" s="323" t="s">
        <v>68</v>
      </c>
      <c r="T220" s="323" t="s">
        <v>68</v>
      </c>
      <c r="U220" s="311" t="s">
        <v>68</v>
      </c>
    </row>
    <row r="221" spans="1:21" ht="20.100000000000001" customHeight="1">
      <c r="A221" s="121" t="s">
        <v>180</v>
      </c>
      <c r="B221" s="40"/>
      <c r="C221" s="40"/>
      <c r="D221" s="535">
        <v>-0.11</v>
      </c>
      <c r="E221" s="535">
        <v>1</v>
      </c>
      <c r="F221" s="535">
        <v>-2.25</v>
      </c>
      <c r="G221" s="535">
        <v>0.24</v>
      </c>
      <c r="H221" s="535">
        <v>0.57999999999999996</v>
      </c>
      <c r="I221" s="535">
        <v>0.16</v>
      </c>
      <c r="J221" s="323" t="s">
        <v>68</v>
      </c>
      <c r="K221" s="323" t="s">
        <v>68</v>
      </c>
      <c r="L221" s="323" t="s">
        <v>68</v>
      </c>
      <c r="M221" s="323" t="s">
        <v>68</v>
      </c>
      <c r="N221" s="323" t="s">
        <v>68</v>
      </c>
      <c r="O221" s="323" t="s">
        <v>68</v>
      </c>
      <c r="P221" s="323" t="s">
        <v>68</v>
      </c>
      <c r="Q221" s="323" t="s">
        <v>68</v>
      </c>
      <c r="R221" s="323" t="s">
        <v>68</v>
      </c>
      <c r="S221" s="323" t="s">
        <v>68</v>
      </c>
      <c r="T221" s="323" t="s">
        <v>68</v>
      </c>
      <c r="U221" s="311" t="s">
        <v>68</v>
      </c>
    </row>
    <row r="222" spans="1:21" ht="20.100000000000001" customHeight="1">
      <c r="A222" s="40"/>
      <c r="B222" s="41"/>
      <c r="C222" s="40"/>
      <c r="D222" s="253"/>
      <c r="E222" s="253"/>
      <c r="F222" s="253"/>
      <c r="G222" s="253"/>
      <c r="H222" s="253"/>
      <c r="I222" s="253"/>
      <c r="J222" s="253"/>
      <c r="K222" s="253"/>
      <c r="L222" s="253"/>
      <c r="M222" s="253"/>
      <c r="N222" s="253"/>
      <c r="O222" s="253"/>
      <c r="P222" s="253"/>
      <c r="Q222" s="253"/>
      <c r="R222" s="253"/>
      <c r="S222" s="253"/>
      <c r="T222" s="253"/>
      <c r="U222" s="253"/>
    </row>
    <row r="223" spans="1:21" ht="39.950000000000003" customHeight="1" thickBot="1">
      <c r="A223" s="142" t="s">
        <v>3</v>
      </c>
      <c r="B223" s="292"/>
      <c r="C223" s="99"/>
      <c r="D223" s="358" t="s">
        <v>79</v>
      </c>
      <c r="E223" s="358" t="s">
        <v>80</v>
      </c>
      <c r="F223" s="358" t="s">
        <v>81</v>
      </c>
      <c r="G223" s="358" t="s">
        <v>82</v>
      </c>
      <c r="H223" s="358" t="s">
        <v>83</v>
      </c>
      <c r="I223" s="358" t="s">
        <v>84</v>
      </c>
      <c r="J223" s="358" t="s">
        <v>85</v>
      </c>
      <c r="K223" s="358" t="s">
        <v>86</v>
      </c>
      <c r="L223" s="358" t="s">
        <v>87</v>
      </c>
      <c r="M223" s="358" t="s">
        <v>88</v>
      </c>
      <c r="N223" s="358" t="s">
        <v>89</v>
      </c>
      <c r="O223" s="358" t="s">
        <v>90</v>
      </c>
      <c r="P223" s="358" t="s">
        <v>91</v>
      </c>
      <c r="Q223" s="358" t="s">
        <v>26</v>
      </c>
      <c r="R223" s="358" t="s">
        <v>92</v>
      </c>
      <c r="S223" s="358" t="s">
        <v>27</v>
      </c>
      <c r="T223" s="358" t="s">
        <v>1182</v>
      </c>
      <c r="U223" s="262" t="s">
        <v>1211</v>
      </c>
    </row>
    <row r="224" spans="1:21" ht="20.100000000000001" customHeight="1">
      <c r="A224" s="148" t="s">
        <v>193</v>
      </c>
      <c r="B224" s="41"/>
      <c r="C224" s="40"/>
      <c r="D224" s="280"/>
      <c r="E224" s="280"/>
      <c r="F224" s="280"/>
      <c r="G224" s="280"/>
      <c r="H224" s="280"/>
      <c r="I224" s="280"/>
      <c r="J224" s="280"/>
      <c r="K224" s="280"/>
      <c r="L224" s="280"/>
      <c r="M224" s="280"/>
      <c r="N224" s="280"/>
      <c r="O224" s="280"/>
      <c r="P224" s="280"/>
      <c r="Q224" s="280"/>
      <c r="R224" s="280"/>
      <c r="S224" s="280"/>
      <c r="T224" s="280"/>
      <c r="U224" s="319"/>
    </row>
    <row r="225" spans="1:21" ht="20.100000000000001" customHeight="1">
      <c r="A225" s="40" t="s">
        <v>1185</v>
      </c>
      <c r="B225" s="41"/>
      <c r="C225" s="40"/>
      <c r="D225" s="280"/>
      <c r="E225" s="280"/>
      <c r="F225" s="280"/>
      <c r="G225" s="280"/>
      <c r="H225" s="280"/>
      <c r="I225" s="280"/>
      <c r="J225" s="280"/>
      <c r="K225" s="280"/>
      <c r="L225" s="280"/>
      <c r="M225" s="280"/>
      <c r="N225" s="280"/>
      <c r="O225" s="280"/>
      <c r="P225" s="280"/>
      <c r="Q225" s="280"/>
      <c r="R225" s="280"/>
      <c r="S225" s="280">
        <v>1843</v>
      </c>
      <c r="T225" s="280">
        <v>1469</v>
      </c>
      <c r="U225" s="247">
        <v>1761</v>
      </c>
    </row>
    <row r="226" spans="1:21" ht="20.100000000000001" customHeight="1">
      <c r="A226" s="40" t="s">
        <v>194</v>
      </c>
      <c r="B226" s="41"/>
      <c r="C226" s="40"/>
      <c r="D226" s="253">
        <v>2235</v>
      </c>
      <c r="E226" s="253">
        <v>2353</v>
      </c>
      <c r="F226" s="253">
        <v>5863</v>
      </c>
      <c r="G226" s="253">
        <v>1084</v>
      </c>
      <c r="H226" s="253">
        <v>794</v>
      </c>
      <c r="I226" s="253">
        <v>745</v>
      </c>
      <c r="J226" s="253">
        <v>474</v>
      </c>
      <c r="K226" s="253">
        <v>942</v>
      </c>
      <c r="L226" s="253">
        <v>528</v>
      </c>
      <c r="M226" s="253">
        <v>851</v>
      </c>
      <c r="N226" s="253">
        <v>655</v>
      </c>
      <c r="O226" s="253">
        <v>367</v>
      </c>
      <c r="P226" s="253">
        <v>13</v>
      </c>
      <c r="Q226" s="253">
        <v>1270</v>
      </c>
      <c r="R226" s="253">
        <v>1283</v>
      </c>
      <c r="S226" s="253">
        <v>1479</v>
      </c>
      <c r="T226" s="253" t="s">
        <v>195</v>
      </c>
      <c r="U226" s="247" t="s">
        <v>195</v>
      </c>
    </row>
    <row r="227" spans="1:21" ht="20.100000000000001" customHeight="1">
      <c r="A227" s="40" t="s">
        <v>1175</v>
      </c>
      <c r="B227" s="41"/>
      <c r="C227" s="40"/>
      <c r="D227" s="253" t="s">
        <v>68</v>
      </c>
      <c r="E227" s="253" t="s">
        <v>68</v>
      </c>
      <c r="F227" s="253">
        <v>1863</v>
      </c>
      <c r="G227" s="170" t="s">
        <v>68</v>
      </c>
      <c r="H227" s="170" t="s">
        <v>68</v>
      </c>
      <c r="I227" s="170" t="s">
        <v>68</v>
      </c>
      <c r="J227" s="170" t="s">
        <v>68</v>
      </c>
      <c r="K227" s="170" t="s">
        <v>68</v>
      </c>
      <c r="L227" s="170" t="s">
        <v>68</v>
      </c>
      <c r="M227" s="170" t="s">
        <v>68</v>
      </c>
      <c r="N227" s="170" t="s">
        <v>68</v>
      </c>
      <c r="O227" s="170" t="s">
        <v>68</v>
      </c>
      <c r="P227" s="170" t="s">
        <v>68</v>
      </c>
      <c r="Q227" s="170" t="s">
        <v>68</v>
      </c>
      <c r="R227" s="170" t="s">
        <v>68</v>
      </c>
      <c r="S227" s="170" t="s">
        <v>68</v>
      </c>
      <c r="T227" s="170" t="s">
        <v>68</v>
      </c>
      <c r="U227" s="286" t="s">
        <v>68</v>
      </c>
    </row>
    <row r="228" spans="1:21" ht="20.100000000000001" customHeight="1">
      <c r="A228" s="40" t="s">
        <v>1176</v>
      </c>
      <c r="B228" s="41"/>
      <c r="C228" s="40"/>
      <c r="D228" s="253">
        <v>4454</v>
      </c>
      <c r="E228" s="253">
        <v>4188</v>
      </c>
      <c r="F228" s="253">
        <v>5902</v>
      </c>
      <c r="G228" s="253">
        <v>1117</v>
      </c>
      <c r="H228" s="253"/>
      <c r="I228" s="253"/>
      <c r="J228" s="253"/>
      <c r="K228" s="253"/>
      <c r="L228" s="253"/>
      <c r="M228" s="253"/>
      <c r="N228" s="253"/>
      <c r="O228" s="253"/>
      <c r="P228" s="253"/>
      <c r="Q228" s="253"/>
      <c r="R228" s="253"/>
      <c r="S228" s="253"/>
      <c r="T228" s="253"/>
      <c r="U228" s="247"/>
    </row>
    <row r="229" spans="1:21" ht="20.100000000000001" customHeight="1">
      <c r="A229" s="40" t="s">
        <v>1186</v>
      </c>
      <c r="B229" s="41"/>
      <c r="C229" s="40"/>
      <c r="D229" s="253"/>
      <c r="E229" s="253"/>
      <c r="F229" s="253"/>
      <c r="G229" s="253"/>
      <c r="H229" s="253"/>
      <c r="I229" s="253"/>
      <c r="J229" s="253"/>
      <c r="K229" s="253"/>
      <c r="L229" s="253"/>
      <c r="M229" s="253"/>
      <c r="N229" s="253"/>
      <c r="O229" s="253"/>
      <c r="P229" s="170"/>
      <c r="Q229" s="170"/>
      <c r="R229" s="170"/>
      <c r="S229" s="170">
        <v>1.5</v>
      </c>
      <c r="T229" s="170">
        <v>1.1000000000000001</v>
      </c>
      <c r="U229" s="286">
        <v>1.4</v>
      </c>
    </row>
    <row r="230" spans="1:21" ht="20.100000000000001" customHeight="1">
      <c r="A230" s="40" t="s">
        <v>803</v>
      </c>
      <c r="B230" s="41"/>
      <c r="C230" s="40"/>
      <c r="D230" s="513"/>
      <c r="E230" s="513"/>
      <c r="F230" s="170">
        <v>2.6</v>
      </c>
      <c r="G230" s="170">
        <v>0.6</v>
      </c>
      <c r="H230" s="170">
        <v>0.4</v>
      </c>
      <c r="I230" s="170">
        <v>0.3</v>
      </c>
      <c r="J230" s="170">
        <v>0.2</v>
      </c>
      <c r="K230" s="170">
        <v>0.5</v>
      </c>
      <c r="L230" s="170">
        <v>0.3</v>
      </c>
      <c r="M230" s="170">
        <v>0.5</v>
      </c>
      <c r="N230" s="170">
        <v>0.4</v>
      </c>
      <c r="O230" s="170">
        <v>0.2</v>
      </c>
      <c r="P230" s="170">
        <v>0</v>
      </c>
      <c r="Q230" s="170">
        <v>0.9</v>
      </c>
      <c r="R230" s="170">
        <v>1</v>
      </c>
      <c r="S230" s="170">
        <v>1.2</v>
      </c>
      <c r="T230" s="170" t="s">
        <v>195</v>
      </c>
      <c r="U230" s="286" t="s">
        <v>195</v>
      </c>
    </row>
    <row r="231" spans="1:21" ht="20.100000000000001" customHeight="1">
      <c r="A231" s="40" t="s">
        <v>1174</v>
      </c>
      <c r="B231" s="41"/>
      <c r="C231" s="40"/>
      <c r="D231" s="170">
        <v>1</v>
      </c>
      <c r="E231" s="170">
        <v>0.8</v>
      </c>
      <c r="F231" s="170" t="s">
        <v>68</v>
      </c>
      <c r="G231" s="170" t="s">
        <v>68</v>
      </c>
      <c r="H231" s="170" t="s">
        <v>68</v>
      </c>
      <c r="I231" s="170" t="s">
        <v>68</v>
      </c>
      <c r="J231" s="170" t="s">
        <v>68</v>
      </c>
      <c r="K231" s="170" t="s">
        <v>68</v>
      </c>
      <c r="L231" s="170" t="s">
        <v>68</v>
      </c>
      <c r="M231" s="170" t="s">
        <v>68</v>
      </c>
      <c r="N231" s="170" t="s">
        <v>68</v>
      </c>
      <c r="O231" s="170" t="s">
        <v>68</v>
      </c>
      <c r="P231" s="170" t="s">
        <v>68</v>
      </c>
      <c r="Q231" s="170" t="s">
        <v>68</v>
      </c>
      <c r="R231" s="170" t="s">
        <v>68</v>
      </c>
      <c r="S231" s="170" t="s">
        <v>68</v>
      </c>
      <c r="T231" s="170" t="s">
        <v>68</v>
      </c>
      <c r="U231" s="286" t="s">
        <v>68</v>
      </c>
    </row>
    <row r="232" spans="1:21" ht="20.100000000000001" customHeight="1">
      <c r="A232" s="40" t="s">
        <v>196</v>
      </c>
      <c r="B232" s="41"/>
      <c r="C232" s="40"/>
      <c r="D232" s="535">
        <v>9.0500000000000007</v>
      </c>
      <c r="E232" s="535">
        <v>2.23</v>
      </c>
      <c r="F232" s="535">
        <v>7.28</v>
      </c>
      <c r="G232" s="535">
        <v>8.5500000000000007</v>
      </c>
      <c r="H232" s="535">
        <v>10.84</v>
      </c>
      <c r="I232" s="535">
        <v>8.56</v>
      </c>
      <c r="J232" s="535">
        <v>9.41</v>
      </c>
      <c r="K232" s="535">
        <v>9.4</v>
      </c>
      <c r="L232" s="535">
        <v>9.26</v>
      </c>
      <c r="M232" s="535">
        <v>9.44</v>
      </c>
      <c r="N232" s="535">
        <v>9.4700000000000006</v>
      </c>
      <c r="O232" s="535">
        <v>10.11</v>
      </c>
      <c r="P232" s="535">
        <v>10.7</v>
      </c>
      <c r="Q232" s="535">
        <v>9.2100000000000009</v>
      </c>
      <c r="R232" s="535">
        <v>9.01</v>
      </c>
      <c r="S232" s="535">
        <v>9.52</v>
      </c>
      <c r="T232" s="535">
        <v>9.1300000000000008</v>
      </c>
      <c r="U232" s="601">
        <v>9.08</v>
      </c>
    </row>
    <row r="233" spans="1:21" ht="20.100000000000001" customHeight="1">
      <c r="A233" s="40" t="s">
        <v>197</v>
      </c>
      <c r="B233" s="41"/>
      <c r="C233" s="40"/>
      <c r="D233" s="253">
        <v>888294</v>
      </c>
      <c r="E233" s="253">
        <v>888294</v>
      </c>
      <c r="F233" s="253">
        <v>888294</v>
      </c>
      <c r="G233" s="253">
        <v>889204</v>
      </c>
      <c r="H233" s="253">
        <v>897264</v>
      </c>
      <c r="I233" s="253">
        <v>897264</v>
      </c>
      <c r="J233" s="253">
        <v>897264</v>
      </c>
      <c r="K233" s="253">
        <v>897264</v>
      </c>
      <c r="L233" s="253">
        <v>897264</v>
      </c>
      <c r="M233" s="253">
        <v>897264</v>
      </c>
      <c r="N233" s="253">
        <v>897264</v>
      </c>
      <c r="O233" s="253">
        <v>897264</v>
      </c>
      <c r="P233" s="253">
        <v>897264</v>
      </c>
      <c r="Q233" s="253">
        <v>897264</v>
      </c>
      <c r="R233" s="253">
        <v>897264</v>
      </c>
      <c r="S233" s="253">
        <v>897264</v>
      </c>
      <c r="T233" s="253">
        <v>897264</v>
      </c>
      <c r="U233" s="247">
        <v>897264</v>
      </c>
    </row>
    <row r="234" spans="1:21" ht="20.100000000000001" customHeight="1">
      <c r="A234" s="40" t="s">
        <v>198</v>
      </c>
      <c r="B234" s="41"/>
      <c r="C234" s="40"/>
      <c r="D234" s="253">
        <v>888294</v>
      </c>
      <c r="E234" s="253">
        <v>888294</v>
      </c>
      <c r="F234" s="253">
        <v>888294</v>
      </c>
      <c r="G234" s="253">
        <v>889204</v>
      </c>
      <c r="H234" s="253">
        <v>897264</v>
      </c>
      <c r="I234" s="253">
        <v>897264</v>
      </c>
      <c r="J234" s="253">
        <v>897264</v>
      </c>
      <c r="K234" s="253">
        <v>897264</v>
      </c>
      <c r="L234" s="253">
        <v>897264</v>
      </c>
      <c r="M234" s="253">
        <v>897264</v>
      </c>
      <c r="N234" s="253">
        <v>897264</v>
      </c>
      <c r="O234" s="253">
        <v>897264</v>
      </c>
      <c r="P234" s="253">
        <v>897264</v>
      </c>
      <c r="Q234" s="253">
        <v>897264</v>
      </c>
      <c r="R234" s="253">
        <v>897264</v>
      </c>
      <c r="S234" s="253">
        <v>897264</v>
      </c>
      <c r="T234" s="253">
        <v>897264</v>
      </c>
      <c r="U234" s="247">
        <v>897264</v>
      </c>
    </row>
    <row r="235" spans="1:21" ht="20.100000000000001" customHeight="1">
      <c r="A235" s="42" t="s">
        <v>199</v>
      </c>
      <c r="B235" s="40"/>
      <c r="C235" s="40"/>
      <c r="D235" s="253">
        <v>888294</v>
      </c>
      <c r="E235" s="253">
        <v>888294</v>
      </c>
      <c r="F235" s="253">
        <v>888294</v>
      </c>
      <c r="G235" s="253">
        <v>897264</v>
      </c>
      <c r="H235" s="253">
        <v>897264</v>
      </c>
      <c r="I235" s="253">
        <v>897264</v>
      </c>
      <c r="J235" s="253">
        <v>897264</v>
      </c>
      <c r="K235" s="253">
        <v>897264</v>
      </c>
      <c r="L235" s="253">
        <v>897264</v>
      </c>
      <c r="M235" s="253">
        <v>897264</v>
      </c>
      <c r="N235" s="253">
        <v>897264</v>
      </c>
      <c r="O235" s="253">
        <v>897264</v>
      </c>
      <c r="P235" s="253">
        <v>897264</v>
      </c>
      <c r="Q235" s="253">
        <v>897264</v>
      </c>
      <c r="R235" s="253">
        <v>897264</v>
      </c>
      <c r="S235" s="253">
        <v>897264</v>
      </c>
      <c r="T235" s="253">
        <v>897264</v>
      </c>
      <c r="U235" s="247">
        <v>897264</v>
      </c>
    </row>
    <row r="236" spans="1:21" ht="20.100000000000001" customHeight="1">
      <c r="A236" s="40"/>
      <c r="B236" s="41"/>
      <c r="C236" s="40"/>
      <c r="D236" s="103"/>
      <c r="E236" s="103"/>
      <c r="F236" s="103"/>
      <c r="G236" s="103"/>
      <c r="H236" s="103"/>
      <c r="I236" s="103"/>
      <c r="J236" s="103"/>
      <c r="K236" s="103"/>
      <c r="L236" s="103"/>
      <c r="M236" s="103"/>
      <c r="N236" s="103"/>
      <c r="O236" s="103"/>
      <c r="P236" s="103"/>
      <c r="Q236" s="103"/>
      <c r="R236" s="103"/>
      <c r="S236" s="103"/>
      <c r="T236" s="103"/>
      <c r="U236" s="253"/>
    </row>
    <row r="237" spans="1:21" ht="20.100000000000001" customHeight="1">
      <c r="A237" s="40" t="s">
        <v>1173</v>
      </c>
      <c r="B237" s="40"/>
      <c r="C237" s="40"/>
      <c r="D237" s="103"/>
      <c r="E237" s="103"/>
      <c r="F237" s="103"/>
      <c r="G237" s="103"/>
      <c r="H237" s="103"/>
      <c r="I237" s="103"/>
      <c r="J237" s="103"/>
      <c r="K237" s="103"/>
      <c r="L237" s="103"/>
      <c r="M237" s="103"/>
      <c r="N237" s="103"/>
      <c r="O237" s="103"/>
      <c r="P237" s="103"/>
      <c r="Q237" s="103"/>
      <c r="R237" s="103"/>
      <c r="S237" s="103"/>
      <c r="T237" s="103"/>
      <c r="U237" s="253"/>
    </row>
    <row r="238" spans="1:21" ht="20.100000000000001" customHeight="1">
      <c r="A238" s="645" t="s">
        <v>1178</v>
      </c>
      <c r="B238" s="645"/>
      <c r="C238" s="645"/>
      <c r="D238" s="645"/>
      <c r="E238" s="645"/>
      <c r="F238" s="645"/>
      <c r="G238" s="645"/>
      <c r="H238" s="645"/>
      <c r="I238" s="645"/>
      <c r="J238" s="645"/>
      <c r="K238" s="645"/>
      <c r="L238" s="645"/>
      <c r="M238" s="645"/>
      <c r="N238" s="645"/>
      <c r="O238" s="645"/>
      <c r="P238" s="305"/>
      <c r="Q238" s="305"/>
      <c r="R238" s="305"/>
      <c r="S238" s="305"/>
      <c r="T238" s="305"/>
      <c r="U238" s="305"/>
    </row>
    <row r="239" spans="1:21" ht="20.100000000000001" customHeight="1">
      <c r="A239" s="40" t="s">
        <v>1177</v>
      </c>
      <c r="B239" s="40"/>
      <c r="C239" s="40"/>
      <c r="D239" s="103"/>
      <c r="E239" s="103"/>
      <c r="F239" s="103"/>
      <c r="G239" s="103"/>
      <c r="H239" s="103"/>
      <c r="I239" s="103"/>
      <c r="J239" s="103"/>
      <c r="K239" s="103"/>
      <c r="L239" s="103"/>
      <c r="M239" s="103"/>
      <c r="N239" s="103"/>
      <c r="O239" s="103"/>
      <c r="P239" s="103"/>
      <c r="Q239" s="103"/>
      <c r="R239" s="103"/>
      <c r="S239" s="103"/>
      <c r="T239" s="103"/>
      <c r="U239" s="253"/>
    </row>
    <row r="241" spans="1:21" ht="20.100000000000001" customHeight="1">
      <c r="A241" s="40"/>
      <c r="B241" s="40"/>
      <c r="C241" s="40"/>
      <c r="D241" s="103"/>
      <c r="E241" s="103"/>
      <c r="F241" s="103"/>
      <c r="G241" s="103"/>
      <c r="H241" s="103"/>
      <c r="I241" s="103"/>
      <c r="J241" s="103"/>
      <c r="K241" s="103"/>
      <c r="L241" s="103"/>
      <c r="M241" s="103"/>
      <c r="N241" s="103"/>
      <c r="O241" s="103"/>
      <c r="P241" s="103"/>
      <c r="Q241" s="103"/>
      <c r="R241" s="103"/>
      <c r="S241" s="103"/>
      <c r="T241" s="103"/>
      <c r="U241" s="253"/>
    </row>
    <row r="242" spans="1:21" ht="20.100000000000001" customHeight="1">
      <c r="A242" s="39" t="s">
        <v>200</v>
      </c>
      <c r="B242" s="40"/>
      <c r="C242" s="40"/>
      <c r="D242" s="103"/>
      <c r="E242" s="103"/>
      <c r="F242" s="103"/>
      <c r="G242" s="103"/>
      <c r="H242" s="103"/>
      <c r="I242" s="103"/>
      <c r="J242" s="103"/>
      <c r="K242" s="103"/>
      <c r="L242" s="103"/>
      <c r="M242" s="103"/>
      <c r="N242" s="103"/>
      <c r="O242" s="103"/>
      <c r="P242" s="103"/>
      <c r="Q242" s="103"/>
      <c r="R242" s="103"/>
      <c r="S242" s="103"/>
      <c r="T242" s="103"/>
      <c r="U242" s="253"/>
    </row>
    <row r="243" spans="1:21" ht="20.100000000000001" customHeight="1">
      <c r="A243" s="40"/>
      <c r="B243" s="40"/>
      <c r="C243" s="40"/>
      <c r="D243" s="103"/>
      <c r="E243" s="103"/>
      <c r="F243" s="103"/>
      <c r="G243" s="103"/>
      <c r="H243" s="103"/>
      <c r="I243" s="103"/>
      <c r="J243" s="103"/>
      <c r="K243" s="103"/>
      <c r="L243" s="103"/>
      <c r="M243" s="103"/>
      <c r="N243" s="103"/>
      <c r="O243" s="103"/>
      <c r="P243" s="103"/>
      <c r="Q243" s="103"/>
      <c r="R243" s="103"/>
      <c r="S243" s="103"/>
      <c r="T243" s="103"/>
      <c r="U243" s="253"/>
    </row>
    <row r="244" spans="1:21" ht="20.100000000000001" customHeight="1">
      <c r="A244" s="39" t="s">
        <v>201</v>
      </c>
      <c r="B244" s="40"/>
      <c r="C244" s="40"/>
      <c r="D244" s="103"/>
      <c r="E244" s="103"/>
      <c r="F244" s="103"/>
      <c r="G244" s="103"/>
      <c r="H244" s="103"/>
      <c r="I244" s="103"/>
      <c r="J244" s="103"/>
      <c r="K244" s="103"/>
      <c r="L244" s="103"/>
      <c r="M244" s="103"/>
      <c r="N244" s="103"/>
      <c r="O244" s="103"/>
      <c r="P244" s="103"/>
      <c r="Q244" s="103"/>
      <c r="R244" s="103"/>
      <c r="S244" s="103"/>
      <c r="T244" s="103"/>
      <c r="U244" s="253"/>
    </row>
    <row r="245" spans="1:21" ht="39.950000000000003" customHeight="1" thickBot="1">
      <c r="A245" s="142" t="s">
        <v>3</v>
      </c>
      <c r="B245" s="292"/>
      <c r="C245" s="99"/>
      <c r="D245" s="352" t="s">
        <v>36</v>
      </c>
      <c r="E245" s="352" t="s">
        <v>37</v>
      </c>
      <c r="F245" s="352" t="s">
        <v>38</v>
      </c>
      <c r="G245" s="352" t="s">
        <v>39</v>
      </c>
      <c r="H245" s="352" t="s">
        <v>40</v>
      </c>
      <c r="I245" s="352" t="s">
        <v>41</v>
      </c>
      <c r="J245" s="352" t="s">
        <v>42</v>
      </c>
      <c r="K245" s="352" t="s">
        <v>43</v>
      </c>
      <c r="L245" s="352" t="s">
        <v>44</v>
      </c>
      <c r="M245" s="352" t="s">
        <v>45</v>
      </c>
      <c r="N245" s="352" t="s">
        <v>46</v>
      </c>
      <c r="O245" s="352" t="s">
        <v>47</v>
      </c>
      <c r="P245" s="352" t="s">
        <v>48</v>
      </c>
      <c r="Q245" s="352" t="s">
        <v>24</v>
      </c>
      <c r="R245" s="352" t="s">
        <v>49</v>
      </c>
      <c r="S245" s="352" t="s">
        <v>25</v>
      </c>
      <c r="T245" s="352" t="s">
        <v>1181</v>
      </c>
      <c r="U245" s="310" t="s">
        <v>1189</v>
      </c>
    </row>
    <row r="246" spans="1:21" ht="20.100000000000001" customHeight="1">
      <c r="A246" s="40" t="s">
        <v>202</v>
      </c>
      <c r="B246" s="40"/>
      <c r="C246" s="40"/>
      <c r="D246" s="103">
        <v>985</v>
      </c>
      <c r="E246" s="103">
        <v>839</v>
      </c>
      <c r="F246" s="103">
        <v>1023</v>
      </c>
      <c r="G246" s="103">
        <v>1617</v>
      </c>
      <c r="H246" s="103">
        <v>1429</v>
      </c>
      <c r="I246" s="103">
        <v>805</v>
      </c>
      <c r="J246" s="103">
        <v>847</v>
      </c>
      <c r="K246" s="103">
        <v>1339</v>
      </c>
      <c r="L246" s="103">
        <v>1412</v>
      </c>
      <c r="M246" s="103">
        <v>796</v>
      </c>
      <c r="N246" s="103">
        <v>644</v>
      </c>
      <c r="O246" s="103">
        <v>942</v>
      </c>
      <c r="P246" s="103">
        <v>1122</v>
      </c>
      <c r="Q246" s="103">
        <v>615</v>
      </c>
      <c r="R246" s="103">
        <v>590</v>
      </c>
      <c r="S246" s="103">
        <v>918</v>
      </c>
      <c r="T246" s="103">
        <v>1330</v>
      </c>
      <c r="U246" s="247">
        <v>669</v>
      </c>
    </row>
    <row r="247" spans="1:21" ht="20.100000000000001" customHeight="1">
      <c r="A247" s="642" t="s">
        <v>5</v>
      </c>
      <c r="B247" s="642"/>
      <c r="C247" s="642"/>
      <c r="D247" s="182">
        <v>-129</v>
      </c>
      <c r="E247" s="182">
        <v>-119</v>
      </c>
      <c r="F247" s="182">
        <v>-220</v>
      </c>
      <c r="G247" s="182">
        <v>-116</v>
      </c>
      <c r="H247" s="182">
        <v>211</v>
      </c>
      <c r="I247" s="182">
        <v>74</v>
      </c>
      <c r="J247" s="182">
        <v>51</v>
      </c>
      <c r="K247" s="182">
        <v>58</v>
      </c>
      <c r="L247" s="182">
        <v>108</v>
      </c>
      <c r="M247" s="182">
        <v>55</v>
      </c>
      <c r="N247" s="182">
        <v>61</v>
      </c>
      <c r="O247" s="182">
        <v>82</v>
      </c>
      <c r="P247" s="182">
        <v>88</v>
      </c>
      <c r="Q247" s="182">
        <v>41</v>
      </c>
      <c r="R247" s="182">
        <v>17</v>
      </c>
      <c r="S247" s="182">
        <v>25</v>
      </c>
      <c r="T247" s="182">
        <v>-61</v>
      </c>
      <c r="U247" s="315">
        <v>-4</v>
      </c>
    </row>
    <row r="248" spans="1:21" ht="20.100000000000001" customHeight="1">
      <c r="A248" s="40" t="s">
        <v>1</v>
      </c>
      <c r="B248" s="40"/>
      <c r="C248" s="40"/>
      <c r="D248" s="103">
        <v>1168</v>
      </c>
      <c r="E248" s="103">
        <v>856</v>
      </c>
      <c r="F248" s="103">
        <v>1094</v>
      </c>
      <c r="G248" s="103">
        <v>1460</v>
      </c>
      <c r="H248" s="103">
        <v>1384</v>
      </c>
      <c r="I248" s="103">
        <v>750</v>
      </c>
      <c r="J248" s="103">
        <v>563</v>
      </c>
      <c r="K248" s="103">
        <v>1069</v>
      </c>
      <c r="L248" s="103">
        <v>1154</v>
      </c>
      <c r="M248" s="103">
        <v>619</v>
      </c>
      <c r="N248" s="103">
        <v>509</v>
      </c>
      <c r="O248" s="103">
        <v>792</v>
      </c>
      <c r="P248" s="103">
        <v>1000</v>
      </c>
      <c r="Q248" s="103">
        <v>573</v>
      </c>
      <c r="R248" s="103">
        <v>573</v>
      </c>
      <c r="S248" s="103">
        <v>883</v>
      </c>
      <c r="T248" s="103">
        <v>1341</v>
      </c>
      <c r="U248" s="247">
        <v>747</v>
      </c>
    </row>
    <row r="249" spans="1:21" ht="20.100000000000001" customHeight="1">
      <c r="A249" s="642" t="s">
        <v>5</v>
      </c>
      <c r="B249" s="642"/>
      <c r="C249" s="642"/>
      <c r="D249" s="182">
        <v>7</v>
      </c>
      <c r="E249" s="182">
        <v>12</v>
      </c>
      <c r="F249" s="182">
        <v>8</v>
      </c>
      <c r="G249" s="182">
        <v>2</v>
      </c>
      <c r="H249" s="182">
        <v>-1</v>
      </c>
      <c r="I249" s="182">
        <v>5</v>
      </c>
      <c r="J249" s="182">
        <v>14</v>
      </c>
      <c r="K249" s="182">
        <v>3</v>
      </c>
      <c r="L249" s="182">
        <v>-14</v>
      </c>
      <c r="M249" s="182">
        <v>6</v>
      </c>
      <c r="N249" s="182">
        <v>11</v>
      </c>
      <c r="O249" s="182">
        <v>2</v>
      </c>
      <c r="P249" s="182">
        <v>2</v>
      </c>
      <c r="Q249" s="182">
        <v>1</v>
      </c>
      <c r="R249" s="182">
        <v>4</v>
      </c>
      <c r="S249" s="182">
        <v>1</v>
      </c>
      <c r="T249" s="182">
        <v>2</v>
      </c>
      <c r="U249" s="315">
        <v>2</v>
      </c>
    </row>
    <row r="250" spans="1:21" ht="20.100000000000001" customHeight="1">
      <c r="A250" s="2" t="s">
        <v>203</v>
      </c>
      <c r="B250" s="40"/>
      <c r="C250" s="40"/>
      <c r="D250" s="103">
        <v>137</v>
      </c>
      <c r="E250" s="103">
        <v>136</v>
      </c>
      <c r="F250" s="103">
        <v>155</v>
      </c>
      <c r="G250" s="103">
        <v>161</v>
      </c>
      <c r="H250" s="103">
        <v>136</v>
      </c>
      <c r="I250" s="103">
        <v>127</v>
      </c>
      <c r="J250" s="103">
        <v>138</v>
      </c>
      <c r="K250" s="103">
        <v>147</v>
      </c>
      <c r="L250" s="103">
        <v>144</v>
      </c>
      <c r="M250" s="103">
        <v>146</v>
      </c>
      <c r="N250" s="103">
        <v>165</v>
      </c>
      <c r="O250" s="103">
        <v>141</v>
      </c>
      <c r="P250" s="103">
        <v>46</v>
      </c>
      <c r="Q250" s="103">
        <v>46</v>
      </c>
      <c r="R250" s="103">
        <v>45</v>
      </c>
      <c r="S250" s="103">
        <v>49</v>
      </c>
      <c r="T250" s="103">
        <v>42</v>
      </c>
      <c r="U250" s="247">
        <v>47</v>
      </c>
    </row>
    <row r="251" spans="1:21" ht="20.100000000000001" customHeight="1">
      <c r="A251" s="185" t="s">
        <v>5</v>
      </c>
      <c r="B251" s="41"/>
      <c r="C251" s="41"/>
      <c r="D251" s="299">
        <v>24</v>
      </c>
      <c r="E251" s="299">
        <v>23</v>
      </c>
      <c r="F251" s="299">
        <v>26</v>
      </c>
      <c r="G251" s="299">
        <v>27</v>
      </c>
      <c r="H251" s="299">
        <v>26</v>
      </c>
      <c r="I251" s="299">
        <v>25</v>
      </c>
      <c r="J251" s="299">
        <v>24</v>
      </c>
      <c r="K251" s="299">
        <v>24</v>
      </c>
      <c r="L251" s="299">
        <v>34</v>
      </c>
      <c r="M251" s="299">
        <v>39</v>
      </c>
      <c r="N251" s="299">
        <v>38</v>
      </c>
      <c r="O251" s="299">
        <v>46</v>
      </c>
      <c r="P251" s="299">
        <v>37</v>
      </c>
      <c r="Q251" s="299">
        <v>39</v>
      </c>
      <c r="R251" s="299">
        <v>39</v>
      </c>
      <c r="S251" s="299">
        <v>42</v>
      </c>
      <c r="T251" s="299">
        <v>40</v>
      </c>
      <c r="U251" s="315">
        <v>42</v>
      </c>
    </row>
    <row r="252" spans="1:21" ht="20.100000000000001" customHeight="1">
      <c r="A252" s="40" t="s">
        <v>204</v>
      </c>
      <c r="B252" s="41"/>
      <c r="C252" s="41"/>
      <c r="D252" s="299">
        <v>-448</v>
      </c>
      <c r="E252" s="299">
        <v>-379</v>
      </c>
      <c r="F252" s="299">
        <v>-568</v>
      </c>
      <c r="G252" s="299">
        <v>-917</v>
      </c>
      <c r="H252" s="299">
        <v>-448</v>
      </c>
      <c r="I252" s="299">
        <v>-211</v>
      </c>
      <c r="J252" s="299">
        <v>-239</v>
      </c>
      <c r="K252" s="299">
        <v>-612</v>
      </c>
      <c r="L252" s="299">
        <v>-567</v>
      </c>
      <c r="M252" s="299">
        <v>-205</v>
      </c>
      <c r="N252" s="299">
        <v>-114</v>
      </c>
      <c r="O252" s="299">
        <v>-309</v>
      </c>
      <c r="P252" s="299">
        <v>-399</v>
      </c>
      <c r="Q252" s="299">
        <v>-179</v>
      </c>
      <c r="R252" s="299">
        <v>-220</v>
      </c>
      <c r="S252" s="299">
        <v>-338</v>
      </c>
      <c r="T252" s="299">
        <v>-739</v>
      </c>
      <c r="U252" s="247">
        <v>-298</v>
      </c>
    </row>
    <row r="253" spans="1:21" ht="20.100000000000001" customHeight="1">
      <c r="A253" s="285" t="s">
        <v>205</v>
      </c>
      <c r="B253" s="285"/>
      <c r="C253" s="285"/>
      <c r="D253" s="300">
        <v>98</v>
      </c>
      <c r="E253" s="300">
        <v>84</v>
      </c>
      <c r="F253" s="300">
        <v>186</v>
      </c>
      <c r="G253" s="300">
        <v>87</v>
      </c>
      <c r="H253" s="300">
        <v>-236</v>
      </c>
      <c r="I253" s="300">
        <v>-103</v>
      </c>
      <c r="J253" s="300">
        <v>-89</v>
      </c>
      <c r="K253" s="300">
        <v>-85</v>
      </c>
      <c r="L253" s="300">
        <v>-128</v>
      </c>
      <c r="M253" s="300">
        <v>-100</v>
      </c>
      <c r="N253" s="300">
        <v>-110</v>
      </c>
      <c r="O253" s="300">
        <v>-131</v>
      </c>
      <c r="P253" s="300">
        <v>-126</v>
      </c>
      <c r="Q253" s="300">
        <v>-81</v>
      </c>
      <c r="R253" s="300">
        <v>-60</v>
      </c>
      <c r="S253" s="300">
        <v>-69</v>
      </c>
      <c r="T253" s="300">
        <v>18</v>
      </c>
      <c r="U253" s="545">
        <v>-41</v>
      </c>
    </row>
    <row r="254" spans="1:21" ht="20.100000000000001" customHeight="1" thickBot="1">
      <c r="A254" s="116" t="s">
        <v>206</v>
      </c>
      <c r="B254" s="294"/>
      <c r="C254" s="295"/>
      <c r="D254" s="203">
        <v>1940</v>
      </c>
      <c r="E254" s="203">
        <v>1537</v>
      </c>
      <c r="F254" s="203">
        <v>1890</v>
      </c>
      <c r="G254" s="203">
        <v>2407</v>
      </c>
      <c r="H254" s="203">
        <v>2265</v>
      </c>
      <c r="I254" s="203">
        <v>1368</v>
      </c>
      <c r="J254" s="203">
        <v>1220</v>
      </c>
      <c r="K254" s="203">
        <v>1858</v>
      </c>
      <c r="L254" s="203">
        <v>2015</v>
      </c>
      <c r="M254" s="203">
        <v>1255</v>
      </c>
      <c r="N254" s="203">
        <v>1094</v>
      </c>
      <c r="O254" s="203">
        <v>1435</v>
      </c>
      <c r="P254" s="203">
        <v>1642</v>
      </c>
      <c r="Q254" s="203">
        <v>974</v>
      </c>
      <c r="R254" s="203">
        <v>929</v>
      </c>
      <c r="S254" s="203">
        <v>1444</v>
      </c>
      <c r="T254" s="203">
        <v>1992</v>
      </c>
      <c r="U254" s="307">
        <v>1124</v>
      </c>
    </row>
    <row r="255" spans="1:21" ht="20.100000000000001" customHeight="1" thickTop="1">
      <c r="A255" s="39"/>
      <c r="B255" s="39"/>
      <c r="C255" s="39"/>
      <c r="D255" s="103"/>
      <c r="E255" s="103"/>
      <c r="F255" s="103"/>
      <c r="G255" s="103"/>
      <c r="H255" s="103"/>
      <c r="I255" s="103"/>
      <c r="J255" s="103"/>
      <c r="K255" s="103"/>
      <c r="L255" s="103"/>
      <c r="M255" s="103"/>
      <c r="N255" s="103"/>
      <c r="O255" s="103"/>
      <c r="P255" s="103"/>
      <c r="Q255" s="103"/>
      <c r="R255" s="103"/>
      <c r="S255" s="103"/>
      <c r="T255" s="103"/>
      <c r="U255" s="253"/>
    </row>
    <row r="256" spans="1:21" ht="60" customHeight="1">
      <c r="A256" s="646" t="s">
        <v>207</v>
      </c>
      <c r="B256" s="646"/>
      <c r="C256" s="646"/>
      <c r="D256" s="646"/>
      <c r="E256" s="646"/>
      <c r="F256" s="646"/>
      <c r="G256" s="646"/>
      <c r="H256" s="646"/>
      <c r="I256" s="646"/>
      <c r="J256" s="646"/>
      <c r="K256" s="646"/>
      <c r="L256" s="646"/>
      <c r="M256" s="646"/>
      <c r="N256" s="646"/>
      <c r="O256" s="646"/>
      <c r="P256" s="606"/>
      <c r="Q256" s="606"/>
      <c r="R256" s="606"/>
      <c r="S256" s="606"/>
      <c r="T256" s="606"/>
      <c r="U256" s="606"/>
    </row>
    <row r="257" spans="1:21" ht="39.950000000000003" customHeight="1">
      <c r="A257" s="645" t="s">
        <v>208</v>
      </c>
      <c r="B257" s="645"/>
      <c r="C257" s="645"/>
      <c r="D257" s="645"/>
      <c r="E257" s="645"/>
      <c r="F257" s="645"/>
      <c r="G257" s="645"/>
      <c r="H257" s="645"/>
      <c r="I257" s="645"/>
      <c r="J257" s="645"/>
      <c r="K257" s="645"/>
      <c r="L257" s="645"/>
      <c r="M257" s="645"/>
      <c r="N257" s="645"/>
      <c r="O257" s="645"/>
      <c r="P257" s="305"/>
      <c r="Q257" s="305"/>
      <c r="R257" s="305"/>
      <c r="S257" s="305"/>
      <c r="T257" s="305"/>
      <c r="U257" s="305"/>
    </row>
    <row r="258" spans="1:21" ht="20.100000000000001" customHeight="1">
      <c r="A258" s="305"/>
      <c r="B258" s="304"/>
      <c r="C258" s="304"/>
      <c r="D258" s="551"/>
      <c r="E258" s="551"/>
      <c r="F258" s="551"/>
      <c r="G258" s="551"/>
      <c r="H258" s="551"/>
      <c r="I258" s="551"/>
      <c r="J258" s="551"/>
      <c r="K258" s="551"/>
      <c r="L258" s="551"/>
      <c r="M258" s="551"/>
      <c r="N258" s="551"/>
      <c r="O258" s="551"/>
      <c r="P258" s="551"/>
      <c r="Q258" s="551"/>
      <c r="R258" s="551"/>
      <c r="S258" s="551"/>
      <c r="T258" s="551"/>
      <c r="U258" s="253"/>
    </row>
    <row r="259" spans="1:21" ht="20.100000000000001" customHeight="1">
      <c r="A259" s="306"/>
      <c r="B259" s="304"/>
      <c r="C259" s="304"/>
      <c r="D259" s="551"/>
      <c r="E259" s="551"/>
      <c r="F259" s="551"/>
      <c r="G259" s="551"/>
      <c r="H259" s="551"/>
      <c r="I259" s="551"/>
      <c r="J259" s="551"/>
      <c r="K259" s="551"/>
      <c r="L259" s="551"/>
      <c r="M259" s="551"/>
      <c r="N259" s="551"/>
      <c r="O259" s="551"/>
      <c r="P259" s="551"/>
      <c r="Q259" s="551"/>
      <c r="R259" s="551"/>
      <c r="S259" s="551"/>
      <c r="T259" s="551"/>
      <c r="U259" s="253"/>
    </row>
    <row r="260" spans="1:21" ht="20.100000000000001" customHeight="1">
      <c r="A260" s="39" t="s">
        <v>209</v>
      </c>
      <c r="B260" s="42"/>
      <c r="C260" s="42"/>
      <c r="D260" s="103"/>
      <c r="E260" s="103"/>
      <c r="F260" s="103"/>
      <c r="G260" s="103"/>
      <c r="H260" s="103"/>
      <c r="I260" s="103"/>
      <c r="J260" s="103"/>
      <c r="K260" s="103"/>
      <c r="L260" s="103"/>
      <c r="M260" s="103"/>
      <c r="N260" s="103"/>
      <c r="O260" s="103"/>
      <c r="P260" s="103"/>
      <c r="Q260" s="103"/>
      <c r="R260" s="103"/>
      <c r="S260" s="103"/>
      <c r="T260" s="103"/>
      <c r="U260" s="253"/>
    </row>
    <row r="261" spans="1:21" ht="39.950000000000003" customHeight="1" thickBot="1">
      <c r="A261" s="3" t="s">
        <v>3</v>
      </c>
      <c r="B261" s="99"/>
      <c r="C261" s="100"/>
      <c r="D261" s="352" t="s">
        <v>36</v>
      </c>
      <c r="E261" s="352" t="s">
        <v>37</v>
      </c>
      <c r="F261" s="352" t="s">
        <v>38</v>
      </c>
      <c r="G261" s="352" t="s">
        <v>39</v>
      </c>
      <c r="H261" s="352" t="s">
        <v>40</v>
      </c>
      <c r="I261" s="352" t="s">
        <v>41</v>
      </c>
      <c r="J261" s="352" t="s">
        <v>42</v>
      </c>
      <c r="K261" s="352" t="s">
        <v>43</v>
      </c>
      <c r="L261" s="352" t="s">
        <v>44</v>
      </c>
      <c r="M261" s="352" t="s">
        <v>45</v>
      </c>
      <c r="N261" s="352" t="s">
        <v>46</v>
      </c>
      <c r="O261" s="352" t="s">
        <v>47</v>
      </c>
      <c r="P261" s="352" t="s">
        <v>48</v>
      </c>
      <c r="Q261" s="352" t="s">
        <v>24</v>
      </c>
      <c r="R261" s="352" t="s">
        <v>49</v>
      </c>
      <c r="S261" s="352" t="s">
        <v>25</v>
      </c>
      <c r="T261" s="352" t="s">
        <v>1181</v>
      </c>
      <c r="U261" s="310" t="s">
        <v>1189</v>
      </c>
    </row>
    <row r="262" spans="1:21" ht="20.100000000000001" customHeight="1">
      <c r="A262" s="40" t="s">
        <v>0</v>
      </c>
      <c r="B262" s="293"/>
      <c r="C262" s="42"/>
      <c r="D262" s="103">
        <v>307</v>
      </c>
      <c r="E262" s="103">
        <v>282</v>
      </c>
      <c r="F262" s="103">
        <v>357</v>
      </c>
      <c r="G262" s="103">
        <v>683</v>
      </c>
      <c r="H262" s="103">
        <v>723</v>
      </c>
      <c r="I262" s="103">
        <v>304</v>
      </c>
      <c r="J262" s="103">
        <v>262</v>
      </c>
      <c r="K262" s="103">
        <v>390</v>
      </c>
      <c r="L262" s="103">
        <v>513</v>
      </c>
      <c r="M262" s="103">
        <v>264</v>
      </c>
      <c r="N262" s="103">
        <v>176</v>
      </c>
      <c r="O262" s="103">
        <v>265</v>
      </c>
      <c r="P262" s="103">
        <v>436</v>
      </c>
      <c r="Q262" s="103">
        <v>121</v>
      </c>
      <c r="R262" s="103">
        <v>92</v>
      </c>
      <c r="S262" s="103">
        <v>245</v>
      </c>
      <c r="T262" s="103">
        <v>503</v>
      </c>
      <c r="U262" s="247">
        <v>110</v>
      </c>
    </row>
    <row r="263" spans="1:21" ht="20.100000000000001" customHeight="1">
      <c r="A263" s="40" t="s">
        <v>1</v>
      </c>
      <c r="B263" s="293"/>
      <c r="C263" s="42"/>
      <c r="D263" s="103">
        <v>35</v>
      </c>
      <c r="E263" s="103">
        <v>21</v>
      </c>
      <c r="F263" s="103">
        <v>17</v>
      </c>
      <c r="G263" s="103">
        <v>25</v>
      </c>
      <c r="H263" s="103">
        <v>6</v>
      </c>
      <c r="I263" s="103">
        <v>10</v>
      </c>
      <c r="J263" s="103">
        <v>10</v>
      </c>
      <c r="K263" s="103">
        <v>12</v>
      </c>
      <c r="L263" s="103">
        <v>42</v>
      </c>
      <c r="M263" s="103">
        <v>12</v>
      </c>
      <c r="N263" s="103">
        <v>6</v>
      </c>
      <c r="O263" s="103">
        <v>16</v>
      </c>
      <c r="P263" s="103">
        <v>47</v>
      </c>
      <c r="Q263" s="103">
        <v>26</v>
      </c>
      <c r="R263" s="103">
        <v>23</v>
      </c>
      <c r="S263" s="103">
        <v>26</v>
      </c>
      <c r="T263" s="103">
        <v>46</v>
      </c>
      <c r="U263" s="247">
        <v>21</v>
      </c>
    </row>
    <row r="264" spans="1:21" ht="20.100000000000001" customHeight="1">
      <c r="A264" s="107" t="s">
        <v>203</v>
      </c>
      <c r="B264" s="107"/>
      <c r="C264" s="107"/>
      <c r="D264" s="111">
        <v>-16</v>
      </c>
      <c r="E264" s="111">
        <v>-42</v>
      </c>
      <c r="F264" s="111">
        <v>-20</v>
      </c>
      <c r="G264" s="111">
        <v>-38</v>
      </c>
      <c r="H264" s="111">
        <v>-31</v>
      </c>
      <c r="I264" s="111">
        <v>-52</v>
      </c>
      <c r="J264" s="111">
        <v>-46</v>
      </c>
      <c r="K264" s="111">
        <v>-43</v>
      </c>
      <c r="L264" s="111">
        <v>-25</v>
      </c>
      <c r="M264" s="111">
        <v>-43</v>
      </c>
      <c r="N264" s="111">
        <v>-24</v>
      </c>
      <c r="O264" s="111">
        <v>-24</v>
      </c>
      <c r="P264" s="111">
        <v>-20</v>
      </c>
      <c r="Q264" s="111">
        <v>-32</v>
      </c>
      <c r="R264" s="111">
        <v>-18</v>
      </c>
      <c r="S264" s="111">
        <v>-20</v>
      </c>
      <c r="T264" s="111">
        <v>-28</v>
      </c>
      <c r="U264" s="308">
        <v>-24</v>
      </c>
    </row>
    <row r="265" spans="1:21" ht="20.100000000000001" customHeight="1" thickBot="1">
      <c r="A265" s="116" t="s">
        <v>206</v>
      </c>
      <c r="B265" s="294"/>
      <c r="C265" s="295"/>
      <c r="D265" s="203">
        <v>326</v>
      </c>
      <c r="E265" s="203">
        <v>262</v>
      </c>
      <c r="F265" s="203">
        <v>354</v>
      </c>
      <c r="G265" s="203">
        <v>669</v>
      </c>
      <c r="H265" s="203">
        <v>698</v>
      </c>
      <c r="I265" s="203">
        <v>262</v>
      </c>
      <c r="J265" s="203">
        <v>226</v>
      </c>
      <c r="K265" s="203">
        <v>359</v>
      </c>
      <c r="L265" s="203">
        <v>530</v>
      </c>
      <c r="M265" s="203">
        <v>233</v>
      </c>
      <c r="N265" s="203">
        <v>158</v>
      </c>
      <c r="O265" s="203">
        <v>257</v>
      </c>
      <c r="P265" s="203">
        <v>462</v>
      </c>
      <c r="Q265" s="203">
        <v>115</v>
      </c>
      <c r="R265" s="203">
        <v>97</v>
      </c>
      <c r="S265" s="203">
        <v>251</v>
      </c>
      <c r="T265" s="203">
        <v>521</v>
      </c>
      <c r="U265" s="307">
        <v>106</v>
      </c>
    </row>
    <row r="266" spans="1:21" ht="20.100000000000001" customHeight="1" thickTop="1">
      <c r="A266" s="306"/>
      <c r="B266" s="304"/>
      <c r="C266" s="304"/>
      <c r="D266" s="551"/>
      <c r="E266" s="551"/>
      <c r="F266" s="551"/>
      <c r="G266" s="551"/>
      <c r="H266" s="551"/>
      <c r="I266" s="551"/>
      <c r="J266" s="551"/>
      <c r="K266" s="551"/>
      <c r="L266" s="551"/>
      <c r="M266" s="551"/>
      <c r="N266" s="551"/>
      <c r="O266" s="551"/>
      <c r="P266" s="551"/>
      <c r="Q266" s="551"/>
      <c r="R266" s="551"/>
      <c r="S266" s="551"/>
      <c r="T266" s="551"/>
      <c r="U266" s="253"/>
    </row>
    <row r="267" spans="1:21" ht="20.100000000000001" customHeight="1">
      <c r="A267" s="306"/>
      <c r="B267" s="304"/>
      <c r="C267" s="304"/>
      <c r="D267" s="551"/>
      <c r="E267" s="551"/>
      <c r="F267" s="551"/>
      <c r="G267" s="551"/>
      <c r="H267" s="551"/>
      <c r="I267" s="551"/>
      <c r="J267" s="551"/>
      <c r="K267" s="551"/>
      <c r="L267" s="551"/>
      <c r="M267" s="551"/>
      <c r="N267" s="551"/>
      <c r="O267" s="551"/>
      <c r="P267" s="551"/>
      <c r="Q267" s="551"/>
      <c r="R267" s="551"/>
      <c r="S267" s="551"/>
      <c r="T267" s="551"/>
      <c r="U267" s="253"/>
    </row>
    <row r="268" spans="1:21" ht="20.100000000000001" customHeight="1">
      <c r="A268" s="39" t="s">
        <v>210</v>
      </c>
      <c r="B268" s="42"/>
      <c r="C268" s="42"/>
      <c r="D268" s="103"/>
      <c r="E268" s="103"/>
      <c r="F268" s="103"/>
      <c r="G268" s="103"/>
      <c r="H268" s="103"/>
      <c r="I268" s="103"/>
      <c r="J268" s="103"/>
      <c r="K268" s="103"/>
      <c r="L268" s="103"/>
      <c r="M268" s="103"/>
      <c r="N268" s="103"/>
      <c r="O268" s="103"/>
      <c r="P268" s="103"/>
      <c r="Q268" s="103"/>
      <c r="R268" s="103"/>
      <c r="S268" s="103"/>
      <c r="T268" s="103"/>
      <c r="U268" s="253"/>
    </row>
    <row r="269" spans="1:21" ht="39.950000000000003" customHeight="1" thickBot="1">
      <c r="A269" s="3" t="s">
        <v>3</v>
      </c>
      <c r="B269" s="99"/>
      <c r="C269" s="100"/>
      <c r="D269" s="352" t="s">
        <v>36</v>
      </c>
      <c r="E269" s="352" t="s">
        <v>37</v>
      </c>
      <c r="F269" s="352" t="s">
        <v>38</v>
      </c>
      <c r="G269" s="352" t="s">
        <v>39</v>
      </c>
      <c r="H269" s="352" t="s">
        <v>40</v>
      </c>
      <c r="I269" s="352" t="s">
        <v>41</v>
      </c>
      <c r="J269" s="352" t="s">
        <v>42</v>
      </c>
      <c r="K269" s="352" t="s">
        <v>43</v>
      </c>
      <c r="L269" s="352" t="s">
        <v>44</v>
      </c>
      <c r="M269" s="352" t="s">
        <v>45</v>
      </c>
      <c r="N269" s="352" t="s">
        <v>46</v>
      </c>
      <c r="O269" s="352" t="s">
        <v>47</v>
      </c>
      <c r="P269" s="352" t="s">
        <v>48</v>
      </c>
      <c r="Q269" s="352" t="s">
        <v>24</v>
      </c>
      <c r="R269" s="352" t="s">
        <v>49</v>
      </c>
      <c r="S269" s="352" t="s">
        <v>25</v>
      </c>
      <c r="T269" s="352" t="s">
        <v>1181</v>
      </c>
      <c r="U269" s="310" t="s">
        <v>1189</v>
      </c>
    </row>
    <row r="270" spans="1:21" ht="20.100000000000001" customHeight="1">
      <c r="A270" s="40" t="s">
        <v>0</v>
      </c>
      <c r="B270" s="293"/>
      <c r="C270" s="42"/>
      <c r="D270" s="103">
        <v>312</v>
      </c>
      <c r="E270" s="103">
        <v>585</v>
      </c>
      <c r="F270" s="103">
        <v>424</v>
      </c>
      <c r="G270" s="103">
        <v>808</v>
      </c>
      <c r="H270" s="103">
        <v>1049</v>
      </c>
      <c r="I270" s="103">
        <v>367</v>
      </c>
      <c r="J270" s="103">
        <v>273</v>
      </c>
      <c r="K270" s="103">
        <v>370</v>
      </c>
      <c r="L270" s="103">
        <v>542</v>
      </c>
      <c r="M270" s="103">
        <v>256</v>
      </c>
      <c r="N270" s="103">
        <v>129</v>
      </c>
      <c r="O270" s="103">
        <v>177</v>
      </c>
      <c r="P270" s="103">
        <v>441</v>
      </c>
      <c r="Q270" s="103">
        <v>112</v>
      </c>
      <c r="R270" s="103">
        <v>54</v>
      </c>
      <c r="S270" s="103">
        <v>305</v>
      </c>
      <c r="T270" s="103">
        <v>520</v>
      </c>
      <c r="U270" s="247">
        <v>94</v>
      </c>
    </row>
    <row r="271" spans="1:21" ht="20.100000000000001" customHeight="1">
      <c r="A271" s="40" t="s">
        <v>1</v>
      </c>
      <c r="B271" s="293"/>
      <c r="C271" s="42"/>
      <c r="D271" s="103">
        <v>192</v>
      </c>
      <c r="E271" s="103">
        <v>221</v>
      </c>
      <c r="F271" s="103">
        <v>359</v>
      </c>
      <c r="G271" s="103">
        <v>-921</v>
      </c>
      <c r="H271" s="103">
        <v>-249</v>
      </c>
      <c r="I271" s="103">
        <v>-48</v>
      </c>
      <c r="J271" s="103">
        <v>23</v>
      </c>
      <c r="K271" s="103">
        <v>59</v>
      </c>
      <c r="L271" s="103">
        <v>52</v>
      </c>
      <c r="M271" s="103">
        <v>25</v>
      </c>
      <c r="N271" s="103">
        <v>18</v>
      </c>
      <c r="O271" s="103">
        <v>28</v>
      </c>
      <c r="P271" s="103">
        <v>49</v>
      </c>
      <c r="Q271" s="103">
        <v>26</v>
      </c>
      <c r="R271" s="103">
        <v>25</v>
      </c>
      <c r="S271" s="103">
        <v>27</v>
      </c>
      <c r="T271" s="103">
        <v>44</v>
      </c>
      <c r="U271" s="247">
        <v>21</v>
      </c>
    </row>
    <row r="272" spans="1:21" ht="20.100000000000001" customHeight="1">
      <c r="A272" s="107" t="s">
        <v>203</v>
      </c>
      <c r="B272" s="107"/>
      <c r="C272" s="107"/>
      <c r="D272" s="111">
        <v>-23</v>
      </c>
      <c r="E272" s="111">
        <v>-46</v>
      </c>
      <c r="F272" s="111">
        <v>118</v>
      </c>
      <c r="G272" s="111">
        <v>-61</v>
      </c>
      <c r="H272" s="111">
        <v>-31</v>
      </c>
      <c r="I272" s="111">
        <v>-52</v>
      </c>
      <c r="J272" s="111">
        <v>-45</v>
      </c>
      <c r="K272" s="111">
        <v>-52</v>
      </c>
      <c r="L272" s="111">
        <v>-22</v>
      </c>
      <c r="M272" s="111">
        <v>-40</v>
      </c>
      <c r="N272" s="111">
        <v>-24</v>
      </c>
      <c r="O272" s="111">
        <v>186</v>
      </c>
      <c r="P272" s="111">
        <v>-20</v>
      </c>
      <c r="Q272" s="111">
        <v>-34</v>
      </c>
      <c r="R272" s="111">
        <v>-18</v>
      </c>
      <c r="S272" s="111">
        <v>-27</v>
      </c>
      <c r="T272" s="111">
        <v>-28</v>
      </c>
      <c r="U272" s="308">
        <v>-24</v>
      </c>
    </row>
    <row r="273" spans="1:21" ht="20.100000000000001" customHeight="1" thickBot="1">
      <c r="A273" s="116" t="s">
        <v>206</v>
      </c>
      <c r="B273" s="294"/>
      <c r="C273" s="295"/>
      <c r="D273" s="203">
        <v>480</v>
      </c>
      <c r="E273" s="203">
        <v>760</v>
      </c>
      <c r="F273" s="203">
        <v>901</v>
      </c>
      <c r="G273" s="203">
        <v>-174</v>
      </c>
      <c r="H273" s="203">
        <v>769</v>
      </c>
      <c r="I273" s="203">
        <v>267</v>
      </c>
      <c r="J273" s="203">
        <v>251</v>
      </c>
      <c r="K273" s="203">
        <v>376</v>
      </c>
      <c r="L273" s="203">
        <v>571</v>
      </c>
      <c r="M273" s="203">
        <v>240</v>
      </c>
      <c r="N273" s="203">
        <v>123</v>
      </c>
      <c r="O273" s="203">
        <v>390</v>
      </c>
      <c r="P273" s="203">
        <v>470</v>
      </c>
      <c r="Q273" s="203">
        <v>104</v>
      </c>
      <c r="R273" s="203">
        <v>60</v>
      </c>
      <c r="S273" s="203">
        <v>305</v>
      </c>
      <c r="T273" s="203">
        <v>536</v>
      </c>
      <c r="U273" s="307">
        <v>90</v>
      </c>
    </row>
    <row r="274" spans="1:21" ht="20.100000000000001" customHeight="1" thickTop="1">
      <c r="A274" s="39"/>
      <c r="B274" s="40"/>
      <c r="C274" s="40"/>
      <c r="D274" s="103"/>
      <c r="E274" s="103"/>
      <c r="F274" s="103"/>
      <c r="G274" s="103"/>
      <c r="H274" s="103"/>
      <c r="I274" s="103"/>
      <c r="J274" s="103"/>
      <c r="K274" s="103"/>
      <c r="L274" s="103"/>
      <c r="M274" s="103"/>
      <c r="N274" s="103"/>
      <c r="O274" s="103"/>
      <c r="P274" s="103"/>
      <c r="Q274" s="103"/>
      <c r="R274" s="103"/>
      <c r="S274" s="103"/>
      <c r="T274" s="103"/>
      <c r="U274" s="253"/>
    </row>
    <row r="275" spans="1:21" ht="20.100000000000001" customHeight="1">
      <c r="A275" s="40"/>
      <c r="B275" s="40"/>
      <c r="C275" s="40"/>
      <c r="D275" s="103"/>
      <c r="E275" s="103"/>
      <c r="F275" s="103"/>
      <c r="G275" s="103"/>
      <c r="H275" s="103"/>
      <c r="I275" s="103"/>
      <c r="J275" s="103"/>
      <c r="K275" s="103"/>
      <c r="L275" s="103"/>
      <c r="M275" s="103"/>
      <c r="N275" s="103"/>
      <c r="O275" s="103"/>
      <c r="P275" s="103"/>
      <c r="Q275" s="103"/>
      <c r="R275" s="103"/>
      <c r="S275" s="103"/>
      <c r="T275" s="103"/>
      <c r="U275" s="253"/>
    </row>
    <row r="276" spans="1:21" ht="20.100000000000001" customHeight="1">
      <c r="A276" s="1" t="s">
        <v>211</v>
      </c>
      <c r="B276" s="2"/>
      <c r="C276" s="2"/>
      <c r="D276" s="541"/>
      <c r="E276" s="541"/>
      <c r="F276" s="541"/>
      <c r="G276" s="541"/>
      <c r="H276" s="541"/>
      <c r="I276" s="541"/>
      <c r="J276" s="541"/>
      <c r="K276" s="541"/>
      <c r="L276" s="541"/>
      <c r="M276" s="541"/>
      <c r="N276" s="541"/>
      <c r="O276" s="541"/>
      <c r="P276" s="541"/>
      <c r="Q276" s="541"/>
      <c r="R276" s="541"/>
      <c r="S276" s="541"/>
      <c r="T276" s="541"/>
      <c r="U276" s="253"/>
    </row>
    <row r="277" spans="1:21" ht="39.950000000000003" customHeight="1" thickBot="1">
      <c r="A277" s="3" t="s">
        <v>3</v>
      </c>
      <c r="B277" s="99"/>
      <c r="C277" s="100"/>
      <c r="D277" s="352" t="s">
        <v>36</v>
      </c>
      <c r="E277" s="352" t="s">
        <v>37</v>
      </c>
      <c r="F277" s="352" t="s">
        <v>38</v>
      </c>
      <c r="G277" s="352" t="s">
        <v>39</v>
      </c>
      <c r="H277" s="352" t="s">
        <v>40</v>
      </c>
      <c r="I277" s="352" t="s">
        <v>41</v>
      </c>
      <c r="J277" s="352" t="s">
        <v>42</v>
      </c>
      <c r="K277" s="352" t="s">
        <v>43</v>
      </c>
      <c r="L277" s="352" t="s">
        <v>44</v>
      </c>
      <c r="M277" s="352" t="s">
        <v>45</v>
      </c>
      <c r="N277" s="352" t="s">
        <v>46</v>
      </c>
      <c r="O277" s="352" t="s">
        <v>47</v>
      </c>
      <c r="P277" s="352" t="s">
        <v>48</v>
      </c>
      <c r="Q277" s="352" t="s">
        <v>24</v>
      </c>
      <c r="R277" s="352" t="s">
        <v>49</v>
      </c>
      <c r="S277" s="352" t="s">
        <v>25</v>
      </c>
      <c r="T277" s="352" t="s">
        <v>1181</v>
      </c>
      <c r="U277" s="310" t="s">
        <v>1189</v>
      </c>
    </row>
    <row r="278" spans="1:21" ht="20.100000000000001" customHeight="1">
      <c r="A278" s="40" t="s">
        <v>0</v>
      </c>
      <c r="B278" s="40"/>
      <c r="C278" s="40"/>
      <c r="D278" s="103">
        <v>0</v>
      </c>
      <c r="E278" s="103">
        <v>0</v>
      </c>
      <c r="F278" s="103">
        <v>0</v>
      </c>
      <c r="G278" s="103">
        <v>0</v>
      </c>
      <c r="H278" s="103">
        <v>0</v>
      </c>
      <c r="I278" s="103">
        <v>0</v>
      </c>
      <c r="J278" s="103">
        <v>0</v>
      </c>
      <c r="K278" s="103">
        <v>0</v>
      </c>
      <c r="L278" s="103">
        <v>0</v>
      </c>
      <c r="M278" s="103">
        <v>0</v>
      </c>
      <c r="N278" s="103">
        <v>0</v>
      </c>
      <c r="O278" s="103">
        <v>0</v>
      </c>
      <c r="P278" s="103">
        <v>-11</v>
      </c>
      <c r="Q278" s="103">
        <v>-10</v>
      </c>
      <c r="R278" s="103">
        <v>0</v>
      </c>
      <c r="S278" s="103">
        <v>0</v>
      </c>
      <c r="T278" s="103">
        <v>0</v>
      </c>
      <c r="U278" s="247">
        <v>0</v>
      </c>
    </row>
    <row r="279" spans="1:21" ht="20.100000000000001" customHeight="1">
      <c r="A279" s="40" t="s">
        <v>1</v>
      </c>
      <c r="B279" s="40"/>
      <c r="C279" s="40"/>
      <c r="D279" s="103">
        <v>0</v>
      </c>
      <c r="E279" s="103">
        <v>0</v>
      </c>
      <c r="F279" s="103">
        <v>0</v>
      </c>
      <c r="G279" s="103">
        <v>0</v>
      </c>
      <c r="H279" s="103">
        <v>0</v>
      </c>
      <c r="I279" s="103">
        <v>0</v>
      </c>
      <c r="J279" s="103">
        <v>0</v>
      </c>
      <c r="K279" s="103">
        <v>0</v>
      </c>
      <c r="L279" s="103">
        <v>0</v>
      </c>
      <c r="M279" s="103">
        <v>0</v>
      </c>
      <c r="N279" s="103">
        <v>0</v>
      </c>
      <c r="O279" s="103">
        <v>0</v>
      </c>
      <c r="P279" s="103">
        <v>0</v>
      </c>
      <c r="Q279" s="103">
        <v>0</v>
      </c>
      <c r="R279" s="103">
        <v>0</v>
      </c>
      <c r="S279" s="103">
        <v>0</v>
      </c>
      <c r="T279" s="103">
        <v>0</v>
      </c>
      <c r="U279" s="247">
        <v>0</v>
      </c>
    </row>
    <row r="280" spans="1:21" ht="20.100000000000001" customHeight="1">
      <c r="A280" s="107" t="s">
        <v>203</v>
      </c>
      <c r="B280" s="107"/>
      <c r="C280" s="107"/>
      <c r="D280" s="111">
        <v>0</v>
      </c>
      <c r="E280" s="111">
        <v>0</v>
      </c>
      <c r="F280" s="111">
        <v>0</v>
      </c>
      <c r="G280" s="111">
        <v>0</v>
      </c>
      <c r="H280" s="111">
        <v>0</v>
      </c>
      <c r="I280" s="111">
        <v>0</v>
      </c>
      <c r="J280" s="111">
        <v>0</v>
      </c>
      <c r="K280" s="111">
        <v>0</v>
      </c>
      <c r="L280" s="111">
        <v>-2</v>
      </c>
      <c r="M280" s="111">
        <v>0</v>
      </c>
      <c r="N280" s="111">
        <v>0</v>
      </c>
      <c r="O280" s="111">
        <v>-15</v>
      </c>
      <c r="P280" s="111">
        <v>0</v>
      </c>
      <c r="Q280" s="111">
        <v>0</v>
      </c>
      <c r="R280" s="111">
        <v>0</v>
      </c>
      <c r="S280" s="111">
        <v>-5</v>
      </c>
      <c r="T280" s="111">
        <v>0</v>
      </c>
      <c r="U280" s="308">
        <v>0</v>
      </c>
    </row>
    <row r="281" spans="1:21" ht="20.100000000000001" customHeight="1" thickBot="1">
      <c r="A281" s="116" t="s">
        <v>206</v>
      </c>
      <c r="B281" s="294"/>
      <c r="C281" s="295"/>
      <c r="D281" s="203">
        <v>0</v>
      </c>
      <c r="E281" s="203">
        <v>0</v>
      </c>
      <c r="F281" s="203">
        <v>0</v>
      </c>
      <c r="G281" s="203">
        <v>0</v>
      </c>
      <c r="H281" s="203">
        <v>0</v>
      </c>
      <c r="I281" s="203">
        <v>0</v>
      </c>
      <c r="J281" s="203">
        <v>0</v>
      </c>
      <c r="K281" s="203">
        <v>0</v>
      </c>
      <c r="L281" s="203">
        <v>-2</v>
      </c>
      <c r="M281" s="203">
        <v>0</v>
      </c>
      <c r="N281" s="203">
        <v>0</v>
      </c>
      <c r="O281" s="203">
        <v>-15</v>
      </c>
      <c r="P281" s="203">
        <v>-11</v>
      </c>
      <c r="Q281" s="203">
        <v>-10</v>
      </c>
      <c r="R281" s="203">
        <v>0</v>
      </c>
      <c r="S281" s="203">
        <v>-4</v>
      </c>
      <c r="T281" s="203">
        <v>0</v>
      </c>
      <c r="U281" s="307">
        <v>0</v>
      </c>
    </row>
    <row r="282" spans="1:21" ht="20.100000000000001" customHeight="1" thickTop="1">
      <c r="A282" s="39"/>
      <c r="B282" s="39"/>
      <c r="C282" s="39"/>
      <c r="D282" s="103"/>
      <c r="E282" s="103"/>
      <c r="F282" s="103"/>
      <c r="G282" s="103"/>
      <c r="H282" s="103"/>
      <c r="I282" s="103"/>
      <c r="J282" s="103"/>
      <c r="K282" s="103"/>
      <c r="L282" s="103"/>
      <c r="M282" s="103"/>
      <c r="N282" s="103"/>
      <c r="O282" s="103"/>
      <c r="P282" s="103"/>
      <c r="Q282" s="103"/>
      <c r="R282" s="103"/>
      <c r="S282" s="103"/>
      <c r="T282" s="103"/>
      <c r="U282" s="253"/>
    </row>
    <row r="283" spans="1:21" ht="20.100000000000001" customHeight="1">
      <c r="A283" s="361"/>
      <c r="B283" s="361"/>
      <c r="C283" s="361"/>
      <c r="D283" s="552"/>
      <c r="E283" s="552"/>
      <c r="F283" s="552"/>
      <c r="G283" s="552"/>
      <c r="H283" s="552"/>
      <c r="I283" s="552"/>
      <c r="J283" s="552"/>
      <c r="K283" s="552"/>
      <c r="L283" s="552"/>
      <c r="M283" s="552"/>
      <c r="N283" s="552"/>
      <c r="O283" s="552"/>
      <c r="P283" s="552"/>
      <c r="Q283" s="552"/>
      <c r="R283" s="552"/>
      <c r="S283" s="552"/>
      <c r="T283" s="552"/>
      <c r="U283" s="253"/>
    </row>
    <row r="284" spans="1:21" ht="20.100000000000001" customHeight="1">
      <c r="A284" s="643" t="s">
        <v>212</v>
      </c>
      <c r="B284" s="644"/>
      <c r="C284" s="644"/>
      <c r="D284" s="541"/>
      <c r="E284" s="541"/>
      <c r="F284" s="541"/>
      <c r="G284" s="541"/>
      <c r="H284" s="541"/>
      <c r="I284" s="541"/>
      <c r="J284" s="541"/>
      <c r="K284" s="541"/>
      <c r="L284" s="541"/>
      <c r="M284" s="541"/>
      <c r="N284" s="541"/>
      <c r="O284" s="541"/>
      <c r="P284" s="541"/>
      <c r="Q284" s="541"/>
      <c r="R284" s="541"/>
      <c r="S284" s="541"/>
      <c r="T284" s="541"/>
      <c r="U284" s="253"/>
    </row>
    <row r="285" spans="1:21" ht="39.950000000000003" customHeight="1" thickBot="1">
      <c r="A285" s="3" t="s">
        <v>3</v>
      </c>
      <c r="B285" s="99"/>
      <c r="C285" s="100"/>
      <c r="D285" s="352" t="s">
        <v>36</v>
      </c>
      <c r="E285" s="352" t="s">
        <v>37</v>
      </c>
      <c r="F285" s="352" t="s">
        <v>38</v>
      </c>
      <c r="G285" s="352" t="s">
        <v>39</v>
      </c>
      <c r="H285" s="352" t="s">
        <v>40</v>
      </c>
      <c r="I285" s="352" t="s">
        <v>41</v>
      </c>
      <c r="J285" s="352" t="s">
        <v>42</v>
      </c>
      <c r="K285" s="352" t="s">
        <v>43</v>
      </c>
      <c r="L285" s="352" t="s">
        <v>44</v>
      </c>
      <c r="M285" s="352" t="s">
        <v>45</v>
      </c>
      <c r="N285" s="352" t="s">
        <v>46</v>
      </c>
      <c r="O285" s="352" t="s">
        <v>47</v>
      </c>
      <c r="P285" s="352" t="s">
        <v>48</v>
      </c>
      <c r="Q285" s="352" t="s">
        <v>24</v>
      </c>
      <c r="R285" s="352" t="s">
        <v>49</v>
      </c>
      <c r="S285" s="352" t="s">
        <v>25</v>
      </c>
      <c r="T285" s="352" t="s">
        <v>1181</v>
      </c>
      <c r="U285" s="310" t="s">
        <v>1189</v>
      </c>
    </row>
    <row r="286" spans="1:21" ht="20.100000000000001" customHeight="1">
      <c r="A286" s="40" t="s">
        <v>0</v>
      </c>
      <c r="B286" s="40"/>
      <c r="C286" s="40"/>
      <c r="D286" s="103">
        <v>0</v>
      </c>
      <c r="E286" s="103">
        <v>644</v>
      </c>
      <c r="F286" s="103">
        <v>0</v>
      </c>
      <c r="G286" s="103">
        <v>4</v>
      </c>
      <c r="H286" s="103">
        <v>0</v>
      </c>
      <c r="I286" s="103">
        <v>0</v>
      </c>
      <c r="J286" s="103">
        <v>0</v>
      </c>
      <c r="K286" s="103">
        <v>1</v>
      </c>
      <c r="L286" s="103">
        <v>0</v>
      </c>
      <c r="M286" s="103">
        <v>0</v>
      </c>
      <c r="N286" s="103">
        <v>0</v>
      </c>
      <c r="O286" s="103">
        <v>0</v>
      </c>
      <c r="P286" s="103">
        <v>0</v>
      </c>
      <c r="Q286" s="103">
        <v>0</v>
      </c>
      <c r="R286" s="103">
        <v>0</v>
      </c>
      <c r="S286" s="103">
        <v>0</v>
      </c>
      <c r="T286" s="103">
        <v>0</v>
      </c>
      <c r="U286" s="247">
        <v>2</v>
      </c>
    </row>
    <row r="287" spans="1:21" ht="20.100000000000001" customHeight="1">
      <c r="A287" s="40" t="s">
        <v>1</v>
      </c>
      <c r="B287" s="40"/>
      <c r="C287" s="40"/>
      <c r="D287" s="103">
        <v>0</v>
      </c>
      <c r="E287" s="103">
        <v>0</v>
      </c>
      <c r="F287" s="103">
        <v>0</v>
      </c>
      <c r="G287" s="103">
        <v>0</v>
      </c>
      <c r="H287" s="103">
        <v>0</v>
      </c>
      <c r="I287" s="103">
        <v>0</v>
      </c>
      <c r="J287" s="103">
        <v>0</v>
      </c>
      <c r="K287" s="103">
        <v>1</v>
      </c>
      <c r="L287" s="103">
        <v>0</v>
      </c>
      <c r="M287" s="103">
        <v>0</v>
      </c>
      <c r="N287" s="103">
        <v>0</v>
      </c>
      <c r="O287" s="103">
        <v>0</v>
      </c>
      <c r="P287" s="103">
        <v>0</v>
      </c>
      <c r="Q287" s="103">
        <v>-1</v>
      </c>
      <c r="R287" s="103">
        <v>0</v>
      </c>
      <c r="S287" s="103">
        <v>0</v>
      </c>
      <c r="T287" s="103">
        <v>0</v>
      </c>
      <c r="U287" s="247">
        <v>0</v>
      </c>
    </row>
    <row r="288" spans="1:21" ht="20.100000000000001" customHeight="1">
      <c r="A288" s="107" t="s">
        <v>203</v>
      </c>
      <c r="B288" s="107"/>
      <c r="C288" s="107"/>
      <c r="D288" s="111">
        <v>3</v>
      </c>
      <c r="E288" s="111">
        <v>-5</v>
      </c>
      <c r="F288" s="111">
        <v>138</v>
      </c>
      <c r="G288" s="111">
        <v>1</v>
      </c>
      <c r="H288" s="111">
        <v>0</v>
      </c>
      <c r="I288" s="111">
        <v>0</v>
      </c>
      <c r="J288" s="111">
        <v>1</v>
      </c>
      <c r="K288" s="111">
        <v>0</v>
      </c>
      <c r="L288" s="111">
        <v>5</v>
      </c>
      <c r="M288" s="111">
        <v>2</v>
      </c>
      <c r="N288" s="111">
        <v>0</v>
      </c>
      <c r="O288" s="111">
        <v>176</v>
      </c>
      <c r="P288" s="111">
        <v>0</v>
      </c>
      <c r="Q288" s="111">
        <v>-2</v>
      </c>
      <c r="R288" s="111">
        <v>0</v>
      </c>
      <c r="S288" s="111">
        <v>-1</v>
      </c>
      <c r="T288" s="111">
        <v>0</v>
      </c>
      <c r="U288" s="308">
        <v>0</v>
      </c>
    </row>
    <row r="289" spans="1:21" ht="20.100000000000001" customHeight="1" thickBot="1">
      <c r="A289" s="116" t="s">
        <v>206</v>
      </c>
      <c r="B289" s="294"/>
      <c r="C289" s="295"/>
      <c r="D289" s="203">
        <v>3</v>
      </c>
      <c r="E289" s="203">
        <v>639</v>
      </c>
      <c r="F289" s="203">
        <v>138</v>
      </c>
      <c r="G289" s="203">
        <v>5</v>
      </c>
      <c r="H289" s="203">
        <v>0</v>
      </c>
      <c r="I289" s="203">
        <v>0</v>
      </c>
      <c r="J289" s="203">
        <v>1</v>
      </c>
      <c r="K289" s="203">
        <v>2</v>
      </c>
      <c r="L289" s="203">
        <v>5</v>
      </c>
      <c r="M289" s="203">
        <v>2</v>
      </c>
      <c r="N289" s="203">
        <v>0</v>
      </c>
      <c r="O289" s="203">
        <v>176</v>
      </c>
      <c r="P289" s="203">
        <v>0</v>
      </c>
      <c r="Q289" s="203">
        <v>-3</v>
      </c>
      <c r="R289" s="203">
        <v>0</v>
      </c>
      <c r="S289" s="203">
        <v>-1</v>
      </c>
      <c r="T289" s="203">
        <v>0</v>
      </c>
      <c r="U289" s="307">
        <v>2</v>
      </c>
    </row>
    <row r="290" spans="1:21" ht="20.100000000000001" customHeight="1" thickTop="1">
      <c r="A290" s="39"/>
      <c r="B290" s="39"/>
      <c r="C290" s="39"/>
      <c r="D290" s="103"/>
      <c r="E290" s="103"/>
      <c r="F290" s="103"/>
      <c r="G290" s="103"/>
      <c r="H290" s="103"/>
      <c r="I290" s="103"/>
      <c r="J290" s="103"/>
      <c r="K290" s="103"/>
      <c r="L290" s="103"/>
      <c r="M290" s="103"/>
      <c r="N290" s="103"/>
      <c r="O290" s="103"/>
      <c r="P290" s="103"/>
      <c r="Q290" s="103"/>
      <c r="R290" s="103"/>
      <c r="S290" s="103"/>
      <c r="T290" s="103"/>
      <c r="U290" s="253"/>
    </row>
    <row r="291" spans="1:21" ht="20.100000000000001" customHeight="1">
      <c r="A291" s="40"/>
      <c r="B291" s="40"/>
      <c r="C291" s="40"/>
      <c r="D291" s="103"/>
      <c r="E291" s="103"/>
      <c r="F291" s="103"/>
      <c r="G291" s="103"/>
      <c r="H291" s="103"/>
      <c r="I291" s="103"/>
      <c r="J291" s="103"/>
      <c r="K291" s="103"/>
      <c r="L291" s="103"/>
      <c r="M291" s="103"/>
      <c r="N291" s="103"/>
      <c r="O291" s="103"/>
      <c r="P291" s="103"/>
      <c r="Q291" s="103"/>
      <c r="R291" s="103"/>
      <c r="S291" s="103"/>
      <c r="T291" s="103"/>
      <c r="U291" s="253"/>
    </row>
    <row r="292" spans="1:21" ht="20.100000000000001" customHeight="1">
      <c r="A292" s="39" t="s">
        <v>213</v>
      </c>
      <c r="B292" s="42"/>
      <c r="C292" s="42"/>
      <c r="D292" s="103"/>
      <c r="E292" s="103"/>
      <c r="F292" s="103"/>
      <c r="G292" s="103"/>
      <c r="H292" s="103"/>
      <c r="I292" s="103"/>
      <c r="J292" s="103"/>
      <c r="K292" s="103"/>
      <c r="L292" s="103"/>
      <c r="M292" s="103"/>
      <c r="N292" s="103"/>
      <c r="O292" s="103"/>
      <c r="P292" s="103"/>
      <c r="Q292" s="103"/>
      <c r="R292" s="103"/>
      <c r="S292" s="103"/>
      <c r="T292" s="103"/>
      <c r="U292" s="253"/>
    </row>
    <row r="293" spans="1:21" ht="39.950000000000003" customHeight="1" thickBot="1">
      <c r="A293" s="3" t="s">
        <v>3</v>
      </c>
      <c r="B293" s="99"/>
      <c r="C293" s="100"/>
      <c r="D293" s="352" t="s">
        <v>36</v>
      </c>
      <c r="E293" s="352" t="s">
        <v>37</v>
      </c>
      <c r="F293" s="352" t="s">
        <v>38</v>
      </c>
      <c r="G293" s="352" t="s">
        <v>39</v>
      </c>
      <c r="H293" s="352" t="s">
        <v>40</v>
      </c>
      <c r="I293" s="352" t="s">
        <v>41</v>
      </c>
      <c r="J293" s="352" t="s">
        <v>42</v>
      </c>
      <c r="K293" s="352" t="s">
        <v>43</v>
      </c>
      <c r="L293" s="352" t="s">
        <v>44</v>
      </c>
      <c r="M293" s="352" t="s">
        <v>45</v>
      </c>
      <c r="N293" s="352" t="s">
        <v>46</v>
      </c>
      <c r="O293" s="352" t="s">
        <v>47</v>
      </c>
      <c r="P293" s="352" t="s">
        <v>48</v>
      </c>
      <c r="Q293" s="352" t="s">
        <v>24</v>
      </c>
      <c r="R293" s="352" t="s">
        <v>49</v>
      </c>
      <c r="S293" s="352" t="s">
        <v>25</v>
      </c>
      <c r="T293" s="352" t="s">
        <v>1181</v>
      </c>
      <c r="U293" s="310" t="s">
        <v>1189</v>
      </c>
    </row>
    <row r="294" spans="1:21" ht="20.100000000000001" customHeight="1">
      <c r="A294" s="40" t="s">
        <v>0</v>
      </c>
      <c r="B294" s="40"/>
      <c r="C294" s="40"/>
      <c r="D294" s="103">
        <v>4</v>
      </c>
      <c r="E294" s="103">
        <v>-341</v>
      </c>
      <c r="F294" s="103">
        <v>67</v>
      </c>
      <c r="G294" s="103">
        <v>121</v>
      </c>
      <c r="H294" s="103">
        <v>326</v>
      </c>
      <c r="I294" s="103">
        <v>63</v>
      </c>
      <c r="J294" s="103">
        <v>10</v>
      </c>
      <c r="K294" s="103">
        <v>-22</v>
      </c>
      <c r="L294" s="103">
        <v>29</v>
      </c>
      <c r="M294" s="103">
        <v>-9</v>
      </c>
      <c r="N294" s="103">
        <v>-47</v>
      </c>
      <c r="O294" s="103">
        <v>-88</v>
      </c>
      <c r="P294" s="103">
        <v>17</v>
      </c>
      <c r="Q294" s="103">
        <v>1</v>
      </c>
      <c r="R294" s="103">
        <v>-38</v>
      </c>
      <c r="S294" s="103">
        <v>59</v>
      </c>
      <c r="T294" s="103">
        <v>17</v>
      </c>
      <c r="U294" s="247">
        <v>-18</v>
      </c>
    </row>
    <row r="295" spans="1:21" ht="20.100000000000001" customHeight="1">
      <c r="A295" s="40" t="s">
        <v>1</v>
      </c>
      <c r="B295" s="40"/>
      <c r="C295" s="40"/>
      <c r="D295" s="103">
        <v>157</v>
      </c>
      <c r="E295" s="103">
        <v>200</v>
      </c>
      <c r="F295" s="103">
        <v>342</v>
      </c>
      <c r="G295" s="103">
        <v>-945</v>
      </c>
      <c r="H295" s="103">
        <v>-255</v>
      </c>
      <c r="I295" s="103">
        <v>-58</v>
      </c>
      <c r="J295" s="103">
        <v>13</v>
      </c>
      <c r="K295" s="103">
        <v>46</v>
      </c>
      <c r="L295" s="103">
        <v>10</v>
      </c>
      <c r="M295" s="103">
        <v>13</v>
      </c>
      <c r="N295" s="103">
        <v>12</v>
      </c>
      <c r="O295" s="103">
        <v>11</v>
      </c>
      <c r="P295" s="103">
        <v>2</v>
      </c>
      <c r="Q295" s="103">
        <v>2</v>
      </c>
      <c r="R295" s="103">
        <v>2</v>
      </c>
      <c r="S295" s="103">
        <v>1</v>
      </c>
      <c r="T295" s="103">
        <v>-1</v>
      </c>
      <c r="U295" s="247">
        <v>0</v>
      </c>
    </row>
    <row r="296" spans="1:21" ht="20.100000000000001" customHeight="1">
      <c r="A296" s="107" t="s">
        <v>203</v>
      </c>
      <c r="B296" s="107"/>
      <c r="C296" s="107"/>
      <c r="D296" s="111">
        <v>-10</v>
      </c>
      <c r="E296" s="111">
        <v>0</v>
      </c>
      <c r="F296" s="111">
        <v>0</v>
      </c>
      <c r="G296" s="111">
        <v>-24</v>
      </c>
      <c r="H296" s="111">
        <v>0</v>
      </c>
      <c r="I296" s="111">
        <v>0</v>
      </c>
      <c r="J296" s="111">
        <v>0</v>
      </c>
      <c r="K296" s="111">
        <v>-9</v>
      </c>
      <c r="L296" s="111">
        <v>0</v>
      </c>
      <c r="M296" s="111">
        <v>1</v>
      </c>
      <c r="N296" s="111">
        <v>0</v>
      </c>
      <c r="O296" s="111">
        <v>49</v>
      </c>
      <c r="P296" s="111">
        <v>0</v>
      </c>
      <c r="Q296" s="111">
        <v>0</v>
      </c>
      <c r="R296" s="111">
        <v>0</v>
      </c>
      <c r="S296" s="111">
        <v>-1</v>
      </c>
      <c r="T296" s="111">
        <v>0</v>
      </c>
      <c r="U296" s="308">
        <v>0</v>
      </c>
    </row>
    <row r="297" spans="1:21" ht="20.100000000000001" customHeight="1" thickBot="1">
      <c r="A297" s="116" t="s">
        <v>206</v>
      </c>
      <c r="B297" s="294"/>
      <c r="C297" s="295"/>
      <c r="D297" s="203">
        <v>152</v>
      </c>
      <c r="E297" s="203">
        <v>-141</v>
      </c>
      <c r="F297" s="203">
        <v>409</v>
      </c>
      <c r="G297" s="203">
        <v>-848</v>
      </c>
      <c r="H297" s="203">
        <v>71</v>
      </c>
      <c r="I297" s="203">
        <v>5</v>
      </c>
      <c r="J297" s="203">
        <v>24</v>
      </c>
      <c r="K297" s="203">
        <v>15</v>
      </c>
      <c r="L297" s="203">
        <v>39</v>
      </c>
      <c r="M297" s="203">
        <v>5</v>
      </c>
      <c r="N297" s="203">
        <v>-35</v>
      </c>
      <c r="O297" s="203">
        <v>-27</v>
      </c>
      <c r="P297" s="203">
        <v>19</v>
      </c>
      <c r="Q297" s="203">
        <v>2</v>
      </c>
      <c r="R297" s="203">
        <v>-37</v>
      </c>
      <c r="S297" s="203">
        <v>60</v>
      </c>
      <c r="T297" s="203">
        <v>15</v>
      </c>
      <c r="U297" s="307">
        <v>-18</v>
      </c>
    </row>
    <row r="298" spans="1:21" ht="20.100000000000001" customHeight="1" thickTop="1">
      <c r="A298" s="39"/>
      <c r="B298" s="39"/>
      <c r="C298" s="39"/>
      <c r="D298" s="103"/>
      <c r="E298" s="103"/>
      <c r="F298" s="103"/>
      <c r="G298" s="103"/>
      <c r="H298" s="103"/>
      <c r="I298" s="103"/>
      <c r="J298" s="103"/>
      <c r="K298" s="103"/>
      <c r="L298" s="103"/>
      <c r="M298" s="103"/>
      <c r="N298" s="103"/>
      <c r="O298" s="103"/>
      <c r="P298" s="103"/>
      <c r="Q298" s="103"/>
      <c r="R298" s="103"/>
      <c r="S298" s="103"/>
      <c r="T298" s="103"/>
      <c r="U298" s="253"/>
    </row>
    <row r="299" spans="1:21" ht="20.100000000000001" customHeight="1">
      <c r="A299" s="645" t="s">
        <v>214</v>
      </c>
      <c r="B299" s="645"/>
      <c r="C299" s="645"/>
      <c r="D299" s="645"/>
      <c r="E299" s="645"/>
      <c r="F299" s="645"/>
      <c r="G299" s="645"/>
      <c r="H299" s="645"/>
      <c r="I299" s="645"/>
      <c r="J299" s="645"/>
      <c r="K299" s="645"/>
      <c r="L299" s="645"/>
      <c r="M299" s="645"/>
      <c r="N299" s="645"/>
      <c r="O299" s="645"/>
      <c r="P299" s="305"/>
      <c r="Q299" s="305"/>
      <c r="R299" s="305"/>
      <c r="S299" s="305"/>
      <c r="T299" s="305"/>
      <c r="U299" s="305"/>
    </row>
    <row r="300" spans="1:21" ht="20.100000000000001" customHeight="1">
      <c r="A300" s="563"/>
      <c r="B300" s="563"/>
      <c r="C300" s="563"/>
      <c r="D300" s="563"/>
      <c r="E300" s="563"/>
      <c r="F300" s="563"/>
      <c r="G300" s="563"/>
      <c r="H300" s="563"/>
      <c r="I300" s="563"/>
      <c r="J300" s="563"/>
      <c r="K300" s="563"/>
      <c r="L300" s="563"/>
      <c r="M300" s="563"/>
      <c r="N300" s="563"/>
      <c r="O300" s="563"/>
      <c r="P300" s="563"/>
      <c r="Q300" s="563"/>
      <c r="R300" s="563"/>
      <c r="S300" s="563"/>
      <c r="T300" s="563"/>
      <c r="U300" s="563"/>
    </row>
    <row r="301" spans="1:21" ht="20.100000000000001" customHeight="1">
      <c r="A301" s="40"/>
      <c r="B301" s="39"/>
      <c r="C301" s="39"/>
      <c r="D301" s="103"/>
      <c r="E301" s="103"/>
      <c r="F301" s="103"/>
      <c r="G301" s="103"/>
      <c r="H301" s="103"/>
      <c r="I301" s="103"/>
      <c r="J301" s="103"/>
      <c r="K301" s="103"/>
      <c r="L301" s="103"/>
      <c r="M301" s="103"/>
      <c r="N301" s="103"/>
      <c r="O301" s="103"/>
      <c r="P301" s="103"/>
      <c r="Q301" s="103"/>
      <c r="R301" s="103"/>
      <c r="S301" s="103"/>
      <c r="T301" s="103"/>
      <c r="U301" s="253"/>
    </row>
    <row r="302" spans="1:21" ht="20.100000000000001" customHeight="1">
      <c r="A302" s="39" t="s">
        <v>215</v>
      </c>
      <c r="B302" s="42"/>
      <c r="C302" s="42"/>
      <c r="D302" s="103"/>
      <c r="E302" s="103"/>
      <c r="F302" s="103"/>
      <c r="G302" s="103"/>
      <c r="H302" s="103"/>
      <c r="I302" s="103"/>
      <c r="J302" s="103"/>
      <c r="K302" s="103"/>
      <c r="L302" s="103"/>
      <c r="M302" s="103"/>
      <c r="N302" s="103"/>
      <c r="O302" s="103"/>
      <c r="P302" s="103"/>
      <c r="Q302" s="103"/>
      <c r="R302" s="103"/>
      <c r="S302" s="103"/>
      <c r="T302" s="103"/>
      <c r="U302" s="253"/>
    </row>
    <row r="303" spans="1:21" ht="39.950000000000003" customHeight="1" thickBot="1">
      <c r="A303" s="3" t="s">
        <v>3</v>
      </c>
      <c r="B303" s="99"/>
      <c r="C303" s="100"/>
      <c r="D303" s="352" t="s">
        <v>36</v>
      </c>
      <c r="E303" s="352" t="s">
        <v>37</v>
      </c>
      <c r="F303" s="352" t="s">
        <v>38</v>
      </c>
      <c r="G303" s="352" t="s">
        <v>39</v>
      </c>
      <c r="H303" s="352" t="s">
        <v>40</v>
      </c>
      <c r="I303" s="352" t="s">
        <v>41</v>
      </c>
      <c r="J303" s="352" t="s">
        <v>42</v>
      </c>
      <c r="K303" s="352" t="s">
        <v>43</v>
      </c>
      <c r="L303" s="352" t="s">
        <v>44</v>
      </c>
      <c r="M303" s="352" t="s">
        <v>45</v>
      </c>
      <c r="N303" s="352" t="s">
        <v>46</v>
      </c>
      <c r="O303" s="352" t="s">
        <v>47</v>
      </c>
      <c r="P303" s="352" t="s">
        <v>48</v>
      </c>
      <c r="Q303" s="352" t="s">
        <v>24</v>
      </c>
      <c r="R303" s="352" t="s">
        <v>49</v>
      </c>
      <c r="S303" s="352" t="s">
        <v>25</v>
      </c>
      <c r="T303" s="352" t="s">
        <v>1181</v>
      </c>
      <c r="U303" s="310" t="s">
        <v>1189</v>
      </c>
    </row>
    <row r="304" spans="1:21" ht="20.100000000000001" customHeight="1">
      <c r="A304" s="40" t="s">
        <v>0</v>
      </c>
      <c r="B304" s="40"/>
      <c r="C304" s="40"/>
      <c r="D304" s="103">
        <v>374</v>
      </c>
      <c r="E304" s="103">
        <v>343</v>
      </c>
      <c r="F304" s="103">
        <v>415</v>
      </c>
      <c r="G304" s="103">
        <v>743</v>
      </c>
      <c r="H304" s="103">
        <v>767</v>
      </c>
      <c r="I304" s="103">
        <v>348</v>
      </c>
      <c r="J304" s="103">
        <v>307</v>
      </c>
      <c r="K304" s="103">
        <v>452</v>
      </c>
      <c r="L304" s="103">
        <v>564</v>
      </c>
      <c r="M304" s="103">
        <v>313</v>
      </c>
      <c r="N304" s="103">
        <v>225</v>
      </c>
      <c r="O304" s="103">
        <v>319</v>
      </c>
      <c r="P304" s="103">
        <v>485</v>
      </c>
      <c r="Q304" s="103">
        <v>172</v>
      </c>
      <c r="R304" s="103">
        <v>142</v>
      </c>
      <c r="S304" s="103">
        <v>300</v>
      </c>
      <c r="T304" s="103">
        <v>556</v>
      </c>
      <c r="U304" s="247">
        <v>163</v>
      </c>
    </row>
    <row r="305" spans="1:21" ht="20.100000000000001" customHeight="1">
      <c r="A305" s="40" t="s">
        <v>1</v>
      </c>
      <c r="B305" s="40"/>
      <c r="C305" s="40"/>
      <c r="D305" s="103">
        <v>54</v>
      </c>
      <c r="E305" s="103">
        <v>40</v>
      </c>
      <c r="F305" s="103">
        <v>36</v>
      </c>
      <c r="G305" s="103">
        <v>43</v>
      </c>
      <c r="H305" s="103">
        <v>24</v>
      </c>
      <c r="I305" s="103">
        <v>27</v>
      </c>
      <c r="J305" s="103">
        <v>27</v>
      </c>
      <c r="K305" s="103">
        <v>30</v>
      </c>
      <c r="L305" s="103">
        <v>62</v>
      </c>
      <c r="M305" s="103">
        <v>33</v>
      </c>
      <c r="N305" s="103">
        <v>26</v>
      </c>
      <c r="O305" s="103">
        <v>41</v>
      </c>
      <c r="P305" s="103">
        <v>69</v>
      </c>
      <c r="Q305" s="103">
        <v>46</v>
      </c>
      <c r="R305" s="103">
        <v>46</v>
      </c>
      <c r="S305" s="103">
        <v>53</v>
      </c>
      <c r="T305" s="103">
        <v>67</v>
      </c>
      <c r="U305" s="51">
        <v>42</v>
      </c>
    </row>
    <row r="306" spans="1:21" ht="20.100000000000001" customHeight="1">
      <c r="A306" s="107" t="s">
        <v>203</v>
      </c>
      <c r="B306" s="107"/>
      <c r="C306" s="107"/>
      <c r="D306" s="111">
        <v>7</v>
      </c>
      <c r="E306" s="111">
        <v>-21</v>
      </c>
      <c r="F306" s="111">
        <v>3</v>
      </c>
      <c r="G306" s="111">
        <v>-12</v>
      </c>
      <c r="H306" s="111">
        <v>-10</v>
      </c>
      <c r="I306" s="111">
        <v>-31</v>
      </c>
      <c r="J306" s="111">
        <v>-16</v>
      </c>
      <c r="K306" s="111">
        <v>-23</v>
      </c>
      <c r="L306" s="111">
        <v>-3</v>
      </c>
      <c r="M306" s="111">
        <v>-21</v>
      </c>
      <c r="N306" s="111">
        <v>3</v>
      </c>
      <c r="O306" s="111">
        <v>-5</v>
      </c>
      <c r="P306" s="111">
        <v>-15</v>
      </c>
      <c r="Q306" s="111">
        <v>-27</v>
      </c>
      <c r="R306" s="111">
        <v>-13</v>
      </c>
      <c r="S306" s="111">
        <v>-16</v>
      </c>
      <c r="T306" s="111">
        <v>-24</v>
      </c>
      <c r="U306" s="546">
        <v>-20</v>
      </c>
    </row>
    <row r="307" spans="1:21" ht="20.100000000000001" customHeight="1" thickBot="1">
      <c r="A307" s="116" t="s">
        <v>206</v>
      </c>
      <c r="B307" s="294"/>
      <c r="C307" s="295"/>
      <c r="D307" s="203">
        <v>435</v>
      </c>
      <c r="E307" s="203">
        <v>362</v>
      </c>
      <c r="F307" s="203">
        <v>454</v>
      </c>
      <c r="G307" s="203">
        <v>775</v>
      </c>
      <c r="H307" s="203">
        <v>781</v>
      </c>
      <c r="I307" s="203">
        <v>344</v>
      </c>
      <c r="J307" s="203">
        <v>318</v>
      </c>
      <c r="K307" s="203">
        <v>459</v>
      </c>
      <c r="L307" s="203">
        <v>622</v>
      </c>
      <c r="M307" s="203">
        <v>326</v>
      </c>
      <c r="N307" s="203">
        <v>254</v>
      </c>
      <c r="O307" s="203">
        <v>355</v>
      </c>
      <c r="P307" s="203">
        <v>538</v>
      </c>
      <c r="Q307" s="203">
        <v>191</v>
      </c>
      <c r="R307" s="203">
        <v>175</v>
      </c>
      <c r="S307" s="203">
        <v>336</v>
      </c>
      <c r="T307" s="203">
        <v>600</v>
      </c>
      <c r="U307" s="307">
        <v>185</v>
      </c>
    </row>
    <row r="308" spans="1:21" ht="20.100000000000001" customHeight="1" thickTop="1">
      <c r="A308" s="40"/>
      <c r="B308" s="40"/>
      <c r="C308" s="40"/>
      <c r="D308" s="103"/>
      <c r="E308" s="103"/>
      <c r="F308" s="103"/>
      <c r="G308" s="103"/>
      <c r="H308" s="103"/>
      <c r="I308" s="103"/>
      <c r="J308" s="103"/>
      <c r="K308" s="103"/>
      <c r="L308" s="103"/>
      <c r="M308" s="103"/>
      <c r="N308" s="103"/>
      <c r="O308" s="103"/>
      <c r="P308" s="103"/>
      <c r="Q308" s="103"/>
      <c r="R308" s="103"/>
      <c r="S308" s="103"/>
      <c r="T308" s="103"/>
      <c r="U308" s="253"/>
    </row>
    <row r="309" spans="1:21" ht="20.100000000000001" customHeight="1">
      <c r="A309" s="40"/>
      <c r="B309" s="40"/>
      <c r="C309" s="40"/>
      <c r="D309" s="103"/>
      <c r="E309" s="103"/>
      <c r="F309" s="103"/>
      <c r="G309" s="103"/>
      <c r="H309" s="103"/>
      <c r="I309" s="103"/>
      <c r="J309" s="103"/>
      <c r="K309" s="103"/>
      <c r="L309" s="103"/>
      <c r="M309" s="103"/>
      <c r="N309" s="103"/>
      <c r="O309" s="103"/>
      <c r="P309" s="103"/>
      <c r="Q309" s="103"/>
      <c r="R309" s="103"/>
      <c r="S309" s="103"/>
      <c r="T309" s="103"/>
      <c r="U309" s="253"/>
    </row>
    <row r="310" spans="1:21" ht="20.100000000000001" customHeight="1">
      <c r="A310" s="39" t="s">
        <v>216</v>
      </c>
      <c r="B310" s="42"/>
      <c r="C310" s="42"/>
      <c r="D310" s="103"/>
      <c r="E310" s="103"/>
      <c r="F310" s="103"/>
      <c r="G310" s="103"/>
      <c r="H310" s="103"/>
      <c r="I310" s="103"/>
      <c r="J310" s="103"/>
      <c r="K310" s="103"/>
      <c r="L310" s="103"/>
      <c r="M310" s="103"/>
      <c r="N310" s="103"/>
      <c r="O310" s="103"/>
      <c r="P310" s="103"/>
      <c r="Q310" s="103"/>
      <c r="R310" s="103"/>
      <c r="S310" s="103"/>
      <c r="T310" s="103"/>
      <c r="U310" s="253"/>
    </row>
    <row r="311" spans="1:21" ht="39.950000000000003" customHeight="1" thickBot="1">
      <c r="A311" s="3" t="s">
        <v>3</v>
      </c>
      <c r="B311" s="99"/>
      <c r="C311" s="100"/>
      <c r="D311" s="352" t="s">
        <v>36</v>
      </c>
      <c r="E311" s="352" t="s">
        <v>37</v>
      </c>
      <c r="F311" s="352" t="s">
        <v>38</v>
      </c>
      <c r="G311" s="352" t="s">
        <v>39</v>
      </c>
      <c r="H311" s="352" t="s">
        <v>40</v>
      </c>
      <c r="I311" s="352" t="s">
        <v>41</v>
      </c>
      <c r="J311" s="352" t="s">
        <v>42</v>
      </c>
      <c r="K311" s="352" t="s">
        <v>43</v>
      </c>
      <c r="L311" s="352" t="s">
        <v>44</v>
      </c>
      <c r="M311" s="352" t="s">
        <v>45</v>
      </c>
      <c r="N311" s="352" t="s">
        <v>46</v>
      </c>
      <c r="O311" s="352" t="s">
        <v>47</v>
      </c>
      <c r="P311" s="352" t="s">
        <v>48</v>
      </c>
      <c r="Q311" s="352" t="s">
        <v>24</v>
      </c>
      <c r="R311" s="352" t="s">
        <v>49</v>
      </c>
      <c r="S311" s="352" t="s">
        <v>25</v>
      </c>
      <c r="T311" s="352" t="s">
        <v>1181</v>
      </c>
      <c r="U311" s="310" t="s">
        <v>1189</v>
      </c>
    </row>
    <row r="312" spans="1:21" ht="20.100000000000001" customHeight="1">
      <c r="A312" s="40" t="s">
        <v>0</v>
      </c>
      <c r="B312" s="40"/>
      <c r="C312" s="40"/>
      <c r="D312" s="103">
        <v>67</v>
      </c>
      <c r="E312" s="103">
        <v>60</v>
      </c>
      <c r="F312" s="103">
        <v>58</v>
      </c>
      <c r="G312" s="103">
        <v>61</v>
      </c>
      <c r="H312" s="103">
        <v>44</v>
      </c>
      <c r="I312" s="103">
        <v>44</v>
      </c>
      <c r="J312" s="103">
        <v>45</v>
      </c>
      <c r="K312" s="103">
        <v>62</v>
      </c>
      <c r="L312" s="103">
        <v>51</v>
      </c>
      <c r="M312" s="103">
        <v>49</v>
      </c>
      <c r="N312" s="103">
        <v>49</v>
      </c>
      <c r="O312" s="103">
        <v>55</v>
      </c>
      <c r="P312" s="103">
        <v>49</v>
      </c>
      <c r="Q312" s="103">
        <v>51</v>
      </c>
      <c r="R312" s="103">
        <v>50</v>
      </c>
      <c r="S312" s="103">
        <v>54</v>
      </c>
      <c r="T312" s="103">
        <v>53</v>
      </c>
      <c r="U312" s="247">
        <v>54</v>
      </c>
    </row>
    <row r="313" spans="1:21" ht="20.100000000000001" customHeight="1">
      <c r="A313" s="40" t="s">
        <v>1</v>
      </c>
      <c r="B313" s="40"/>
      <c r="C313" s="40"/>
      <c r="D313" s="103">
        <v>19</v>
      </c>
      <c r="E313" s="103">
        <v>19</v>
      </c>
      <c r="F313" s="103">
        <v>19</v>
      </c>
      <c r="G313" s="103">
        <v>19</v>
      </c>
      <c r="H313" s="103">
        <v>18</v>
      </c>
      <c r="I313" s="103">
        <v>17</v>
      </c>
      <c r="J313" s="103">
        <v>17</v>
      </c>
      <c r="K313" s="103">
        <v>18</v>
      </c>
      <c r="L313" s="103">
        <v>19</v>
      </c>
      <c r="M313" s="103">
        <v>22</v>
      </c>
      <c r="N313" s="103">
        <v>20</v>
      </c>
      <c r="O313" s="103">
        <v>24</v>
      </c>
      <c r="P313" s="103">
        <v>22</v>
      </c>
      <c r="Q313" s="103">
        <v>20</v>
      </c>
      <c r="R313" s="103">
        <v>23</v>
      </c>
      <c r="S313" s="103">
        <v>27</v>
      </c>
      <c r="T313" s="103">
        <v>22</v>
      </c>
      <c r="U313" s="247">
        <v>21</v>
      </c>
    </row>
    <row r="314" spans="1:21" ht="20.100000000000001" customHeight="1">
      <c r="A314" s="107" t="s">
        <v>203</v>
      </c>
      <c r="B314" s="107"/>
      <c r="C314" s="107"/>
      <c r="D314" s="103">
        <v>22</v>
      </c>
      <c r="E314" s="103">
        <v>21</v>
      </c>
      <c r="F314" s="103">
        <v>23</v>
      </c>
      <c r="G314" s="103">
        <v>26</v>
      </c>
      <c r="H314" s="103">
        <v>21</v>
      </c>
      <c r="I314" s="103">
        <v>21</v>
      </c>
      <c r="J314" s="103">
        <v>31</v>
      </c>
      <c r="K314" s="103">
        <v>20</v>
      </c>
      <c r="L314" s="103">
        <v>22</v>
      </c>
      <c r="M314" s="103">
        <v>22</v>
      </c>
      <c r="N314" s="103">
        <v>27</v>
      </c>
      <c r="O314" s="103">
        <v>19</v>
      </c>
      <c r="P314" s="103">
        <v>5</v>
      </c>
      <c r="Q314" s="103">
        <v>5</v>
      </c>
      <c r="R314" s="103">
        <v>5</v>
      </c>
      <c r="S314" s="103">
        <v>4</v>
      </c>
      <c r="T314" s="103">
        <v>4</v>
      </c>
      <c r="U314" s="247">
        <v>4</v>
      </c>
    </row>
    <row r="315" spans="1:21" ht="20.100000000000001" customHeight="1" thickBot="1">
      <c r="A315" s="116" t="s">
        <v>206</v>
      </c>
      <c r="B315" s="294"/>
      <c r="C315" s="295"/>
      <c r="D315" s="203">
        <v>109</v>
      </c>
      <c r="E315" s="203">
        <v>100</v>
      </c>
      <c r="F315" s="203">
        <v>100</v>
      </c>
      <c r="G315" s="203">
        <v>106</v>
      </c>
      <c r="H315" s="203">
        <v>83</v>
      </c>
      <c r="I315" s="203">
        <v>82</v>
      </c>
      <c r="J315" s="203">
        <v>92</v>
      </c>
      <c r="K315" s="203">
        <v>101</v>
      </c>
      <c r="L315" s="203">
        <v>92</v>
      </c>
      <c r="M315" s="203">
        <v>93</v>
      </c>
      <c r="N315" s="203">
        <v>96</v>
      </c>
      <c r="O315" s="203">
        <v>98</v>
      </c>
      <c r="P315" s="203">
        <v>76</v>
      </c>
      <c r="Q315" s="203">
        <v>76</v>
      </c>
      <c r="R315" s="203">
        <v>78</v>
      </c>
      <c r="S315" s="203">
        <v>86</v>
      </c>
      <c r="T315" s="203">
        <v>80</v>
      </c>
      <c r="U315" s="307">
        <v>79</v>
      </c>
    </row>
    <row r="316" spans="1:21" ht="20.100000000000001" customHeight="1" thickTop="1">
      <c r="A316" s="40"/>
      <c r="B316" s="40"/>
      <c r="C316" s="40"/>
      <c r="D316" s="103"/>
      <c r="E316" s="103"/>
      <c r="F316" s="103"/>
      <c r="G316" s="103"/>
      <c r="H316" s="103"/>
      <c r="I316" s="103"/>
      <c r="J316" s="103"/>
      <c r="K316" s="103"/>
      <c r="L316" s="103"/>
      <c r="M316" s="103"/>
      <c r="N316" s="103"/>
      <c r="O316" s="103"/>
      <c r="P316" s="103"/>
      <c r="Q316" s="103"/>
      <c r="R316" s="103"/>
      <c r="S316" s="103"/>
      <c r="T316" s="103"/>
      <c r="U316" s="253"/>
    </row>
    <row r="317" spans="1:21" ht="20.100000000000001" customHeight="1">
      <c r="A317" s="40"/>
      <c r="B317" s="40"/>
      <c r="C317" s="40"/>
      <c r="D317" s="103"/>
      <c r="E317" s="103"/>
      <c r="F317" s="103"/>
      <c r="G317" s="103"/>
      <c r="H317" s="103"/>
      <c r="I317" s="103"/>
      <c r="J317" s="103"/>
      <c r="K317" s="103"/>
      <c r="L317" s="103"/>
      <c r="M317" s="103"/>
      <c r="N317" s="103"/>
      <c r="O317" s="103"/>
      <c r="P317" s="103"/>
      <c r="Q317" s="103"/>
      <c r="R317" s="103"/>
      <c r="S317" s="103"/>
      <c r="T317" s="103"/>
      <c r="U317" s="253"/>
    </row>
    <row r="318" spans="1:21" ht="20.100000000000001" customHeight="1">
      <c r="A318" s="39" t="s">
        <v>217</v>
      </c>
      <c r="B318" s="42"/>
      <c r="C318" s="42"/>
      <c r="D318" s="103"/>
      <c r="E318" s="103"/>
      <c r="F318" s="103"/>
      <c r="G318" s="103"/>
      <c r="H318" s="103"/>
      <c r="I318" s="103"/>
      <c r="J318" s="103"/>
      <c r="K318" s="103"/>
      <c r="L318" s="103"/>
      <c r="M318" s="103"/>
      <c r="N318" s="103"/>
      <c r="O318" s="103"/>
      <c r="P318" s="103"/>
      <c r="Q318" s="103"/>
      <c r="R318" s="103"/>
      <c r="S318" s="103"/>
      <c r="T318" s="103"/>
      <c r="U318" s="253"/>
    </row>
    <row r="319" spans="1:21" ht="39.950000000000003" customHeight="1" thickBot="1">
      <c r="A319" s="3" t="s">
        <v>3</v>
      </c>
      <c r="B319" s="99"/>
      <c r="C319" s="100"/>
      <c r="D319" s="352" t="s">
        <v>36</v>
      </c>
      <c r="E319" s="352" t="s">
        <v>37</v>
      </c>
      <c r="F319" s="352" t="s">
        <v>38</v>
      </c>
      <c r="G319" s="352" t="s">
        <v>39</v>
      </c>
      <c r="H319" s="352" t="s">
        <v>40</v>
      </c>
      <c r="I319" s="352" t="s">
        <v>41</v>
      </c>
      <c r="J319" s="352" t="s">
        <v>42</v>
      </c>
      <c r="K319" s="352" t="s">
        <v>43</v>
      </c>
      <c r="L319" s="352" t="s">
        <v>44</v>
      </c>
      <c r="M319" s="352" t="s">
        <v>45</v>
      </c>
      <c r="N319" s="352" t="s">
        <v>46</v>
      </c>
      <c r="O319" s="352" t="s">
        <v>47</v>
      </c>
      <c r="P319" s="352" t="s">
        <v>48</v>
      </c>
      <c r="Q319" s="352" t="s">
        <v>24</v>
      </c>
      <c r="R319" s="352" t="s">
        <v>49</v>
      </c>
      <c r="S319" s="352" t="s">
        <v>25</v>
      </c>
      <c r="T319" s="352" t="s">
        <v>1181</v>
      </c>
      <c r="U319" s="310" t="s">
        <v>1189</v>
      </c>
    </row>
    <row r="320" spans="1:21" ht="20.100000000000001" customHeight="1">
      <c r="A320" s="40" t="s">
        <v>202</v>
      </c>
      <c r="B320" s="40"/>
      <c r="C320" s="40"/>
      <c r="D320" s="103">
        <v>-54</v>
      </c>
      <c r="E320" s="103">
        <v>-57</v>
      </c>
      <c r="F320" s="103">
        <v>-9</v>
      </c>
      <c r="G320" s="103">
        <v>-59</v>
      </c>
      <c r="H320" s="103">
        <v>23</v>
      </c>
      <c r="I320" s="103">
        <v>-42</v>
      </c>
      <c r="J320" s="103">
        <v>-11</v>
      </c>
      <c r="K320" s="103">
        <v>89</v>
      </c>
      <c r="L320" s="103">
        <v>20</v>
      </c>
      <c r="M320" s="103">
        <v>2</v>
      </c>
      <c r="N320" s="103">
        <v>38</v>
      </c>
      <c r="O320" s="103">
        <v>-38</v>
      </c>
      <c r="P320" s="103">
        <v>7</v>
      </c>
      <c r="Q320" s="103">
        <v>28</v>
      </c>
      <c r="R320" s="103">
        <v>9</v>
      </c>
      <c r="S320" s="103">
        <v>12</v>
      </c>
      <c r="T320" s="103">
        <v>-10</v>
      </c>
      <c r="U320" s="247">
        <v>52</v>
      </c>
    </row>
    <row r="321" spans="1:21" ht="20.100000000000001" customHeight="1">
      <c r="A321" s="40" t="s">
        <v>1</v>
      </c>
      <c r="B321" s="40"/>
      <c r="C321" s="40"/>
      <c r="D321" s="103">
        <v>0</v>
      </c>
      <c r="E321" s="103">
        <v>0</v>
      </c>
      <c r="F321" s="103">
        <v>0</v>
      </c>
      <c r="G321" s="103">
        <v>0</v>
      </c>
      <c r="H321" s="103">
        <v>0</v>
      </c>
      <c r="I321" s="103">
        <v>0</v>
      </c>
      <c r="J321" s="103">
        <v>0</v>
      </c>
      <c r="K321" s="103">
        <v>0</v>
      </c>
      <c r="L321" s="103">
        <v>0</v>
      </c>
      <c r="M321" s="103">
        <v>0</v>
      </c>
      <c r="N321" s="103">
        <v>0</v>
      </c>
      <c r="O321" s="103">
        <v>0</v>
      </c>
      <c r="P321" s="103">
        <v>0</v>
      </c>
      <c r="Q321" s="103">
        <v>0</v>
      </c>
      <c r="R321" s="103">
        <v>0</v>
      </c>
      <c r="S321" s="103">
        <v>0</v>
      </c>
      <c r="T321" s="103">
        <v>0</v>
      </c>
      <c r="U321" s="247">
        <v>0</v>
      </c>
    </row>
    <row r="322" spans="1:21" ht="20.100000000000001" customHeight="1">
      <c r="A322" s="107" t="s">
        <v>203</v>
      </c>
      <c r="B322" s="107"/>
      <c r="C322" s="107"/>
      <c r="D322" s="103">
        <v>-1</v>
      </c>
      <c r="E322" s="103">
        <v>0</v>
      </c>
      <c r="F322" s="103">
        <v>-5</v>
      </c>
      <c r="G322" s="103">
        <v>0</v>
      </c>
      <c r="H322" s="103">
        <v>-1</v>
      </c>
      <c r="I322" s="103">
        <v>-1</v>
      </c>
      <c r="J322" s="103">
        <v>2</v>
      </c>
      <c r="K322" s="103">
        <v>-1</v>
      </c>
      <c r="L322" s="103">
        <v>1</v>
      </c>
      <c r="M322" s="103">
        <v>0</v>
      </c>
      <c r="N322" s="103">
        <v>-4</v>
      </c>
      <c r="O322" s="103">
        <v>0</v>
      </c>
      <c r="P322" s="103">
        <v>3</v>
      </c>
      <c r="Q322" s="103">
        <v>-1</v>
      </c>
      <c r="R322" s="103">
        <v>0</v>
      </c>
      <c r="S322" s="103">
        <v>-2</v>
      </c>
      <c r="T322" s="103">
        <v>-2</v>
      </c>
      <c r="U322" s="247">
        <v>4</v>
      </c>
    </row>
    <row r="323" spans="1:21" ht="20.100000000000001" customHeight="1" thickBot="1">
      <c r="A323" s="116" t="s">
        <v>206</v>
      </c>
      <c r="B323" s="564"/>
      <c r="C323" s="565"/>
      <c r="D323" s="203">
        <v>-56</v>
      </c>
      <c r="E323" s="203">
        <v>-57</v>
      </c>
      <c r="F323" s="203">
        <v>-14</v>
      </c>
      <c r="G323" s="203">
        <v>-59</v>
      </c>
      <c r="H323" s="203">
        <v>22</v>
      </c>
      <c r="I323" s="203">
        <v>-42</v>
      </c>
      <c r="J323" s="203">
        <v>-9</v>
      </c>
      <c r="K323" s="203">
        <v>89</v>
      </c>
      <c r="L323" s="203">
        <v>21</v>
      </c>
      <c r="M323" s="203">
        <v>2</v>
      </c>
      <c r="N323" s="203">
        <v>34</v>
      </c>
      <c r="O323" s="203">
        <v>-38</v>
      </c>
      <c r="P323" s="203">
        <v>9</v>
      </c>
      <c r="Q323" s="203">
        <v>27</v>
      </c>
      <c r="R323" s="203">
        <v>9</v>
      </c>
      <c r="S323" s="203">
        <v>10</v>
      </c>
      <c r="T323" s="203">
        <v>-13</v>
      </c>
      <c r="U323" s="307">
        <v>57</v>
      </c>
    </row>
    <row r="324" spans="1:21" ht="20.100000000000001" customHeight="1" thickTop="1">
      <c r="A324" s="39"/>
      <c r="B324" s="39"/>
      <c r="C324" s="39"/>
      <c r="D324" s="103"/>
      <c r="E324" s="103"/>
      <c r="F324" s="103"/>
      <c r="G324" s="103"/>
      <c r="H324" s="103"/>
      <c r="I324" s="103"/>
      <c r="J324" s="103"/>
      <c r="K324" s="103"/>
      <c r="L324" s="103"/>
      <c r="M324" s="103"/>
      <c r="N324" s="103"/>
      <c r="O324" s="103"/>
      <c r="P324" s="103"/>
      <c r="Q324" s="103"/>
      <c r="R324" s="103"/>
      <c r="S324" s="103"/>
      <c r="T324" s="103"/>
      <c r="U324" s="253"/>
    </row>
    <row r="325" spans="1:21" ht="39.950000000000003" customHeight="1">
      <c r="A325" s="645" t="s">
        <v>218</v>
      </c>
      <c r="B325" s="645"/>
      <c r="C325" s="645"/>
      <c r="D325" s="645"/>
      <c r="E325" s="645"/>
      <c r="F325" s="645"/>
      <c r="G325" s="645"/>
      <c r="H325" s="645"/>
      <c r="I325" s="645"/>
      <c r="J325" s="645"/>
      <c r="K325" s="645"/>
      <c r="L325" s="645"/>
      <c r="M325" s="645"/>
      <c r="N325" s="645"/>
      <c r="O325" s="645"/>
      <c r="P325" s="305"/>
      <c r="Q325" s="305"/>
      <c r="R325" s="305"/>
      <c r="S325" s="305"/>
      <c r="T325" s="305"/>
      <c r="U325" s="305"/>
    </row>
    <row r="326" spans="1:21" ht="20.100000000000001" customHeight="1">
      <c r="A326" s="40"/>
      <c r="B326" s="39"/>
      <c r="C326" s="39"/>
      <c r="D326" s="103"/>
      <c r="E326" s="103"/>
      <c r="F326" s="103"/>
      <c r="G326" s="103"/>
      <c r="H326" s="103"/>
      <c r="I326" s="103"/>
      <c r="J326" s="103"/>
      <c r="K326" s="103"/>
      <c r="L326" s="103"/>
      <c r="M326" s="103"/>
      <c r="N326" s="103"/>
      <c r="O326" s="103"/>
      <c r="P326" s="103"/>
      <c r="Q326" s="103"/>
      <c r="R326" s="103"/>
      <c r="S326" s="103"/>
      <c r="T326" s="103"/>
      <c r="U326" s="253"/>
    </row>
    <row r="327" spans="1:21" ht="20.100000000000001" customHeight="1">
      <c r="A327" s="40"/>
      <c r="B327" s="39"/>
      <c r="C327" s="39"/>
      <c r="D327" s="253"/>
      <c r="E327" s="253"/>
      <c r="F327" s="253"/>
      <c r="G327" s="253"/>
      <c r="H327" s="253"/>
      <c r="I327" s="253"/>
      <c r="J327" s="253"/>
      <c r="K327" s="253"/>
      <c r="L327" s="253"/>
      <c r="M327" s="253"/>
      <c r="N327" s="253"/>
      <c r="O327" s="253"/>
      <c r="P327" s="253"/>
      <c r="Q327" s="253"/>
      <c r="R327" s="253"/>
      <c r="S327" s="253"/>
      <c r="T327" s="253"/>
      <c r="U327" s="253"/>
    </row>
    <row r="328" spans="1:21" ht="20.100000000000001" customHeight="1">
      <c r="A328" s="39" t="s">
        <v>219</v>
      </c>
      <c r="B328" s="39"/>
      <c r="C328" s="39"/>
      <c r="D328" s="103"/>
      <c r="E328" s="103"/>
      <c r="F328" s="103"/>
      <c r="G328" s="103"/>
      <c r="H328" s="103"/>
      <c r="I328" s="103"/>
      <c r="J328" s="103"/>
      <c r="K328" s="103"/>
      <c r="L328" s="103"/>
      <c r="M328" s="103"/>
      <c r="N328" s="103"/>
      <c r="O328" s="103"/>
      <c r="P328" s="103"/>
      <c r="Q328" s="103"/>
      <c r="R328" s="103"/>
      <c r="S328" s="103"/>
      <c r="T328" s="103"/>
      <c r="U328" s="253"/>
    </row>
    <row r="329" spans="1:21" ht="39.950000000000003" customHeight="1" thickBot="1">
      <c r="A329" s="3" t="s">
        <v>3</v>
      </c>
      <c r="B329" s="99"/>
      <c r="C329" s="100"/>
      <c r="D329" s="352" t="s">
        <v>36</v>
      </c>
      <c r="E329" s="352" t="s">
        <v>37</v>
      </c>
      <c r="F329" s="352" t="s">
        <v>38</v>
      </c>
      <c r="G329" s="352" t="s">
        <v>39</v>
      </c>
      <c r="H329" s="352" t="s">
        <v>40</v>
      </c>
      <c r="I329" s="352" t="s">
        <v>41</v>
      </c>
      <c r="J329" s="352" t="s">
        <v>42</v>
      </c>
      <c r="K329" s="352" t="s">
        <v>43</v>
      </c>
      <c r="L329" s="352" t="s">
        <v>44</v>
      </c>
      <c r="M329" s="352" t="s">
        <v>45</v>
      </c>
      <c r="N329" s="352" t="s">
        <v>46</v>
      </c>
      <c r="O329" s="352" t="s">
        <v>47</v>
      </c>
      <c r="P329" s="352" t="s">
        <v>48</v>
      </c>
      <c r="Q329" s="352" t="s">
        <v>24</v>
      </c>
      <c r="R329" s="352" t="s">
        <v>49</v>
      </c>
      <c r="S329" s="352" t="s">
        <v>25</v>
      </c>
      <c r="T329" s="352" t="s">
        <v>1181</v>
      </c>
      <c r="U329" s="310" t="s">
        <v>1189</v>
      </c>
    </row>
    <row r="330" spans="1:21" ht="20.100000000000001" customHeight="1">
      <c r="A330" s="40" t="s">
        <v>0</v>
      </c>
      <c r="B330" s="40"/>
      <c r="C330" s="40"/>
      <c r="D330" s="103">
        <v>10</v>
      </c>
      <c r="E330" s="103">
        <v>10</v>
      </c>
      <c r="F330" s="103">
        <v>15</v>
      </c>
      <c r="G330" s="103">
        <v>-68</v>
      </c>
      <c r="H330" s="103">
        <v>10</v>
      </c>
      <c r="I330" s="103">
        <v>-41</v>
      </c>
      <c r="J330" s="103">
        <v>7</v>
      </c>
      <c r="K330" s="103">
        <v>31</v>
      </c>
      <c r="L330" s="103">
        <v>11</v>
      </c>
      <c r="M330" s="103">
        <v>-1</v>
      </c>
      <c r="N330" s="103">
        <v>-1</v>
      </c>
      <c r="O330" s="103">
        <v>-35</v>
      </c>
      <c r="P330" s="103">
        <v>5</v>
      </c>
      <c r="Q330" s="103">
        <v>8</v>
      </c>
      <c r="R330" s="103">
        <v>0</v>
      </c>
      <c r="S330" s="103">
        <v>16</v>
      </c>
      <c r="T330" s="103">
        <v>-1</v>
      </c>
      <c r="U330" s="247">
        <v>-6</v>
      </c>
    </row>
    <row r="331" spans="1:21" ht="20.100000000000001" customHeight="1">
      <c r="A331" s="40" t="s">
        <v>1</v>
      </c>
      <c r="B331" s="40"/>
      <c r="C331" s="40"/>
      <c r="D331" s="103">
        <v>0</v>
      </c>
      <c r="E331" s="103">
        <v>0</v>
      </c>
      <c r="F331" s="103">
        <v>0</v>
      </c>
      <c r="G331" s="103">
        <v>0</v>
      </c>
      <c r="H331" s="103">
        <v>0</v>
      </c>
      <c r="I331" s="103">
        <v>0</v>
      </c>
      <c r="J331" s="103">
        <v>0</v>
      </c>
      <c r="K331" s="103">
        <v>0</v>
      </c>
      <c r="L331" s="103">
        <v>0</v>
      </c>
      <c r="M331" s="103">
        <v>0</v>
      </c>
      <c r="N331" s="103">
        <v>0</v>
      </c>
      <c r="O331" s="103">
        <v>0</v>
      </c>
      <c r="P331" s="103">
        <v>0</v>
      </c>
      <c r="Q331" s="103">
        <v>0</v>
      </c>
      <c r="R331" s="103">
        <v>0</v>
      </c>
      <c r="S331" s="103">
        <v>0</v>
      </c>
      <c r="T331" s="103">
        <v>0</v>
      </c>
      <c r="U331" s="247">
        <v>0</v>
      </c>
    </row>
    <row r="332" spans="1:21" ht="20.100000000000001" customHeight="1">
      <c r="A332" s="107" t="s">
        <v>203</v>
      </c>
      <c r="B332" s="107"/>
      <c r="C332" s="107"/>
      <c r="D332" s="103">
        <v>-1</v>
      </c>
      <c r="E332" s="103">
        <v>0</v>
      </c>
      <c r="F332" s="103">
        <v>-5</v>
      </c>
      <c r="G332" s="103">
        <v>0</v>
      </c>
      <c r="H332" s="103">
        <v>-1</v>
      </c>
      <c r="I332" s="103">
        <v>-1</v>
      </c>
      <c r="J332" s="103">
        <v>2</v>
      </c>
      <c r="K332" s="103">
        <v>-1</v>
      </c>
      <c r="L332" s="103">
        <v>1</v>
      </c>
      <c r="M332" s="103">
        <v>0</v>
      </c>
      <c r="N332" s="103">
        <v>-4</v>
      </c>
      <c r="O332" s="103">
        <v>0</v>
      </c>
      <c r="P332" s="103">
        <v>3</v>
      </c>
      <c r="Q332" s="103">
        <v>-1</v>
      </c>
      <c r="R332" s="103">
        <v>0</v>
      </c>
      <c r="S332" s="103">
        <v>-2</v>
      </c>
      <c r="T332" s="103">
        <v>-2</v>
      </c>
      <c r="U332" s="247">
        <v>4</v>
      </c>
    </row>
    <row r="333" spans="1:21" ht="20.100000000000001" customHeight="1" thickBot="1">
      <c r="A333" s="116" t="s">
        <v>206</v>
      </c>
      <c r="B333" s="294"/>
      <c r="C333" s="295"/>
      <c r="D333" s="203">
        <v>8</v>
      </c>
      <c r="E333" s="203">
        <v>9</v>
      </c>
      <c r="F333" s="203">
        <v>10</v>
      </c>
      <c r="G333" s="203">
        <v>-68</v>
      </c>
      <c r="H333" s="203">
        <v>10</v>
      </c>
      <c r="I333" s="203">
        <v>-42</v>
      </c>
      <c r="J333" s="203">
        <v>9</v>
      </c>
      <c r="K333" s="203">
        <v>31</v>
      </c>
      <c r="L333" s="203">
        <v>12</v>
      </c>
      <c r="M333" s="203">
        <v>-1</v>
      </c>
      <c r="N333" s="203">
        <v>-5</v>
      </c>
      <c r="O333" s="203">
        <v>-35</v>
      </c>
      <c r="P333" s="203">
        <v>8</v>
      </c>
      <c r="Q333" s="203">
        <v>7</v>
      </c>
      <c r="R333" s="203">
        <v>-1</v>
      </c>
      <c r="S333" s="203">
        <v>14</v>
      </c>
      <c r="T333" s="203">
        <v>-4</v>
      </c>
      <c r="U333" s="307">
        <v>-1</v>
      </c>
    </row>
    <row r="334" spans="1:21" ht="20.100000000000001" customHeight="1" thickTop="1">
      <c r="A334" s="39"/>
      <c r="B334" s="39"/>
      <c r="C334" s="362"/>
      <c r="D334" s="552"/>
      <c r="E334" s="552"/>
      <c r="F334" s="552"/>
      <c r="G334" s="552"/>
      <c r="H334" s="552"/>
      <c r="I334" s="552"/>
      <c r="J334" s="552"/>
      <c r="K334" s="552"/>
      <c r="L334" s="552"/>
      <c r="M334" s="552"/>
      <c r="N334" s="552"/>
      <c r="O334" s="552"/>
      <c r="P334" s="552"/>
      <c r="Q334" s="552"/>
      <c r="R334" s="552"/>
      <c r="S334" s="552"/>
      <c r="T334" s="552"/>
      <c r="U334" s="253"/>
    </row>
    <row r="335" spans="1:21" ht="20.100000000000001" customHeight="1">
      <c r="A335" s="40"/>
      <c r="B335" s="40"/>
      <c r="C335" s="40"/>
      <c r="D335" s="103"/>
      <c r="E335" s="103"/>
      <c r="F335" s="103"/>
      <c r="G335" s="103"/>
      <c r="H335" s="103"/>
      <c r="I335" s="103"/>
      <c r="J335" s="103"/>
      <c r="K335" s="103"/>
      <c r="L335" s="103"/>
      <c r="M335" s="103"/>
      <c r="N335" s="103"/>
      <c r="O335" s="103"/>
      <c r="P335" s="103"/>
      <c r="Q335" s="103"/>
      <c r="R335" s="103"/>
      <c r="S335" s="103"/>
      <c r="T335" s="103"/>
      <c r="U335" s="253"/>
    </row>
    <row r="336" spans="1:21" ht="20.100000000000001" customHeight="1">
      <c r="A336" s="39" t="s">
        <v>220</v>
      </c>
      <c r="B336" s="42"/>
      <c r="C336" s="42"/>
      <c r="D336" s="103"/>
      <c r="E336" s="103"/>
      <c r="F336" s="103"/>
      <c r="G336" s="103"/>
      <c r="H336" s="103"/>
      <c r="I336" s="103"/>
      <c r="J336" s="103"/>
      <c r="K336" s="103"/>
      <c r="L336" s="103"/>
      <c r="M336" s="103"/>
      <c r="N336" s="103"/>
      <c r="O336" s="103"/>
      <c r="P336" s="103"/>
      <c r="Q336" s="103"/>
      <c r="R336" s="103"/>
      <c r="S336" s="103"/>
      <c r="T336" s="103"/>
      <c r="U336" s="253"/>
    </row>
    <row r="337" spans="1:21" ht="39.950000000000003" customHeight="1" thickBot="1">
      <c r="A337" s="3" t="s">
        <v>3</v>
      </c>
      <c r="B337" s="99"/>
      <c r="C337" s="100"/>
      <c r="D337" s="352" t="s">
        <v>79</v>
      </c>
      <c r="E337" s="352" t="s">
        <v>80</v>
      </c>
      <c r="F337" s="352" t="s">
        <v>81</v>
      </c>
      <c r="G337" s="352" t="s">
        <v>82</v>
      </c>
      <c r="H337" s="352" t="s">
        <v>83</v>
      </c>
      <c r="I337" s="352" t="s">
        <v>84</v>
      </c>
      <c r="J337" s="352" t="s">
        <v>85</v>
      </c>
      <c r="K337" s="352" t="s">
        <v>86</v>
      </c>
      <c r="L337" s="352" t="s">
        <v>87</v>
      </c>
      <c r="M337" s="352" t="s">
        <v>88</v>
      </c>
      <c r="N337" s="352" t="s">
        <v>89</v>
      </c>
      <c r="O337" s="352" t="s">
        <v>90</v>
      </c>
      <c r="P337" s="352" t="s">
        <v>91</v>
      </c>
      <c r="Q337" s="352" t="s">
        <v>26</v>
      </c>
      <c r="R337" s="352" t="s">
        <v>92</v>
      </c>
      <c r="S337" s="352" t="s">
        <v>27</v>
      </c>
      <c r="T337" s="352" t="s">
        <v>1182</v>
      </c>
      <c r="U337" s="97" t="s">
        <v>1211</v>
      </c>
    </row>
    <row r="338" spans="1:21" ht="20.100000000000001" customHeight="1">
      <c r="A338" s="40" t="s">
        <v>0</v>
      </c>
      <c r="B338" s="40"/>
      <c r="C338" s="40"/>
      <c r="D338" s="103">
        <v>1047</v>
      </c>
      <c r="E338" s="103">
        <v>985</v>
      </c>
      <c r="F338" s="103">
        <v>977</v>
      </c>
      <c r="G338" s="103">
        <v>987</v>
      </c>
      <c r="H338" s="103">
        <v>992</v>
      </c>
      <c r="I338" s="103">
        <v>974</v>
      </c>
      <c r="J338" s="103">
        <v>964</v>
      </c>
      <c r="K338" s="103">
        <v>1000</v>
      </c>
      <c r="L338" s="103">
        <v>1169</v>
      </c>
      <c r="M338" s="103">
        <v>1162</v>
      </c>
      <c r="N338" s="103">
        <v>1170</v>
      </c>
      <c r="O338" s="103">
        <v>1189</v>
      </c>
      <c r="P338" s="103">
        <v>1232</v>
      </c>
      <c r="Q338" s="103">
        <v>1217</v>
      </c>
      <c r="R338" s="103">
        <v>1223</v>
      </c>
      <c r="S338" s="103">
        <v>1243</v>
      </c>
      <c r="T338" s="103">
        <v>1240</v>
      </c>
      <c r="U338" s="247">
        <v>1250</v>
      </c>
    </row>
    <row r="339" spans="1:21" ht="20.100000000000001" customHeight="1">
      <c r="A339" s="40" t="s">
        <v>1</v>
      </c>
      <c r="B339" s="40"/>
      <c r="C339" s="40"/>
      <c r="D339" s="103">
        <v>0</v>
      </c>
      <c r="E339" s="103">
        <v>0</v>
      </c>
      <c r="F339" s="103">
        <v>0</v>
      </c>
      <c r="G339" s="103">
        <v>0</v>
      </c>
      <c r="H339" s="103">
        <v>0</v>
      </c>
      <c r="I339" s="103">
        <v>0</v>
      </c>
      <c r="J339" s="103">
        <v>0</v>
      </c>
      <c r="K339" s="103">
        <v>0</v>
      </c>
      <c r="L339" s="103">
        <v>0</v>
      </c>
      <c r="M339" s="103">
        <v>0</v>
      </c>
      <c r="N339" s="103">
        <v>0</v>
      </c>
      <c r="O339" s="103">
        <v>1</v>
      </c>
      <c r="P339" s="103">
        <v>1</v>
      </c>
      <c r="Q339" s="103">
        <v>0</v>
      </c>
      <c r="R339" s="103">
        <v>0</v>
      </c>
      <c r="S339" s="103">
        <v>0</v>
      </c>
      <c r="T339" s="103">
        <v>0</v>
      </c>
      <c r="U339" s="247">
        <v>0</v>
      </c>
    </row>
    <row r="340" spans="1:21" ht="20.100000000000001" customHeight="1">
      <c r="A340" s="40" t="s">
        <v>203</v>
      </c>
      <c r="B340" s="40"/>
      <c r="C340" s="40"/>
      <c r="D340" s="103">
        <v>54</v>
      </c>
      <c r="E340" s="103">
        <v>58</v>
      </c>
      <c r="F340" s="103">
        <v>49</v>
      </c>
      <c r="G340" s="103">
        <v>51</v>
      </c>
      <c r="H340" s="103">
        <v>52</v>
      </c>
      <c r="I340" s="103">
        <v>53</v>
      </c>
      <c r="J340" s="103">
        <v>57</v>
      </c>
      <c r="K340" s="103">
        <v>59</v>
      </c>
      <c r="L340" s="103">
        <v>62</v>
      </c>
      <c r="M340" s="103">
        <v>70</v>
      </c>
      <c r="N340" s="103">
        <v>68</v>
      </c>
      <c r="O340" s="103">
        <v>71</v>
      </c>
      <c r="P340" s="103">
        <v>76</v>
      </c>
      <c r="Q340" s="103">
        <v>81</v>
      </c>
      <c r="R340" s="103">
        <v>86</v>
      </c>
      <c r="S340" s="103">
        <v>92</v>
      </c>
      <c r="T340" s="103">
        <v>98</v>
      </c>
      <c r="U340" s="247">
        <v>103</v>
      </c>
    </row>
    <row r="341" spans="1:21" ht="20.100000000000001" customHeight="1">
      <c r="A341" s="40" t="s">
        <v>221</v>
      </c>
      <c r="B341" s="40"/>
      <c r="C341" s="361"/>
      <c r="D341" s="103">
        <v>458</v>
      </c>
      <c r="E341" s="103">
        <v>592</v>
      </c>
      <c r="F341" s="103">
        <v>561</v>
      </c>
      <c r="G341" s="103">
        <v>211</v>
      </c>
      <c r="H341" s="103">
        <v>221</v>
      </c>
      <c r="I341" s="103" t="s">
        <v>68</v>
      </c>
      <c r="J341" s="567">
        <v>0</v>
      </c>
      <c r="K341" s="567">
        <v>0</v>
      </c>
      <c r="L341" s="567"/>
      <c r="M341" s="567"/>
      <c r="N341" s="567"/>
      <c r="O341" s="567"/>
      <c r="P341" s="567"/>
      <c r="Q341" s="567"/>
      <c r="R341" s="567"/>
      <c r="S341" s="567"/>
      <c r="T341" s="567"/>
      <c r="U341" s="567"/>
    </row>
    <row r="342" spans="1:21" ht="20.100000000000001" customHeight="1">
      <c r="A342" s="40" t="s">
        <v>222</v>
      </c>
      <c r="B342" s="40"/>
      <c r="C342" s="361"/>
      <c r="D342" s="103">
        <v>665</v>
      </c>
      <c r="E342" s="103">
        <v>681</v>
      </c>
      <c r="F342" s="103" t="s">
        <v>68</v>
      </c>
      <c r="G342" s="103" t="s">
        <v>68</v>
      </c>
      <c r="H342" s="103"/>
      <c r="I342" s="103"/>
      <c r="J342" s="103"/>
      <c r="K342" s="103"/>
      <c r="L342" s="103"/>
      <c r="M342" s="103"/>
      <c r="N342" s="103"/>
      <c r="O342" s="103"/>
      <c r="P342" s="103"/>
      <c r="Q342" s="103"/>
      <c r="R342" s="103"/>
      <c r="S342" s="103"/>
      <c r="T342" s="103"/>
      <c r="U342" s="247"/>
    </row>
    <row r="343" spans="1:21" ht="20.100000000000001" customHeight="1" thickBot="1">
      <c r="A343" s="116" t="s">
        <v>223</v>
      </c>
      <c r="B343" s="116"/>
      <c r="C343" s="116"/>
      <c r="D343" s="203">
        <v>2225</v>
      </c>
      <c r="E343" s="203">
        <v>2316</v>
      </c>
      <c r="F343" s="203">
        <v>1586</v>
      </c>
      <c r="G343" s="203">
        <v>1249</v>
      </c>
      <c r="H343" s="203">
        <v>1265</v>
      </c>
      <c r="I343" s="203">
        <v>1027</v>
      </c>
      <c r="J343" s="203">
        <v>1021</v>
      </c>
      <c r="K343" s="203">
        <v>1059</v>
      </c>
      <c r="L343" s="203">
        <v>1231</v>
      </c>
      <c r="M343" s="203">
        <v>1233</v>
      </c>
      <c r="N343" s="203">
        <v>1237</v>
      </c>
      <c r="O343" s="203">
        <v>1260</v>
      </c>
      <c r="P343" s="203">
        <v>1309</v>
      </c>
      <c r="Q343" s="203">
        <v>1298</v>
      </c>
      <c r="R343" s="203">
        <v>1309</v>
      </c>
      <c r="S343" s="203">
        <v>1335</v>
      </c>
      <c r="T343" s="203">
        <v>1338</v>
      </c>
      <c r="U343" s="307">
        <v>1354</v>
      </c>
    </row>
    <row r="344" spans="1:21" ht="20.100000000000001" customHeight="1" thickTop="1">
      <c r="A344" s="39"/>
      <c r="B344" s="39"/>
      <c r="C344" s="39"/>
      <c r="D344" s="103"/>
      <c r="E344" s="103"/>
      <c r="F344" s="103"/>
      <c r="G344" s="103"/>
      <c r="H344" s="103"/>
      <c r="I344" s="103"/>
      <c r="J344" s="103"/>
      <c r="K344" s="103"/>
      <c r="L344" s="103"/>
      <c r="M344" s="103"/>
      <c r="N344" s="103"/>
      <c r="O344" s="103"/>
      <c r="P344" s="103"/>
      <c r="Q344" s="103"/>
      <c r="R344" s="103"/>
      <c r="S344" s="103"/>
      <c r="T344" s="103"/>
      <c r="U344" s="253"/>
    </row>
    <row r="345" spans="1:21" ht="20.100000000000001" customHeight="1">
      <c r="A345" s="39"/>
      <c r="B345" s="39"/>
      <c r="C345" s="39"/>
      <c r="D345" s="103"/>
      <c r="E345" s="103"/>
      <c r="F345" s="103"/>
      <c r="G345" s="103"/>
      <c r="H345" s="103"/>
      <c r="I345" s="103"/>
      <c r="J345" s="103"/>
      <c r="K345" s="103"/>
      <c r="L345" s="103"/>
      <c r="M345" s="103"/>
      <c r="N345" s="103"/>
      <c r="O345" s="103"/>
      <c r="P345" s="103"/>
      <c r="Q345" s="103"/>
      <c r="R345" s="103"/>
      <c r="S345" s="103"/>
      <c r="T345" s="103"/>
      <c r="U345" s="253"/>
    </row>
    <row r="346" spans="1:21" ht="20.100000000000001" customHeight="1">
      <c r="A346" s="39" t="s">
        <v>224</v>
      </c>
      <c r="B346" s="42"/>
      <c r="C346" s="42"/>
      <c r="D346" s="103"/>
      <c r="E346" s="103"/>
      <c r="F346" s="103"/>
      <c r="G346" s="103"/>
      <c r="H346" s="103"/>
      <c r="I346" s="103"/>
      <c r="J346" s="103"/>
      <c r="K346" s="103"/>
      <c r="L346" s="103"/>
      <c r="M346" s="103"/>
      <c r="N346" s="103"/>
      <c r="O346" s="103"/>
      <c r="P346" s="103"/>
      <c r="Q346" s="103"/>
      <c r="R346" s="103"/>
      <c r="S346" s="103"/>
      <c r="T346" s="103"/>
      <c r="U346" s="253"/>
    </row>
    <row r="347" spans="1:21" ht="39.950000000000003" customHeight="1" thickBot="1">
      <c r="A347" s="3" t="s">
        <v>3</v>
      </c>
      <c r="B347" s="99"/>
      <c r="C347" s="100"/>
      <c r="D347" s="352" t="s">
        <v>36</v>
      </c>
      <c r="E347" s="352" t="s">
        <v>37</v>
      </c>
      <c r="F347" s="352" t="s">
        <v>38</v>
      </c>
      <c r="G347" s="352" t="s">
        <v>39</v>
      </c>
      <c r="H347" s="352" t="s">
        <v>40</v>
      </c>
      <c r="I347" s="352" t="s">
        <v>41</v>
      </c>
      <c r="J347" s="352" t="s">
        <v>42</v>
      </c>
      <c r="K347" s="352" t="s">
        <v>43</v>
      </c>
      <c r="L347" s="352" t="s">
        <v>44</v>
      </c>
      <c r="M347" s="352" t="s">
        <v>45</v>
      </c>
      <c r="N347" s="352" t="s">
        <v>46</v>
      </c>
      <c r="O347" s="352" t="s">
        <v>47</v>
      </c>
      <c r="P347" s="352" t="s">
        <v>48</v>
      </c>
      <c r="Q347" s="352" t="s">
        <v>24</v>
      </c>
      <c r="R347" s="352" t="s">
        <v>49</v>
      </c>
      <c r="S347" s="352" t="s">
        <v>25</v>
      </c>
      <c r="T347" s="352" t="s">
        <v>1181</v>
      </c>
      <c r="U347" s="310" t="s">
        <v>1189</v>
      </c>
    </row>
    <row r="348" spans="1:21" ht="20.100000000000001" customHeight="1">
      <c r="A348" s="40" t="s">
        <v>0</v>
      </c>
      <c r="B348" s="40"/>
      <c r="C348" s="40"/>
      <c r="D348" s="103">
        <v>50</v>
      </c>
      <c r="E348" s="103">
        <v>59</v>
      </c>
      <c r="F348" s="103">
        <v>99</v>
      </c>
      <c r="G348" s="103">
        <v>106</v>
      </c>
      <c r="H348" s="103">
        <v>86</v>
      </c>
      <c r="I348" s="103">
        <v>135</v>
      </c>
      <c r="J348" s="103">
        <v>116</v>
      </c>
      <c r="K348" s="103">
        <v>112</v>
      </c>
      <c r="L348" s="103">
        <v>61</v>
      </c>
      <c r="M348" s="103">
        <v>94</v>
      </c>
      <c r="N348" s="103">
        <v>95</v>
      </c>
      <c r="O348" s="103">
        <v>105</v>
      </c>
      <c r="P348" s="103">
        <v>117</v>
      </c>
      <c r="Q348" s="103">
        <v>90</v>
      </c>
      <c r="R348" s="103">
        <v>88</v>
      </c>
      <c r="S348" s="103">
        <v>143</v>
      </c>
      <c r="T348" s="103">
        <v>82</v>
      </c>
      <c r="U348" s="247">
        <v>108</v>
      </c>
    </row>
    <row r="349" spans="1:21" ht="20.100000000000001" customHeight="1">
      <c r="A349" s="40" t="s">
        <v>1</v>
      </c>
      <c r="B349" s="40"/>
      <c r="C349" s="40"/>
      <c r="D349" s="103">
        <v>16</v>
      </c>
      <c r="E349" s="103">
        <v>17</v>
      </c>
      <c r="F349" s="103">
        <v>18</v>
      </c>
      <c r="G349" s="103">
        <v>20</v>
      </c>
      <c r="H349" s="103">
        <v>20</v>
      </c>
      <c r="I349" s="103">
        <v>20</v>
      </c>
      <c r="J349" s="103">
        <v>19</v>
      </c>
      <c r="K349" s="103">
        <v>22</v>
      </c>
      <c r="L349" s="103">
        <v>17</v>
      </c>
      <c r="M349" s="103">
        <v>18</v>
      </c>
      <c r="N349" s="103">
        <v>18</v>
      </c>
      <c r="O349" s="103">
        <v>18</v>
      </c>
      <c r="P349" s="103">
        <v>14</v>
      </c>
      <c r="Q349" s="103">
        <v>13</v>
      </c>
      <c r="R349" s="103">
        <v>15</v>
      </c>
      <c r="S349" s="103">
        <v>15</v>
      </c>
      <c r="T349" s="103">
        <v>16</v>
      </c>
      <c r="U349" s="247">
        <v>15</v>
      </c>
    </row>
    <row r="350" spans="1:21" ht="20.100000000000001" customHeight="1">
      <c r="A350" s="107" t="s">
        <v>203</v>
      </c>
      <c r="B350" s="107"/>
      <c r="C350" s="107"/>
      <c r="D350" s="103">
        <v>10</v>
      </c>
      <c r="E350" s="103">
        <v>27</v>
      </c>
      <c r="F350" s="103">
        <v>22</v>
      </c>
      <c r="G350" s="103">
        <v>26</v>
      </c>
      <c r="H350" s="103">
        <v>15</v>
      </c>
      <c r="I350" s="103">
        <v>24</v>
      </c>
      <c r="J350" s="103">
        <v>18</v>
      </c>
      <c r="K350" s="103">
        <v>25</v>
      </c>
      <c r="L350" s="103">
        <v>10</v>
      </c>
      <c r="M350" s="103">
        <v>15</v>
      </c>
      <c r="N350" s="103">
        <v>13</v>
      </c>
      <c r="O350" s="103">
        <v>19</v>
      </c>
      <c r="P350" s="103">
        <v>1</v>
      </c>
      <c r="Q350" s="103">
        <v>0</v>
      </c>
      <c r="R350" s="103">
        <v>1</v>
      </c>
      <c r="S350" s="103">
        <v>2</v>
      </c>
      <c r="T350" s="103">
        <v>1</v>
      </c>
      <c r="U350" s="247">
        <v>2</v>
      </c>
    </row>
    <row r="351" spans="1:21" ht="20.100000000000001" customHeight="1" thickBot="1">
      <c r="A351" s="116" t="s">
        <v>206</v>
      </c>
      <c r="B351" s="294"/>
      <c r="C351" s="295"/>
      <c r="D351" s="203">
        <v>76</v>
      </c>
      <c r="E351" s="203">
        <v>99</v>
      </c>
      <c r="F351" s="203">
        <v>139</v>
      </c>
      <c r="G351" s="203">
        <v>153</v>
      </c>
      <c r="H351" s="203">
        <v>121</v>
      </c>
      <c r="I351" s="203">
        <v>178</v>
      </c>
      <c r="J351" s="203">
        <v>153</v>
      </c>
      <c r="K351" s="203">
        <v>159</v>
      </c>
      <c r="L351" s="203">
        <v>88</v>
      </c>
      <c r="M351" s="203">
        <v>127</v>
      </c>
      <c r="N351" s="203">
        <v>126</v>
      </c>
      <c r="O351" s="203">
        <v>142</v>
      </c>
      <c r="P351" s="203">
        <v>132</v>
      </c>
      <c r="Q351" s="203">
        <v>104</v>
      </c>
      <c r="R351" s="203">
        <v>104</v>
      </c>
      <c r="S351" s="203">
        <v>160</v>
      </c>
      <c r="T351" s="203">
        <v>99</v>
      </c>
      <c r="U351" s="307">
        <v>124</v>
      </c>
    </row>
    <row r="352" spans="1:21" ht="20.100000000000001" customHeight="1" thickTop="1">
      <c r="A352" s="39"/>
      <c r="B352" s="39"/>
      <c r="C352" s="39"/>
      <c r="D352" s="103"/>
      <c r="E352" s="103"/>
      <c r="F352" s="103"/>
      <c r="G352" s="103"/>
      <c r="H352" s="103"/>
      <c r="I352" s="103"/>
      <c r="J352" s="103"/>
      <c r="K352" s="103"/>
      <c r="L352" s="103"/>
      <c r="M352" s="103"/>
      <c r="N352" s="103"/>
      <c r="O352" s="103"/>
      <c r="P352" s="103"/>
      <c r="Q352" s="103"/>
      <c r="R352" s="103"/>
      <c r="S352" s="103"/>
      <c r="T352" s="103"/>
      <c r="U352" s="253"/>
    </row>
    <row r="353" spans="1:21" ht="20.100000000000001" customHeight="1">
      <c r="A353" s="39"/>
      <c r="B353" s="39"/>
      <c r="C353" s="39"/>
      <c r="D353" s="103"/>
      <c r="E353" s="103"/>
      <c r="F353" s="103"/>
      <c r="G353" s="103"/>
      <c r="H353" s="103"/>
      <c r="I353" s="103"/>
      <c r="J353" s="103"/>
      <c r="K353" s="103"/>
      <c r="L353" s="103"/>
      <c r="M353" s="103"/>
      <c r="N353" s="103"/>
      <c r="O353" s="103"/>
      <c r="P353" s="103"/>
      <c r="Q353" s="103"/>
      <c r="R353" s="103"/>
      <c r="S353" s="103"/>
      <c r="T353" s="103"/>
      <c r="U353" s="253"/>
    </row>
    <row r="354" spans="1:21" ht="20.100000000000001" customHeight="1">
      <c r="A354" s="39" t="s">
        <v>225</v>
      </c>
      <c r="B354" s="42"/>
      <c r="C354" s="42"/>
      <c r="D354" s="103"/>
      <c r="E354" s="103"/>
      <c r="F354" s="103"/>
      <c r="G354" s="103"/>
      <c r="H354" s="103"/>
      <c r="I354" s="103"/>
      <c r="J354" s="103"/>
      <c r="K354" s="103"/>
      <c r="L354" s="103"/>
      <c r="M354" s="103"/>
      <c r="N354" s="103"/>
      <c r="O354" s="103"/>
      <c r="P354" s="103"/>
      <c r="Q354" s="103"/>
      <c r="R354" s="103"/>
      <c r="S354" s="103"/>
      <c r="T354" s="103"/>
      <c r="U354" s="253"/>
    </row>
    <row r="355" spans="1:21" ht="39.950000000000003" customHeight="1" thickBot="1">
      <c r="A355" s="3" t="s">
        <v>3</v>
      </c>
      <c r="B355" s="99"/>
      <c r="C355" s="100"/>
      <c r="D355" s="352" t="s">
        <v>36</v>
      </c>
      <c r="E355" s="352" t="s">
        <v>37</v>
      </c>
      <c r="F355" s="352" t="s">
        <v>38</v>
      </c>
      <c r="G355" s="352" t="s">
        <v>39</v>
      </c>
      <c r="H355" s="352" t="s">
        <v>40</v>
      </c>
      <c r="I355" s="352" t="s">
        <v>41</v>
      </c>
      <c r="J355" s="352" t="s">
        <v>42</v>
      </c>
      <c r="K355" s="352" t="s">
        <v>43</v>
      </c>
      <c r="L355" s="352" t="s">
        <v>44</v>
      </c>
      <c r="M355" s="352" t="s">
        <v>45</v>
      </c>
      <c r="N355" s="352" t="s">
        <v>46</v>
      </c>
      <c r="O355" s="352" t="s">
        <v>47</v>
      </c>
      <c r="P355" s="352" t="s">
        <v>48</v>
      </c>
      <c r="Q355" s="352" t="s">
        <v>24</v>
      </c>
      <c r="R355" s="352" t="s">
        <v>49</v>
      </c>
      <c r="S355" s="352" t="s">
        <v>25</v>
      </c>
      <c r="T355" s="352" t="s">
        <v>1181</v>
      </c>
      <c r="U355" s="310" t="s">
        <v>1189</v>
      </c>
    </row>
    <row r="356" spans="1:21" ht="20.100000000000001" customHeight="1">
      <c r="A356" s="40" t="s">
        <v>0</v>
      </c>
      <c r="B356" s="40"/>
      <c r="C356" s="40"/>
      <c r="D356" s="103">
        <v>0</v>
      </c>
      <c r="E356" s="103">
        <v>0</v>
      </c>
      <c r="F356" s="103">
        <v>2</v>
      </c>
      <c r="G356" s="103">
        <v>0</v>
      </c>
      <c r="H356" s="103">
        <v>4</v>
      </c>
      <c r="I356" s="103">
        <v>0</v>
      </c>
      <c r="J356" s="103">
        <v>0</v>
      </c>
      <c r="K356" s="103">
        <v>1</v>
      </c>
      <c r="L356" s="103">
        <v>0</v>
      </c>
      <c r="M356" s="103">
        <v>0</v>
      </c>
      <c r="N356" s="103">
        <v>0</v>
      </c>
      <c r="O356" s="103">
        <v>0</v>
      </c>
      <c r="P356" s="103">
        <v>18</v>
      </c>
      <c r="Q356" s="103">
        <v>2</v>
      </c>
      <c r="R356" s="103">
        <v>0</v>
      </c>
      <c r="S356" s="103">
        <v>42</v>
      </c>
      <c r="T356" s="103">
        <v>0</v>
      </c>
      <c r="U356" s="247">
        <v>3</v>
      </c>
    </row>
    <row r="357" spans="1:21" ht="20.100000000000001" customHeight="1">
      <c r="A357" s="40" t="s">
        <v>1</v>
      </c>
      <c r="B357" s="40"/>
      <c r="C357" s="40"/>
      <c r="D357" s="103">
        <v>0</v>
      </c>
      <c r="E357" s="103">
        <v>0</v>
      </c>
      <c r="F357" s="103">
        <v>0</v>
      </c>
      <c r="G357" s="103">
        <v>0</v>
      </c>
      <c r="H357" s="103">
        <v>0</v>
      </c>
      <c r="I357" s="103">
        <v>0</v>
      </c>
      <c r="J357" s="103">
        <v>23</v>
      </c>
      <c r="K357" s="103">
        <v>-1</v>
      </c>
      <c r="L357" s="103">
        <v>0</v>
      </c>
      <c r="M357" s="103">
        <v>0</v>
      </c>
      <c r="N357" s="103">
        <v>0</v>
      </c>
      <c r="O357" s="103">
        <v>0</v>
      </c>
      <c r="P357" s="103">
        <v>0</v>
      </c>
      <c r="Q357" s="103">
        <v>21</v>
      </c>
      <c r="R357" s="103">
        <v>0</v>
      </c>
      <c r="S357" s="103">
        <v>-1</v>
      </c>
      <c r="T357" s="103">
        <v>0</v>
      </c>
      <c r="U357" s="247">
        <v>0</v>
      </c>
    </row>
    <row r="358" spans="1:21" ht="20.100000000000001" customHeight="1">
      <c r="A358" s="107" t="s">
        <v>203</v>
      </c>
      <c r="B358" s="107"/>
      <c r="C358" s="107"/>
      <c r="D358" s="103">
        <v>6</v>
      </c>
      <c r="E358" s="103">
        <v>9</v>
      </c>
      <c r="F358" s="103">
        <v>5</v>
      </c>
      <c r="G358" s="103">
        <v>6</v>
      </c>
      <c r="H358" s="103">
        <v>8</v>
      </c>
      <c r="I358" s="103">
        <v>5</v>
      </c>
      <c r="J358" s="103">
        <v>3</v>
      </c>
      <c r="K358" s="103">
        <v>10</v>
      </c>
      <c r="L358" s="103">
        <v>4</v>
      </c>
      <c r="M358" s="103">
        <v>9</v>
      </c>
      <c r="N358" s="103">
        <v>7</v>
      </c>
      <c r="O358" s="103">
        <v>12</v>
      </c>
      <c r="P358" s="103">
        <v>4</v>
      </c>
      <c r="Q358" s="103">
        <v>9</v>
      </c>
      <c r="R358" s="103">
        <v>9</v>
      </c>
      <c r="S358" s="103">
        <v>12</v>
      </c>
      <c r="T358" s="103">
        <v>4</v>
      </c>
      <c r="U358" s="247">
        <v>3</v>
      </c>
    </row>
    <row r="359" spans="1:21" ht="20.100000000000001" customHeight="1" thickBot="1">
      <c r="A359" s="116" t="s">
        <v>206</v>
      </c>
      <c r="B359" s="294"/>
      <c r="C359" s="295"/>
      <c r="D359" s="203">
        <v>6</v>
      </c>
      <c r="E359" s="203">
        <v>10</v>
      </c>
      <c r="F359" s="203">
        <v>7</v>
      </c>
      <c r="G359" s="203">
        <v>6</v>
      </c>
      <c r="H359" s="203">
        <v>12</v>
      </c>
      <c r="I359" s="203">
        <v>5</v>
      </c>
      <c r="J359" s="203">
        <v>26</v>
      </c>
      <c r="K359" s="203">
        <v>10</v>
      </c>
      <c r="L359" s="203">
        <v>4</v>
      </c>
      <c r="M359" s="203">
        <v>9</v>
      </c>
      <c r="N359" s="203">
        <v>7</v>
      </c>
      <c r="O359" s="203">
        <v>12</v>
      </c>
      <c r="P359" s="203">
        <v>22</v>
      </c>
      <c r="Q359" s="203">
        <v>32</v>
      </c>
      <c r="R359" s="203">
        <v>9</v>
      </c>
      <c r="S359" s="203">
        <v>54</v>
      </c>
      <c r="T359" s="203">
        <v>4</v>
      </c>
      <c r="U359" s="307">
        <v>6</v>
      </c>
    </row>
    <row r="360" spans="1:21" ht="20.100000000000001" customHeight="1" thickTop="1">
      <c r="A360" s="210"/>
      <c r="B360" s="39"/>
      <c r="C360" s="39"/>
      <c r="D360" s="103"/>
      <c r="E360" s="103"/>
      <c r="F360" s="103"/>
      <c r="G360" s="103"/>
      <c r="H360" s="103"/>
      <c r="I360" s="103"/>
      <c r="J360" s="103"/>
      <c r="K360" s="103"/>
      <c r="L360" s="103"/>
      <c r="M360" s="103"/>
      <c r="N360" s="103"/>
      <c r="O360" s="103"/>
      <c r="P360" s="103"/>
      <c r="Q360" s="103"/>
      <c r="R360" s="103"/>
      <c r="S360" s="103"/>
      <c r="T360" s="103"/>
      <c r="U360" s="253"/>
    </row>
    <row r="361" spans="1:21" ht="20.100000000000001" customHeight="1">
      <c r="A361" s="210"/>
      <c r="B361" s="39"/>
      <c r="C361" s="39"/>
      <c r="D361" s="103"/>
      <c r="E361" s="103"/>
      <c r="F361" s="103"/>
      <c r="G361" s="103"/>
      <c r="H361" s="103"/>
      <c r="I361" s="103"/>
      <c r="J361" s="103"/>
      <c r="K361" s="103"/>
      <c r="L361" s="103"/>
      <c r="M361" s="103"/>
      <c r="N361" s="103"/>
      <c r="O361" s="103"/>
      <c r="P361" s="103"/>
      <c r="Q361" s="103"/>
      <c r="R361" s="103"/>
      <c r="S361" s="103"/>
      <c r="T361" s="103"/>
      <c r="U361" s="253"/>
    </row>
    <row r="362" spans="1:21" ht="20.100000000000001" customHeight="1">
      <c r="A362" s="39" t="s">
        <v>226</v>
      </c>
      <c r="B362" s="39"/>
      <c r="C362" s="39"/>
      <c r="D362" s="103"/>
      <c r="E362" s="103"/>
      <c r="F362" s="103"/>
      <c r="G362" s="103"/>
      <c r="H362" s="103"/>
      <c r="I362" s="103"/>
      <c r="J362" s="103"/>
      <c r="K362" s="103"/>
      <c r="L362" s="103"/>
      <c r="M362" s="103"/>
      <c r="N362" s="103"/>
      <c r="O362" s="103"/>
      <c r="P362" s="103"/>
      <c r="Q362" s="103"/>
      <c r="R362" s="103"/>
      <c r="S362" s="103"/>
      <c r="T362" s="103"/>
      <c r="U362" s="253"/>
    </row>
    <row r="363" spans="1:21" ht="39.950000000000003" customHeight="1" thickBot="1">
      <c r="A363" s="3" t="s">
        <v>3</v>
      </c>
      <c r="B363" s="99"/>
      <c r="C363" s="100"/>
      <c r="D363" s="352" t="s">
        <v>36</v>
      </c>
      <c r="E363" s="352" t="s">
        <v>37</v>
      </c>
      <c r="F363" s="352" t="s">
        <v>38</v>
      </c>
      <c r="G363" s="352" t="s">
        <v>39</v>
      </c>
      <c r="H363" s="352" t="s">
        <v>40</v>
      </c>
      <c r="I363" s="352" t="s">
        <v>41</v>
      </c>
      <c r="J363" s="352" t="s">
        <v>42</v>
      </c>
      <c r="K363" s="352" t="s">
        <v>43</v>
      </c>
      <c r="L363" s="352" t="s">
        <v>44</v>
      </c>
      <c r="M363" s="352" t="s">
        <v>45</v>
      </c>
      <c r="N363" s="352" t="s">
        <v>46</v>
      </c>
      <c r="O363" s="352" t="s">
        <v>47</v>
      </c>
      <c r="P363" s="352" t="s">
        <v>48</v>
      </c>
      <c r="Q363" s="352" t="s">
        <v>24</v>
      </c>
      <c r="R363" s="352" t="s">
        <v>49</v>
      </c>
      <c r="S363" s="352" t="s">
        <v>25</v>
      </c>
      <c r="T363" s="352" t="s">
        <v>1181</v>
      </c>
      <c r="U363" s="310" t="s">
        <v>1189</v>
      </c>
    </row>
    <row r="364" spans="1:21" ht="20.100000000000001" customHeight="1">
      <c r="A364" s="40" t="s">
        <v>0</v>
      </c>
      <c r="B364" s="39"/>
      <c r="C364" s="39"/>
      <c r="D364" s="103">
        <v>0</v>
      </c>
      <c r="E364" s="103">
        <v>1208</v>
      </c>
      <c r="F364" s="103">
        <v>0</v>
      </c>
      <c r="G364" s="103">
        <v>4</v>
      </c>
      <c r="H364" s="103">
        <v>0</v>
      </c>
      <c r="I364" s="103">
        <v>0</v>
      </c>
      <c r="J364" s="103">
        <v>0</v>
      </c>
      <c r="K364" s="103">
        <v>0</v>
      </c>
      <c r="L364" s="103">
        <v>0</v>
      </c>
      <c r="M364" s="103">
        <v>33</v>
      </c>
      <c r="N364" s="103">
        <v>0</v>
      </c>
      <c r="O364" s="103">
        <v>1</v>
      </c>
      <c r="P364" s="103">
        <v>0</v>
      </c>
      <c r="Q364" s="103">
        <v>-3</v>
      </c>
      <c r="R364" s="103">
        <v>0</v>
      </c>
      <c r="S364" s="103">
        <v>0</v>
      </c>
      <c r="T364" s="103">
        <v>0</v>
      </c>
      <c r="U364" s="247">
        <v>2</v>
      </c>
    </row>
    <row r="365" spans="1:21" ht="20.100000000000001" customHeight="1">
      <c r="A365" s="40" t="s">
        <v>1</v>
      </c>
      <c r="B365" s="39"/>
      <c r="C365" s="39"/>
      <c r="D365" s="103">
        <v>0</v>
      </c>
      <c r="E365" s="103">
        <v>0</v>
      </c>
      <c r="F365" s="103">
        <v>0</v>
      </c>
      <c r="G365" s="103">
        <v>0</v>
      </c>
      <c r="H365" s="103">
        <v>0</v>
      </c>
      <c r="I365" s="103">
        <v>0</v>
      </c>
      <c r="J365" s="103">
        <v>0</v>
      </c>
      <c r="K365" s="103">
        <v>0</v>
      </c>
      <c r="L365" s="103">
        <v>0</v>
      </c>
      <c r="M365" s="103">
        <v>0</v>
      </c>
      <c r="N365" s="103">
        <v>0</v>
      </c>
      <c r="O365" s="103">
        <v>0</v>
      </c>
      <c r="P365" s="103">
        <v>0</v>
      </c>
      <c r="Q365" s="103">
        <v>0</v>
      </c>
      <c r="R365" s="103">
        <v>0</v>
      </c>
      <c r="S365" s="103">
        <v>0</v>
      </c>
      <c r="T365" s="103">
        <v>0</v>
      </c>
      <c r="U365" s="247">
        <v>0</v>
      </c>
    </row>
    <row r="366" spans="1:21" ht="20.100000000000001" customHeight="1">
      <c r="A366" s="107" t="s">
        <v>203</v>
      </c>
      <c r="B366" s="39"/>
      <c r="C366" s="39"/>
      <c r="D366" s="103">
        <v>0</v>
      </c>
      <c r="E366" s="103">
        <v>1</v>
      </c>
      <c r="F366" s="103">
        <v>152</v>
      </c>
      <c r="G366" s="103">
        <v>0</v>
      </c>
      <c r="H366" s="103">
        <v>3</v>
      </c>
      <c r="I366" s="103">
        <v>0</v>
      </c>
      <c r="J366" s="103">
        <v>1</v>
      </c>
      <c r="K366" s="103">
        <v>0</v>
      </c>
      <c r="L366" s="103">
        <v>5</v>
      </c>
      <c r="M366" s="103">
        <v>1</v>
      </c>
      <c r="N366" s="103">
        <v>0</v>
      </c>
      <c r="O366" s="103">
        <v>745</v>
      </c>
      <c r="P366" s="103">
        <v>0</v>
      </c>
      <c r="Q366" s="103">
        <v>-2</v>
      </c>
      <c r="R366" s="103">
        <v>0</v>
      </c>
      <c r="S366" s="103">
        <v>1</v>
      </c>
      <c r="T366" s="103">
        <v>0</v>
      </c>
      <c r="U366" s="247">
        <v>0</v>
      </c>
    </row>
    <row r="367" spans="1:21" ht="20.100000000000001" customHeight="1" thickBot="1">
      <c r="A367" s="116" t="s">
        <v>206</v>
      </c>
      <c r="B367" s="294"/>
      <c r="C367" s="295"/>
      <c r="D367" s="203">
        <v>0</v>
      </c>
      <c r="E367" s="203">
        <v>1209</v>
      </c>
      <c r="F367" s="203">
        <v>152</v>
      </c>
      <c r="G367" s="203">
        <v>4</v>
      </c>
      <c r="H367" s="203">
        <v>4</v>
      </c>
      <c r="I367" s="203">
        <v>0</v>
      </c>
      <c r="J367" s="203">
        <v>1</v>
      </c>
      <c r="K367" s="203">
        <v>0</v>
      </c>
      <c r="L367" s="203">
        <v>5</v>
      </c>
      <c r="M367" s="203">
        <v>34</v>
      </c>
      <c r="N367" s="203">
        <v>0</v>
      </c>
      <c r="O367" s="203">
        <v>746</v>
      </c>
      <c r="P367" s="203">
        <v>0</v>
      </c>
      <c r="Q367" s="203">
        <v>-5</v>
      </c>
      <c r="R367" s="203">
        <v>0</v>
      </c>
      <c r="S367" s="203">
        <v>1</v>
      </c>
      <c r="T367" s="203">
        <v>0</v>
      </c>
      <c r="U367" s="307">
        <v>2</v>
      </c>
    </row>
    <row r="368" spans="1:21" ht="20.100000000000001" customHeight="1" thickTop="1">
      <c r="A368" s="210"/>
      <c r="B368" s="39"/>
      <c r="C368" s="39"/>
      <c r="D368" s="103"/>
      <c r="E368" s="103"/>
      <c r="F368" s="103"/>
      <c r="G368" s="103"/>
      <c r="H368" s="103"/>
      <c r="I368" s="103"/>
      <c r="J368" s="103"/>
      <c r="K368" s="103"/>
      <c r="L368" s="103"/>
      <c r="M368" s="103"/>
      <c r="N368" s="103"/>
      <c r="O368" s="103"/>
      <c r="P368" s="103"/>
      <c r="Q368" s="103"/>
      <c r="R368" s="103"/>
      <c r="S368" s="103"/>
      <c r="T368" s="103"/>
      <c r="U368" s="253"/>
    </row>
    <row r="369" spans="1:21" ht="20.100000000000001" customHeight="1">
      <c r="A369" s="210"/>
      <c r="B369" s="39"/>
      <c r="C369" s="39"/>
      <c r="D369" s="103"/>
      <c r="E369" s="103"/>
      <c r="F369" s="103"/>
      <c r="G369" s="103"/>
      <c r="H369" s="103"/>
      <c r="I369" s="103"/>
      <c r="J369" s="103"/>
      <c r="K369" s="103"/>
      <c r="L369" s="103"/>
      <c r="M369" s="103"/>
      <c r="N369" s="103"/>
      <c r="O369" s="103"/>
      <c r="P369" s="103"/>
      <c r="Q369" s="103"/>
      <c r="R369" s="103"/>
      <c r="S369" s="103"/>
      <c r="T369" s="103"/>
      <c r="U369" s="253"/>
    </row>
    <row r="370" spans="1:21" ht="20.100000000000001" customHeight="1">
      <c r="A370" s="39" t="s">
        <v>227</v>
      </c>
      <c r="B370" s="42"/>
      <c r="C370" s="42"/>
      <c r="D370" s="103"/>
      <c r="E370" s="103"/>
      <c r="F370" s="103"/>
      <c r="G370" s="103"/>
      <c r="H370" s="103"/>
      <c r="I370" s="103"/>
      <c r="J370" s="103"/>
      <c r="K370" s="103"/>
      <c r="L370" s="103"/>
      <c r="M370" s="103"/>
      <c r="N370" s="103"/>
      <c r="O370" s="103"/>
      <c r="P370" s="103"/>
      <c r="Q370" s="103"/>
      <c r="R370" s="103"/>
      <c r="S370" s="103"/>
      <c r="T370" s="103"/>
      <c r="U370" s="253"/>
    </row>
    <row r="371" spans="1:21" ht="39.950000000000003" customHeight="1" thickBot="1">
      <c r="A371" s="3" t="s">
        <v>3</v>
      </c>
      <c r="B371" s="99"/>
      <c r="C371" s="100"/>
      <c r="D371" s="358" t="s">
        <v>79</v>
      </c>
      <c r="E371" s="358" t="s">
        <v>80</v>
      </c>
      <c r="F371" s="358" t="s">
        <v>81</v>
      </c>
      <c r="G371" s="358" t="s">
        <v>82</v>
      </c>
      <c r="H371" s="358" t="s">
        <v>83</v>
      </c>
      <c r="I371" s="358" t="s">
        <v>84</v>
      </c>
      <c r="J371" s="358" t="s">
        <v>85</v>
      </c>
      <c r="K371" s="358" t="s">
        <v>86</v>
      </c>
      <c r="L371" s="358" t="s">
        <v>87</v>
      </c>
      <c r="M371" s="358" t="s">
        <v>88</v>
      </c>
      <c r="N371" s="358" t="s">
        <v>89</v>
      </c>
      <c r="O371" s="358" t="s">
        <v>90</v>
      </c>
      <c r="P371" s="358" t="s">
        <v>91</v>
      </c>
      <c r="Q371" s="358" t="s">
        <v>26</v>
      </c>
      <c r="R371" s="358" t="s">
        <v>92</v>
      </c>
      <c r="S371" s="358" t="s">
        <v>27</v>
      </c>
      <c r="T371" s="358" t="s">
        <v>1182</v>
      </c>
      <c r="U371" s="262" t="s">
        <v>1211</v>
      </c>
    </row>
    <row r="372" spans="1:21" ht="20.100000000000001" customHeight="1">
      <c r="A372" s="40" t="s">
        <v>0</v>
      </c>
      <c r="B372" s="40"/>
      <c r="C372" s="40"/>
      <c r="D372" s="103">
        <v>6849</v>
      </c>
      <c r="E372" s="103">
        <v>6671</v>
      </c>
      <c r="F372" s="103">
        <v>6547</v>
      </c>
      <c r="G372" s="103">
        <v>6597</v>
      </c>
      <c r="H372" s="103">
        <v>7042</v>
      </c>
      <c r="I372" s="103">
        <v>6876</v>
      </c>
      <c r="J372" s="103">
        <v>7016</v>
      </c>
      <c r="K372" s="103">
        <v>7263</v>
      </c>
      <c r="L372" s="103">
        <v>7268</v>
      </c>
      <c r="M372" s="103">
        <v>7453</v>
      </c>
      <c r="N372" s="103">
        <v>7533</v>
      </c>
      <c r="O372" s="103">
        <v>7608</v>
      </c>
      <c r="P372" s="103">
        <v>7828</v>
      </c>
      <c r="Q372" s="103">
        <v>7799</v>
      </c>
      <c r="R372" s="103">
        <v>7833</v>
      </c>
      <c r="S372" s="103">
        <v>8135</v>
      </c>
      <c r="T372" s="103">
        <v>8077</v>
      </c>
      <c r="U372" s="247">
        <v>7933</v>
      </c>
    </row>
    <row r="373" spans="1:21" ht="20.100000000000001" customHeight="1">
      <c r="A373" s="40" t="s">
        <v>1</v>
      </c>
      <c r="B373" s="40"/>
      <c r="C373" s="40"/>
      <c r="D373" s="103">
        <v>1001</v>
      </c>
      <c r="E373" s="103">
        <v>809</v>
      </c>
      <c r="F373" s="103">
        <v>1039</v>
      </c>
      <c r="G373" s="103">
        <v>1365</v>
      </c>
      <c r="H373" s="103">
        <v>892</v>
      </c>
      <c r="I373" s="103">
        <v>604</v>
      </c>
      <c r="J373" s="103">
        <v>537</v>
      </c>
      <c r="K373" s="103">
        <v>838</v>
      </c>
      <c r="L373" s="103">
        <v>730</v>
      </c>
      <c r="M373" s="103">
        <v>580</v>
      </c>
      <c r="N373" s="103">
        <v>543</v>
      </c>
      <c r="O373" s="103">
        <v>725</v>
      </c>
      <c r="P373" s="103">
        <v>722</v>
      </c>
      <c r="Q373" s="103">
        <v>571</v>
      </c>
      <c r="R373" s="103">
        <v>594</v>
      </c>
      <c r="S373" s="103">
        <v>718</v>
      </c>
      <c r="T373" s="103">
        <v>876</v>
      </c>
      <c r="U373" s="247">
        <v>730</v>
      </c>
    </row>
    <row r="374" spans="1:21" ht="20.100000000000001" customHeight="1">
      <c r="A374" s="40" t="s">
        <v>203</v>
      </c>
      <c r="B374" s="40"/>
      <c r="C374" s="40"/>
      <c r="D374" s="103"/>
      <c r="E374" s="103"/>
      <c r="F374" s="103"/>
      <c r="G374" s="103"/>
      <c r="H374" s="103"/>
      <c r="I374" s="103"/>
      <c r="J374" s="103"/>
      <c r="K374" s="103"/>
      <c r="L374" s="103"/>
      <c r="M374" s="103"/>
      <c r="N374" s="103"/>
      <c r="O374" s="103">
        <v>222</v>
      </c>
      <c r="P374" s="103">
        <v>204</v>
      </c>
      <c r="Q374" s="103">
        <v>228</v>
      </c>
      <c r="R374" s="103">
        <v>246</v>
      </c>
      <c r="S374" s="103">
        <v>297</v>
      </c>
      <c r="T374" s="103">
        <v>329</v>
      </c>
      <c r="U374" s="567">
        <v>383</v>
      </c>
    </row>
    <row r="375" spans="1:21" ht="20.100000000000001" customHeight="1" thickBot="1">
      <c r="A375" s="116" t="s">
        <v>206</v>
      </c>
      <c r="B375" s="294"/>
      <c r="C375" s="295"/>
      <c r="D375" s="203"/>
      <c r="E375" s="203"/>
      <c r="F375" s="203"/>
      <c r="G375" s="203"/>
      <c r="H375" s="203"/>
      <c r="I375" s="203"/>
      <c r="J375" s="203"/>
      <c r="K375" s="203"/>
      <c r="L375" s="203"/>
      <c r="M375" s="203"/>
      <c r="N375" s="203"/>
      <c r="O375" s="203">
        <v>8554</v>
      </c>
      <c r="P375" s="203">
        <v>8755</v>
      </c>
      <c r="Q375" s="203">
        <v>8598</v>
      </c>
      <c r="R375" s="203">
        <v>8674</v>
      </c>
      <c r="S375" s="203">
        <v>9150</v>
      </c>
      <c r="T375" s="203">
        <v>9283</v>
      </c>
      <c r="U375" s="307">
        <v>9046</v>
      </c>
    </row>
    <row r="376" spans="1:21" ht="20.100000000000001" customHeight="1" thickTop="1">
      <c r="A376" s="40"/>
      <c r="B376" s="39"/>
      <c r="C376" s="39"/>
      <c r="D376" s="103"/>
      <c r="E376" s="103"/>
      <c r="F376" s="103"/>
      <c r="G376" s="103"/>
      <c r="H376" s="103"/>
      <c r="I376" s="103"/>
      <c r="J376" s="103"/>
      <c r="K376" s="103"/>
      <c r="L376" s="103"/>
      <c r="M376" s="103"/>
      <c r="N376" s="103"/>
      <c r="O376" s="103"/>
      <c r="P376" s="103"/>
      <c r="Q376" s="103"/>
      <c r="R376" s="103"/>
      <c r="S376" s="103"/>
      <c r="T376" s="103"/>
      <c r="U376" s="253"/>
    </row>
    <row r="377" spans="1:21" ht="20.100000000000001" customHeight="1">
      <c r="A377" s="40"/>
      <c r="B377" s="39"/>
      <c r="C377" s="39"/>
      <c r="D377" s="103"/>
      <c r="E377" s="103"/>
      <c r="F377" s="103"/>
      <c r="G377" s="103"/>
      <c r="H377" s="103"/>
      <c r="I377" s="103"/>
      <c r="J377" s="103"/>
      <c r="K377" s="103"/>
      <c r="L377" s="103"/>
      <c r="M377" s="103"/>
      <c r="N377" s="103"/>
      <c r="O377" s="103"/>
      <c r="P377" s="103"/>
      <c r="Q377" s="103"/>
      <c r="R377" s="103"/>
      <c r="S377" s="103"/>
      <c r="T377" s="103"/>
      <c r="U377" s="253"/>
    </row>
    <row r="378" spans="1:21" ht="20.100000000000001" customHeight="1">
      <c r="A378" s="39" t="s">
        <v>228</v>
      </c>
      <c r="B378" s="42"/>
      <c r="C378" s="42"/>
      <c r="D378" s="103"/>
      <c r="E378" s="103"/>
      <c r="F378" s="103"/>
      <c r="G378" s="103"/>
      <c r="H378" s="103"/>
      <c r="I378" s="103"/>
      <c r="J378" s="103"/>
      <c r="K378" s="103"/>
      <c r="L378" s="103"/>
      <c r="M378" s="103"/>
      <c r="N378" s="103"/>
      <c r="O378" s="103"/>
      <c r="P378" s="103"/>
      <c r="Q378" s="103"/>
      <c r="R378" s="103"/>
      <c r="S378" s="103"/>
      <c r="T378" s="103"/>
      <c r="U378" s="253"/>
    </row>
    <row r="379" spans="1:21" ht="39.950000000000003" customHeight="1" thickBot="1">
      <c r="A379" s="3" t="s">
        <v>229</v>
      </c>
      <c r="B379" s="99"/>
      <c r="C379" s="100"/>
      <c r="D379" s="358" t="s">
        <v>230</v>
      </c>
      <c r="E379" s="358" t="s">
        <v>231</v>
      </c>
      <c r="F379" s="358" t="s">
        <v>232</v>
      </c>
      <c r="G379" s="358" t="s">
        <v>82</v>
      </c>
      <c r="H379" s="358" t="s">
        <v>233</v>
      </c>
      <c r="I379" s="358" t="s">
        <v>234</v>
      </c>
      <c r="J379" s="358" t="s">
        <v>235</v>
      </c>
      <c r="K379" s="358" t="s">
        <v>86</v>
      </c>
      <c r="L379" s="358" t="s">
        <v>236</v>
      </c>
      <c r="M379" s="358" t="s">
        <v>237</v>
      </c>
      <c r="N379" s="358" t="s">
        <v>238</v>
      </c>
      <c r="O379" s="358" t="s">
        <v>90</v>
      </c>
      <c r="P379" s="358" t="s">
        <v>239</v>
      </c>
      <c r="Q379" s="358" t="s">
        <v>28</v>
      </c>
      <c r="R379" s="358" t="s">
        <v>240</v>
      </c>
      <c r="S379" s="358" t="s">
        <v>27</v>
      </c>
      <c r="T379" s="358" t="s">
        <v>1183</v>
      </c>
      <c r="U379" s="262" t="s">
        <v>1212</v>
      </c>
    </row>
    <row r="380" spans="1:21" ht="20.100000000000001" customHeight="1">
      <c r="A380" s="40" t="s">
        <v>0</v>
      </c>
      <c r="B380" s="40"/>
      <c r="C380" s="40"/>
      <c r="D380" s="169">
        <v>15.9</v>
      </c>
      <c r="E380" s="169">
        <v>17.899999999999999</v>
      </c>
      <c r="F380" s="169">
        <v>20.7</v>
      </c>
      <c r="G380" s="169">
        <v>23.2</v>
      </c>
      <c r="H380" s="169">
        <v>29.8</v>
      </c>
      <c r="I380" s="169">
        <v>29.4</v>
      </c>
      <c r="J380" s="169">
        <v>27.6</v>
      </c>
      <c r="K380" s="169">
        <v>24.2</v>
      </c>
      <c r="L380" s="169">
        <v>20.8</v>
      </c>
      <c r="M380" s="169">
        <v>20.6</v>
      </c>
      <c r="N380" s="169">
        <v>18.899999999999999</v>
      </c>
      <c r="O380" s="169">
        <v>16</v>
      </c>
      <c r="P380" s="169">
        <v>14.7</v>
      </c>
      <c r="Q380" s="169">
        <v>12.7</v>
      </c>
      <c r="R380" s="169">
        <v>11.5</v>
      </c>
      <c r="S380" s="169">
        <v>11.8</v>
      </c>
      <c r="T380" s="169">
        <v>12.4</v>
      </c>
      <c r="U380" s="286">
        <v>12</v>
      </c>
    </row>
    <row r="381" spans="1:21" ht="20.100000000000001" customHeight="1">
      <c r="A381" s="40" t="s">
        <v>1</v>
      </c>
      <c r="B381" s="40"/>
      <c r="C381" s="40"/>
      <c r="D381" s="169">
        <v>6.1</v>
      </c>
      <c r="E381" s="169">
        <v>6.2</v>
      </c>
      <c r="F381" s="169">
        <v>6</v>
      </c>
      <c r="G381" s="169">
        <v>9.1</v>
      </c>
      <c r="H381" s="169">
        <v>6.7</v>
      </c>
      <c r="I381" s="169">
        <v>6.1</v>
      </c>
      <c r="J381" s="169">
        <v>5.8</v>
      </c>
      <c r="K381" s="169">
        <v>4.5</v>
      </c>
      <c r="L381" s="169">
        <v>10.3</v>
      </c>
      <c r="M381" s="169">
        <v>11.5</v>
      </c>
      <c r="N381" s="169">
        <v>11.1</v>
      </c>
      <c r="O381" s="169">
        <v>11.2</v>
      </c>
      <c r="P381" s="169">
        <v>12.3</v>
      </c>
      <c r="Q381" s="169">
        <v>15.2</v>
      </c>
      <c r="R381" s="169">
        <v>17.8</v>
      </c>
      <c r="S381" s="169">
        <v>18.3</v>
      </c>
      <c r="T381" s="169">
        <v>17.3</v>
      </c>
      <c r="U381" s="286">
        <v>16.5</v>
      </c>
    </row>
    <row r="382" spans="1:21" ht="20.100000000000001" customHeight="1">
      <c r="A382" s="40" t="s">
        <v>203</v>
      </c>
      <c r="B382" s="40"/>
      <c r="C382" s="40"/>
      <c r="D382" s="103"/>
      <c r="E382" s="103"/>
      <c r="F382" s="103"/>
      <c r="G382" s="103"/>
      <c r="H382" s="103"/>
      <c r="I382" s="629"/>
      <c r="J382" s="629"/>
      <c r="K382" s="629"/>
      <c r="L382" s="629"/>
      <c r="M382" s="629"/>
      <c r="N382" s="629"/>
      <c r="O382" s="629">
        <v>-16.100000000000001</v>
      </c>
      <c r="P382" s="629">
        <v>-18.399999999999999</v>
      </c>
      <c r="Q382" s="629">
        <v>-21.1</v>
      </c>
      <c r="R382" s="629">
        <v>-26.1</v>
      </c>
      <c r="S382" s="629">
        <v>-38</v>
      </c>
      <c r="T382" s="629">
        <v>-40.200000000000003</v>
      </c>
      <c r="U382" s="630">
        <v>-30.8</v>
      </c>
    </row>
    <row r="383" spans="1:21" ht="20.100000000000001" customHeight="1" thickBot="1">
      <c r="A383" s="116" t="s">
        <v>206</v>
      </c>
      <c r="B383" s="294"/>
      <c r="C383" s="295"/>
      <c r="D383" s="203"/>
      <c r="E383" s="203"/>
      <c r="F383" s="203"/>
      <c r="G383" s="203"/>
      <c r="H383" s="203"/>
      <c r="I383" s="631"/>
      <c r="J383" s="631"/>
      <c r="K383" s="631"/>
      <c r="L383" s="631"/>
      <c r="M383" s="631"/>
      <c r="N383" s="631"/>
      <c r="O383" s="631">
        <v>13</v>
      </c>
      <c r="P383" s="631">
        <v>12.2</v>
      </c>
      <c r="Q383" s="631">
        <v>11</v>
      </c>
      <c r="R383" s="631">
        <v>10.4</v>
      </c>
      <c r="S383" s="631">
        <v>10.9</v>
      </c>
      <c r="T383" s="631">
        <v>11.2</v>
      </c>
      <c r="U383" s="632">
        <v>11</v>
      </c>
    </row>
    <row r="384" spans="1:21" ht="20.100000000000001" customHeight="1" thickTop="1">
      <c r="A384" s="40"/>
      <c r="B384" s="39"/>
      <c r="C384" s="39"/>
      <c r="D384" s="103"/>
      <c r="E384" s="103"/>
      <c r="F384" s="103"/>
      <c r="G384" s="103"/>
      <c r="H384" s="103"/>
      <c r="I384" s="103"/>
      <c r="J384" s="103"/>
      <c r="K384" s="103"/>
      <c r="L384" s="103"/>
      <c r="M384" s="103"/>
      <c r="N384" s="103"/>
      <c r="O384" s="103"/>
      <c r="P384" s="103"/>
      <c r="Q384" s="103"/>
      <c r="R384" s="103"/>
      <c r="S384" s="103"/>
      <c r="T384" s="103"/>
      <c r="U384" s="253"/>
    </row>
    <row r="385" spans="1:21" ht="20.100000000000001" customHeight="1">
      <c r="A385" s="361"/>
      <c r="B385" s="39"/>
      <c r="C385" s="39"/>
      <c r="D385" s="103"/>
      <c r="E385" s="103"/>
      <c r="F385" s="103"/>
      <c r="G385" s="103"/>
      <c r="H385" s="103"/>
      <c r="I385" s="103"/>
      <c r="J385" s="103"/>
      <c r="K385" s="103"/>
      <c r="L385" s="103"/>
      <c r="M385" s="103"/>
      <c r="N385" s="103"/>
      <c r="O385" s="103"/>
      <c r="P385" s="103"/>
      <c r="Q385" s="103"/>
      <c r="R385" s="103"/>
      <c r="S385" s="103"/>
      <c r="T385" s="103"/>
      <c r="U385" s="253"/>
    </row>
    <row r="386" spans="1:21" ht="20.100000000000001" customHeight="1">
      <c r="A386" s="39" t="s">
        <v>241</v>
      </c>
      <c r="B386" s="40"/>
      <c r="C386" s="40"/>
      <c r="D386" s="103"/>
      <c r="E386" s="103"/>
      <c r="F386" s="103"/>
      <c r="G386" s="103"/>
      <c r="H386" s="103"/>
      <c r="I386" s="103"/>
      <c r="J386" s="103"/>
      <c r="K386" s="103"/>
      <c r="L386" s="103"/>
      <c r="M386" s="103"/>
      <c r="N386" s="103"/>
      <c r="O386" s="103"/>
      <c r="P386" s="103"/>
      <c r="Q386" s="103"/>
      <c r="R386" s="103"/>
      <c r="S386" s="103"/>
      <c r="T386" s="103"/>
      <c r="U386" s="253"/>
    </row>
    <row r="387" spans="1:21" ht="39.950000000000003" customHeight="1" thickBot="1">
      <c r="A387" s="3" t="s">
        <v>3</v>
      </c>
      <c r="B387" s="14"/>
      <c r="C387" s="100"/>
      <c r="D387" s="358" t="s">
        <v>79</v>
      </c>
      <c r="E387" s="358" t="s">
        <v>80</v>
      </c>
      <c r="F387" s="358" t="s">
        <v>81</v>
      </c>
      <c r="G387" s="358" t="s">
        <v>82</v>
      </c>
      <c r="H387" s="358" t="s">
        <v>83</v>
      </c>
      <c r="I387" s="358" t="s">
        <v>84</v>
      </c>
      <c r="J387" s="358" t="s">
        <v>85</v>
      </c>
      <c r="K387" s="358" t="s">
        <v>86</v>
      </c>
      <c r="L387" s="358" t="s">
        <v>87</v>
      </c>
      <c r="M387" s="358" t="s">
        <v>88</v>
      </c>
      <c r="N387" s="358" t="s">
        <v>89</v>
      </c>
      <c r="O387" s="358" t="s">
        <v>90</v>
      </c>
      <c r="P387" s="358" t="s">
        <v>91</v>
      </c>
      <c r="Q387" s="358" t="s">
        <v>26</v>
      </c>
      <c r="R387" s="358" t="s">
        <v>92</v>
      </c>
      <c r="S387" s="358" t="s">
        <v>27</v>
      </c>
      <c r="T387" s="358" t="s">
        <v>1182</v>
      </c>
      <c r="U387" s="262" t="s">
        <v>1211</v>
      </c>
    </row>
    <row r="388" spans="1:21" ht="20.100000000000001" customHeight="1">
      <c r="A388" s="40" t="s">
        <v>0</v>
      </c>
      <c r="B388" s="40"/>
      <c r="C388" s="40"/>
      <c r="D388" s="103">
        <v>7404</v>
      </c>
      <c r="E388" s="103">
        <v>7255</v>
      </c>
      <c r="F388" s="103">
        <v>7052</v>
      </c>
      <c r="G388" s="103">
        <v>7585</v>
      </c>
      <c r="H388" s="103">
        <v>7487</v>
      </c>
      <c r="I388" s="103">
        <v>7245</v>
      </c>
      <c r="J388" s="103">
        <v>7424</v>
      </c>
      <c r="K388" s="103">
        <v>7864</v>
      </c>
      <c r="L388" s="103">
        <v>7767</v>
      </c>
      <c r="M388" s="103">
        <v>7859</v>
      </c>
      <c r="N388" s="103">
        <v>7971</v>
      </c>
      <c r="O388" s="103">
        <v>8188</v>
      </c>
      <c r="P388" s="103">
        <v>8399</v>
      </c>
      <c r="Q388" s="103">
        <v>8287</v>
      </c>
      <c r="R388" s="103">
        <v>8302</v>
      </c>
      <c r="S388" s="103">
        <v>8734</v>
      </c>
      <c r="T388" s="103">
        <v>8694</v>
      </c>
      <c r="U388" s="247">
        <v>8474</v>
      </c>
    </row>
    <row r="389" spans="1:21" ht="20.100000000000001" customHeight="1">
      <c r="A389" s="40" t="s">
        <v>1</v>
      </c>
      <c r="B389" s="40"/>
      <c r="C389" s="40"/>
      <c r="D389" s="103">
        <v>1468</v>
      </c>
      <c r="E389" s="103">
        <v>1156</v>
      </c>
      <c r="F389" s="103">
        <v>1422</v>
      </c>
      <c r="G389" s="103">
        <v>1801</v>
      </c>
      <c r="H389" s="103">
        <v>1348</v>
      </c>
      <c r="I389" s="103">
        <v>908</v>
      </c>
      <c r="J389" s="103">
        <v>895</v>
      </c>
      <c r="K389" s="103">
        <v>1311</v>
      </c>
      <c r="L389" s="103">
        <v>1129</v>
      </c>
      <c r="M389" s="103">
        <v>866</v>
      </c>
      <c r="N389" s="103">
        <v>793</v>
      </c>
      <c r="O389" s="103">
        <v>1061</v>
      </c>
      <c r="P389" s="103">
        <v>1070</v>
      </c>
      <c r="Q389" s="103">
        <v>860</v>
      </c>
      <c r="R389" s="103">
        <v>875</v>
      </c>
      <c r="S389" s="103">
        <v>1051</v>
      </c>
      <c r="T389" s="103">
        <v>1211</v>
      </c>
      <c r="U389" s="247">
        <v>968</v>
      </c>
    </row>
    <row r="390" spans="1:21" ht="20.100000000000001" customHeight="1">
      <c r="A390" s="40" t="s">
        <v>203</v>
      </c>
      <c r="B390" s="40"/>
      <c r="C390" s="40"/>
      <c r="D390" s="103">
        <v>1125</v>
      </c>
      <c r="E390" s="103">
        <v>1126</v>
      </c>
      <c r="F390" s="103">
        <v>1126</v>
      </c>
      <c r="G390" s="103">
        <v>1124</v>
      </c>
      <c r="H390" s="103">
        <v>1109</v>
      </c>
      <c r="I390" s="103">
        <v>1112</v>
      </c>
      <c r="J390" s="103">
        <v>1126</v>
      </c>
      <c r="K390" s="103">
        <v>1153</v>
      </c>
      <c r="L390" s="103">
        <v>1170</v>
      </c>
      <c r="M390" s="103">
        <v>1198</v>
      </c>
      <c r="N390" s="103">
        <v>1167</v>
      </c>
      <c r="O390" s="103">
        <v>373</v>
      </c>
      <c r="P390" s="103">
        <v>356</v>
      </c>
      <c r="Q390" s="103">
        <v>365</v>
      </c>
      <c r="R390" s="103">
        <v>344</v>
      </c>
      <c r="S390" s="103">
        <v>377</v>
      </c>
      <c r="T390" s="103">
        <v>399</v>
      </c>
      <c r="U390" s="247">
        <v>419</v>
      </c>
    </row>
    <row r="391" spans="1:21" ht="20.100000000000001" customHeight="1">
      <c r="A391" s="40" t="s">
        <v>221</v>
      </c>
      <c r="B391" s="40"/>
      <c r="C391" s="361"/>
      <c r="D391" s="103">
        <v>2157</v>
      </c>
      <c r="E391" s="103">
        <v>3441</v>
      </c>
      <c r="F391" s="103">
        <v>3484</v>
      </c>
      <c r="G391" s="103">
        <v>1825</v>
      </c>
      <c r="H391" s="103">
        <v>1727</v>
      </c>
      <c r="I391" s="103"/>
      <c r="J391" s="103"/>
      <c r="K391" s="103"/>
      <c r="L391" s="103"/>
      <c r="M391" s="103"/>
      <c r="N391" s="103"/>
      <c r="O391" s="103"/>
      <c r="P391" s="103"/>
      <c r="Q391" s="103"/>
      <c r="R391" s="103"/>
      <c r="S391" s="103"/>
      <c r="T391" s="103"/>
      <c r="U391" s="567"/>
    </row>
    <row r="392" spans="1:21" ht="20.100000000000001" customHeight="1">
      <c r="A392" s="40" t="s">
        <v>222</v>
      </c>
      <c r="B392" s="40"/>
      <c r="C392" s="361"/>
      <c r="D392" s="103">
        <v>27233</v>
      </c>
      <c r="E392" s="103">
        <v>25816</v>
      </c>
      <c r="F392" s="103"/>
      <c r="G392" s="103"/>
      <c r="H392" s="103"/>
      <c r="I392" s="103"/>
      <c r="J392" s="103"/>
      <c r="K392" s="103"/>
      <c r="L392" s="103"/>
      <c r="M392" s="103"/>
      <c r="N392" s="103"/>
      <c r="O392" s="103"/>
      <c r="P392" s="103"/>
      <c r="Q392" s="103"/>
      <c r="R392" s="103"/>
      <c r="S392" s="103"/>
      <c r="T392" s="103"/>
      <c r="U392" s="247"/>
    </row>
    <row r="393" spans="1:21" ht="20.100000000000001" customHeight="1">
      <c r="A393" s="107" t="s">
        <v>242</v>
      </c>
      <c r="B393" s="107"/>
      <c r="C393" s="107"/>
      <c r="D393" s="111">
        <v>-347</v>
      </c>
      <c r="E393" s="111">
        <v>-345</v>
      </c>
      <c r="F393" s="111">
        <v>-337</v>
      </c>
      <c r="G393" s="111">
        <v>-332</v>
      </c>
      <c r="H393" s="111">
        <v>-177</v>
      </c>
      <c r="I393" s="111">
        <v>-68</v>
      </c>
      <c r="J393" s="111">
        <v>-97</v>
      </c>
      <c r="K393" s="111">
        <v>-105</v>
      </c>
      <c r="L393" s="111">
        <v>-121</v>
      </c>
      <c r="M393" s="111">
        <v>-106</v>
      </c>
      <c r="N393" s="111">
        <v>-110</v>
      </c>
      <c r="O393" s="111">
        <v>-126</v>
      </c>
      <c r="P393" s="111">
        <v>-103</v>
      </c>
      <c r="Q393" s="111">
        <v>-92</v>
      </c>
      <c r="R393" s="111">
        <v>-92</v>
      </c>
      <c r="S393" s="111">
        <v>-107</v>
      </c>
      <c r="T393" s="111">
        <v>-135</v>
      </c>
      <c r="U393" s="308">
        <v>-69</v>
      </c>
    </row>
    <row r="394" spans="1:21" ht="20.100000000000001" customHeight="1">
      <c r="A394" s="39" t="s">
        <v>243</v>
      </c>
      <c r="B394" s="39"/>
      <c r="C394" s="39"/>
      <c r="D394" s="103">
        <v>39040</v>
      </c>
      <c r="E394" s="103">
        <v>38449</v>
      </c>
      <c r="F394" s="103">
        <v>12748</v>
      </c>
      <c r="G394" s="103">
        <v>12004</v>
      </c>
      <c r="H394" s="103">
        <v>11494</v>
      </c>
      <c r="I394" s="103">
        <v>9196</v>
      </c>
      <c r="J394" s="103">
        <v>9348</v>
      </c>
      <c r="K394" s="103">
        <v>10223</v>
      </c>
      <c r="L394" s="103">
        <v>9945</v>
      </c>
      <c r="M394" s="103">
        <v>9818</v>
      </c>
      <c r="N394" s="103">
        <v>9821</v>
      </c>
      <c r="O394" s="103">
        <v>9496</v>
      </c>
      <c r="P394" s="103">
        <v>9722</v>
      </c>
      <c r="Q394" s="103">
        <v>9418</v>
      </c>
      <c r="R394" s="103">
        <v>9430</v>
      </c>
      <c r="S394" s="103">
        <v>10054</v>
      </c>
      <c r="T394" s="103">
        <v>10168</v>
      </c>
      <c r="U394" s="247">
        <v>9793</v>
      </c>
    </row>
    <row r="395" spans="1:21" ht="20.100000000000001" customHeight="1">
      <c r="A395" s="40" t="s">
        <v>244</v>
      </c>
      <c r="B395" s="40"/>
      <c r="C395" s="40"/>
      <c r="D395" s="103">
        <v>1961</v>
      </c>
      <c r="E395" s="103">
        <v>2015</v>
      </c>
      <c r="F395" s="103">
        <v>5388</v>
      </c>
      <c r="G395" s="103">
        <v>1284</v>
      </c>
      <c r="H395" s="103">
        <v>1321</v>
      </c>
      <c r="I395" s="103">
        <v>1033</v>
      </c>
      <c r="J395" s="103">
        <v>963</v>
      </c>
      <c r="K395" s="103">
        <v>1033</v>
      </c>
      <c r="L395" s="103">
        <v>772</v>
      </c>
      <c r="M395" s="103">
        <v>812</v>
      </c>
      <c r="N395" s="103">
        <v>828</v>
      </c>
      <c r="O395" s="103">
        <v>714</v>
      </c>
      <c r="P395" s="103">
        <v>705</v>
      </c>
      <c r="Q395" s="103">
        <v>787</v>
      </c>
      <c r="R395" s="103">
        <v>897</v>
      </c>
      <c r="S395" s="103">
        <v>925</v>
      </c>
      <c r="T395" s="103">
        <v>861</v>
      </c>
      <c r="U395" s="247">
        <v>734</v>
      </c>
    </row>
    <row r="396" spans="1:21" ht="20.100000000000001" customHeight="1">
      <c r="A396" s="40" t="s">
        <v>245</v>
      </c>
      <c r="B396" s="40"/>
      <c r="C396" s="40"/>
      <c r="D396" s="103">
        <v>3180</v>
      </c>
      <c r="E396" s="103">
        <v>4886</v>
      </c>
      <c r="F396" s="103">
        <v>844</v>
      </c>
      <c r="G396" s="103">
        <v>933</v>
      </c>
      <c r="H396" s="103">
        <v>764</v>
      </c>
      <c r="I396" s="103">
        <v>990</v>
      </c>
      <c r="J396" s="103">
        <v>987</v>
      </c>
      <c r="K396" s="103">
        <v>958</v>
      </c>
      <c r="L396" s="103">
        <v>951</v>
      </c>
      <c r="M396" s="103">
        <v>905</v>
      </c>
      <c r="N396" s="103">
        <v>889</v>
      </c>
      <c r="O396" s="103">
        <v>845</v>
      </c>
      <c r="P396" s="103">
        <v>835</v>
      </c>
      <c r="Q396" s="103">
        <v>828</v>
      </c>
      <c r="R396" s="103">
        <v>815</v>
      </c>
      <c r="S396" s="103">
        <v>812</v>
      </c>
      <c r="T396" s="103">
        <v>795</v>
      </c>
      <c r="U396" s="247">
        <v>796</v>
      </c>
    </row>
    <row r="397" spans="1:21" ht="20.100000000000001" customHeight="1">
      <c r="A397" s="40" t="s">
        <v>246</v>
      </c>
      <c r="B397" s="40"/>
      <c r="C397" s="40"/>
      <c r="D397" s="103">
        <v>155824</v>
      </c>
      <c r="E397" s="103">
        <v>182154</v>
      </c>
      <c r="F397" s="103">
        <v>9100</v>
      </c>
      <c r="G397" s="103">
        <v>5502</v>
      </c>
      <c r="H397" s="103">
        <v>4027</v>
      </c>
      <c r="I397" s="103">
        <v>3555</v>
      </c>
      <c r="J397" s="103">
        <v>2991</v>
      </c>
      <c r="K397" s="103">
        <v>2342</v>
      </c>
      <c r="L397" s="103">
        <v>2412</v>
      </c>
      <c r="M397" s="103">
        <v>2202</v>
      </c>
      <c r="N397" s="103">
        <v>1936</v>
      </c>
      <c r="O397" s="103">
        <v>2116</v>
      </c>
      <c r="P397" s="103">
        <v>2163</v>
      </c>
      <c r="Q397" s="103">
        <v>1873</v>
      </c>
      <c r="R397" s="103">
        <v>1639</v>
      </c>
      <c r="S397" s="103">
        <v>1750</v>
      </c>
      <c r="T397" s="103">
        <v>1693</v>
      </c>
      <c r="U397" s="247">
        <v>1667</v>
      </c>
    </row>
    <row r="398" spans="1:21" ht="20.100000000000001" customHeight="1">
      <c r="A398" s="40" t="s">
        <v>110</v>
      </c>
      <c r="B398" s="40"/>
      <c r="C398" s="40"/>
      <c r="D398" s="103">
        <v>6419</v>
      </c>
      <c r="E398" s="103">
        <v>4165</v>
      </c>
      <c r="F398" s="103">
        <v>3638</v>
      </c>
      <c r="G398" s="103">
        <v>3919</v>
      </c>
      <c r="H398" s="103">
        <v>3729</v>
      </c>
      <c r="I398" s="103">
        <v>4156</v>
      </c>
      <c r="J398" s="103">
        <v>4552</v>
      </c>
      <c r="K398" s="103">
        <v>4183</v>
      </c>
      <c r="L398" s="103">
        <v>4875</v>
      </c>
      <c r="M398" s="103">
        <v>4058</v>
      </c>
      <c r="N398" s="103">
        <v>4255</v>
      </c>
      <c r="O398" s="103">
        <v>4136</v>
      </c>
      <c r="P398" s="103">
        <v>4318</v>
      </c>
      <c r="Q398" s="103">
        <v>3153</v>
      </c>
      <c r="R398" s="103">
        <v>3092</v>
      </c>
      <c r="S398" s="103">
        <v>2903</v>
      </c>
      <c r="T398" s="103">
        <v>2478</v>
      </c>
      <c r="U398" s="247">
        <v>2102</v>
      </c>
    </row>
    <row r="399" spans="1:21" ht="20.100000000000001" customHeight="1" thickBot="1">
      <c r="A399" s="116" t="s">
        <v>113</v>
      </c>
      <c r="B399" s="116"/>
      <c r="C399" s="116"/>
      <c r="D399" s="203">
        <v>206425</v>
      </c>
      <c r="E399" s="203">
        <v>231669</v>
      </c>
      <c r="F399" s="203">
        <v>31719</v>
      </c>
      <c r="G399" s="203">
        <v>23642</v>
      </c>
      <c r="H399" s="203">
        <v>21334</v>
      </c>
      <c r="I399" s="203">
        <v>18930</v>
      </c>
      <c r="J399" s="203">
        <v>18842</v>
      </c>
      <c r="K399" s="203">
        <v>18739</v>
      </c>
      <c r="L399" s="203">
        <v>18956</v>
      </c>
      <c r="M399" s="203">
        <v>17796</v>
      </c>
      <c r="N399" s="203">
        <v>17729</v>
      </c>
      <c r="O399" s="203">
        <v>17307</v>
      </c>
      <c r="P399" s="203">
        <v>17743</v>
      </c>
      <c r="Q399" s="203">
        <v>16060</v>
      </c>
      <c r="R399" s="203">
        <v>15873</v>
      </c>
      <c r="S399" s="203">
        <v>16444</v>
      </c>
      <c r="T399" s="203">
        <v>15994</v>
      </c>
      <c r="U399" s="307">
        <v>15092</v>
      </c>
    </row>
    <row r="400" spans="1:21" ht="20.100000000000001" customHeight="1" thickTop="1">
      <c r="A400" s="39"/>
      <c r="B400" s="39"/>
      <c r="C400" s="39"/>
      <c r="D400" s="103"/>
      <c r="E400" s="103"/>
      <c r="F400" s="103"/>
      <c r="G400" s="103"/>
      <c r="H400" s="103"/>
      <c r="I400" s="103"/>
      <c r="J400" s="103"/>
      <c r="K400" s="103"/>
      <c r="L400" s="103"/>
      <c r="M400" s="103"/>
      <c r="N400" s="103"/>
      <c r="O400" s="103"/>
      <c r="P400" s="103"/>
      <c r="Q400" s="103"/>
      <c r="R400" s="103"/>
      <c r="S400" s="103"/>
      <c r="T400" s="103"/>
      <c r="U400" s="253"/>
    </row>
    <row r="401" spans="1:21" ht="20.100000000000001" customHeight="1">
      <c r="A401" s="40"/>
      <c r="B401" s="368"/>
      <c r="C401" s="368"/>
      <c r="D401" s="553"/>
      <c r="E401" s="553"/>
      <c r="F401" s="553"/>
      <c r="G401" s="553"/>
      <c r="H401" s="553"/>
      <c r="I401" s="553"/>
      <c r="J401" s="553"/>
      <c r="K401" s="553"/>
      <c r="L401" s="553"/>
      <c r="M401" s="553"/>
      <c r="N401" s="553"/>
      <c r="O401" s="553"/>
      <c r="P401" s="553"/>
      <c r="Q401" s="553"/>
      <c r="R401" s="553"/>
      <c r="S401" s="553"/>
      <c r="T401" s="553"/>
      <c r="U401" s="253"/>
    </row>
    <row r="402" spans="1:21" ht="20.100000000000001" customHeight="1">
      <c r="A402" s="39" t="s">
        <v>247</v>
      </c>
      <c r="B402" s="40"/>
      <c r="C402" s="40"/>
      <c r="D402" s="103"/>
      <c r="E402" s="103"/>
      <c r="F402" s="103"/>
      <c r="G402" s="103"/>
      <c r="H402" s="103"/>
      <c r="I402" s="103"/>
      <c r="J402" s="103"/>
      <c r="K402" s="103"/>
      <c r="L402" s="103"/>
      <c r="M402" s="103"/>
      <c r="N402" s="103"/>
      <c r="O402" s="103"/>
      <c r="P402" s="103"/>
      <c r="Q402" s="103"/>
      <c r="R402" s="103"/>
      <c r="S402" s="103"/>
      <c r="T402" s="103"/>
      <c r="U402" s="253"/>
    </row>
    <row r="403" spans="1:21" ht="39.950000000000003" customHeight="1" thickBot="1">
      <c r="A403" s="3" t="s">
        <v>3</v>
      </c>
      <c r="B403" s="14"/>
      <c r="C403" s="100"/>
      <c r="D403" s="358" t="s">
        <v>79</v>
      </c>
      <c r="E403" s="358" t="s">
        <v>80</v>
      </c>
      <c r="F403" s="358" t="s">
        <v>81</v>
      </c>
      <c r="G403" s="358" t="s">
        <v>82</v>
      </c>
      <c r="H403" s="358" t="s">
        <v>83</v>
      </c>
      <c r="I403" s="358" t="s">
        <v>84</v>
      </c>
      <c r="J403" s="358" t="s">
        <v>85</v>
      </c>
      <c r="K403" s="358" t="s">
        <v>86</v>
      </c>
      <c r="L403" s="358" t="s">
        <v>87</v>
      </c>
      <c r="M403" s="358" t="s">
        <v>88</v>
      </c>
      <c r="N403" s="358" t="s">
        <v>89</v>
      </c>
      <c r="O403" s="358" t="s">
        <v>90</v>
      </c>
      <c r="P403" s="358" t="s">
        <v>91</v>
      </c>
      <c r="Q403" s="358" t="s">
        <v>26</v>
      </c>
      <c r="R403" s="358" t="s">
        <v>92</v>
      </c>
      <c r="S403" s="358" t="s">
        <v>27</v>
      </c>
      <c r="T403" s="358" t="s">
        <v>1182</v>
      </c>
      <c r="U403" s="262" t="s">
        <v>1211</v>
      </c>
    </row>
    <row r="404" spans="1:21" ht="20.100000000000001" customHeight="1">
      <c r="A404" s="40" t="s">
        <v>0</v>
      </c>
      <c r="B404" s="40"/>
      <c r="C404" s="40"/>
      <c r="D404" s="103">
        <v>555</v>
      </c>
      <c r="E404" s="103">
        <v>584</v>
      </c>
      <c r="F404" s="103">
        <v>505</v>
      </c>
      <c r="G404" s="103">
        <v>988</v>
      </c>
      <c r="H404" s="103">
        <v>445</v>
      </c>
      <c r="I404" s="103">
        <v>369</v>
      </c>
      <c r="J404" s="103">
        <v>408</v>
      </c>
      <c r="K404" s="103">
        <v>601</v>
      </c>
      <c r="L404" s="103">
        <v>500</v>
      </c>
      <c r="M404" s="103">
        <v>406</v>
      </c>
      <c r="N404" s="103">
        <v>438</v>
      </c>
      <c r="O404" s="103">
        <v>581</v>
      </c>
      <c r="P404" s="103">
        <v>571</v>
      </c>
      <c r="Q404" s="103">
        <v>488</v>
      </c>
      <c r="R404" s="103">
        <v>469</v>
      </c>
      <c r="S404" s="103">
        <v>599</v>
      </c>
      <c r="T404" s="103">
        <v>616</v>
      </c>
      <c r="U404" s="247">
        <v>541</v>
      </c>
    </row>
    <row r="405" spans="1:21" ht="20.100000000000001" customHeight="1">
      <c r="A405" s="40" t="s">
        <v>1</v>
      </c>
      <c r="B405" s="40"/>
      <c r="C405" s="40"/>
      <c r="D405" s="103">
        <v>467</v>
      </c>
      <c r="E405" s="103">
        <v>347</v>
      </c>
      <c r="F405" s="103">
        <v>383</v>
      </c>
      <c r="G405" s="103">
        <v>436</v>
      </c>
      <c r="H405" s="103">
        <v>456</v>
      </c>
      <c r="I405" s="103">
        <v>303</v>
      </c>
      <c r="J405" s="103">
        <v>358</v>
      </c>
      <c r="K405" s="103">
        <v>472</v>
      </c>
      <c r="L405" s="103">
        <v>399</v>
      </c>
      <c r="M405" s="103">
        <v>286</v>
      </c>
      <c r="N405" s="103">
        <v>250</v>
      </c>
      <c r="O405" s="103">
        <v>337</v>
      </c>
      <c r="P405" s="103">
        <v>348</v>
      </c>
      <c r="Q405" s="103">
        <v>288</v>
      </c>
      <c r="R405" s="103">
        <v>281</v>
      </c>
      <c r="S405" s="103">
        <v>333</v>
      </c>
      <c r="T405" s="103">
        <v>335</v>
      </c>
      <c r="U405" s="247">
        <v>239</v>
      </c>
    </row>
    <row r="406" spans="1:21" ht="20.100000000000001" customHeight="1">
      <c r="A406" s="40" t="s">
        <v>203</v>
      </c>
      <c r="B406" s="40"/>
      <c r="C406" s="40"/>
      <c r="D406" s="103">
        <v>311</v>
      </c>
      <c r="E406" s="103">
        <v>289</v>
      </c>
      <c r="F406" s="103">
        <v>287</v>
      </c>
      <c r="G406" s="103">
        <v>350</v>
      </c>
      <c r="H406" s="103">
        <v>291</v>
      </c>
      <c r="I406" s="103">
        <v>294</v>
      </c>
      <c r="J406" s="103">
        <v>282</v>
      </c>
      <c r="K406" s="103">
        <v>313</v>
      </c>
      <c r="L406" s="103">
        <v>297</v>
      </c>
      <c r="M406" s="103">
        <v>310</v>
      </c>
      <c r="N406" s="103">
        <v>284</v>
      </c>
      <c r="O406" s="103">
        <v>151</v>
      </c>
      <c r="P406" s="103">
        <v>151</v>
      </c>
      <c r="Q406" s="103">
        <v>136</v>
      </c>
      <c r="R406" s="103">
        <v>98</v>
      </c>
      <c r="S406" s="103">
        <v>80</v>
      </c>
      <c r="T406" s="103">
        <v>69</v>
      </c>
      <c r="U406" s="247">
        <v>36</v>
      </c>
    </row>
    <row r="407" spans="1:21" ht="20.100000000000001" customHeight="1">
      <c r="A407" s="40" t="s">
        <v>221</v>
      </c>
      <c r="B407" s="40"/>
      <c r="C407" s="361"/>
      <c r="D407" s="103">
        <v>186</v>
      </c>
      <c r="E407" s="103">
        <v>89</v>
      </c>
      <c r="F407" s="103">
        <v>155</v>
      </c>
      <c r="G407" s="103">
        <v>134</v>
      </c>
      <c r="H407" s="103">
        <v>132</v>
      </c>
      <c r="I407" s="103"/>
      <c r="J407" s="103"/>
      <c r="K407" s="103"/>
      <c r="L407" s="103"/>
      <c r="M407" s="103"/>
      <c r="N407" s="103"/>
      <c r="O407" s="103"/>
      <c r="P407" s="103"/>
      <c r="Q407" s="103"/>
      <c r="R407" s="103"/>
      <c r="S407" s="103"/>
      <c r="T407" s="103"/>
      <c r="U407" s="567"/>
    </row>
    <row r="408" spans="1:21" ht="20.100000000000001" customHeight="1">
      <c r="A408" s="40" t="s">
        <v>222</v>
      </c>
      <c r="B408" s="40"/>
      <c r="C408" s="361"/>
      <c r="D408" s="103">
        <v>23203</v>
      </c>
      <c r="E408" s="103">
        <v>24268</v>
      </c>
      <c r="F408" s="103"/>
      <c r="G408" s="103"/>
      <c r="H408" s="103"/>
      <c r="I408" s="103"/>
      <c r="J408" s="103"/>
      <c r="K408" s="103"/>
      <c r="L408" s="103"/>
      <c r="M408" s="103"/>
      <c r="N408" s="103"/>
      <c r="O408" s="103"/>
      <c r="P408" s="103"/>
      <c r="Q408" s="103"/>
      <c r="R408" s="103"/>
      <c r="S408" s="103"/>
      <c r="T408" s="103"/>
      <c r="U408" s="247"/>
    </row>
    <row r="409" spans="1:21" ht="20.100000000000001" customHeight="1">
      <c r="A409" s="107" t="s">
        <v>242</v>
      </c>
      <c r="B409" s="107"/>
      <c r="C409" s="107"/>
      <c r="D409" s="111">
        <v>-347</v>
      </c>
      <c r="E409" s="111">
        <v>-345</v>
      </c>
      <c r="F409" s="111">
        <v>-337</v>
      </c>
      <c r="G409" s="111">
        <v>-332</v>
      </c>
      <c r="H409" s="111">
        <v>-177</v>
      </c>
      <c r="I409" s="111">
        <v>-68</v>
      </c>
      <c r="J409" s="111">
        <v>-97</v>
      </c>
      <c r="K409" s="111">
        <v>-105</v>
      </c>
      <c r="L409" s="111">
        <v>-121</v>
      </c>
      <c r="M409" s="111">
        <v>-106</v>
      </c>
      <c r="N409" s="111">
        <v>-110</v>
      </c>
      <c r="O409" s="111">
        <v>-126</v>
      </c>
      <c r="P409" s="111">
        <v>-103</v>
      </c>
      <c r="Q409" s="111">
        <v>-92</v>
      </c>
      <c r="R409" s="111">
        <v>-92</v>
      </c>
      <c r="S409" s="111">
        <v>-107</v>
      </c>
      <c r="T409" s="111">
        <v>-135</v>
      </c>
      <c r="U409" s="308">
        <v>-69</v>
      </c>
    </row>
    <row r="410" spans="1:21" ht="20.100000000000001" customHeight="1">
      <c r="A410" s="39" t="s">
        <v>248</v>
      </c>
      <c r="B410" s="39"/>
      <c r="C410" s="39"/>
      <c r="D410" s="103">
        <v>24375</v>
      </c>
      <c r="E410" s="103">
        <v>25231</v>
      </c>
      <c r="F410" s="103">
        <v>993</v>
      </c>
      <c r="G410" s="103">
        <v>1576</v>
      </c>
      <c r="H410" s="103">
        <v>1147</v>
      </c>
      <c r="I410" s="103">
        <v>898</v>
      </c>
      <c r="J410" s="103">
        <v>951</v>
      </c>
      <c r="K410" s="103">
        <v>1282</v>
      </c>
      <c r="L410" s="103">
        <v>1074</v>
      </c>
      <c r="M410" s="103">
        <v>897</v>
      </c>
      <c r="N410" s="103">
        <v>861</v>
      </c>
      <c r="O410" s="103">
        <v>942</v>
      </c>
      <c r="P410" s="103">
        <v>967</v>
      </c>
      <c r="Q410" s="103">
        <v>820</v>
      </c>
      <c r="R410" s="103">
        <v>756</v>
      </c>
      <c r="S410" s="103">
        <v>905</v>
      </c>
      <c r="T410" s="103">
        <v>886</v>
      </c>
      <c r="U410" s="311">
        <v>747</v>
      </c>
    </row>
    <row r="411" spans="1:21" ht="20.100000000000001" customHeight="1">
      <c r="A411" s="40" t="s">
        <v>125</v>
      </c>
      <c r="B411" s="40"/>
      <c r="C411" s="40"/>
      <c r="D411" s="103">
        <v>679</v>
      </c>
      <c r="E411" s="103">
        <v>926</v>
      </c>
      <c r="F411" s="103">
        <v>514</v>
      </c>
      <c r="G411" s="103">
        <v>152</v>
      </c>
      <c r="H411" s="103">
        <v>407</v>
      </c>
      <c r="I411" s="103">
        <v>384</v>
      </c>
      <c r="J411" s="103">
        <v>554</v>
      </c>
      <c r="K411" s="103">
        <v>428</v>
      </c>
      <c r="L411" s="103">
        <v>522</v>
      </c>
      <c r="M411" s="103">
        <v>493</v>
      </c>
      <c r="N411" s="103">
        <v>375</v>
      </c>
      <c r="O411" s="103">
        <v>386</v>
      </c>
      <c r="P411" s="103">
        <v>419</v>
      </c>
      <c r="Q411" s="103">
        <v>383</v>
      </c>
      <c r="R411" s="103">
        <v>310</v>
      </c>
      <c r="S411" s="103">
        <v>362</v>
      </c>
      <c r="T411" s="103">
        <v>314</v>
      </c>
      <c r="U411" s="247">
        <v>289</v>
      </c>
    </row>
    <row r="412" spans="1:21" ht="20.100000000000001" customHeight="1">
      <c r="A412" s="40" t="s">
        <v>249</v>
      </c>
      <c r="B412" s="40"/>
      <c r="C412" s="40"/>
      <c r="D412" s="103">
        <v>157734</v>
      </c>
      <c r="E412" s="103">
        <v>189924</v>
      </c>
      <c r="F412" s="103">
        <v>10682</v>
      </c>
      <c r="G412" s="103">
        <v>6392</v>
      </c>
      <c r="H412" s="103">
        <v>3821</v>
      </c>
      <c r="I412" s="103">
        <v>3831</v>
      </c>
      <c r="J412" s="103">
        <v>2917</v>
      </c>
      <c r="K412" s="103">
        <v>2621</v>
      </c>
      <c r="L412" s="103">
        <v>3117</v>
      </c>
      <c r="M412" s="103">
        <v>2465</v>
      </c>
      <c r="N412" s="103">
        <v>2558</v>
      </c>
      <c r="O412" s="103">
        <v>1998</v>
      </c>
      <c r="P412" s="103">
        <v>1950</v>
      </c>
      <c r="Q412" s="103">
        <v>1775</v>
      </c>
      <c r="R412" s="103">
        <v>1842</v>
      </c>
      <c r="S412" s="103">
        <v>1811</v>
      </c>
      <c r="T412" s="103">
        <v>2574</v>
      </c>
      <c r="U412" s="247">
        <v>1966</v>
      </c>
    </row>
    <row r="413" spans="1:21" ht="20.100000000000001" customHeight="1">
      <c r="A413" s="607" t="s">
        <v>250</v>
      </c>
      <c r="B413" s="607"/>
      <c r="C413" s="607"/>
      <c r="D413" s="611">
        <v>182788</v>
      </c>
      <c r="E413" s="611">
        <v>216081</v>
      </c>
      <c r="F413" s="611">
        <v>12188</v>
      </c>
      <c r="G413" s="611">
        <v>8120</v>
      </c>
      <c r="H413" s="611">
        <v>5375</v>
      </c>
      <c r="I413" s="611">
        <v>5113</v>
      </c>
      <c r="J413" s="611">
        <v>4422</v>
      </c>
      <c r="K413" s="611">
        <v>4331</v>
      </c>
      <c r="L413" s="611">
        <v>4713</v>
      </c>
      <c r="M413" s="611">
        <v>3855</v>
      </c>
      <c r="N413" s="611">
        <v>3794</v>
      </c>
      <c r="O413" s="611">
        <v>3325</v>
      </c>
      <c r="P413" s="611">
        <v>3336</v>
      </c>
      <c r="Q413" s="611">
        <v>2979</v>
      </c>
      <c r="R413" s="611">
        <v>2908</v>
      </c>
      <c r="S413" s="611">
        <v>3078</v>
      </c>
      <c r="T413" s="611">
        <v>3774</v>
      </c>
      <c r="U413" s="612">
        <v>3002</v>
      </c>
    </row>
    <row r="414" spans="1:21" ht="20.100000000000001" customHeight="1">
      <c r="A414" s="40" t="s">
        <v>124</v>
      </c>
      <c r="B414" s="39"/>
      <c r="C414" s="39"/>
      <c r="D414" s="103">
        <v>14875</v>
      </c>
      <c r="E414" s="103">
        <v>14277</v>
      </c>
      <c r="F414" s="103">
        <v>12987</v>
      </c>
      <c r="G414" s="103">
        <v>7785</v>
      </c>
      <c r="H414" s="103">
        <v>6167</v>
      </c>
      <c r="I414" s="103">
        <v>6077</v>
      </c>
      <c r="J414" s="103">
        <v>5918</v>
      </c>
      <c r="K414" s="103">
        <v>5909</v>
      </c>
      <c r="L414" s="103">
        <v>5853</v>
      </c>
      <c r="M414" s="103">
        <v>5385</v>
      </c>
      <c r="N414" s="103">
        <v>5351</v>
      </c>
      <c r="O414" s="103">
        <v>4828</v>
      </c>
      <c r="P414" s="103">
        <v>4728</v>
      </c>
      <c r="Q414" s="103">
        <v>4737</v>
      </c>
      <c r="R414" s="103">
        <v>4797</v>
      </c>
      <c r="S414" s="103">
        <v>4746</v>
      </c>
      <c r="T414" s="103">
        <v>3947</v>
      </c>
      <c r="U414" s="247">
        <v>3863</v>
      </c>
    </row>
    <row r="415" spans="1:21" ht="20.100000000000001" customHeight="1">
      <c r="A415" s="40" t="s">
        <v>121</v>
      </c>
      <c r="B415" s="39"/>
      <c r="C415" s="39"/>
      <c r="D415" s="103">
        <v>8762</v>
      </c>
      <c r="E415" s="103">
        <v>1311</v>
      </c>
      <c r="F415" s="103">
        <v>6543</v>
      </c>
      <c r="G415" s="103">
        <v>7737</v>
      </c>
      <c r="H415" s="103">
        <v>9793</v>
      </c>
      <c r="I415" s="103">
        <v>7740</v>
      </c>
      <c r="J415" s="103">
        <v>8501</v>
      </c>
      <c r="K415" s="103">
        <v>8499</v>
      </c>
      <c r="L415" s="103">
        <v>8390</v>
      </c>
      <c r="M415" s="103">
        <v>8556</v>
      </c>
      <c r="N415" s="103">
        <v>8584</v>
      </c>
      <c r="O415" s="103">
        <v>9154</v>
      </c>
      <c r="P415" s="103">
        <v>9679</v>
      </c>
      <c r="Q415" s="103">
        <v>8345</v>
      </c>
      <c r="R415" s="103">
        <v>8168</v>
      </c>
      <c r="S415" s="103">
        <v>8620</v>
      </c>
      <c r="T415" s="103">
        <v>8274</v>
      </c>
      <c r="U415" s="247">
        <v>8227</v>
      </c>
    </row>
    <row r="416" spans="1:21" ht="20.100000000000001" customHeight="1" thickBot="1">
      <c r="A416" s="116" t="s">
        <v>137</v>
      </c>
      <c r="B416" s="116"/>
      <c r="C416" s="116"/>
      <c r="D416" s="203">
        <v>206425</v>
      </c>
      <c r="E416" s="203">
        <v>231669</v>
      </c>
      <c r="F416" s="203">
        <v>31719</v>
      </c>
      <c r="G416" s="203">
        <v>23642</v>
      </c>
      <c r="H416" s="203">
        <v>21334</v>
      </c>
      <c r="I416" s="203">
        <v>18930</v>
      </c>
      <c r="J416" s="203">
        <v>18842</v>
      </c>
      <c r="K416" s="203">
        <v>18739</v>
      </c>
      <c r="L416" s="203">
        <v>18956</v>
      </c>
      <c r="M416" s="203">
        <v>17796</v>
      </c>
      <c r="N416" s="203">
        <v>17729</v>
      </c>
      <c r="O416" s="203">
        <v>17307</v>
      </c>
      <c r="P416" s="203">
        <v>17743</v>
      </c>
      <c r="Q416" s="203">
        <v>16060</v>
      </c>
      <c r="R416" s="203">
        <v>15873</v>
      </c>
      <c r="S416" s="203">
        <v>16444</v>
      </c>
      <c r="T416" s="203">
        <v>15994</v>
      </c>
      <c r="U416" s="307">
        <v>15092</v>
      </c>
    </row>
    <row r="417" spans="1:21" ht="20.100000000000001" customHeight="1" thickTop="1">
      <c r="A417" s="39"/>
      <c r="B417" s="39"/>
      <c r="C417" s="39"/>
      <c r="D417" s="103"/>
      <c r="E417" s="103"/>
      <c r="F417" s="103"/>
      <c r="G417" s="103"/>
      <c r="H417" s="103"/>
      <c r="I417" s="103"/>
      <c r="J417" s="103"/>
      <c r="K417" s="103"/>
      <c r="L417" s="103"/>
      <c r="M417" s="103"/>
      <c r="N417" s="103"/>
      <c r="O417" s="103"/>
      <c r="P417" s="103"/>
      <c r="Q417" s="103"/>
      <c r="R417" s="103"/>
      <c r="S417" s="103"/>
      <c r="T417" s="103"/>
      <c r="U417" s="253"/>
    </row>
    <row r="418" spans="1:21" ht="20.100000000000001" customHeight="1">
      <c r="A418" s="41"/>
      <c r="B418" s="39"/>
      <c r="C418" s="39"/>
      <c r="D418" s="103"/>
      <c r="E418" s="103"/>
      <c r="F418" s="103"/>
      <c r="G418" s="103"/>
      <c r="H418" s="103"/>
      <c r="I418" s="103"/>
      <c r="J418" s="103"/>
      <c r="K418" s="103"/>
      <c r="L418" s="103"/>
      <c r="M418" s="103"/>
      <c r="N418" s="103"/>
      <c r="O418" s="103"/>
      <c r="P418" s="103"/>
      <c r="Q418" s="103"/>
      <c r="R418" s="103"/>
      <c r="S418" s="103"/>
      <c r="T418" s="103"/>
      <c r="U418" s="253"/>
    </row>
    <row r="419" spans="1:21" ht="20.100000000000001" customHeight="1">
      <c r="A419" s="39" t="s">
        <v>251</v>
      </c>
      <c r="B419" s="42"/>
      <c r="C419" s="42"/>
      <c r="D419" s="103"/>
      <c r="E419" s="103"/>
      <c r="F419" s="103"/>
      <c r="G419" s="103"/>
      <c r="H419" s="103"/>
      <c r="I419" s="103"/>
      <c r="J419" s="103"/>
      <c r="K419" s="103"/>
      <c r="L419" s="103"/>
      <c r="M419" s="103"/>
      <c r="N419" s="103"/>
      <c r="O419" s="103"/>
      <c r="P419" s="103"/>
      <c r="Q419" s="103"/>
      <c r="R419" s="103"/>
      <c r="S419" s="103"/>
      <c r="T419" s="103"/>
      <c r="U419" s="253"/>
    </row>
    <row r="420" spans="1:21" ht="39.950000000000003" customHeight="1" thickBot="1">
      <c r="A420" s="3"/>
      <c r="B420" s="99"/>
      <c r="C420" s="100"/>
      <c r="D420" s="358" t="s">
        <v>79</v>
      </c>
      <c r="E420" s="358" t="s">
        <v>80</v>
      </c>
      <c r="F420" s="358" t="s">
        <v>81</v>
      </c>
      <c r="G420" s="358" t="s">
        <v>82</v>
      </c>
      <c r="H420" s="358" t="s">
        <v>83</v>
      </c>
      <c r="I420" s="358" t="s">
        <v>84</v>
      </c>
      <c r="J420" s="358" t="s">
        <v>85</v>
      </c>
      <c r="K420" s="358" t="s">
        <v>86</v>
      </c>
      <c r="L420" s="358" t="s">
        <v>87</v>
      </c>
      <c r="M420" s="358" t="s">
        <v>88</v>
      </c>
      <c r="N420" s="358" t="s">
        <v>89</v>
      </c>
      <c r="O420" s="358" t="s">
        <v>90</v>
      </c>
      <c r="P420" s="358" t="s">
        <v>91</v>
      </c>
      <c r="Q420" s="358" t="s">
        <v>26</v>
      </c>
      <c r="R420" s="358" t="s">
        <v>92</v>
      </c>
      <c r="S420" s="358" t="s">
        <v>27</v>
      </c>
      <c r="T420" s="358" t="s">
        <v>1182</v>
      </c>
      <c r="U420" s="262" t="s">
        <v>1211</v>
      </c>
    </row>
    <row r="421" spans="1:21" ht="20.100000000000001" customHeight="1">
      <c r="A421" s="40" t="s">
        <v>0</v>
      </c>
      <c r="B421" s="40"/>
      <c r="C421" s="40"/>
      <c r="D421" s="103">
        <v>2025</v>
      </c>
      <c r="E421" s="103">
        <v>1779</v>
      </c>
      <c r="F421" s="103">
        <v>1813</v>
      </c>
      <c r="G421" s="103">
        <v>1660</v>
      </c>
      <c r="H421" s="103">
        <v>1676</v>
      </c>
      <c r="I421" s="103">
        <v>1784</v>
      </c>
      <c r="J421" s="103">
        <v>1791</v>
      </c>
      <c r="K421" s="103">
        <v>1758</v>
      </c>
      <c r="L421" s="103">
        <v>1806</v>
      </c>
      <c r="M421" s="103">
        <v>2121</v>
      </c>
      <c r="N421" s="103">
        <v>2132</v>
      </c>
      <c r="O421" s="103">
        <v>2053</v>
      </c>
      <c r="P421" s="103">
        <v>2096</v>
      </c>
      <c r="Q421" s="103">
        <v>2182</v>
      </c>
      <c r="R421" s="103">
        <v>2200</v>
      </c>
      <c r="S421" s="103">
        <v>2139</v>
      </c>
      <c r="T421" s="103">
        <v>2152</v>
      </c>
      <c r="U421" s="247">
        <v>2250</v>
      </c>
    </row>
    <row r="422" spans="1:21" ht="20.100000000000001" customHeight="1">
      <c r="A422" s="40" t="s">
        <v>1</v>
      </c>
      <c r="B422" s="40"/>
      <c r="C422" s="40"/>
      <c r="D422" s="103">
        <v>1185</v>
      </c>
      <c r="E422" s="103">
        <v>1172</v>
      </c>
      <c r="F422" s="103">
        <v>1176</v>
      </c>
      <c r="G422" s="103">
        <v>1179</v>
      </c>
      <c r="H422" s="103">
        <v>1196</v>
      </c>
      <c r="I422" s="103">
        <v>1216</v>
      </c>
      <c r="J422" s="103">
        <v>1315</v>
      </c>
      <c r="K422" s="103">
        <v>1281</v>
      </c>
      <c r="L422" s="103">
        <v>1223</v>
      </c>
      <c r="M422" s="103">
        <v>1161</v>
      </c>
      <c r="N422" s="103">
        <v>1121</v>
      </c>
      <c r="O422" s="103">
        <v>1118</v>
      </c>
      <c r="P422" s="103">
        <v>1086</v>
      </c>
      <c r="Q422" s="103">
        <v>1127</v>
      </c>
      <c r="R422" s="103">
        <v>1139</v>
      </c>
      <c r="S422" s="103">
        <v>1134</v>
      </c>
      <c r="T422" s="103">
        <v>1103</v>
      </c>
      <c r="U422" s="247">
        <v>1114</v>
      </c>
    </row>
    <row r="423" spans="1:21" ht="20.100000000000001" customHeight="1">
      <c r="A423" s="40" t="s">
        <v>203</v>
      </c>
      <c r="B423" s="40"/>
      <c r="C423" s="40"/>
      <c r="D423" s="103">
        <v>1987</v>
      </c>
      <c r="E423" s="103">
        <v>2182</v>
      </c>
      <c r="F423" s="103">
        <v>2133</v>
      </c>
      <c r="G423" s="103">
        <v>2149</v>
      </c>
      <c r="H423" s="103">
        <v>2193</v>
      </c>
      <c r="I423" s="103">
        <v>2321</v>
      </c>
      <c r="J423" s="103">
        <v>2287</v>
      </c>
      <c r="K423" s="103">
        <v>2186</v>
      </c>
      <c r="L423" s="103">
        <v>2222</v>
      </c>
      <c r="M423" s="103">
        <v>2397</v>
      </c>
      <c r="N423" s="103">
        <v>2341</v>
      </c>
      <c r="O423" s="103">
        <v>1295</v>
      </c>
      <c r="P423" s="103">
        <v>1269</v>
      </c>
      <c r="Q423" s="103">
        <v>1311</v>
      </c>
      <c r="R423" s="103">
        <v>1263</v>
      </c>
      <c r="S423" s="103">
        <v>1278</v>
      </c>
      <c r="T423" s="103">
        <v>1280</v>
      </c>
      <c r="U423" s="247">
        <v>1272</v>
      </c>
    </row>
    <row r="424" spans="1:21" ht="20.100000000000001" customHeight="1">
      <c r="A424" s="40" t="s">
        <v>221</v>
      </c>
      <c r="B424" s="40"/>
      <c r="C424" s="361"/>
      <c r="D424" s="103">
        <v>2744</v>
      </c>
      <c r="E424" s="103">
        <v>2579</v>
      </c>
      <c r="F424" s="103">
        <v>2708</v>
      </c>
      <c r="G424" s="103">
        <v>2724</v>
      </c>
      <c r="H424" s="103">
        <v>2719</v>
      </c>
      <c r="I424" s="103"/>
      <c r="J424" s="103"/>
      <c r="K424" s="103"/>
      <c r="L424" s="103"/>
      <c r="M424" s="103"/>
      <c r="N424" s="103"/>
      <c r="O424" s="103"/>
      <c r="P424" s="103"/>
      <c r="Q424" s="103"/>
      <c r="R424" s="103"/>
      <c r="S424" s="103"/>
      <c r="T424" s="103"/>
      <c r="U424" s="567"/>
    </row>
    <row r="425" spans="1:21" ht="20.100000000000001" customHeight="1">
      <c r="A425" s="40" t="s">
        <v>222</v>
      </c>
      <c r="B425" s="40"/>
      <c r="C425" s="361"/>
      <c r="D425" s="103">
        <v>11319</v>
      </c>
      <c r="E425" s="103">
        <v>11249</v>
      </c>
      <c r="F425" s="103"/>
      <c r="G425" s="103"/>
      <c r="H425" s="103"/>
      <c r="I425" s="103"/>
      <c r="J425" s="103"/>
      <c r="K425" s="103"/>
      <c r="L425" s="103"/>
      <c r="M425" s="103"/>
      <c r="N425" s="103"/>
      <c r="O425" s="103"/>
      <c r="P425" s="103"/>
      <c r="Q425" s="103"/>
      <c r="R425" s="103"/>
      <c r="S425" s="103"/>
      <c r="T425" s="103"/>
      <c r="U425" s="311"/>
    </row>
    <row r="426" spans="1:21" ht="20.100000000000001" customHeight="1" thickBot="1">
      <c r="A426" s="116" t="s">
        <v>223</v>
      </c>
      <c r="B426" s="116"/>
      <c r="C426" s="116"/>
      <c r="D426" s="203">
        <v>19260</v>
      </c>
      <c r="E426" s="203">
        <v>18961</v>
      </c>
      <c r="F426" s="203">
        <v>7830</v>
      </c>
      <c r="G426" s="203">
        <v>7712</v>
      </c>
      <c r="H426" s="203">
        <v>7784</v>
      </c>
      <c r="I426" s="203">
        <v>5321</v>
      </c>
      <c r="J426" s="203">
        <v>5393</v>
      </c>
      <c r="K426" s="203">
        <v>5225</v>
      </c>
      <c r="L426" s="203">
        <v>5251</v>
      </c>
      <c r="M426" s="203">
        <v>5679</v>
      </c>
      <c r="N426" s="203">
        <v>5594</v>
      </c>
      <c r="O426" s="203">
        <v>4466</v>
      </c>
      <c r="P426" s="203">
        <v>4451</v>
      </c>
      <c r="Q426" s="203">
        <v>4620</v>
      </c>
      <c r="R426" s="203">
        <v>4602</v>
      </c>
      <c r="S426" s="203">
        <v>4551</v>
      </c>
      <c r="T426" s="203">
        <v>4535</v>
      </c>
      <c r="U426" s="307">
        <v>4636</v>
      </c>
    </row>
    <row r="427" spans="1:21" ht="20.100000000000001" customHeight="1" thickTop="1">
      <c r="A427" s="41"/>
      <c r="B427" s="39"/>
      <c r="C427" s="39"/>
      <c r="D427" s="103"/>
      <c r="E427" s="103"/>
      <c r="F427" s="103"/>
      <c r="G427" s="103"/>
      <c r="H427" s="103"/>
      <c r="I427" s="103"/>
      <c r="J427" s="103"/>
      <c r="K427" s="103"/>
      <c r="L427" s="103"/>
      <c r="M427" s="103"/>
      <c r="N427" s="103"/>
      <c r="O427" s="103"/>
      <c r="P427" s="103"/>
      <c r="Q427" s="103"/>
      <c r="R427" s="103"/>
      <c r="S427" s="103"/>
      <c r="T427" s="103"/>
      <c r="U427" s="253"/>
    </row>
    <row r="428" spans="1:21" ht="20.100000000000001" customHeight="1">
      <c r="A428" s="41"/>
      <c r="B428" s="39"/>
      <c r="C428" s="39"/>
      <c r="D428" s="103"/>
      <c r="E428" s="103"/>
      <c r="F428" s="103"/>
      <c r="G428" s="103"/>
      <c r="H428" s="103"/>
      <c r="I428" s="103"/>
      <c r="J428" s="103"/>
      <c r="K428" s="103"/>
      <c r="L428" s="103"/>
      <c r="M428" s="103"/>
      <c r="N428" s="103"/>
      <c r="O428" s="103"/>
      <c r="P428" s="103"/>
      <c r="Q428" s="103"/>
      <c r="R428" s="103"/>
      <c r="S428" s="103"/>
      <c r="T428" s="103"/>
      <c r="U428" s="253"/>
    </row>
    <row r="429" spans="1:21" ht="20.100000000000001" customHeight="1">
      <c r="A429" s="39" t="s">
        <v>252</v>
      </c>
      <c r="B429" s="39"/>
      <c r="C429" s="39"/>
      <c r="D429" s="103"/>
      <c r="E429" s="103"/>
      <c r="F429" s="103"/>
      <c r="G429" s="103"/>
      <c r="H429" s="103"/>
      <c r="I429" s="103"/>
      <c r="J429" s="103"/>
      <c r="K429" s="103"/>
      <c r="L429" s="103"/>
      <c r="M429" s="103"/>
      <c r="N429" s="103"/>
      <c r="O429" s="103"/>
      <c r="P429" s="103"/>
      <c r="Q429" s="103"/>
      <c r="R429" s="103"/>
      <c r="S429" s="103"/>
      <c r="T429" s="103"/>
      <c r="U429" s="253"/>
    </row>
    <row r="430" spans="1:21" ht="39.950000000000003" customHeight="1" thickBot="1">
      <c r="A430" s="3" t="s">
        <v>3</v>
      </c>
      <c r="B430" s="14"/>
      <c r="C430" s="100"/>
      <c r="D430" s="352" t="s">
        <v>36</v>
      </c>
      <c r="E430" s="352" t="s">
        <v>37</v>
      </c>
      <c r="F430" s="352" t="s">
        <v>38</v>
      </c>
      <c r="G430" s="352" t="s">
        <v>39</v>
      </c>
      <c r="H430" s="352" t="s">
        <v>40</v>
      </c>
      <c r="I430" s="352" t="s">
        <v>41</v>
      </c>
      <c r="J430" s="352" t="s">
        <v>42</v>
      </c>
      <c r="K430" s="352" t="s">
        <v>43</v>
      </c>
      <c r="L430" s="352" t="s">
        <v>44</v>
      </c>
      <c r="M430" s="352" t="s">
        <v>45</v>
      </c>
      <c r="N430" s="352" t="s">
        <v>46</v>
      </c>
      <c r="O430" s="352" t="s">
        <v>47</v>
      </c>
      <c r="P430" s="352" t="s">
        <v>48</v>
      </c>
      <c r="Q430" s="352" t="s">
        <v>24</v>
      </c>
      <c r="R430" s="352" t="s">
        <v>49</v>
      </c>
      <c r="S430" s="352" t="s">
        <v>25</v>
      </c>
      <c r="T430" s="352" t="s">
        <v>1181</v>
      </c>
      <c r="U430" s="310" t="s">
        <v>1189</v>
      </c>
    </row>
    <row r="431" spans="1:21" ht="20.100000000000001" customHeight="1">
      <c r="A431" s="39" t="s">
        <v>12</v>
      </c>
      <c r="B431" s="39"/>
      <c r="C431" s="39"/>
      <c r="D431" s="103">
        <v>326</v>
      </c>
      <c r="E431" s="103">
        <v>262</v>
      </c>
      <c r="F431" s="103">
        <v>354</v>
      </c>
      <c r="G431" s="103">
        <v>669</v>
      </c>
      <c r="H431" s="103">
        <v>698</v>
      </c>
      <c r="I431" s="103">
        <v>262</v>
      </c>
      <c r="J431" s="103">
        <v>226</v>
      </c>
      <c r="K431" s="103">
        <v>359</v>
      </c>
      <c r="L431" s="103">
        <v>530</v>
      </c>
      <c r="M431" s="103">
        <v>233</v>
      </c>
      <c r="N431" s="103">
        <v>158</v>
      </c>
      <c r="O431" s="103">
        <v>257</v>
      </c>
      <c r="P431" s="103">
        <v>462</v>
      </c>
      <c r="Q431" s="103">
        <v>115</v>
      </c>
      <c r="R431" s="103">
        <v>97</v>
      </c>
      <c r="S431" s="103">
        <v>251</v>
      </c>
      <c r="T431" s="103">
        <v>521</v>
      </c>
      <c r="U431" s="247">
        <v>106</v>
      </c>
    </row>
    <row r="432" spans="1:21" ht="20.100000000000001" customHeight="1">
      <c r="A432" s="40" t="s">
        <v>253</v>
      </c>
      <c r="B432" s="39"/>
      <c r="C432" s="39"/>
      <c r="D432" s="103">
        <v>8</v>
      </c>
      <c r="E432" s="103">
        <v>9</v>
      </c>
      <c r="F432" s="103">
        <v>10</v>
      </c>
      <c r="G432" s="103">
        <v>-68</v>
      </c>
      <c r="H432" s="103">
        <v>10</v>
      </c>
      <c r="I432" s="103">
        <v>-42</v>
      </c>
      <c r="J432" s="103">
        <v>9</v>
      </c>
      <c r="K432" s="103">
        <v>31</v>
      </c>
      <c r="L432" s="103">
        <v>12</v>
      </c>
      <c r="M432" s="103">
        <v>-1</v>
      </c>
      <c r="N432" s="103">
        <v>-5</v>
      </c>
      <c r="O432" s="103">
        <v>-35</v>
      </c>
      <c r="P432" s="103">
        <v>8</v>
      </c>
      <c r="Q432" s="103">
        <v>7</v>
      </c>
      <c r="R432" s="103">
        <v>-1</v>
      </c>
      <c r="S432" s="103">
        <v>14</v>
      </c>
      <c r="T432" s="103">
        <v>-4</v>
      </c>
      <c r="U432" s="247">
        <v>-1</v>
      </c>
    </row>
    <row r="433" spans="1:21" ht="20.100000000000001" customHeight="1">
      <c r="A433" s="40" t="s">
        <v>254</v>
      </c>
      <c r="B433" s="39"/>
      <c r="C433" s="39"/>
      <c r="D433" s="103">
        <v>-33</v>
      </c>
      <c r="E433" s="103">
        <v>-19</v>
      </c>
      <c r="F433" s="103">
        <v>-9</v>
      </c>
      <c r="G433" s="103">
        <v>-108</v>
      </c>
      <c r="H433" s="103">
        <v>-85</v>
      </c>
      <c r="I433" s="103">
        <v>-30</v>
      </c>
      <c r="J433" s="103">
        <v>-15</v>
      </c>
      <c r="K433" s="103">
        <v>-7</v>
      </c>
      <c r="L433" s="103">
        <v>-12</v>
      </c>
      <c r="M433" s="103">
        <v>-5</v>
      </c>
      <c r="N433" s="103">
        <v>-5</v>
      </c>
      <c r="O433" s="103">
        <v>-14</v>
      </c>
      <c r="P433" s="103">
        <v>-11</v>
      </c>
      <c r="Q433" s="103">
        <v>-15</v>
      </c>
      <c r="R433" s="103">
        <v>-14</v>
      </c>
      <c r="S433" s="103">
        <v>-14</v>
      </c>
      <c r="T433" s="103">
        <v>-12</v>
      </c>
      <c r="U433" s="247">
        <v>-14</v>
      </c>
    </row>
    <row r="434" spans="1:21" ht="20.100000000000001" customHeight="1">
      <c r="A434" s="515" t="s">
        <v>255</v>
      </c>
      <c r="B434" s="515"/>
      <c r="C434" s="515"/>
      <c r="D434" s="613">
        <v>302</v>
      </c>
      <c r="E434" s="613">
        <v>252</v>
      </c>
      <c r="F434" s="613">
        <v>354</v>
      </c>
      <c r="G434" s="613">
        <v>492</v>
      </c>
      <c r="H434" s="613">
        <v>623</v>
      </c>
      <c r="I434" s="613">
        <v>190</v>
      </c>
      <c r="J434" s="613">
        <v>219</v>
      </c>
      <c r="K434" s="613">
        <v>383</v>
      </c>
      <c r="L434" s="613">
        <v>529</v>
      </c>
      <c r="M434" s="613">
        <v>227</v>
      </c>
      <c r="N434" s="613">
        <v>148</v>
      </c>
      <c r="O434" s="613">
        <v>207</v>
      </c>
      <c r="P434" s="613">
        <v>459</v>
      </c>
      <c r="Q434" s="613">
        <v>107</v>
      </c>
      <c r="R434" s="613">
        <v>82</v>
      </c>
      <c r="S434" s="613">
        <v>250</v>
      </c>
      <c r="T434" s="613">
        <v>505</v>
      </c>
      <c r="U434" s="612">
        <v>91</v>
      </c>
    </row>
    <row r="435" spans="1:21" ht="20.100000000000001" customHeight="1">
      <c r="A435" s="40" t="s">
        <v>256</v>
      </c>
      <c r="B435" s="39"/>
      <c r="C435" s="39"/>
      <c r="D435" s="103">
        <v>-63</v>
      </c>
      <c r="E435" s="103">
        <v>-51</v>
      </c>
      <c r="F435" s="103">
        <v>-75</v>
      </c>
      <c r="G435" s="103">
        <v>-127</v>
      </c>
      <c r="H435" s="103">
        <v>-140</v>
      </c>
      <c r="I435" s="103">
        <v>-46</v>
      </c>
      <c r="J435" s="103">
        <v>-16</v>
      </c>
      <c r="K435" s="103">
        <v>-67</v>
      </c>
      <c r="L435" s="103">
        <v>-98</v>
      </c>
      <c r="M435" s="103">
        <v>-45</v>
      </c>
      <c r="N435" s="103">
        <v>-32</v>
      </c>
      <c r="O435" s="103">
        <v>-43</v>
      </c>
      <c r="P435" s="103">
        <v>-85</v>
      </c>
      <c r="Q435" s="103">
        <v>-21</v>
      </c>
      <c r="R435" s="103">
        <v>-13</v>
      </c>
      <c r="S435" s="103">
        <v>-44</v>
      </c>
      <c r="T435" s="103">
        <v>-101</v>
      </c>
      <c r="U435" s="247">
        <v>-18</v>
      </c>
    </row>
    <row r="436" spans="1:21" ht="20.100000000000001" customHeight="1">
      <c r="A436" s="40" t="s">
        <v>257</v>
      </c>
      <c r="B436" s="39"/>
      <c r="C436" s="39"/>
      <c r="D436" s="103">
        <v>-11</v>
      </c>
      <c r="E436" s="103">
        <v>-2</v>
      </c>
      <c r="F436" s="103">
        <v>0</v>
      </c>
      <c r="G436" s="103">
        <v>5</v>
      </c>
      <c r="H436" s="103">
        <v>0</v>
      </c>
      <c r="I436" s="103">
        <v>3</v>
      </c>
      <c r="J436" s="103">
        <v>0</v>
      </c>
      <c r="K436" s="103">
        <v>2</v>
      </c>
      <c r="L436" s="103">
        <v>-1</v>
      </c>
      <c r="M436" s="103">
        <v>2</v>
      </c>
      <c r="N436" s="103">
        <v>2</v>
      </c>
      <c r="O436" s="103">
        <v>4</v>
      </c>
      <c r="P436" s="103">
        <v>0</v>
      </c>
      <c r="Q436" s="103">
        <v>1</v>
      </c>
      <c r="R436" s="103">
        <v>1</v>
      </c>
      <c r="S436" s="103">
        <v>1</v>
      </c>
      <c r="T436" s="103">
        <v>0</v>
      </c>
      <c r="U436" s="247">
        <v>1</v>
      </c>
    </row>
    <row r="437" spans="1:21" ht="20.100000000000001" customHeight="1">
      <c r="A437" s="515" t="s">
        <v>258</v>
      </c>
      <c r="B437" s="515"/>
      <c r="C437" s="515"/>
      <c r="D437" s="613">
        <v>228</v>
      </c>
      <c r="E437" s="613">
        <v>199</v>
      </c>
      <c r="F437" s="613">
        <v>279</v>
      </c>
      <c r="G437" s="613">
        <v>370</v>
      </c>
      <c r="H437" s="613">
        <v>483</v>
      </c>
      <c r="I437" s="613">
        <v>147</v>
      </c>
      <c r="J437" s="613">
        <v>204</v>
      </c>
      <c r="K437" s="613">
        <v>317</v>
      </c>
      <c r="L437" s="613">
        <v>430</v>
      </c>
      <c r="M437" s="613">
        <v>184</v>
      </c>
      <c r="N437" s="613">
        <v>117</v>
      </c>
      <c r="O437" s="613">
        <v>169</v>
      </c>
      <c r="P437" s="613">
        <v>374</v>
      </c>
      <c r="Q437" s="613">
        <v>87</v>
      </c>
      <c r="R437" s="613">
        <v>70</v>
      </c>
      <c r="S437" s="613">
        <v>207</v>
      </c>
      <c r="T437" s="613">
        <v>404</v>
      </c>
      <c r="U437" s="612">
        <v>74</v>
      </c>
    </row>
    <row r="438" spans="1:21" ht="20.100000000000001" customHeight="1">
      <c r="A438" s="41"/>
      <c r="B438" s="39"/>
      <c r="C438" s="39"/>
      <c r="D438" s="103"/>
      <c r="E438" s="103"/>
      <c r="F438" s="103"/>
      <c r="G438" s="103"/>
      <c r="H438" s="103"/>
      <c r="I438" s="103"/>
      <c r="J438" s="103"/>
      <c r="K438" s="103"/>
      <c r="L438" s="103"/>
      <c r="M438" s="103"/>
      <c r="N438" s="103"/>
      <c r="O438" s="103"/>
      <c r="P438" s="103"/>
      <c r="Q438" s="103"/>
      <c r="R438" s="103"/>
      <c r="S438" s="103"/>
      <c r="T438" s="103"/>
      <c r="U438" s="247"/>
    </row>
    <row r="439" spans="1:21" ht="20.100000000000001" customHeight="1">
      <c r="A439" s="8" t="s">
        <v>259</v>
      </c>
      <c r="B439" s="40"/>
      <c r="C439" s="40"/>
      <c r="D439" s="253">
        <v>-327</v>
      </c>
      <c r="E439" s="253">
        <v>686</v>
      </c>
      <c r="F439" s="253">
        <v>-2269</v>
      </c>
      <c r="G439" s="253">
        <v>-154</v>
      </c>
      <c r="H439" s="253">
        <v>34</v>
      </c>
      <c r="I439" s="576" t="s">
        <v>68</v>
      </c>
      <c r="J439" s="576">
        <v>0</v>
      </c>
      <c r="K439" s="576">
        <v>0</v>
      </c>
      <c r="L439" s="576">
        <v>0</v>
      </c>
      <c r="M439" s="576">
        <v>0</v>
      </c>
      <c r="N439" s="576">
        <v>0</v>
      </c>
      <c r="O439" s="576">
        <v>0</v>
      </c>
      <c r="P439" s="576" t="s">
        <v>68</v>
      </c>
      <c r="Q439" s="576" t="s">
        <v>68</v>
      </c>
      <c r="R439" s="576" t="s">
        <v>68</v>
      </c>
      <c r="S439" s="576" t="s">
        <v>68</v>
      </c>
      <c r="T439" s="576" t="s">
        <v>68</v>
      </c>
      <c r="U439" s="567" t="s">
        <v>68</v>
      </c>
    </row>
    <row r="440" spans="1:21" ht="20.100000000000001" customHeight="1">
      <c r="A440" s="515" t="s">
        <v>260</v>
      </c>
      <c r="B440" s="515"/>
      <c r="C440" s="515"/>
      <c r="D440" s="613">
        <v>-99</v>
      </c>
      <c r="E440" s="613">
        <v>885</v>
      </c>
      <c r="F440" s="613">
        <v>-1990</v>
      </c>
      <c r="G440" s="613">
        <v>216</v>
      </c>
      <c r="H440" s="613">
        <v>517</v>
      </c>
      <c r="I440" s="613" t="s">
        <v>68</v>
      </c>
      <c r="J440" s="613" t="s">
        <v>68</v>
      </c>
      <c r="K440" s="613" t="s">
        <v>68</v>
      </c>
      <c r="L440" s="613" t="s">
        <v>68</v>
      </c>
      <c r="M440" s="613" t="s">
        <v>68</v>
      </c>
      <c r="N440" s="613" t="s">
        <v>68</v>
      </c>
      <c r="O440" s="613" t="s">
        <v>68</v>
      </c>
      <c r="P440" s="613" t="s">
        <v>68</v>
      </c>
      <c r="Q440" s="613" t="s">
        <v>68</v>
      </c>
      <c r="R440" s="613" t="s">
        <v>68</v>
      </c>
      <c r="S440" s="613" t="s">
        <v>68</v>
      </c>
      <c r="T440" s="613" t="s">
        <v>68</v>
      </c>
      <c r="U440" s="612" t="s">
        <v>68</v>
      </c>
    </row>
    <row r="441" spans="1:21" ht="20.100000000000001" customHeight="1">
      <c r="A441" s="516"/>
      <c r="B441" s="361"/>
      <c r="C441" s="361"/>
      <c r="D441" s="316"/>
      <c r="E441" s="316"/>
      <c r="F441" s="316"/>
      <c r="G441" s="253"/>
      <c r="H441" s="253"/>
      <c r="I441" s="253"/>
      <c r="J441" s="253"/>
      <c r="K441" s="253"/>
      <c r="L441" s="253"/>
      <c r="M441" s="253"/>
      <c r="N441" s="253"/>
      <c r="O441" s="253"/>
      <c r="P441" s="253"/>
      <c r="Q441" s="253"/>
      <c r="R441" s="253"/>
      <c r="S441" s="253"/>
      <c r="T441" s="253"/>
      <c r="U441" s="247"/>
    </row>
    <row r="442" spans="1:21" ht="20.100000000000001" customHeight="1">
      <c r="A442" s="521" t="s">
        <v>261</v>
      </c>
      <c r="B442" s="361"/>
      <c r="C442" s="361"/>
      <c r="D442" s="535">
        <v>0.26</v>
      </c>
      <c r="E442" s="535">
        <v>0.22</v>
      </c>
      <c r="F442" s="535">
        <v>0.31</v>
      </c>
      <c r="G442" s="535">
        <v>0.42</v>
      </c>
      <c r="H442" s="535">
        <v>0.54</v>
      </c>
      <c r="I442" s="535">
        <v>0.16</v>
      </c>
      <c r="J442" s="535">
        <v>0.23</v>
      </c>
      <c r="K442" s="535">
        <v>0.35</v>
      </c>
      <c r="L442" s="535">
        <v>0.48</v>
      </c>
      <c r="M442" s="535">
        <v>0.2</v>
      </c>
      <c r="N442" s="535">
        <v>0.14000000000000001</v>
      </c>
      <c r="O442" s="535">
        <v>0.18</v>
      </c>
      <c r="P442" s="535">
        <v>0.42</v>
      </c>
      <c r="Q442" s="535">
        <v>0.09</v>
      </c>
      <c r="R442" s="535">
        <v>0.08</v>
      </c>
      <c r="S442" s="535">
        <v>0.23</v>
      </c>
      <c r="T442" s="535">
        <v>0.45</v>
      </c>
      <c r="U442" s="599">
        <v>0.08</v>
      </c>
    </row>
    <row r="443" spans="1:21" ht="20.100000000000001" customHeight="1">
      <c r="A443" s="521" t="s">
        <v>262</v>
      </c>
      <c r="B443" s="361"/>
      <c r="C443" s="361"/>
      <c r="D443" s="535">
        <v>-0.37</v>
      </c>
      <c r="E443" s="535">
        <v>0.77</v>
      </c>
      <c r="F443" s="535">
        <v>-2.5499999999999998</v>
      </c>
      <c r="G443" s="535">
        <v>-0.17</v>
      </c>
      <c r="H443" s="535">
        <v>0.04</v>
      </c>
      <c r="I443" s="603">
        <v>0</v>
      </c>
      <c r="J443" s="603">
        <v>0</v>
      </c>
      <c r="K443" s="603">
        <v>0</v>
      </c>
      <c r="L443" s="603">
        <v>0</v>
      </c>
      <c r="M443" s="603">
        <v>0</v>
      </c>
      <c r="N443" s="603">
        <v>0</v>
      </c>
      <c r="O443" s="603">
        <v>0</v>
      </c>
      <c r="P443" s="603" t="s">
        <v>68</v>
      </c>
      <c r="Q443" s="603" t="s">
        <v>68</v>
      </c>
      <c r="R443" s="603" t="s">
        <v>68</v>
      </c>
      <c r="S443" s="603" t="s">
        <v>68</v>
      </c>
      <c r="T443" s="603" t="s">
        <v>68</v>
      </c>
      <c r="U443" s="604" t="s">
        <v>68</v>
      </c>
    </row>
    <row r="444" spans="1:21" ht="20.100000000000001" customHeight="1">
      <c r="A444" s="521" t="s">
        <v>263</v>
      </c>
      <c r="B444" s="361"/>
      <c r="C444" s="361"/>
      <c r="D444" s="535">
        <v>-0.11</v>
      </c>
      <c r="E444" s="535">
        <v>1</v>
      </c>
      <c r="F444" s="535">
        <v>-2.25</v>
      </c>
      <c r="G444" s="535">
        <v>0.24</v>
      </c>
      <c r="H444" s="535">
        <v>0.57999999999999996</v>
      </c>
      <c r="I444" s="535" t="s">
        <v>68</v>
      </c>
      <c r="J444" s="535" t="s">
        <v>68</v>
      </c>
      <c r="K444" s="535" t="s">
        <v>68</v>
      </c>
      <c r="L444" s="535" t="s">
        <v>68</v>
      </c>
      <c r="M444" s="535" t="s">
        <v>68</v>
      </c>
      <c r="N444" s="535" t="s">
        <v>68</v>
      </c>
      <c r="O444" s="535" t="s">
        <v>68</v>
      </c>
      <c r="P444" s="535" t="s">
        <v>68</v>
      </c>
      <c r="Q444" s="535" t="s">
        <v>68</v>
      </c>
      <c r="R444" s="535" t="s">
        <v>68</v>
      </c>
      <c r="S444" s="535" t="s">
        <v>68</v>
      </c>
      <c r="T444" s="535" t="s">
        <v>68</v>
      </c>
      <c r="U444" s="599" t="s">
        <v>68</v>
      </c>
    </row>
    <row r="445" spans="1:21" ht="20.100000000000001" customHeight="1">
      <c r="A445" s="41"/>
      <c r="B445" s="39"/>
      <c r="C445" s="39"/>
      <c r="D445" s="103"/>
      <c r="E445" s="103"/>
      <c r="F445" s="103"/>
      <c r="G445" s="103"/>
      <c r="H445" s="103"/>
      <c r="I445" s="103"/>
      <c r="J445" s="103"/>
      <c r="K445" s="103"/>
      <c r="L445" s="103"/>
      <c r="M445" s="103"/>
      <c r="N445" s="103"/>
      <c r="O445" s="103"/>
      <c r="P445" s="103"/>
      <c r="Q445" s="103"/>
      <c r="R445" s="103"/>
      <c r="S445" s="103"/>
      <c r="T445" s="103"/>
      <c r="U445" s="247"/>
    </row>
    <row r="446" spans="1:21" ht="20.100000000000001" customHeight="1">
      <c r="A446" s="41"/>
      <c r="B446" s="39"/>
      <c r="C446" s="39"/>
      <c r="D446" s="103"/>
      <c r="E446" s="103"/>
      <c r="F446" s="103"/>
      <c r="G446" s="103"/>
      <c r="H446" s="103"/>
      <c r="I446" s="103"/>
      <c r="J446" s="103"/>
      <c r="K446" s="103"/>
      <c r="L446" s="103"/>
      <c r="M446" s="103"/>
      <c r="N446" s="103"/>
      <c r="O446" s="103"/>
      <c r="P446" s="103"/>
      <c r="Q446" s="103"/>
      <c r="R446" s="103"/>
      <c r="S446" s="103"/>
      <c r="T446" s="103"/>
      <c r="U446" s="247"/>
    </row>
    <row r="447" spans="1:21" ht="20.100000000000001" customHeight="1">
      <c r="A447" s="39" t="s">
        <v>264</v>
      </c>
      <c r="B447" s="39"/>
      <c r="C447" s="39"/>
      <c r="D447" s="103"/>
      <c r="E447" s="103"/>
      <c r="F447" s="103"/>
      <c r="G447" s="103"/>
      <c r="H447" s="103"/>
      <c r="I447" s="103"/>
      <c r="J447" s="103"/>
      <c r="K447" s="103"/>
      <c r="L447" s="103"/>
      <c r="M447" s="103"/>
      <c r="N447" s="103"/>
      <c r="O447" s="103"/>
      <c r="P447" s="103"/>
      <c r="Q447" s="103"/>
      <c r="R447" s="103"/>
      <c r="S447" s="103"/>
      <c r="T447" s="103"/>
      <c r="U447" s="247"/>
    </row>
    <row r="448" spans="1:21" ht="39.950000000000003" customHeight="1" thickBot="1">
      <c r="A448" s="3" t="s">
        <v>3</v>
      </c>
      <c r="B448" s="14"/>
      <c r="C448" s="100"/>
      <c r="D448" s="352" t="s">
        <v>36</v>
      </c>
      <c r="E448" s="352" t="s">
        <v>37</v>
      </c>
      <c r="F448" s="352" t="s">
        <v>38</v>
      </c>
      <c r="G448" s="352" t="s">
        <v>39</v>
      </c>
      <c r="H448" s="352" t="s">
        <v>40</v>
      </c>
      <c r="I448" s="352" t="s">
        <v>41</v>
      </c>
      <c r="J448" s="352" t="s">
        <v>42</v>
      </c>
      <c r="K448" s="352" t="s">
        <v>43</v>
      </c>
      <c r="L448" s="352" t="s">
        <v>44</v>
      </c>
      <c r="M448" s="352" t="s">
        <v>45</v>
      </c>
      <c r="N448" s="352" t="s">
        <v>46</v>
      </c>
      <c r="O448" s="352" t="s">
        <v>47</v>
      </c>
      <c r="P448" s="352" t="s">
        <v>48</v>
      </c>
      <c r="Q448" s="352" t="s">
        <v>24</v>
      </c>
      <c r="R448" s="352" t="s">
        <v>49</v>
      </c>
      <c r="S448" s="352" t="s">
        <v>25</v>
      </c>
      <c r="T448" s="352" t="s">
        <v>1181</v>
      </c>
      <c r="U448" s="310" t="s">
        <v>1189</v>
      </c>
    </row>
    <row r="449" spans="1:21" ht="20.100000000000001" customHeight="1">
      <c r="A449" s="40" t="s">
        <v>265</v>
      </c>
      <c r="B449" s="39"/>
      <c r="C449" s="39"/>
      <c r="D449" s="103">
        <v>288</v>
      </c>
      <c r="E449" s="103">
        <v>643</v>
      </c>
      <c r="F449" s="103">
        <v>726</v>
      </c>
      <c r="G449" s="103">
        <v>427</v>
      </c>
      <c r="H449" s="103">
        <v>542</v>
      </c>
      <c r="I449" s="103">
        <v>374</v>
      </c>
      <c r="J449" s="103">
        <v>187</v>
      </c>
      <c r="K449" s="103">
        <v>413</v>
      </c>
      <c r="L449" s="103">
        <v>473</v>
      </c>
      <c r="M449" s="103">
        <v>215</v>
      </c>
      <c r="N449" s="103">
        <v>133</v>
      </c>
      <c r="O449" s="103">
        <v>338</v>
      </c>
      <c r="P449" s="103">
        <v>362</v>
      </c>
      <c r="Q449" s="103">
        <v>106</v>
      </c>
      <c r="R449" s="103">
        <v>51</v>
      </c>
      <c r="S449" s="103">
        <v>244</v>
      </c>
      <c r="T449" s="103">
        <v>420</v>
      </c>
      <c r="U449" s="247">
        <v>113</v>
      </c>
    </row>
    <row r="450" spans="1:21" ht="20.100000000000001" customHeight="1">
      <c r="A450" s="206" t="s">
        <v>266</v>
      </c>
      <c r="B450" s="39"/>
      <c r="C450" s="39"/>
      <c r="D450" s="103">
        <v>-154</v>
      </c>
      <c r="E450" s="103">
        <v>-498</v>
      </c>
      <c r="F450" s="103">
        <v>-547</v>
      </c>
      <c r="G450" s="103">
        <v>843</v>
      </c>
      <c r="H450" s="103">
        <v>-71</v>
      </c>
      <c r="I450" s="103">
        <v>-5</v>
      </c>
      <c r="J450" s="103">
        <v>-25</v>
      </c>
      <c r="K450" s="103">
        <v>-18</v>
      </c>
      <c r="L450" s="103">
        <v>-42</v>
      </c>
      <c r="M450" s="103">
        <v>-7</v>
      </c>
      <c r="N450" s="103">
        <v>35</v>
      </c>
      <c r="O450" s="103">
        <v>-133</v>
      </c>
      <c r="P450" s="103">
        <v>-8</v>
      </c>
      <c r="Q450" s="103">
        <v>11</v>
      </c>
      <c r="R450" s="103">
        <v>36</v>
      </c>
      <c r="S450" s="103">
        <v>-54</v>
      </c>
      <c r="T450" s="103">
        <v>-16</v>
      </c>
      <c r="U450" s="247">
        <v>16</v>
      </c>
    </row>
    <row r="451" spans="1:21" ht="20.100000000000001" customHeight="1">
      <c r="A451" s="600" t="s">
        <v>267</v>
      </c>
      <c r="B451" s="40"/>
      <c r="C451" s="40"/>
      <c r="D451" s="253">
        <v>64</v>
      </c>
      <c r="E451" s="253">
        <v>66</v>
      </c>
      <c r="F451" s="253">
        <v>24</v>
      </c>
      <c r="G451" s="253">
        <v>-9</v>
      </c>
      <c r="H451" s="253">
        <v>-12</v>
      </c>
      <c r="I451" s="253">
        <v>0</v>
      </c>
      <c r="J451" s="253">
        <v>18</v>
      </c>
      <c r="K451" s="253">
        <v>-58</v>
      </c>
      <c r="L451" s="253">
        <v>-9</v>
      </c>
      <c r="M451" s="253">
        <v>-3</v>
      </c>
      <c r="N451" s="253">
        <v>-39</v>
      </c>
      <c r="O451" s="253">
        <v>3</v>
      </c>
      <c r="P451" s="253">
        <v>-2</v>
      </c>
      <c r="Q451" s="253">
        <v>-20</v>
      </c>
      <c r="R451" s="253">
        <v>-9</v>
      </c>
      <c r="S451" s="253">
        <v>4</v>
      </c>
      <c r="T451" s="253">
        <v>9</v>
      </c>
      <c r="U451" s="247">
        <v>-58</v>
      </c>
    </row>
    <row r="452" spans="1:21" ht="20.100000000000001" customHeight="1">
      <c r="A452" s="206" t="s">
        <v>268</v>
      </c>
      <c r="B452" s="39"/>
      <c r="C452" s="39"/>
      <c r="D452" s="103">
        <v>10</v>
      </c>
      <c r="E452" s="103">
        <v>35</v>
      </c>
      <c r="F452" s="103">
        <v>-6</v>
      </c>
      <c r="G452" s="103">
        <v>9</v>
      </c>
      <c r="H452" s="103">
        <v>10</v>
      </c>
      <c r="I452" s="103">
        <v>20</v>
      </c>
      <c r="J452" s="103">
        <v>2</v>
      </c>
      <c r="K452" s="103">
        <v>-30</v>
      </c>
      <c r="L452" s="103">
        <v>0</v>
      </c>
      <c r="M452" s="103">
        <v>-34</v>
      </c>
      <c r="N452" s="103">
        <v>-8</v>
      </c>
      <c r="O452" s="103">
        <v>-50</v>
      </c>
      <c r="P452" s="103">
        <v>19</v>
      </c>
      <c r="Q452" s="103">
        <v>-12</v>
      </c>
      <c r="R452" s="103">
        <v>-3</v>
      </c>
      <c r="S452" s="103">
        <v>1</v>
      </c>
      <c r="T452" s="103">
        <v>-13</v>
      </c>
      <c r="U452" s="247">
        <v>7</v>
      </c>
    </row>
    <row r="453" spans="1:21" ht="20.100000000000001" customHeight="1">
      <c r="A453" s="206" t="s">
        <v>269</v>
      </c>
      <c r="B453" s="39"/>
      <c r="C453" s="39"/>
      <c r="D453" s="103">
        <v>32</v>
      </c>
      <c r="E453" s="103">
        <v>-44</v>
      </c>
      <c r="F453" s="103">
        <v>81</v>
      </c>
      <c r="G453" s="103">
        <v>-905</v>
      </c>
      <c r="H453" s="103">
        <v>14</v>
      </c>
      <c r="I453" s="103">
        <v>-245</v>
      </c>
      <c r="J453" s="103">
        <v>22</v>
      </c>
      <c r="K453" s="103">
        <v>8</v>
      </c>
      <c r="L453" s="103">
        <v>8</v>
      </c>
      <c r="M453" s="103">
        <v>11</v>
      </c>
      <c r="N453" s="103">
        <v>-5</v>
      </c>
      <c r="O453" s="103">
        <v>7</v>
      </c>
      <c r="P453" s="103">
        <v>3</v>
      </c>
      <c r="Q453" s="103">
        <v>2</v>
      </c>
      <c r="R453" s="103">
        <v>-6</v>
      </c>
      <c r="S453" s="103">
        <v>11</v>
      </c>
      <c r="T453" s="103">
        <v>3</v>
      </c>
      <c r="U453" s="247">
        <v>-5</v>
      </c>
    </row>
    <row r="454" spans="1:21" ht="20.100000000000001" customHeight="1">
      <c r="A454" s="206" t="s">
        <v>270</v>
      </c>
      <c r="B454" s="39"/>
      <c r="C454" s="39"/>
      <c r="D454" s="103">
        <v>-11</v>
      </c>
      <c r="E454" s="103">
        <v>2</v>
      </c>
      <c r="F454" s="103">
        <v>1</v>
      </c>
      <c r="G454" s="103">
        <v>4</v>
      </c>
      <c r="H454" s="103">
        <v>-2</v>
      </c>
      <c r="I454" s="103">
        <v>3</v>
      </c>
      <c r="J454" s="103">
        <v>1</v>
      </c>
      <c r="K454" s="103">
        <v>-3</v>
      </c>
      <c r="L454" s="103">
        <v>-2</v>
      </c>
      <c r="M454" s="103">
        <v>2</v>
      </c>
      <c r="N454" s="103">
        <v>-1</v>
      </c>
      <c r="O454" s="103">
        <v>6</v>
      </c>
      <c r="P454" s="103">
        <v>1</v>
      </c>
      <c r="Q454" s="103">
        <v>-1</v>
      </c>
      <c r="R454" s="103">
        <v>1</v>
      </c>
      <c r="S454" s="103">
        <v>1</v>
      </c>
      <c r="T454" s="103">
        <v>0</v>
      </c>
      <c r="U454" s="247">
        <v>-3</v>
      </c>
    </row>
    <row r="455" spans="1:21" ht="20.100000000000001" customHeight="1">
      <c r="A455" s="206" t="s">
        <v>271</v>
      </c>
      <c r="B455" s="39"/>
      <c r="C455" s="39"/>
      <c r="D455" s="103">
        <v>0</v>
      </c>
      <c r="E455" s="103">
        <v>-4</v>
      </c>
      <c r="F455" s="103">
        <v>-1</v>
      </c>
      <c r="G455" s="103">
        <v>1</v>
      </c>
      <c r="H455" s="103">
        <v>2</v>
      </c>
      <c r="I455" s="103">
        <v>0</v>
      </c>
      <c r="J455" s="103">
        <v>-1</v>
      </c>
      <c r="K455" s="103">
        <v>4</v>
      </c>
      <c r="L455" s="103">
        <v>1</v>
      </c>
      <c r="M455" s="103">
        <v>1</v>
      </c>
      <c r="N455" s="103">
        <v>3</v>
      </c>
      <c r="O455" s="103">
        <v>-2</v>
      </c>
      <c r="P455" s="103">
        <v>-2</v>
      </c>
      <c r="Q455" s="103">
        <v>2</v>
      </c>
      <c r="R455" s="103">
        <v>1</v>
      </c>
      <c r="S455" s="103">
        <v>0</v>
      </c>
      <c r="T455" s="103">
        <v>0</v>
      </c>
      <c r="U455" s="247">
        <v>4</v>
      </c>
    </row>
    <row r="456" spans="1:21" ht="20.100000000000001" customHeight="1">
      <c r="A456" s="515" t="s">
        <v>258</v>
      </c>
      <c r="B456" s="515"/>
      <c r="C456" s="515"/>
      <c r="D456" s="613">
        <v>228</v>
      </c>
      <c r="E456" s="613">
        <v>199</v>
      </c>
      <c r="F456" s="613">
        <v>279</v>
      </c>
      <c r="G456" s="613">
        <v>370</v>
      </c>
      <c r="H456" s="613">
        <v>483</v>
      </c>
      <c r="I456" s="613">
        <v>147</v>
      </c>
      <c r="J456" s="613">
        <v>204</v>
      </c>
      <c r="K456" s="613">
        <v>317</v>
      </c>
      <c r="L456" s="613">
        <v>430</v>
      </c>
      <c r="M456" s="613">
        <v>184</v>
      </c>
      <c r="N456" s="613">
        <v>117</v>
      </c>
      <c r="O456" s="613">
        <v>169</v>
      </c>
      <c r="P456" s="613">
        <v>374</v>
      </c>
      <c r="Q456" s="613">
        <v>87</v>
      </c>
      <c r="R456" s="613">
        <v>70</v>
      </c>
      <c r="S456" s="613">
        <v>207</v>
      </c>
      <c r="T456" s="613">
        <v>404</v>
      </c>
      <c r="U456" s="612">
        <v>74</v>
      </c>
    </row>
    <row r="457" spans="1:21" ht="20.100000000000001" customHeight="1">
      <c r="A457" s="524"/>
      <c r="B457" s="40"/>
      <c r="C457" s="40"/>
      <c r="D457" s="253"/>
      <c r="E457" s="253"/>
      <c r="F457" s="253"/>
      <c r="G457" s="253"/>
      <c r="H457" s="253"/>
      <c r="I457" s="253"/>
      <c r="J457" s="253"/>
      <c r="K457" s="253"/>
      <c r="L457" s="253"/>
      <c r="M457" s="253"/>
      <c r="N457" s="253"/>
      <c r="O457" s="253"/>
      <c r="P457" s="253"/>
      <c r="Q457" s="253"/>
      <c r="R457" s="253"/>
      <c r="S457" s="253"/>
      <c r="T457" s="253"/>
      <c r="U457" s="247"/>
    </row>
    <row r="458" spans="1:21" ht="20.100000000000001" customHeight="1">
      <c r="A458" s="8" t="s">
        <v>259</v>
      </c>
      <c r="B458" s="40"/>
      <c r="C458" s="40"/>
      <c r="D458" s="253">
        <v>-327</v>
      </c>
      <c r="E458" s="253">
        <v>686</v>
      </c>
      <c r="F458" s="253">
        <v>-2269</v>
      </c>
      <c r="G458" s="253">
        <v>-154</v>
      </c>
      <c r="H458" s="253">
        <v>34</v>
      </c>
      <c r="I458" s="576" t="s">
        <v>68</v>
      </c>
      <c r="J458" s="576">
        <v>0</v>
      </c>
      <c r="K458" s="576">
        <v>0</v>
      </c>
      <c r="L458" s="576">
        <v>0</v>
      </c>
      <c r="M458" s="576">
        <v>0</v>
      </c>
      <c r="N458" s="576">
        <v>0</v>
      </c>
      <c r="O458" s="576">
        <v>0</v>
      </c>
      <c r="P458" s="576" t="s">
        <v>68</v>
      </c>
      <c r="Q458" s="576" t="s">
        <v>68</v>
      </c>
      <c r="R458" s="576" t="s">
        <v>68</v>
      </c>
      <c r="S458" s="576" t="s">
        <v>68</v>
      </c>
      <c r="T458" s="576" t="s">
        <v>68</v>
      </c>
      <c r="U458" s="567" t="s">
        <v>68</v>
      </c>
    </row>
    <row r="459" spans="1:21" ht="20.100000000000001" customHeight="1">
      <c r="A459" s="515" t="s">
        <v>260</v>
      </c>
      <c r="B459" s="515"/>
      <c r="C459" s="515"/>
      <c r="D459" s="613">
        <v>-99</v>
      </c>
      <c r="E459" s="613">
        <v>885</v>
      </c>
      <c r="F459" s="613">
        <v>-1990</v>
      </c>
      <c r="G459" s="613">
        <v>216</v>
      </c>
      <c r="H459" s="613">
        <v>517</v>
      </c>
      <c r="I459" s="613" t="s">
        <v>68</v>
      </c>
      <c r="J459" s="613" t="s">
        <v>68</v>
      </c>
      <c r="K459" s="613" t="s">
        <v>68</v>
      </c>
      <c r="L459" s="613" t="s">
        <v>68</v>
      </c>
      <c r="M459" s="613" t="s">
        <v>68</v>
      </c>
      <c r="N459" s="613" t="s">
        <v>68</v>
      </c>
      <c r="O459" s="613" t="s">
        <v>68</v>
      </c>
      <c r="P459" s="613" t="s">
        <v>68</v>
      </c>
      <c r="Q459" s="613" t="s">
        <v>68</v>
      </c>
      <c r="R459" s="613" t="s">
        <v>68</v>
      </c>
      <c r="S459" s="613" t="s">
        <v>68</v>
      </c>
      <c r="T459" s="613" t="s">
        <v>68</v>
      </c>
      <c r="U459" s="612" t="s">
        <v>68</v>
      </c>
    </row>
  </sheetData>
  <mergeCells count="21">
    <mergeCell ref="A238:O238"/>
    <mergeCell ref="A185:O185"/>
    <mergeCell ref="A183:O183"/>
    <mergeCell ref="A63:C63"/>
    <mergeCell ref="A200:C200"/>
    <mergeCell ref="A181:O181"/>
    <mergeCell ref="A184:O184"/>
    <mergeCell ref="A182:O182"/>
    <mergeCell ref="A247:C247"/>
    <mergeCell ref="A249:C249"/>
    <mergeCell ref="A284:C284"/>
    <mergeCell ref="A325:O325"/>
    <mergeCell ref="A299:O299"/>
    <mergeCell ref="A257:O257"/>
    <mergeCell ref="A256:O256"/>
    <mergeCell ref="A62:C62"/>
    <mergeCell ref="A3:C3"/>
    <mergeCell ref="A5:C5"/>
    <mergeCell ref="A7:C7"/>
    <mergeCell ref="A9:C9"/>
    <mergeCell ref="A61:C61"/>
  </mergeCells>
  <pageMargins left="0.7" right="0.7" top="0.75" bottom="0.75" header="0.3" footer="0.3"/>
  <customProperties>
    <customPr name="SheetOptions" r:id="rId1"/>
    <customPr name="WORKBKFUNCTIONCACHE"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Y351"/>
  <sheetViews>
    <sheetView zoomScale="60" zoomScaleNormal="60" zoomScaleSheetLayoutView="50" workbookViewId="0"/>
  </sheetViews>
  <sheetFormatPr defaultColWidth="8.77734375" defaultRowHeight="20.25"/>
  <cols>
    <col min="1" max="1" width="64.77734375" style="61" customWidth="1"/>
    <col min="2" max="2" width="9.5546875" style="61" customWidth="1"/>
    <col min="3" max="5" width="8.77734375" style="61" customWidth="1"/>
    <col min="6" max="6" width="9.77734375" style="61" customWidth="1"/>
    <col min="7" max="7" width="9" style="61" customWidth="1"/>
    <col min="8" max="9" width="8.77734375" style="61" customWidth="1"/>
    <col min="10" max="10" width="9.77734375" style="61" customWidth="1"/>
    <col min="11" max="13" width="8.77734375" style="61" customWidth="1"/>
    <col min="14" max="14" width="10.109375" style="61" customWidth="1"/>
    <col min="15" max="17" width="8.77734375" style="61" customWidth="1"/>
    <col min="18" max="18" width="9.77734375" style="61" customWidth="1"/>
    <col min="19" max="21" width="8.77734375" style="61" customWidth="1"/>
    <col min="22" max="22" width="9.77734375" style="61" customWidth="1"/>
    <col min="23" max="23" width="8.77734375" style="60" customWidth="1"/>
    <col min="24" max="25" width="10.77734375" style="60" customWidth="1"/>
    <col min="26" max="27" width="12.44140625" style="234" customWidth="1"/>
    <col min="28" max="28" width="12.44140625" style="225" customWidth="1"/>
    <col min="29" max="29" width="10.21875" style="60" customWidth="1"/>
    <col min="30" max="31" width="10.44140625" style="60" customWidth="1"/>
    <col min="32" max="41" width="10.44140625" customWidth="1"/>
    <col min="42" max="16384" width="8.77734375" style="61"/>
  </cols>
  <sheetData>
    <row r="1" spans="1:51" s="60" customFormat="1" ht="39" customHeight="1">
      <c r="A1" s="27" t="s">
        <v>690</v>
      </c>
      <c r="B1" s="27"/>
      <c r="C1" s="27"/>
      <c r="D1" s="27"/>
      <c r="E1" s="27"/>
      <c r="F1" s="27"/>
      <c r="G1" s="27"/>
      <c r="H1" s="27"/>
      <c r="I1" s="27"/>
      <c r="J1" s="27"/>
      <c r="K1" s="27"/>
      <c r="L1" s="27"/>
      <c r="M1" s="27"/>
      <c r="N1" s="2"/>
      <c r="O1" s="2"/>
      <c r="P1" s="2"/>
      <c r="Q1" s="2"/>
      <c r="R1" s="2"/>
      <c r="S1" s="2"/>
      <c r="T1" s="2"/>
      <c r="U1" s="2"/>
      <c r="V1" s="2"/>
      <c r="W1" s="2"/>
      <c r="Z1" s="234"/>
      <c r="AA1" s="234"/>
      <c r="AB1" s="225"/>
      <c r="AF1"/>
      <c r="AG1"/>
      <c r="AH1"/>
      <c r="AI1"/>
      <c r="AJ1"/>
      <c r="AK1"/>
      <c r="AL1" s="270"/>
      <c r="AM1" s="270"/>
      <c r="AN1" s="270"/>
      <c r="AO1" s="270"/>
      <c r="AP1" s="283"/>
      <c r="AQ1" s="283"/>
      <c r="AR1" s="283"/>
      <c r="AS1" s="283"/>
      <c r="AT1" s="283"/>
      <c r="AU1" s="283"/>
      <c r="AV1" s="283"/>
      <c r="AW1" s="283"/>
      <c r="AX1" s="283"/>
      <c r="AY1" s="283"/>
    </row>
    <row r="2" spans="1:51" s="60" customFormat="1" ht="162" customHeight="1">
      <c r="A2" s="22" t="s">
        <v>691</v>
      </c>
      <c r="B2" s="27"/>
      <c r="C2" s="27"/>
      <c r="D2" s="27"/>
      <c r="E2" s="27"/>
      <c r="F2" s="27"/>
      <c r="G2" s="27"/>
      <c r="H2" s="27"/>
      <c r="I2" s="27"/>
      <c r="J2" s="27"/>
      <c r="K2" s="27"/>
      <c r="L2" s="27"/>
      <c r="M2" s="27"/>
      <c r="N2" s="2"/>
      <c r="O2" s="2"/>
      <c r="P2" s="2"/>
      <c r="Q2" s="2"/>
      <c r="R2" s="2"/>
      <c r="S2" s="2"/>
      <c r="T2" s="2"/>
      <c r="U2" s="2"/>
      <c r="V2" s="2"/>
      <c r="W2" s="2"/>
      <c r="Z2" s="234"/>
      <c r="AA2" s="234"/>
      <c r="AB2" s="225"/>
      <c r="AF2"/>
      <c r="AG2"/>
      <c r="AH2"/>
      <c r="AI2"/>
      <c r="AJ2"/>
      <c r="AK2"/>
      <c r="AL2" s="270"/>
      <c r="AM2" s="270"/>
      <c r="AN2" s="270"/>
      <c r="AO2" s="270"/>
      <c r="AP2" s="309"/>
      <c r="AQ2" s="309"/>
      <c r="AR2" s="309"/>
      <c r="AS2" s="309"/>
      <c r="AT2" s="309"/>
      <c r="AU2" s="309"/>
      <c r="AV2" s="309"/>
      <c r="AW2" s="309"/>
      <c r="AX2" s="309"/>
      <c r="AY2" s="309"/>
    </row>
    <row r="3" spans="1:51" s="60" customFormat="1" ht="60.75">
      <c r="A3" s="22" t="s">
        <v>692</v>
      </c>
      <c r="B3" s="27"/>
      <c r="C3" s="27"/>
      <c r="D3" s="27"/>
      <c r="E3" s="27"/>
      <c r="F3" s="27"/>
      <c r="G3" s="27"/>
      <c r="H3" s="27"/>
      <c r="I3" s="27"/>
      <c r="J3" s="27"/>
      <c r="K3" s="27"/>
      <c r="L3" s="27"/>
      <c r="M3" s="27"/>
      <c r="N3" s="2"/>
      <c r="O3" s="2"/>
      <c r="P3" s="2"/>
      <c r="Q3" s="2"/>
      <c r="R3" s="2"/>
      <c r="S3" s="2"/>
      <c r="T3" s="2"/>
      <c r="U3" s="2"/>
      <c r="V3" s="2"/>
      <c r="W3" s="2"/>
      <c r="Z3" s="234"/>
      <c r="AA3" s="234"/>
      <c r="AB3" s="225"/>
      <c r="AF3"/>
      <c r="AG3"/>
      <c r="AH3"/>
      <c r="AI3"/>
      <c r="AJ3"/>
      <c r="AK3"/>
      <c r="AL3" s="270"/>
      <c r="AM3" s="270"/>
      <c r="AN3" s="270"/>
      <c r="AO3" s="270"/>
      <c r="AP3" s="309"/>
      <c r="AQ3" s="309"/>
      <c r="AR3" s="309"/>
      <c r="AS3" s="309"/>
      <c r="AT3" s="309"/>
      <c r="AU3" s="309"/>
      <c r="AV3" s="309"/>
      <c r="AW3" s="309"/>
      <c r="AX3" s="309"/>
      <c r="AY3" s="309"/>
    </row>
    <row r="4" spans="1:51" s="60" customFormat="1" ht="39" customHeight="1">
      <c r="A4" s="1" t="s">
        <v>693</v>
      </c>
      <c r="B4" s="5"/>
      <c r="C4" s="5"/>
      <c r="D4" s="5"/>
      <c r="E4" s="5"/>
      <c r="F4" s="5"/>
      <c r="G4" s="5"/>
      <c r="H4" s="5"/>
      <c r="I4" s="5"/>
      <c r="J4" s="5"/>
      <c r="K4" s="5"/>
      <c r="L4" s="5"/>
      <c r="M4" s="5"/>
      <c r="N4" s="2"/>
      <c r="O4" s="2"/>
      <c r="P4" s="2"/>
      <c r="Q4" s="2"/>
      <c r="R4" s="2"/>
      <c r="S4" s="2"/>
      <c r="T4" s="2"/>
      <c r="U4" s="2"/>
      <c r="V4" s="2"/>
      <c r="W4" s="2"/>
      <c r="Z4" s="234"/>
      <c r="AA4" s="234"/>
      <c r="AB4" s="225"/>
      <c r="AF4"/>
      <c r="AG4"/>
      <c r="AH4"/>
      <c r="AI4"/>
      <c r="AJ4"/>
      <c r="AK4"/>
      <c r="AL4"/>
      <c r="AM4"/>
      <c r="AN4"/>
      <c r="AO4"/>
    </row>
    <row r="5" spans="1:51" s="60" customFormat="1" ht="18.75" thickBot="1">
      <c r="A5" s="35" t="s">
        <v>332</v>
      </c>
      <c r="B5" s="14" t="s">
        <v>373</v>
      </c>
      <c r="C5" s="14" t="s">
        <v>374</v>
      </c>
      <c r="D5" s="14" t="s">
        <v>375</v>
      </c>
      <c r="E5" s="14" t="s">
        <v>376</v>
      </c>
      <c r="F5" s="14" t="s">
        <v>377</v>
      </c>
      <c r="G5" s="14" t="s">
        <v>378</v>
      </c>
      <c r="H5" s="14" t="s">
        <v>379</v>
      </c>
      <c r="I5" s="14" t="s">
        <v>380</v>
      </c>
      <c r="J5" s="14" t="s">
        <v>381</v>
      </c>
      <c r="K5" s="14" t="s">
        <v>382</v>
      </c>
      <c r="L5" s="14" t="s">
        <v>383</v>
      </c>
      <c r="M5" s="14" t="s">
        <v>384</v>
      </c>
      <c r="N5" s="4" t="s">
        <v>385</v>
      </c>
      <c r="O5" s="4" t="s">
        <v>386</v>
      </c>
      <c r="P5" s="4" t="s">
        <v>387</v>
      </c>
      <c r="Q5" s="4" t="s">
        <v>388</v>
      </c>
      <c r="R5" s="4" t="s">
        <v>389</v>
      </c>
      <c r="S5" s="4" t="s">
        <v>390</v>
      </c>
      <c r="T5" s="4" t="s">
        <v>391</v>
      </c>
      <c r="U5" s="4" t="s">
        <v>392</v>
      </c>
      <c r="V5" s="4" t="s">
        <v>393</v>
      </c>
      <c r="W5" s="4" t="s">
        <v>394</v>
      </c>
      <c r="X5" s="4" t="s">
        <v>395</v>
      </c>
      <c r="Y5" s="4" t="s">
        <v>396</v>
      </c>
      <c r="Z5" s="246" t="s">
        <v>397</v>
      </c>
      <c r="AA5" s="246" t="s">
        <v>398</v>
      </c>
      <c r="AB5" s="246" t="s">
        <v>399</v>
      </c>
      <c r="AC5" s="246" t="s">
        <v>400</v>
      </c>
      <c r="AD5" s="246" t="s">
        <v>401</v>
      </c>
      <c r="AE5" s="246" t="s">
        <v>402</v>
      </c>
      <c r="AF5" s="246" t="s">
        <v>403</v>
      </c>
      <c r="AG5" s="246" t="s">
        <v>404</v>
      </c>
      <c r="AH5" s="246" t="s">
        <v>405</v>
      </c>
      <c r="AI5" s="246" t="s">
        <v>406</v>
      </c>
      <c r="AJ5" s="246" t="s">
        <v>407</v>
      </c>
      <c r="AK5" s="246" t="s">
        <v>408</v>
      </c>
      <c r="AL5" s="359" t="s">
        <v>409</v>
      </c>
      <c r="AM5" s="359" t="s">
        <v>410</v>
      </c>
      <c r="AN5" s="359" t="s">
        <v>411</v>
      </c>
      <c r="AO5" s="359" t="s">
        <v>412</v>
      </c>
    </row>
    <row r="6" spans="1:51" s="60" customFormat="1" ht="18">
      <c r="A6" s="6" t="s">
        <v>357</v>
      </c>
      <c r="B6" s="85">
        <v>4.4000000000000004</v>
      </c>
      <c r="C6" s="85">
        <v>3.2</v>
      </c>
      <c r="D6" s="85">
        <v>2.7</v>
      </c>
      <c r="E6" s="85">
        <v>4.0999999999999996</v>
      </c>
      <c r="F6" s="85">
        <v>4.7</v>
      </c>
      <c r="G6" s="85">
        <v>3.2</v>
      </c>
      <c r="H6" s="85">
        <v>2.7</v>
      </c>
      <c r="I6" s="85">
        <v>3.8</v>
      </c>
      <c r="J6" s="85">
        <v>4.3</v>
      </c>
      <c r="K6" s="85">
        <v>3.1</v>
      </c>
      <c r="L6" s="85">
        <v>2.8</v>
      </c>
      <c r="M6" s="85">
        <v>4.0999999999999996</v>
      </c>
      <c r="N6" s="163">
        <v>4.3</v>
      </c>
      <c r="O6" s="163">
        <v>3.1</v>
      </c>
      <c r="P6" s="163">
        <v>2.8</v>
      </c>
      <c r="Q6" s="163">
        <v>3.8</v>
      </c>
      <c r="R6" s="163">
        <v>4.4000000000000004</v>
      </c>
      <c r="S6" s="163">
        <v>3</v>
      </c>
      <c r="T6" s="163">
        <v>2.7</v>
      </c>
      <c r="U6" s="163">
        <v>3.9</v>
      </c>
      <c r="V6" s="163">
        <v>4.7</v>
      </c>
      <c r="W6" s="163">
        <v>3.2</v>
      </c>
      <c r="X6" s="163">
        <v>2.8</v>
      </c>
      <c r="Y6" s="163">
        <v>4.5</v>
      </c>
      <c r="Z6" s="347">
        <v>4.5</v>
      </c>
      <c r="AA6" s="347">
        <v>3.1</v>
      </c>
      <c r="AB6" s="347">
        <v>2.7</v>
      </c>
      <c r="AC6" s="347">
        <v>3.9</v>
      </c>
      <c r="AD6" s="347">
        <v>4.4000000000000004</v>
      </c>
      <c r="AE6" s="347">
        <v>3.1</v>
      </c>
      <c r="AF6" s="347">
        <v>2.7</v>
      </c>
      <c r="AG6" s="347">
        <v>4.2</v>
      </c>
      <c r="AH6" s="347">
        <v>4.5999999999999996</v>
      </c>
      <c r="AI6" s="347">
        <v>3.1</v>
      </c>
      <c r="AJ6" s="347">
        <v>2.6</v>
      </c>
      <c r="AK6" s="347">
        <v>3.8</v>
      </c>
      <c r="AL6" s="347">
        <v>4.2</v>
      </c>
      <c r="AM6" s="347">
        <v>3</v>
      </c>
      <c r="AN6" s="347">
        <v>2.7</v>
      </c>
      <c r="AO6" s="347">
        <v>3.9</v>
      </c>
      <c r="AP6" s="291"/>
    </row>
    <row r="7" spans="1:51" s="60" customFormat="1" ht="18">
      <c r="A7" s="6" t="s">
        <v>356</v>
      </c>
      <c r="B7" s="85">
        <v>2</v>
      </c>
      <c r="C7" s="85">
        <v>1.3</v>
      </c>
      <c r="D7" s="85">
        <v>1.2</v>
      </c>
      <c r="E7" s="85">
        <v>1.8</v>
      </c>
      <c r="F7" s="85">
        <v>2.2000000000000002</v>
      </c>
      <c r="G7" s="85">
        <v>1.3</v>
      </c>
      <c r="H7" s="85">
        <v>1.7</v>
      </c>
      <c r="I7" s="85">
        <v>2.5</v>
      </c>
      <c r="J7" s="85">
        <v>2.9</v>
      </c>
      <c r="K7" s="85">
        <v>1.9</v>
      </c>
      <c r="L7" s="85">
        <v>1.8</v>
      </c>
      <c r="M7" s="85">
        <v>2.6</v>
      </c>
      <c r="N7" s="163">
        <v>2.8</v>
      </c>
      <c r="O7" s="163">
        <v>2</v>
      </c>
      <c r="P7" s="163">
        <v>1.9</v>
      </c>
      <c r="Q7" s="163">
        <v>2.6</v>
      </c>
      <c r="R7" s="163">
        <v>2.9</v>
      </c>
      <c r="S7" s="163">
        <v>2</v>
      </c>
      <c r="T7" s="163">
        <v>1.7</v>
      </c>
      <c r="U7" s="163">
        <v>2.8</v>
      </c>
      <c r="V7" s="163">
        <v>3.2</v>
      </c>
      <c r="W7" s="163">
        <v>2</v>
      </c>
      <c r="X7" s="163">
        <v>1.8</v>
      </c>
      <c r="Y7" s="163">
        <v>3</v>
      </c>
      <c r="Z7" s="347">
        <v>3.2</v>
      </c>
      <c r="AA7" s="347">
        <v>2</v>
      </c>
      <c r="AB7" s="347">
        <v>1.8</v>
      </c>
      <c r="AC7" s="347">
        <v>2.5</v>
      </c>
      <c r="AD7" s="347">
        <v>3.1</v>
      </c>
      <c r="AE7" s="347">
        <v>2</v>
      </c>
      <c r="AF7" s="347">
        <v>1.9</v>
      </c>
      <c r="AG7" s="347">
        <v>2.8</v>
      </c>
      <c r="AH7" s="347">
        <v>3.1</v>
      </c>
      <c r="AI7" s="347">
        <v>2</v>
      </c>
      <c r="AJ7" s="347">
        <v>1.8</v>
      </c>
      <c r="AK7" s="347">
        <v>2.6</v>
      </c>
      <c r="AL7" s="347">
        <v>2.7</v>
      </c>
      <c r="AM7" s="347">
        <v>0</v>
      </c>
      <c r="AN7" s="347">
        <v>0</v>
      </c>
      <c r="AO7" s="347">
        <v>0</v>
      </c>
    </row>
    <row r="8" spans="1:51" s="60" customFormat="1" ht="18">
      <c r="A8" s="6" t="s">
        <v>358</v>
      </c>
      <c r="B8" s="85">
        <v>0.7</v>
      </c>
      <c r="C8" s="85">
        <v>0.5</v>
      </c>
      <c r="D8" s="85">
        <v>0.4</v>
      </c>
      <c r="E8" s="85">
        <v>0.6</v>
      </c>
      <c r="F8" s="85">
        <v>0.8</v>
      </c>
      <c r="G8" s="85">
        <v>0.5</v>
      </c>
      <c r="H8" s="85">
        <v>0.4</v>
      </c>
      <c r="I8" s="85">
        <v>0.6</v>
      </c>
      <c r="J8" s="85">
        <v>0.7</v>
      </c>
      <c r="K8" s="85">
        <v>0.5</v>
      </c>
      <c r="L8" s="85">
        <v>0.3</v>
      </c>
      <c r="M8" s="85">
        <v>0.8</v>
      </c>
      <c r="N8" s="163">
        <v>0.7</v>
      </c>
      <c r="O8" s="163">
        <v>0.5</v>
      </c>
      <c r="P8" s="163">
        <v>0.4</v>
      </c>
      <c r="Q8" s="163">
        <v>0.7</v>
      </c>
      <c r="R8" s="163">
        <v>0.8</v>
      </c>
      <c r="S8" s="163">
        <v>0.4</v>
      </c>
      <c r="T8" s="163">
        <v>0.4</v>
      </c>
      <c r="U8" s="163">
        <v>0.7</v>
      </c>
      <c r="V8" s="163">
        <v>0.9</v>
      </c>
      <c r="W8" s="163">
        <v>0.5</v>
      </c>
      <c r="X8" s="163">
        <v>0.4</v>
      </c>
      <c r="Y8" s="163">
        <v>0.7</v>
      </c>
      <c r="Z8" s="347">
        <v>0.8</v>
      </c>
      <c r="AA8" s="347">
        <v>0.5</v>
      </c>
      <c r="AB8" s="347">
        <v>0.4</v>
      </c>
      <c r="AC8" s="347">
        <v>0.6</v>
      </c>
      <c r="AD8" s="347">
        <v>0.8</v>
      </c>
      <c r="AE8" s="347">
        <v>0.5</v>
      </c>
      <c r="AF8" s="347">
        <v>0.3</v>
      </c>
      <c r="AG8" s="347">
        <v>0.8</v>
      </c>
      <c r="AH8" s="347">
        <v>0.9</v>
      </c>
      <c r="AI8" s="347">
        <v>0.5</v>
      </c>
      <c r="AJ8" s="347">
        <v>0.4</v>
      </c>
      <c r="AK8" s="347">
        <v>0.7</v>
      </c>
      <c r="AL8" s="347">
        <v>0.8</v>
      </c>
      <c r="AM8" s="347">
        <v>0.3</v>
      </c>
      <c r="AN8" s="347">
        <v>0</v>
      </c>
      <c r="AO8" s="347">
        <v>0</v>
      </c>
    </row>
    <row r="9" spans="1:51" s="60" customFormat="1" ht="18">
      <c r="A9" s="6" t="s">
        <v>694</v>
      </c>
      <c r="B9" s="85">
        <v>0.1</v>
      </c>
      <c r="C9" s="85">
        <v>0</v>
      </c>
      <c r="D9" s="85">
        <v>0</v>
      </c>
      <c r="E9" s="85">
        <v>0.1</v>
      </c>
      <c r="F9" s="85">
        <v>0.1</v>
      </c>
      <c r="G9" s="85">
        <v>0</v>
      </c>
      <c r="H9" s="85">
        <v>0</v>
      </c>
      <c r="I9" s="85">
        <v>0.1</v>
      </c>
      <c r="J9" s="85">
        <v>0.1</v>
      </c>
      <c r="K9" s="85">
        <v>0</v>
      </c>
      <c r="L9" s="85">
        <v>0</v>
      </c>
      <c r="M9" s="85">
        <v>0.1</v>
      </c>
      <c r="N9" s="163">
        <v>0.1</v>
      </c>
      <c r="O9" s="163">
        <v>0</v>
      </c>
      <c r="P9" s="163">
        <v>0</v>
      </c>
      <c r="Q9" s="163">
        <v>0.1</v>
      </c>
      <c r="R9" s="163">
        <v>0.1</v>
      </c>
      <c r="S9" s="163">
        <v>0</v>
      </c>
      <c r="T9" s="163">
        <v>0</v>
      </c>
      <c r="U9" s="163">
        <v>0.1</v>
      </c>
      <c r="V9" s="163">
        <v>0.1</v>
      </c>
      <c r="W9" s="163">
        <v>0</v>
      </c>
      <c r="X9" s="163">
        <v>0</v>
      </c>
      <c r="Y9" s="163">
        <v>0.1</v>
      </c>
      <c r="Z9" s="347">
        <v>0.1</v>
      </c>
      <c r="AA9" s="347">
        <v>0</v>
      </c>
      <c r="AB9" s="347">
        <v>0</v>
      </c>
      <c r="AC9" s="347">
        <v>0</v>
      </c>
      <c r="AD9" s="347">
        <v>0</v>
      </c>
      <c r="AE9" s="347">
        <v>0</v>
      </c>
      <c r="AF9" s="347">
        <v>0</v>
      </c>
      <c r="AG9" s="347">
        <v>0</v>
      </c>
      <c r="AH9" s="347">
        <v>0</v>
      </c>
      <c r="AI9" s="347">
        <v>0</v>
      </c>
      <c r="AJ9" s="347">
        <v>0</v>
      </c>
      <c r="AK9" s="347">
        <v>0</v>
      </c>
      <c r="AL9" s="347">
        <v>0</v>
      </c>
      <c r="AM9" s="347">
        <v>0</v>
      </c>
      <c r="AN9" s="347">
        <v>0</v>
      </c>
      <c r="AO9" s="347">
        <v>0</v>
      </c>
    </row>
    <row r="10" spans="1:51" s="62" customFormat="1" ht="21" thickBot="1">
      <c r="A10" s="32" t="s">
        <v>223</v>
      </c>
      <c r="B10" s="86">
        <v>7.2</v>
      </c>
      <c r="C10" s="86">
        <v>5</v>
      </c>
      <c r="D10" s="86">
        <v>4.3</v>
      </c>
      <c r="E10" s="86">
        <v>6.6</v>
      </c>
      <c r="F10" s="86">
        <v>7.8</v>
      </c>
      <c r="G10" s="86">
        <v>5</v>
      </c>
      <c r="H10" s="86">
        <v>4.8</v>
      </c>
      <c r="I10" s="86">
        <v>7</v>
      </c>
      <c r="J10" s="86">
        <v>8</v>
      </c>
      <c r="K10" s="86">
        <v>5.5</v>
      </c>
      <c r="L10" s="86">
        <v>4.9000000000000004</v>
      </c>
      <c r="M10" s="86">
        <v>7.6</v>
      </c>
      <c r="N10" s="81">
        <v>7.9</v>
      </c>
      <c r="O10" s="81">
        <v>5.6</v>
      </c>
      <c r="P10" s="81">
        <v>5.0999999999999996</v>
      </c>
      <c r="Q10" s="81">
        <v>7.2</v>
      </c>
      <c r="R10" s="81">
        <v>8.1999999999999993</v>
      </c>
      <c r="S10" s="81">
        <v>5.4</v>
      </c>
      <c r="T10" s="81">
        <v>4.8</v>
      </c>
      <c r="U10" s="81">
        <v>7.5</v>
      </c>
      <c r="V10" s="81">
        <v>8.9</v>
      </c>
      <c r="W10" s="81">
        <v>5.7</v>
      </c>
      <c r="X10" s="81">
        <f>SUM(X6:X9)</f>
        <v>5</v>
      </c>
      <c r="Y10" s="81">
        <v>8.3000000000000007</v>
      </c>
      <c r="Z10" s="350">
        <v>8.6</v>
      </c>
      <c r="AA10" s="350">
        <v>5.6</v>
      </c>
      <c r="AB10" s="350">
        <v>4.9000000000000004</v>
      </c>
      <c r="AC10" s="350">
        <v>7</v>
      </c>
      <c r="AD10" s="350">
        <v>8.3000000000000007</v>
      </c>
      <c r="AE10" s="350">
        <v>5.6</v>
      </c>
      <c r="AF10" s="350">
        <f>SUM(AF6:AF9)</f>
        <v>4.8999999999999995</v>
      </c>
      <c r="AG10" s="350">
        <f>SUM(AG6:AG9)</f>
        <v>7.8</v>
      </c>
      <c r="AH10" s="350">
        <v>8.6</v>
      </c>
      <c r="AI10" s="350">
        <f>SUM(AI6:AI9)</f>
        <v>5.6</v>
      </c>
      <c r="AJ10" s="350">
        <f>SUM(AJ6:AJ9)</f>
        <v>4.8000000000000007</v>
      </c>
      <c r="AK10" s="350">
        <f>SUM(AK6:AK9)</f>
        <v>7.1000000000000005</v>
      </c>
      <c r="AL10" s="350">
        <f>SUM(AL6:AL9)</f>
        <v>7.7</v>
      </c>
      <c r="AM10" s="350">
        <v>3.3</v>
      </c>
      <c r="AN10" s="350">
        <v>2.7</v>
      </c>
      <c r="AO10" s="350">
        <v>3.9</v>
      </c>
    </row>
    <row r="11" spans="1:51" s="60" customFormat="1" ht="18.75" thickTop="1">
      <c r="A11" s="6"/>
      <c r="B11" s="6"/>
      <c r="C11" s="6"/>
      <c r="D11" s="6"/>
      <c r="E11" s="6"/>
      <c r="F11" s="6"/>
      <c r="G11" s="6"/>
      <c r="H11" s="6"/>
      <c r="I11" s="6"/>
      <c r="J11" s="6"/>
      <c r="K11" s="6"/>
      <c r="L11" s="6"/>
      <c r="M11" s="6"/>
      <c r="N11" s="2"/>
      <c r="O11" s="2"/>
      <c r="P11" s="2"/>
      <c r="Q11" s="2"/>
      <c r="R11" s="2"/>
      <c r="S11" s="2"/>
      <c r="T11" s="2"/>
      <c r="U11" s="2"/>
      <c r="V11" s="2"/>
      <c r="W11" s="2"/>
      <c r="X11" s="2"/>
      <c r="Y11" s="2"/>
      <c r="Z11" s="353"/>
      <c r="AA11" s="353"/>
      <c r="AB11" s="89"/>
      <c r="AC11" s="353"/>
      <c r="AD11" s="353"/>
      <c r="AE11" s="353"/>
      <c r="AF11" s="353"/>
      <c r="AG11" s="353"/>
      <c r="AH11" s="353"/>
      <c r="AI11" s="353"/>
      <c r="AJ11" s="353"/>
      <c r="AK11" s="353"/>
      <c r="AL11" s="353"/>
      <c r="AM11" s="353"/>
      <c r="AN11" s="353"/>
      <c r="AO11" s="353"/>
    </row>
    <row r="12" spans="1:51" s="60" customFormat="1" ht="18">
      <c r="A12" s="1" t="s">
        <v>695</v>
      </c>
      <c r="B12" s="5"/>
      <c r="C12" s="5"/>
      <c r="D12" s="5"/>
      <c r="E12" s="5"/>
      <c r="F12" s="5"/>
      <c r="G12" s="5"/>
      <c r="H12" s="5"/>
      <c r="I12" s="5"/>
      <c r="J12" s="5"/>
      <c r="K12" s="5"/>
      <c r="L12" s="5"/>
      <c r="M12" s="5"/>
      <c r="N12" s="2"/>
      <c r="O12" s="2"/>
      <c r="P12" s="2"/>
      <c r="Q12" s="2"/>
      <c r="R12" s="2"/>
      <c r="S12" s="2"/>
      <c r="T12" s="2"/>
      <c r="U12" s="2"/>
      <c r="V12" s="2"/>
      <c r="W12" s="2"/>
      <c r="X12" s="2"/>
      <c r="Y12" s="2"/>
      <c r="Z12" s="353"/>
      <c r="AA12" s="353"/>
      <c r="AB12" s="89"/>
      <c r="AC12" s="353"/>
      <c r="AD12" s="353"/>
      <c r="AE12" s="353"/>
      <c r="AF12" s="353"/>
      <c r="AG12" s="353"/>
      <c r="AH12" s="353"/>
      <c r="AI12" s="353"/>
      <c r="AJ12" s="353"/>
      <c r="AK12" s="353"/>
      <c r="AL12" s="353"/>
      <c r="AM12" s="353"/>
      <c r="AN12" s="353"/>
      <c r="AO12" s="353"/>
    </row>
    <row r="13" spans="1:51" s="60" customFormat="1" ht="18.75" thickBot="1">
      <c r="A13" s="35" t="s">
        <v>332</v>
      </c>
      <c r="B13" s="14" t="s">
        <v>373</v>
      </c>
      <c r="C13" s="14" t="s">
        <v>374</v>
      </c>
      <c r="D13" s="14" t="s">
        <v>375</v>
      </c>
      <c r="E13" s="14" t="s">
        <v>376</v>
      </c>
      <c r="F13" s="14" t="s">
        <v>377</v>
      </c>
      <c r="G13" s="14" t="s">
        <v>378</v>
      </c>
      <c r="H13" s="14" t="s">
        <v>379</v>
      </c>
      <c r="I13" s="14" t="s">
        <v>380</v>
      </c>
      <c r="J13" s="14" t="s">
        <v>381</v>
      </c>
      <c r="K13" s="14" t="s">
        <v>382</v>
      </c>
      <c r="L13" s="14" t="s">
        <v>383</v>
      </c>
      <c r="M13" s="14" t="s">
        <v>384</v>
      </c>
      <c r="N13" s="4" t="s">
        <v>385</v>
      </c>
      <c r="O13" s="4" t="s">
        <v>386</v>
      </c>
      <c r="P13" s="4" t="s">
        <v>387</v>
      </c>
      <c r="Q13" s="4" t="s">
        <v>388</v>
      </c>
      <c r="R13" s="4" t="s">
        <v>389</v>
      </c>
      <c r="S13" s="4" t="s">
        <v>390</v>
      </c>
      <c r="T13" s="4" t="s">
        <v>391</v>
      </c>
      <c r="U13" s="4" t="s">
        <v>392</v>
      </c>
      <c r="V13" s="4" t="s">
        <v>393</v>
      </c>
      <c r="W13" s="4" t="s">
        <v>394</v>
      </c>
      <c r="X13" s="4" t="s">
        <v>395</v>
      </c>
      <c r="Y13" s="4" t="s">
        <v>396</v>
      </c>
      <c r="Z13" s="246" t="s">
        <v>397</v>
      </c>
      <c r="AA13" s="246" t="s">
        <v>398</v>
      </c>
      <c r="AB13" s="246" t="s">
        <v>399</v>
      </c>
      <c r="AC13" s="246" t="s">
        <v>400</v>
      </c>
      <c r="AD13" s="246" t="s">
        <v>401</v>
      </c>
      <c r="AE13" s="246" t="s">
        <v>402</v>
      </c>
      <c r="AF13" s="246" t="s">
        <v>403</v>
      </c>
      <c r="AG13" s="246" t="s">
        <v>404</v>
      </c>
      <c r="AH13" s="246" t="s">
        <v>405</v>
      </c>
      <c r="AI13" s="246" t="s">
        <v>406</v>
      </c>
      <c r="AJ13" s="246" t="s">
        <v>407</v>
      </c>
      <c r="AK13" s="246" t="s">
        <v>408</v>
      </c>
      <c r="AL13" s="359" t="s">
        <v>409</v>
      </c>
      <c r="AM13" s="359" t="s">
        <v>410</v>
      </c>
      <c r="AN13" s="359" t="s">
        <v>411</v>
      </c>
      <c r="AO13" s="359" t="s">
        <v>412</v>
      </c>
    </row>
    <row r="14" spans="1:51" s="60" customFormat="1" ht="18">
      <c r="A14" s="6" t="s">
        <v>357</v>
      </c>
      <c r="B14" s="163">
        <v>4.2</v>
      </c>
      <c r="C14" s="163">
        <v>3.3</v>
      </c>
      <c r="D14" s="163">
        <v>3.2</v>
      </c>
      <c r="E14" s="163">
        <v>4.0999999999999996</v>
      </c>
      <c r="F14" s="163">
        <v>4.5</v>
      </c>
      <c r="G14" s="163">
        <v>3.5</v>
      </c>
      <c r="H14" s="163">
        <v>3.2</v>
      </c>
      <c r="I14" s="163">
        <v>3.8</v>
      </c>
      <c r="J14" s="163">
        <v>4.3</v>
      </c>
      <c r="K14" s="163">
        <v>3.4</v>
      </c>
      <c r="L14" s="163">
        <v>3.2</v>
      </c>
      <c r="M14" s="163">
        <v>4</v>
      </c>
      <c r="N14" s="163">
        <v>4.0999999999999996</v>
      </c>
      <c r="O14" s="163">
        <v>3.4</v>
      </c>
      <c r="P14" s="163">
        <v>3.5</v>
      </c>
      <c r="Q14" s="163">
        <v>3.8</v>
      </c>
      <c r="R14" s="163">
        <v>4</v>
      </c>
      <c r="S14" s="163">
        <v>3.1</v>
      </c>
      <c r="T14" s="163">
        <v>2.9</v>
      </c>
      <c r="U14" s="163">
        <v>3.6</v>
      </c>
      <c r="V14" s="163">
        <v>4.2</v>
      </c>
      <c r="W14" s="163">
        <v>3.5</v>
      </c>
      <c r="X14" s="163">
        <v>3.2</v>
      </c>
      <c r="Y14" s="163">
        <v>3.9</v>
      </c>
      <c r="Z14" s="347">
        <v>4.0999999999999996</v>
      </c>
      <c r="AA14" s="347">
        <v>3.2</v>
      </c>
      <c r="AB14" s="347">
        <v>3</v>
      </c>
      <c r="AC14" s="347">
        <v>3.8</v>
      </c>
      <c r="AD14" s="347">
        <v>4.0999999999999996</v>
      </c>
      <c r="AE14" s="347">
        <v>3.3</v>
      </c>
      <c r="AF14" s="347">
        <v>3.1</v>
      </c>
      <c r="AG14" s="347">
        <v>4</v>
      </c>
      <c r="AH14" s="347">
        <v>4.0999999999999996</v>
      </c>
      <c r="AI14" s="347">
        <v>3.2</v>
      </c>
      <c r="AJ14" s="347">
        <v>2.8</v>
      </c>
      <c r="AK14" s="347">
        <v>3.5</v>
      </c>
      <c r="AL14" s="347">
        <v>3.8</v>
      </c>
      <c r="AM14" s="347">
        <v>3</v>
      </c>
      <c r="AN14" s="347">
        <v>2.8</v>
      </c>
      <c r="AO14" s="347">
        <v>3.5</v>
      </c>
    </row>
    <row r="15" spans="1:51" s="60" customFormat="1" ht="18">
      <c r="A15" s="6" t="s">
        <v>356</v>
      </c>
      <c r="B15" s="163">
        <v>0.9</v>
      </c>
      <c r="C15" s="163">
        <v>0.7</v>
      </c>
      <c r="D15" s="163">
        <v>0.7</v>
      </c>
      <c r="E15" s="163">
        <v>0.9</v>
      </c>
      <c r="F15" s="163">
        <v>0.9</v>
      </c>
      <c r="G15" s="163">
        <v>0.7</v>
      </c>
      <c r="H15" s="163">
        <v>0.7</v>
      </c>
      <c r="I15" s="163">
        <v>0.8</v>
      </c>
      <c r="J15" s="163">
        <v>0.9</v>
      </c>
      <c r="K15" s="163">
        <v>0.7</v>
      </c>
      <c r="L15" s="163">
        <v>0.7</v>
      </c>
      <c r="M15" s="163">
        <v>0.9</v>
      </c>
      <c r="N15" s="163">
        <v>0.9</v>
      </c>
      <c r="O15" s="163">
        <v>0.6</v>
      </c>
      <c r="P15" s="163">
        <v>0.7</v>
      </c>
      <c r="Q15" s="163">
        <v>0.7</v>
      </c>
      <c r="R15" s="163">
        <v>0.8</v>
      </c>
      <c r="S15" s="163">
        <v>0.6</v>
      </c>
      <c r="T15" s="163">
        <v>0.6</v>
      </c>
      <c r="U15" s="163">
        <v>0.8</v>
      </c>
      <c r="V15" s="163">
        <v>0.8</v>
      </c>
      <c r="W15" s="163">
        <v>0.6</v>
      </c>
      <c r="X15" s="163">
        <v>0.6</v>
      </c>
      <c r="Y15" s="163">
        <v>0.8</v>
      </c>
      <c r="Z15" s="347">
        <v>0.8</v>
      </c>
      <c r="AA15" s="347">
        <v>0.6</v>
      </c>
      <c r="AB15" s="347">
        <v>0.6</v>
      </c>
      <c r="AC15" s="347">
        <v>0.6</v>
      </c>
      <c r="AD15" s="347">
        <v>0.8</v>
      </c>
      <c r="AE15" s="347">
        <v>0.6</v>
      </c>
      <c r="AF15" s="347">
        <v>0.7</v>
      </c>
      <c r="AG15" s="347">
        <v>0.7</v>
      </c>
      <c r="AH15" s="347">
        <v>0.7</v>
      </c>
      <c r="AI15" s="347">
        <v>0.6</v>
      </c>
      <c r="AJ15" s="347">
        <v>0.6</v>
      </c>
      <c r="AK15" s="347">
        <v>0.8</v>
      </c>
      <c r="AL15" s="347">
        <v>0.7</v>
      </c>
      <c r="AM15" s="347">
        <v>0</v>
      </c>
      <c r="AN15" s="347">
        <v>0</v>
      </c>
      <c r="AO15" s="347">
        <v>0</v>
      </c>
    </row>
    <row r="16" spans="1:51" s="62" customFormat="1" ht="21" thickBot="1">
      <c r="A16" s="32" t="s">
        <v>223</v>
      </c>
      <c r="B16" s="81">
        <v>5.0999999999999996</v>
      </c>
      <c r="C16" s="81">
        <v>4</v>
      </c>
      <c r="D16" s="81">
        <v>3.9</v>
      </c>
      <c r="E16" s="81">
        <v>5</v>
      </c>
      <c r="F16" s="81">
        <v>5.4</v>
      </c>
      <c r="G16" s="81">
        <v>4.2</v>
      </c>
      <c r="H16" s="81">
        <v>3.9</v>
      </c>
      <c r="I16" s="81">
        <v>4.5999999999999996</v>
      </c>
      <c r="J16" s="81">
        <v>5.2</v>
      </c>
      <c r="K16" s="81">
        <v>4.0999999999999996</v>
      </c>
      <c r="L16" s="81">
        <v>3.9</v>
      </c>
      <c r="M16" s="81">
        <v>4.9000000000000004</v>
      </c>
      <c r="N16" s="81">
        <v>5</v>
      </c>
      <c r="O16" s="81">
        <v>4</v>
      </c>
      <c r="P16" s="81">
        <v>4.2</v>
      </c>
      <c r="Q16" s="81">
        <v>4.5</v>
      </c>
      <c r="R16" s="81">
        <v>4.8</v>
      </c>
      <c r="S16" s="81">
        <v>3.7</v>
      </c>
      <c r="T16" s="81">
        <v>3.5</v>
      </c>
      <c r="U16" s="81">
        <v>4.4000000000000004</v>
      </c>
      <c r="V16" s="81">
        <v>5</v>
      </c>
      <c r="W16" s="81">
        <v>4.0999999999999996</v>
      </c>
      <c r="X16" s="81">
        <f>SUM(X14:X15)</f>
        <v>3.8000000000000003</v>
      </c>
      <c r="Y16" s="81">
        <v>4.7</v>
      </c>
      <c r="Z16" s="350">
        <v>4.9000000000000004</v>
      </c>
      <c r="AA16" s="350">
        <v>3.8</v>
      </c>
      <c r="AB16" s="350">
        <v>3.6</v>
      </c>
      <c r="AC16" s="350">
        <v>4.4000000000000004</v>
      </c>
      <c r="AD16" s="350">
        <v>4.9000000000000004</v>
      </c>
      <c r="AE16" s="350">
        <v>3.9</v>
      </c>
      <c r="AF16" s="350">
        <f>SUM(AF14:AF15)</f>
        <v>3.8</v>
      </c>
      <c r="AG16" s="350">
        <f>SUM(AG14:AG15)</f>
        <v>4.7</v>
      </c>
      <c r="AH16" s="350">
        <v>4.8</v>
      </c>
      <c r="AI16" s="350">
        <f>SUM(AI14:AI15)</f>
        <v>3.8000000000000003</v>
      </c>
      <c r="AJ16" s="350">
        <f>SUM(AJ14:AJ15)</f>
        <v>3.4</v>
      </c>
      <c r="AK16" s="350">
        <f>SUM(AK14:AK15)</f>
        <v>4.3</v>
      </c>
      <c r="AL16" s="350">
        <f>SUM(AL14:AL15)</f>
        <v>4.5</v>
      </c>
      <c r="AM16" s="350">
        <v>3</v>
      </c>
      <c r="AN16" s="350">
        <v>2.8</v>
      </c>
      <c r="AO16" s="350">
        <v>3.5</v>
      </c>
    </row>
    <row r="17" spans="1:44" s="60" customFormat="1" ht="18.75" thickTop="1">
      <c r="A17" s="6"/>
      <c r="B17" s="6"/>
      <c r="C17" s="6"/>
      <c r="D17" s="6"/>
      <c r="E17" s="6"/>
      <c r="F17" s="6"/>
      <c r="G17" s="6"/>
      <c r="H17" s="6"/>
      <c r="I17" s="6"/>
      <c r="J17" s="6"/>
      <c r="K17" s="6"/>
      <c r="L17" s="6"/>
      <c r="M17" s="6"/>
      <c r="N17" s="2"/>
      <c r="O17" s="2"/>
      <c r="P17" s="2"/>
      <c r="Q17" s="2"/>
      <c r="R17" s="2"/>
      <c r="S17" s="2"/>
      <c r="T17" s="2"/>
      <c r="U17" s="2"/>
      <c r="V17" s="2"/>
      <c r="W17" s="2"/>
      <c r="X17" s="2"/>
      <c r="Y17" s="2"/>
      <c r="Z17" s="353"/>
      <c r="AA17" s="353"/>
      <c r="AB17" s="89"/>
      <c r="AC17" s="353"/>
      <c r="AD17" s="353"/>
      <c r="AE17" s="353"/>
      <c r="AF17" s="353"/>
      <c r="AG17" s="353"/>
      <c r="AH17" s="353"/>
      <c r="AI17" s="353"/>
      <c r="AJ17" s="353"/>
      <c r="AK17" s="353"/>
      <c r="AL17" s="353"/>
      <c r="AM17" s="353"/>
      <c r="AN17" s="353"/>
      <c r="AO17" s="353"/>
    </row>
    <row r="18" spans="1:44" s="60" customFormat="1" ht="18">
      <c r="A18" s="1" t="s">
        <v>696</v>
      </c>
      <c r="B18" s="5"/>
      <c r="C18" s="5"/>
      <c r="D18" s="5"/>
      <c r="E18" s="5"/>
      <c r="F18" s="5"/>
      <c r="G18" s="5"/>
      <c r="H18" s="5"/>
      <c r="I18" s="5"/>
      <c r="J18" s="5"/>
      <c r="K18" s="5"/>
      <c r="L18" s="5"/>
      <c r="M18" s="5"/>
      <c r="N18" s="2"/>
      <c r="O18" s="2"/>
      <c r="P18" s="2"/>
      <c r="Q18" s="2"/>
      <c r="R18" s="2"/>
      <c r="S18" s="2"/>
      <c r="T18" s="2"/>
      <c r="U18" s="2"/>
      <c r="V18" s="2"/>
      <c r="W18" s="2"/>
      <c r="X18" s="2"/>
      <c r="Y18" s="2"/>
      <c r="Z18" s="353"/>
      <c r="AA18" s="353"/>
      <c r="AB18" s="89"/>
      <c r="AC18" s="353"/>
      <c r="AD18" s="353"/>
      <c r="AE18" s="353"/>
      <c r="AF18" s="353"/>
      <c r="AG18" s="353"/>
      <c r="AH18" s="353"/>
      <c r="AI18" s="353"/>
      <c r="AJ18" s="353"/>
      <c r="AK18" s="353"/>
      <c r="AL18" s="353"/>
      <c r="AM18" s="353"/>
      <c r="AN18" s="353"/>
      <c r="AO18" s="353"/>
    </row>
    <row r="19" spans="1:44" s="60" customFormat="1" ht="44.25" customHeight="1" thickBot="1">
      <c r="A19" s="26" t="s">
        <v>697</v>
      </c>
      <c r="B19" s="15" t="s">
        <v>455</v>
      </c>
      <c r="C19" s="15" t="s">
        <v>456</v>
      </c>
      <c r="D19" s="15" t="s">
        <v>457</v>
      </c>
      <c r="E19" s="15" t="s">
        <v>458</v>
      </c>
      <c r="F19" s="15" t="s">
        <v>459</v>
      </c>
      <c r="G19" s="15" t="s">
        <v>460</v>
      </c>
      <c r="H19" s="15" t="s">
        <v>461</v>
      </c>
      <c r="I19" s="15" t="s">
        <v>462</v>
      </c>
      <c r="J19" s="15" t="s">
        <v>463</v>
      </c>
      <c r="K19" s="15" t="s">
        <v>464</v>
      </c>
      <c r="L19" s="15" t="s">
        <v>465</v>
      </c>
      <c r="M19" s="15" t="s">
        <v>466</v>
      </c>
      <c r="N19" s="15" t="s">
        <v>467</v>
      </c>
      <c r="O19" s="16" t="s">
        <v>468</v>
      </c>
      <c r="P19" s="16" t="s">
        <v>469</v>
      </c>
      <c r="Q19" s="16" t="s">
        <v>470</v>
      </c>
      <c r="R19" s="15" t="s">
        <v>471</v>
      </c>
      <c r="S19" s="43" t="s">
        <v>472</v>
      </c>
      <c r="T19" s="43" t="s">
        <v>473</v>
      </c>
      <c r="U19" s="43" t="s">
        <v>474</v>
      </c>
      <c r="V19" s="43" t="s">
        <v>475</v>
      </c>
      <c r="W19" s="15" t="s">
        <v>476</v>
      </c>
      <c r="X19" s="15" t="s">
        <v>477</v>
      </c>
      <c r="Y19" s="15" t="s">
        <v>478</v>
      </c>
      <c r="Z19" s="358" t="s">
        <v>479</v>
      </c>
      <c r="AA19" s="352" t="s">
        <v>480</v>
      </c>
      <c r="AB19" s="352" t="s">
        <v>481</v>
      </c>
      <c r="AC19" s="352" t="s">
        <v>482</v>
      </c>
      <c r="AD19" s="352" t="s">
        <v>483</v>
      </c>
      <c r="AE19" s="352" t="s">
        <v>484</v>
      </c>
      <c r="AF19" s="352" t="s">
        <v>485</v>
      </c>
      <c r="AG19" s="352" t="s">
        <v>486</v>
      </c>
      <c r="AH19" s="352" t="s">
        <v>487</v>
      </c>
      <c r="AI19" s="352" t="s">
        <v>488</v>
      </c>
      <c r="AJ19" s="352" t="s">
        <v>489</v>
      </c>
      <c r="AK19" s="352" t="s">
        <v>571</v>
      </c>
      <c r="AL19" s="352" t="s">
        <v>491</v>
      </c>
      <c r="AM19" s="352" t="s">
        <v>492</v>
      </c>
      <c r="AN19" s="352" t="s">
        <v>493</v>
      </c>
      <c r="AO19" s="352" t="s">
        <v>494</v>
      </c>
    </row>
    <row r="20" spans="1:44" s="60" customFormat="1" ht="18">
      <c r="A20" s="6" t="s">
        <v>357</v>
      </c>
      <c r="B20" s="7">
        <v>860</v>
      </c>
      <c r="C20" s="7">
        <v>860</v>
      </c>
      <c r="D20" s="7">
        <v>860</v>
      </c>
      <c r="E20" s="7">
        <v>860</v>
      </c>
      <c r="F20" s="7">
        <v>860</v>
      </c>
      <c r="G20" s="7">
        <v>860</v>
      </c>
      <c r="H20" s="7">
        <v>860</v>
      </c>
      <c r="I20" s="7">
        <v>865</v>
      </c>
      <c r="J20" s="7">
        <v>871</v>
      </c>
      <c r="K20" s="7">
        <v>870</v>
      </c>
      <c r="L20" s="7">
        <v>870</v>
      </c>
      <c r="M20" s="7">
        <v>871</v>
      </c>
      <c r="N20" s="7">
        <v>873</v>
      </c>
      <c r="O20" s="7">
        <v>874</v>
      </c>
      <c r="P20" s="7">
        <v>874</v>
      </c>
      <c r="Q20" s="7">
        <v>877</v>
      </c>
      <c r="R20" s="7">
        <v>880</v>
      </c>
      <c r="S20" s="7">
        <v>880</v>
      </c>
      <c r="T20" s="7" t="s">
        <v>698</v>
      </c>
      <c r="U20" s="7" t="s">
        <v>699</v>
      </c>
      <c r="V20" s="7">
        <v>882</v>
      </c>
      <c r="W20" s="7">
        <v>888</v>
      </c>
      <c r="X20" s="7">
        <v>888</v>
      </c>
      <c r="Y20" s="7">
        <v>893</v>
      </c>
      <c r="Z20" s="323">
        <v>893</v>
      </c>
      <c r="AA20" s="323">
        <v>893</v>
      </c>
      <c r="AB20" s="323">
        <v>893</v>
      </c>
      <c r="AC20" s="323">
        <v>893</v>
      </c>
      <c r="AD20" s="323">
        <v>898</v>
      </c>
      <c r="AE20" s="323">
        <v>898</v>
      </c>
      <c r="AF20" s="323">
        <v>898</v>
      </c>
      <c r="AG20" s="323">
        <v>898</v>
      </c>
      <c r="AH20" s="323">
        <v>901</v>
      </c>
      <c r="AI20" s="323">
        <v>903</v>
      </c>
      <c r="AJ20" s="323">
        <v>903</v>
      </c>
      <c r="AK20" s="323">
        <v>903</v>
      </c>
      <c r="AL20" s="323">
        <v>903</v>
      </c>
      <c r="AM20" s="323">
        <v>904</v>
      </c>
      <c r="AN20" s="323">
        <v>905</v>
      </c>
      <c r="AO20" s="323">
        <v>906</v>
      </c>
    </row>
    <row r="21" spans="1:44" s="60" customFormat="1" ht="18">
      <c r="A21" s="6" t="s">
        <v>356</v>
      </c>
      <c r="B21" s="7">
        <v>405</v>
      </c>
      <c r="C21" s="7">
        <v>405</v>
      </c>
      <c r="D21" s="7">
        <v>410</v>
      </c>
      <c r="E21" s="7">
        <v>410</v>
      </c>
      <c r="F21" s="7">
        <v>410</v>
      </c>
      <c r="G21" s="7">
        <v>410</v>
      </c>
      <c r="H21" s="7">
        <v>580</v>
      </c>
      <c r="I21" s="7">
        <v>580</v>
      </c>
      <c r="J21" s="7">
        <v>591</v>
      </c>
      <c r="K21" s="7">
        <v>585</v>
      </c>
      <c r="L21" s="7">
        <v>590</v>
      </c>
      <c r="M21" s="7">
        <v>591</v>
      </c>
      <c r="N21" s="7">
        <v>599</v>
      </c>
      <c r="O21" s="7">
        <v>602</v>
      </c>
      <c r="P21" s="7">
        <v>604</v>
      </c>
      <c r="Q21" s="7">
        <v>606</v>
      </c>
      <c r="R21" s="7">
        <v>606</v>
      </c>
      <c r="S21" s="7">
        <v>607</v>
      </c>
      <c r="T21" s="7">
        <v>609</v>
      </c>
      <c r="U21" s="7">
        <v>611</v>
      </c>
      <c r="V21" s="7">
        <v>611</v>
      </c>
      <c r="W21" s="7">
        <v>614</v>
      </c>
      <c r="X21" s="7">
        <v>616</v>
      </c>
      <c r="Y21" s="7">
        <v>620</v>
      </c>
      <c r="Z21" s="323">
        <v>622</v>
      </c>
      <c r="AA21" s="323">
        <v>624</v>
      </c>
      <c r="AB21" s="323">
        <v>625</v>
      </c>
      <c r="AC21" s="323">
        <v>627</v>
      </c>
      <c r="AD21" s="323">
        <v>628</v>
      </c>
      <c r="AE21" s="323">
        <v>629</v>
      </c>
      <c r="AF21" s="323">
        <v>632</v>
      </c>
      <c r="AG21" s="323">
        <v>633</v>
      </c>
      <c r="AH21" s="323">
        <v>634</v>
      </c>
      <c r="AI21" s="323">
        <v>636</v>
      </c>
      <c r="AJ21" s="323">
        <v>640</v>
      </c>
      <c r="AK21" s="323">
        <v>642</v>
      </c>
      <c r="AL21" s="323">
        <v>0</v>
      </c>
      <c r="AM21" s="323">
        <v>0</v>
      </c>
      <c r="AN21" s="323">
        <v>0</v>
      </c>
      <c r="AO21" s="323">
        <v>0</v>
      </c>
    </row>
    <row r="22" spans="1:44" s="60" customFormat="1" ht="18">
      <c r="A22" s="6" t="s">
        <v>358</v>
      </c>
      <c r="B22" s="7">
        <v>94</v>
      </c>
      <c r="C22" s="7">
        <v>94</v>
      </c>
      <c r="D22" s="7">
        <v>94</v>
      </c>
      <c r="E22" s="7">
        <v>97</v>
      </c>
      <c r="F22" s="7">
        <v>97</v>
      </c>
      <c r="G22" s="7">
        <v>97</v>
      </c>
      <c r="H22" s="7">
        <v>97</v>
      </c>
      <c r="I22" s="7">
        <v>97</v>
      </c>
      <c r="J22" s="7">
        <v>98</v>
      </c>
      <c r="K22" s="7">
        <v>97</v>
      </c>
      <c r="L22" s="7">
        <v>97</v>
      </c>
      <c r="M22" s="7">
        <v>98</v>
      </c>
      <c r="N22" s="7">
        <v>99</v>
      </c>
      <c r="O22" s="7">
        <v>99</v>
      </c>
      <c r="P22" s="7">
        <v>99</v>
      </c>
      <c r="Q22" s="7">
        <v>99</v>
      </c>
      <c r="R22" s="7">
        <v>99</v>
      </c>
      <c r="S22" s="7">
        <v>100</v>
      </c>
      <c r="T22" s="7">
        <v>99</v>
      </c>
      <c r="U22" s="7">
        <v>99</v>
      </c>
      <c r="V22" s="7">
        <v>100</v>
      </c>
      <c r="W22" s="7">
        <v>100</v>
      </c>
      <c r="X22" s="7">
        <v>100</v>
      </c>
      <c r="Y22" s="7">
        <v>100</v>
      </c>
      <c r="Z22" s="323">
        <v>102</v>
      </c>
      <c r="AA22" s="323">
        <v>101</v>
      </c>
      <c r="AB22" s="323">
        <v>101</v>
      </c>
      <c r="AC22" s="323">
        <v>101</v>
      </c>
      <c r="AD22" s="323">
        <v>102</v>
      </c>
      <c r="AE22" s="323">
        <v>102</v>
      </c>
      <c r="AF22" s="323">
        <v>102</v>
      </c>
      <c r="AG22" s="323">
        <v>102</v>
      </c>
      <c r="AH22" s="323">
        <v>102</v>
      </c>
      <c r="AI22" s="323">
        <v>102</v>
      </c>
      <c r="AJ22" s="323">
        <v>102</v>
      </c>
      <c r="AK22" s="323">
        <v>103</v>
      </c>
      <c r="AL22" s="323">
        <v>103</v>
      </c>
      <c r="AM22" s="323">
        <v>0</v>
      </c>
      <c r="AN22" s="323">
        <v>0</v>
      </c>
      <c r="AO22" s="323">
        <v>0</v>
      </c>
    </row>
    <row r="23" spans="1:44" s="60" customFormat="1" ht="18">
      <c r="A23" s="6" t="s">
        <v>694</v>
      </c>
      <c r="B23" s="7">
        <v>21</v>
      </c>
      <c r="C23" s="7">
        <v>21</v>
      </c>
      <c r="D23" s="7">
        <v>21</v>
      </c>
      <c r="E23" s="7">
        <v>23</v>
      </c>
      <c r="F23" s="7">
        <v>23</v>
      </c>
      <c r="G23" s="7">
        <v>23</v>
      </c>
      <c r="H23" s="7">
        <v>23</v>
      </c>
      <c r="I23" s="7">
        <v>23</v>
      </c>
      <c r="J23" s="7">
        <v>24</v>
      </c>
      <c r="K23" s="7">
        <v>23</v>
      </c>
      <c r="L23" s="7">
        <v>23</v>
      </c>
      <c r="M23" s="7">
        <v>24</v>
      </c>
      <c r="N23" s="7">
        <v>24</v>
      </c>
      <c r="O23" s="7">
        <v>24</v>
      </c>
      <c r="P23" s="7">
        <v>24</v>
      </c>
      <c r="Q23" s="7">
        <v>24</v>
      </c>
      <c r="R23" s="7">
        <v>24</v>
      </c>
      <c r="S23" s="7">
        <v>24</v>
      </c>
      <c r="T23" s="7">
        <v>24</v>
      </c>
      <c r="U23" s="7">
        <v>24</v>
      </c>
      <c r="V23" s="7">
        <v>24</v>
      </c>
      <c r="W23" s="7">
        <v>24</v>
      </c>
      <c r="X23" s="7">
        <v>24</v>
      </c>
      <c r="Y23" s="7">
        <v>24</v>
      </c>
      <c r="Z23" s="323">
        <v>24</v>
      </c>
      <c r="AA23" s="323">
        <v>24</v>
      </c>
      <c r="AB23" s="323">
        <v>24</v>
      </c>
      <c r="AC23" s="323">
        <v>24</v>
      </c>
      <c r="AD23" s="323">
        <v>0</v>
      </c>
      <c r="AE23" s="323">
        <v>0</v>
      </c>
      <c r="AF23" s="323">
        <v>0</v>
      </c>
      <c r="AG23" s="323">
        <v>0</v>
      </c>
      <c r="AH23" s="323">
        <v>0</v>
      </c>
      <c r="AI23" s="323">
        <v>0</v>
      </c>
      <c r="AJ23" s="323">
        <v>0</v>
      </c>
      <c r="AK23" s="323">
        <v>0</v>
      </c>
      <c r="AL23" s="323">
        <v>0</v>
      </c>
      <c r="AM23" s="323">
        <v>0</v>
      </c>
      <c r="AN23" s="323">
        <v>0</v>
      </c>
      <c r="AO23" s="323">
        <v>0</v>
      </c>
    </row>
    <row r="24" spans="1:44" s="62" customFormat="1" ht="21" thickBot="1">
      <c r="A24" s="32" t="s">
        <v>223</v>
      </c>
      <c r="B24" s="21">
        <v>1380</v>
      </c>
      <c r="C24" s="21">
        <v>1380</v>
      </c>
      <c r="D24" s="21">
        <v>1385</v>
      </c>
      <c r="E24" s="21">
        <v>1390</v>
      </c>
      <c r="F24" s="21">
        <v>1390</v>
      </c>
      <c r="G24" s="21">
        <v>1390</v>
      </c>
      <c r="H24" s="21">
        <v>1560</v>
      </c>
      <c r="I24" s="21">
        <v>1565</v>
      </c>
      <c r="J24" s="21">
        <v>1584</v>
      </c>
      <c r="K24" s="21">
        <v>1575</v>
      </c>
      <c r="L24" s="21">
        <v>1580</v>
      </c>
      <c r="M24" s="21">
        <v>1584</v>
      </c>
      <c r="N24" s="21">
        <v>1595</v>
      </c>
      <c r="O24" s="21">
        <v>1599</v>
      </c>
      <c r="P24" s="21">
        <v>1601</v>
      </c>
      <c r="Q24" s="21">
        <v>1606</v>
      </c>
      <c r="R24" s="21">
        <v>1609</v>
      </c>
      <c r="S24" s="21">
        <v>1611</v>
      </c>
      <c r="T24" s="21">
        <v>1613</v>
      </c>
      <c r="U24" s="21">
        <v>1616</v>
      </c>
      <c r="V24" s="21">
        <v>1617</v>
      </c>
      <c r="W24" s="21">
        <v>1626</v>
      </c>
      <c r="X24" s="21">
        <f>SUM(X20:X23)</f>
        <v>1628</v>
      </c>
      <c r="Y24" s="21">
        <v>1637</v>
      </c>
      <c r="Z24" s="348">
        <v>1641</v>
      </c>
      <c r="AA24" s="348">
        <v>1642</v>
      </c>
      <c r="AB24" s="348">
        <v>1643</v>
      </c>
      <c r="AC24" s="348">
        <v>1645</v>
      </c>
      <c r="AD24" s="348">
        <v>1628</v>
      </c>
      <c r="AE24" s="348">
        <v>1629</v>
      </c>
      <c r="AF24" s="348">
        <f>SUM(AF20:AF23)</f>
        <v>1632</v>
      </c>
      <c r="AG24" s="348">
        <f>SUM(AG20:AG23)</f>
        <v>1633</v>
      </c>
      <c r="AH24" s="348">
        <v>1637</v>
      </c>
      <c r="AI24" s="348">
        <f>SUM(AI20:AI23)</f>
        <v>1641</v>
      </c>
      <c r="AJ24" s="348">
        <f>SUM(AJ20:AJ23)</f>
        <v>1645</v>
      </c>
      <c r="AK24" s="348">
        <f>SUM(AK20:AK23)</f>
        <v>1648</v>
      </c>
      <c r="AL24" s="348">
        <f>SUM(AL20:AL23)</f>
        <v>1006</v>
      </c>
      <c r="AM24" s="348">
        <v>904</v>
      </c>
      <c r="AN24" s="348">
        <v>905</v>
      </c>
      <c r="AO24" s="348">
        <v>906</v>
      </c>
    </row>
    <row r="25" spans="1:44" ht="33" customHeight="1" thickTop="1">
      <c r="A25" s="28"/>
      <c r="B25" s="28"/>
      <c r="C25" s="28"/>
      <c r="D25" s="28"/>
      <c r="E25" s="28"/>
      <c r="F25" s="28"/>
      <c r="G25" s="28"/>
      <c r="H25" s="28"/>
      <c r="I25" s="28"/>
      <c r="J25" s="28"/>
      <c r="K25" s="28"/>
      <c r="L25" s="28"/>
      <c r="M25" s="28"/>
      <c r="N25" s="28"/>
      <c r="O25" s="28"/>
      <c r="P25" s="28"/>
      <c r="Q25" s="28"/>
      <c r="R25" s="28"/>
      <c r="S25" s="28"/>
      <c r="T25" s="658" t="s">
        <v>700</v>
      </c>
      <c r="U25" s="658"/>
      <c r="V25" s="658"/>
      <c r="W25" s="658"/>
      <c r="X25" s="658"/>
      <c r="Y25" s="658"/>
      <c r="AC25" s="234"/>
      <c r="AD25" s="234"/>
      <c r="AE25" s="234"/>
      <c r="AF25" s="255"/>
      <c r="AG25" s="255"/>
      <c r="AH25" s="255"/>
      <c r="AI25" s="255"/>
      <c r="AJ25" s="255"/>
      <c r="AK25" s="255"/>
      <c r="AL25" s="255"/>
      <c r="AM25" s="255"/>
      <c r="AN25" s="255"/>
      <c r="AO25" s="255"/>
      <c r="AP25" s="60"/>
      <c r="AQ25" s="60"/>
      <c r="AR25" s="60"/>
    </row>
    <row r="26" spans="1:44" s="60" customFormat="1" ht="39" customHeight="1">
      <c r="A26" s="1" t="s">
        <v>2</v>
      </c>
      <c r="B26" s="1"/>
      <c r="C26" s="1"/>
      <c r="D26" s="1"/>
      <c r="E26" s="1"/>
      <c r="F26" s="1"/>
      <c r="G26" s="1"/>
      <c r="H26" s="1"/>
      <c r="I26" s="1"/>
      <c r="J26" s="1"/>
      <c r="K26" s="1"/>
      <c r="L26" s="1"/>
      <c r="M26" s="1"/>
      <c r="N26" s="2"/>
      <c r="O26" s="2"/>
      <c r="P26" s="2"/>
      <c r="Q26" s="2"/>
      <c r="R26" s="2"/>
      <c r="S26" s="2"/>
      <c r="T26" s="2"/>
      <c r="U26" s="2"/>
      <c r="V26" s="2"/>
      <c r="W26" s="2"/>
      <c r="X26" s="2"/>
      <c r="Y26" s="2"/>
      <c r="Z26" s="353"/>
      <c r="AA26" s="353"/>
      <c r="AB26" s="89"/>
      <c r="AC26" s="353"/>
      <c r="AD26" s="353"/>
      <c r="AE26" s="353"/>
      <c r="AF26" s="353"/>
      <c r="AG26" s="353"/>
      <c r="AH26" s="353"/>
      <c r="AI26" s="353"/>
      <c r="AJ26" s="353"/>
      <c r="AK26" s="353"/>
      <c r="AL26" s="353"/>
      <c r="AM26" s="353"/>
      <c r="AN26" s="353"/>
      <c r="AO26" s="353"/>
    </row>
    <row r="27" spans="1:44" s="60" customFormat="1" ht="18.75" thickBot="1">
      <c r="A27" s="26" t="s">
        <v>3</v>
      </c>
      <c r="B27" s="14" t="s">
        <v>373</v>
      </c>
      <c r="C27" s="14" t="s">
        <v>374</v>
      </c>
      <c r="D27" s="14" t="s">
        <v>375</v>
      </c>
      <c r="E27" s="14" t="s">
        <v>376</v>
      </c>
      <c r="F27" s="14" t="s">
        <v>377</v>
      </c>
      <c r="G27" s="14" t="s">
        <v>378</v>
      </c>
      <c r="H27" s="14" t="s">
        <v>379</v>
      </c>
      <c r="I27" s="14" t="s">
        <v>380</v>
      </c>
      <c r="J27" s="14" t="s">
        <v>381</v>
      </c>
      <c r="K27" s="14" t="s">
        <v>382</v>
      </c>
      <c r="L27" s="14" t="s">
        <v>383</v>
      </c>
      <c r="M27" s="14" t="s">
        <v>384</v>
      </c>
      <c r="N27" s="4" t="s">
        <v>385</v>
      </c>
      <c r="O27" s="4" t="s">
        <v>386</v>
      </c>
      <c r="P27" s="4" t="s">
        <v>387</v>
      </c>
      <c r="Q27" s="4" t="s">
        <v>388</v>
      </c>
      <c r="R27" s="4" t="s">
        <v>389</v>
      </c>
      <c r="S27" s="4" t="s">
        <v>390</v>
      </c>
      <c r="T27" s="4" t="s">
        <v>391</v>
      </c>
      <c r="U27" s="4" t="s">
        <v>392</v>
      </c>
      <c r="V27" s="4" t="s">
        <v>393</v>
      </c>
      <c r="W27" s="4" t="s">
        <v>394</v>
      </c>
      <c r="X27" s="4" t="s">
        <v>395</v>
      </c>
      <c r="Y27" s="4" t="s">
        <v>396</v>
      </c>
      <c r="Z27" s="246" t="s">
        <v>397</v>
      </c>
      <c r="AA27" s="246" t="s">
        <v>398</v>
      </c>
      <c r="AB27" s="246" t="s">
        <v>399</v>
      </c>
      <c r="AC27" s="246" t="s">
        <v>400</v>
      </c>
      <c r="AD27" s="246" t="s">
        <v>401</v>
      </c>
      <c r="AE27" s="246" t="s">
        <v>402</v>
      </c>
      <c r="AF27" s="246" t="s">
        <v>403</v>
      </c>
      <c r="AG27" s="246" t="s">
        <v>404</v>
      </c>
      <c r="AH27" s="246" t="s">
        <v>405</v>
      </c>
      <c r="AI27" s="246" t="s">
        <v>406</v>
      </c>
      <c r="AJ27" s="246" t="s">
        <v>407</v>
      </c>
      <c r="AK27" s="246" t="s">
        <v>408</v>
      </c>
      <c r="AL27" s="359" t="s">
        <v>409</v>
      </c>
      <c r="AM27" s="359" t="s">
        <v>410</v>
      </c>
      <c r="AN27" s="359" t="s">
        <v>411</v>
      </c>
      <c r="AO27" s="359" t="s">
        <v>412</v>
      </c>
    </row>
    <row r="28" spans="1:44" s="60" customFormat="1" ht="18">
      <c r="A28" s="6" t="s">
        <v>4</v>
      </c>
      <c r="B28" s="7">
        <v>202</v>
      </c>
      <c r="C28" s="7">
        <v>160</v>
      </c>
      <c r="D28" s="7">
        <v>149</v>
      </c>
      <c r="E28" s="7">
        <v>196</v>
      </c>
      <c r="F28" s="7">
        <v>219</v>
      </c>
      <c r="G28" s="7">
        <v>162</v>
      </c>
      <c r="H28" s="7">
        <v>162</v>
      </c>
      <c r="I28" s="7">
        <v>210</v>
      </c>
      <c r="J28" s="7">
        <v>225</v>
      </c>
      <c r="K28" s="7">
        <v>172</v>
      </c>
      <c r="L28" s="7">
        <v>166</v>
      </c>
      <c r="M28" s="7">
        <v>206</v>
      </c>
      <c r="N28" s="7">
        <v>232</v>
      </c>
      <c r="O28" s="7">
        <v>180</v>
      </c>
      <c r="P28" s="7">
        <v>171</v>
      </c>
      <c r="Q28" s="7">
        <v>206</v>
      </c>
      <c r="R28" s="7">
        <v>229</v>
      </c>
      <c r="S28" s="7">
        <v>176</v>
      </c>
      <c r="T28" s="7">
        <v>168</v>
      </c>
      <c r="U28" s="7">
        <v>227</v>
      </c>
      <c r="V28" s="7">
        <v>280</v>
      </c>
      <c r="W28" s="7">
        <v>200</v>
      </c>
      <c r="X28" s="7">
        <v>196</v>
      </c>
      <c r="Y28" s="7">
        <v>287</v>
      </c>
      <c r="Z28" s="323">
        <v>311</v>
      </c>
      <c r="AA28" s="323">
        <v>215</v>
      </c>
      <c r="AB28" s="323">
        <v>203</v>
      </c>
      <c r="AC28" s="323">
        <v>244</v>
      </c>
      <c r="AD28" s="323">
        <v>308</v>
      </c>
      <c r="AE28" s="323">
        <v>223</v>
      </c>
      <c r="AF28" s="323">
        <v>225</v>
      </c>
      <c r="AG28" s="323">
        <v>314</v>
      </c>
      <c r="AH28" s="323">
        <v>339</v>
      </c>
      <c r="AI28" s="323">
        <v>227</v>
      </c>
      <c r="AJ28" s="323">
        <v>217</v>
      </c>
      <c r="AK28" s="323">
        <v>280</v>
      </c>
      <c r="AL28" s="323">
        <v>300</v>
      </c>
      <c r="AM28" s="323">
        <v>148</v>
      </c>
      <c r="AN28" s="323">
        <v>130</v>
      </c>
      <c r="AO28" s="323">
        <v>173</v>
      </c>
    </row>
    <row r="29" spans="1:44" s="60" customFormat="1" ht="18" customHeight="1">
      <c r="A29" s="33" t="s">
        <v>5</v>
      </c>
      <c r="B29" s="7">
        <v>2</v>
      </c>
      <c r="C29" s="7">
        <v>2</v>
      </c>
      <c r="D29" s="7">
        <v>2</v>
      </c>
      <c r="E29" s="7">
        <v>2</v>
      </c>
      <c r="F29" s="7">
        <v>2</v>
      </c>
      <c r="G29" s="7">
        <v>2</v>
      </c>
      <c r="H29" s="7">
        <v>2</v>
      </c>
      <c r="I29" s="7">
        <v>2</v>
      </c>
      <c r="J29" s="7">
        <v>2</v>
      </c>
      <c r="K29" s="7">
        <v>2</v>
      </c>
      <c r="L29" s="7">
        <v>2</v>
      </c>
      <c r="M29" s="7">
        <v>3</v>
      </c>
      <c r="N29" s="7">
        <v>3</v>
      </c>
      <c r="O29" s="7">
        <v>2</v>
      </c>
      <c r="P29" s="7">
        <v>2</v>
      </c>
      <c r="Q29" s="7">
        <v>3</v>
      </c>
      <c r="R29" s="7">
        <v>1</v>
      </c>
      <c r="S29" s="7">
        <v>3</v>
      </c>
      <c r="T29" s="7">
        <v>2</v>
      </c>
      <c r="U29" s="7">
        <v>7</v>
      </c>
      <c r="V29" s="7">
        <v>4</v>
      </c>
      <c r="W29" s="7">
        <v>3</v>
      </c>
      <c r="X29" s="7">
        <v>3</v>
      </c>
      <c r="Y29" s="7">
        <v>8</v>
      </c>
      <c r="Z29" s="323">
        <v>4</v>
      </c>
      <c r="AA29" s="323">
        <v>4</v>
      </c>
      <c r="AB29" s="323">
        <v>3</v>
      </c>
      <c r="AC29" s="323">
        <v>4</v>
      </c>
      <c r="AD29" s="323">
        <v>10</v>
      </c>
      <c r="AE29" s="323">
        <v>7</v>
      </c>
      <c r="AF29" s="323">
        <v>8</v>
      </c>
      <c r="AG29" s="323">
        <v>12</v>
      </c>
      <c r="AH29" s="323">
        <v>4</v>
      </c>
      <c r="AI29" s="323">
        <v>3</v>
      </c>
      <c r="AJ29" s="323">
        <v>6</v>
      </c>
      <c r="AK29" s="323">
        <v>5</v>
      </c>
      <c r="AL29" s="323">
        <v>4</v>
      </c>
      <c r="AM29" s="323">
        <v>4</v>
      </c>
      <c r="AN29" s="323">
        <v>4</v>
      </c>
      <c r="AO29" s="323">
        <v>4</v>
      </c>
      <c r="AP29" s="283"/>
      <c r="AQ29" s="283"/>
      <c r="AR29" s="283"/>
    </row>
    <row r="30" spans="1:44" s="60" customFormat="1" ht="18">
      <c r="A30" s="33" t="s">
        <v>701</v>
      </c>
      <c r="B30" s="7">
        <v>173</v>
      </c>
      <c r="C30" s="7">
        <v>133</v>
      </c>
      <c r="D30" s="7">
        <v>122</v>
      </c>
      <c r="E30" s="7">
        <v>164</v>
      </c>
      <c r="F30" s="7">
        <v>188</v>
      </c>
      <c r="G30" s="7">
        <v>134</v>
      </c>
      <c r="H30" s="7">
        <v>135</v>
      </c>
      <c r="I30" s="7">
        <v>179</v>
      </c>
      <c r="J30" s="7">
        <v>192</v>
      </c>
      <c r="K30" s="7">
        <v>144</v>
      </c>
      <c r="L30" s="7">
        <v>139</v>
      </c>
      <c r="M30" s="7">
        <v>173</v>
      </c>
      <c r="N30" s="7">
        <v>199</v>
      </c>
      <c r="O30" s="7">
        <v>151</v>
      </c>
      <c r="P30" s="7">
        <v>144</v>
      </c>
      <c r="Q30" s="7">
        <v>175</v>
      </c>
      <c r="R30" s="7">
        <v>199</v>
      </c>
      <c r="S30" s="7">
        <v>152</v>
      </c>
      <c r="T30" s="7">
        <v>142</v>
      </c>
      <c r="U30" s="7">
        <v>192</v>
      </c>
      <c r="V30" s="7">
        <v>244</v>
      </c>
      <c r="W30" s="7">
        <v>173</v>
      </c>
      <c r="X30" s="7">
        <v>163</v>
      </c>
      <c r="Y30" s="7">
        <v>240</v>
      </c>
      <c r="Z30" s="323">
        <v>271</v>
      </c>
      <c r="AA30" s="323">
        <v>181</v>
      </c>
      <c r="AB30" s="323">
        <v>167</v>
      </c>
      <c r="AC30" s="323">
        <v>190</v>
      </c>
      <c r="AD30" s="323">
        <v>261</v>
      </c>
      <c r="AE30" s="323">
        <v>183</v>
      </c>
      <c r="AF30" s="323">
        <v>183</v>
      </c>
      <c r="AG30" s="323">
        <v>250</v>
      </c>
      <c r="AH30" s="323">
        <v>295</v>
      </c>
      <c r="AI30" s="323">
        <v>190</v>
      </c>
      <c r="AJ30" s="323">
        <v>177</v>
      </c>
      <c r="AK30" s="323">
        <v>234</v>
      </c>
      <c r="AL30" s="323">
        <v>241</v>
      </c>
      <c r="AM30" s="323">
        <v>114</v>
      </c>
      <c r="AN30" s="323">
        <v>97</v>
      </c>
      <c r="AO30" s="323">
        <v>138</v>
      </c>
    </row>
    <row r="31" spans="1:44" s="60" customFormat="1" ht="18">
      <c r="A31" s="33" t="s">
        <v>702</v>
      </c>
      <c r="B31" s="7">
        <v>23</v>
      </c>
      <c r="C31" s="7">
        <v>19</v>
      </c>
      <c r="D31" s="7">
        <v>18</v>
      </c>
      <c r="E31" s="7">
        <v>22</v>
      </c>
      <c r="F31" s="7">
        <v>24</v>
      </c>
      <c r="G31" s="7">
        <v>19</v>
      </c>
      <c r="H31" s="7">
        <v>17</v>
      </c>
      <c r="I31" s="7">
        <v>20</v>
      </c>
      <c r="J31" s="7">
        <v>24</v>
      </c>
      <c r="K31" s="7">
        <v>18</v>
      </c>
      <c r="L31" s="7">
        <v>18</v>
      </c>
      <c r="M31" s="7">
        <v>21</v>
      </c>
      <c r="N31" s="7">
        <v>23</v>
      </c>
      <c r="O31" s="7">
        <v>18</v>
      </c>
      <c r="P31" s="7">
        <v>18</v>
      </c>
      <c r="Q31" s="7">
        <v>18</v>
      </c>
      <c r="R31" s="7">
        <v>21</v>
      </c>
      <c r="S31" s="7">
        <v>18</v>
      </c>
      <c r="T31" s="7">
        <v>15</v>
      </c>
      <c r="U31" s="7">
        <v>21</v>
      </c>
      <c r="V31" s="7">
        <v>26</v>
      </c>
      <c r="W31" s="7">
        <v>21</v>
      </c>
      <c r="X31" s="7">
        <v>21</v>
      </c>
      <c r="Y31" s="7">
        <v>24</v>
      </c>
      <c r="Z31" s="323">
        <v>28</v>
      </c>
      <c r="AA31" s="323">
        <v>21</v>
      </c>
      <c r="AB31" s="323">
        <v>21</v>
      </c>
      <c r="AC31" s="323">
        <v>26</v>
      </c>
      <c r="AD31" s="323">
        <v>35</v>
      </c>
      <c r="AE31" s="323">
        <v>28</v>
      </c>
      <c r="AF31" s="323">
        <v>29</v>
      </c>
      <c r="AG31" s="323">
        <v>33</v>
      </c>
      <c r="AH31" s="323">
        <v>37</v>
      </c>
      <c r="AI31" s="323">
        <v>29</v>
      </c>
      <c r="AJ31" s="323">
        <v>30</v>
      </c>
      <c r="AK31" s="323">
        <v>33</v>
      </c>
      <c r="AL31" s="323">
        <v>46</v>
      </c>
      <c r="AM31" s="323">
        <v>25</v>
      </c>
      <c r="AN31" s="323">
        <v>23</v>
      </c>
      <c r="AO31" s="323">
        <v>26</v>
      </c>
    </row>
    <row r="32" spans="1:44" s="60" customFormat="1" ht="18">
      <c r="A32" s="33" t="s">
        <v>10</v>
      </c>
      <c r="B32" s="7">
        <v>6</v>
      </c>
      <c r="C32" s="7">
        <v>8</v>
      </c>
      <c r="D32" s="7">
        <v>9</v>
      </c>
      <c r="E32" s="7">
        <v>10</v>
      </c>
      <c r="F32" s="7">
        <v>7</v>
      </c>
      <c r="G32" s="7">
        <v>9</v>
      </c>
      <c r="H32" s="7">
        <v>10</v>
      </c>
      <c r="I32" s="7">
        <v>11</v>
      </c>
      <c r="J32" s="7">
        <v>9</v>
      </c>
      <c r="K32" s="7">
        <v>10</v>
      </c>
      <c r="L32" s="7">
        <v>9</v>
      </c>
      <c r="M32" s="7">
        <v>12</v>
      </c>
      <c r="N32" s="7">
        <v>10</v>
      </c>
      <c r="O32" s="7">
        <v>11</v>
      </c>
      <c r="P32" s="7">
        <v>9</v>
      </c>
      <c r="Q32" s="7">
        <v>13</v>
      </c>
      <c r="R32" s="7">
        <v>9</v>
      </c>
      <c r="S32" s="7">
        <v>6</v>
      </c>
      <c r="T32" s="7">
        <v>11</v>
      </c>
      <c r="U32" s="7">
        <v>14</v>
      </c>
      <c r="V32" s="7">
        <v>10</v>
      </c>
      <c r="W32" s="7">
        <v>6</v>
      </c>
      <c r="X32" s="7">
        <v>12</v>
      </c>
      <c r="Y32" s="7">
        <v>23</v>
      </c>
      <c r="Z32" s="323">
        <v>12</v>
      </c>
      <c r="AA32" s="323">
        <v>13</v>
      </c>
      <c r="AB32" s="323">
        <v>15</v>
      </c>
      <c r="AC32" s="323">
        <v>28</v>
      </c>
      <c r="AD32" s="323">
        <v>12</v>
      </c>
      <c r="AE32" s="323">
        <v>12</v>
      </c>
      <c r="AF32" s="323">
        <v>13</v>
      </c>
      <c r="AG32" s="323">
        <v>31</v>
      </c>
      <c r="AH32" s="323">
        <v>7</v>
      </c>
      <c r="AI32" s="323">
        <v>8</v>
      </c>
      <c r="AJ32" s="323">
        <v>11</v>
      </c>
      <c r="AK32" s="323">
        <v>13</v>
      </c>
      <c r="AL32" s="323">
        <v>14</v>
      </c>
      <c r="AM32" s="323">
        <v>9</v>
      </c>
      <c r="AN32" s="323">
        <v>9</v>
      </c>
      <c r="AO32" s="323">
        <v>9</v>
      </c>
    </row>
    <row r="33" spans="1:41" s="60" customFormat="1" ht="18">
      <c r="A33" s="6" t="s">
        <v>11</v>
      </c>
      <c r="B33" s="7">
        <v>103</v>
      </c>
      <c r="C33" s="7">
        <v>91</v>
      </c>
      <c r="D33" s="7">
        <v>83</v>
      </c>
      <c r="E33" s="7">
        <v>112</v>
      </c>
      <c r="F33" s="7">
        <v>116</v>
      </c>
      <c r="G33" s="7">
        <v>86</v>
      </c>
      <c r="H33" s="7">
        <v>79</v>
      </c>
      <c r="I33" s="7">
        <v>116</v>
      </c>
      <c r="J33" s="7">
        <v>117</v>
      </c>
      <c r="K33" s="7">
        <v>92</v>
      </c>
      <c r="L33" s="7">
        <v>91</v>
      </c>
      <c r="M33" s="7">
        <v>93</v>
      </c>
      <c r="N33" s="7">
        <v>128</v>
      </c>
      <c r="O33" s="7">
        <v>91</v>
      </c>
      <c r="P33" s="7">
        <v>90</v>
      </c>
      <c r="Q33" s="7">
        <v>104</v>
      </c>
      <c r="R33" s="7">
        <v>120</v>
      </c>
      <c r="S33" s="7">
        <v>95</v>
      </c>
      <c r="T33" s="7">
        <v>89</v>
      </c>
      <c r="U33" s="7">
        <v>122</v>
      </c>
      <c r="V33" s="7">
        <v>145</v>
      </c>
      <c r="W33" s="7">
        <v>97</v>
      </c>
      <c r="X33" s="7">
        <v>106</v>
      </c>
      <c r="Y33" s="7">
        <v>137</v>
      </c>
      <c r="Z33" s="7">
        <v>171</v>
      </c>
      <c r="AA33" s="7">
        <v>106</v>
      </c>
      <c r="AB33" s="7">
        <v>108</v>
      </c>
      <c r="AC33" s="7">
        <v>97</v>
      </c>
      <c r="AD33" s="7">
        <v>159</v>
      </c>
      <c r="AE33" s="7">
        <v>103</v>
      </c>
      <c r="AF33" s="7">
        <v>109</v>
      </c>
      <c r="AG33" s="7">
        <v>158</v>
      </c>
      <c r="AH33" s="7">
        <v>191</v>
      </c>
      <c r="AI33" s="7">
        <v>113</v>
      </c>
      <c r="AJ33" s="7">
        <v>113</v>
      </c>
      <c r="AK33" s="7">
        <v>132</v>
      </c>
      <c r="AL33" s="7">
        <v>171</v>
      </c>
      <c r="AM33" s="7">
        <v>80</v>
      </c>
      <c r="AN33" s="7">
        <v>67</v>
      </c>
      <c r="AO33" s="7">
        <v>99</v>
      </c>
    </row>
    <row r="34" spans="1:41" s="60" customFormat="1" ht="18">
      <c r="A34" s="6" t="s">
        <v>703</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v>61</v>
      </c>
      <c r="AI34" s="7">
        <v>35</v>
      </c>
      <c r="AJ34" s="7">
        <v>35</v>
      </c>
      <c r="AK34" s="7">
        <v>34</v>
      </c>
      <c r="AL34" s="7">
        <v>50</v>
      </c>
      <c r="AM34" s="7">
        <v>2</v>
      </c>
      <c r="AN34" s="7">
        <v>0</v>
      </c>
      <c r="AO34" s="7">
        <v>0</v>
      </c>
    </row>
    <row r="35" spans="1:41" s="60" customFormat="1" ht="18">
      <c r="A35" s="6" t="s">
        <v>704</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v>129</v>
      </c>
      <c r="AI35" s="7">
        <v>78</v>
      </c>
      <c r="AJ35" s="7">
        <v>78</v>
      </c>
      <c r="AK35" s="7">
        <v>98</v>
      </c>
      <c r="AL35" s="7">
        <v>122</v>
      </c>
      <c r="AM35" s="7">
        <v>78</v>
      </c>
      <c r="AN35" s="7">
        <v>67</v>
      </c>
      <c r="AO35" s="7">
        <v>99</v>
      </c>
    </row>
    <row r="36" spans="1:41" s="60" customFormat="1" ht="18">
      <c r="A36" s="6" t="s">
        <v>185</v>
      </c>
      <c r="B36" s="7">
        <v>108</v>
      </c>
      <c r="C36" s="7">
        <v>92</v>
      </c>
      <c r="D36" s="7">
        <v>84</v>
      </c>
      <c r="E36" s="7">
        <v>112</v>
      </c>
      <c r="F36" s="7">
        <v>116</v>
      </c>
      <c r="G36" s="7">
        <v>88</v>
      </c>
      <c r="H36" s="7">
        <v>82</v>
      </c>
      <c r="I36" s="7">
        <v>113</v>
      </c>
      <c r="J36" s="7">
        <v>118</v>
      </c>
      <c r="K36" s="7">
        <v>93</v>
      </c>
      <c r="L36" s="7">
        <v>90</v>
      </c>
      <c r="M36" s="7">
        <v>94</v>
      </c>
      <c r="N36" s="7">
        <v>127</v>
      </c>
      <c r="O36" s="7">
        <v>93</v>
      </c>
      <c r="P36" s="7">
        <v>91</v>
      </c>
      <c r="Q36" s="7">
        <v>102</v>
      </c>
      <c r="R36" s="7">
        <v>120</v>
      </c>
      <c r="S36" s="7">
        <v>95</v>
      </c>
      <c r="T36" s="7">
        <v>89</v>
      </c>
      <c r="U36" s="7">
        <v>123</v>
      </c>
      <c r="V36" s="7">
        <v>156</v>
      </c>
      <c r="W36" s="7">
        <v>97</v>
      </c>
      <c r="X36" s="7">
        <v>107</v>
      </c>
      <c r="Y36" s="7">
        <v>139</v>
      </c>
      <c r="Z36" s="323">
        <v>172</v>
      </c>
      <c r="AA36" s="323">
        <v>298</v>
      </c>
      <c r="AB36" s="323">
        <v>106</v>
      </c>
      <c r="AC36" s="323">
        <v>89</v>
      </c>
      <c r="AD36" s="323">
        <v>166</v>
      </c>
      <c r="AE36" s="323">
        <v>104</v>
      </c>
      <c r="AF36" s="323">
        <v>110</v>
      </c>
      <c r="AG36" s="323">
        <v>160</v>
      </c>
      <c r="AH36" s="323">
        <v>190</v>
      </c>
      <c r="AI36" s="323">
        <v>114</v>
      </c>
      <c r="AJ36" s="323">
        <v>130</v>
      </c>
      <c r="AK36" s="323">
        <v>130</v>
      </c>
      <c r="AL36" s="323">
        <v>2020</v>
      </c>
      <c r="AM36" s="323">
        <v>98</v>
      </c>
      <c r="AN36" s="323">
        <v>67</v>
      </c>
      <c r="AO36" s="323">
        <v>98</v>
      </c>
    </row>
    <row r="37" spans="1:41" s="60" customFormat="1" ht="18">
      <c r="A37" s="617" t="s">
        <v>12</v>
      </c>
      <c r="B37" s="617">
        <v>66</v>
      </c>
      <c r="C37" s="617">
        <v>55</v>
      </c>
      <c r="D37" s="617">
        <v>47</v>
      </c>
      <c r="E37" s="617">
        <v>76</v>
      </c>
      <c r="F37" s="617">
        <v>81</v>
      </c>
      <c r="G37" s="617">
        <v>53</v>
      </c>
      <c r="H37" s="617">
        <v>39</v>
      </c>
      <c r="I37" s="617">
        <v>77</v>
      </c>
      <c r="J37" s="617">
        <v>78</v>
      </c>
      <c r="K37" s="617">
        <v>52</v>
      </c>
      <c r="L37" s="617">
        <v>51</v>
      </c>
      <c r="M37" s="617">
        <v>50</v>
      </c>
      <c r="N37" s="617">
        <v>87</v>
      </c>
      <c r="O37" s="617">
        <v>49</v>
      </c>
      <c r="P37" s="617">
        <v>49</v>
      </c>
      <c r="Q37" s="617">
        <v>63</v>
      </c>
      <c r="R37" s="617">
        <v>81</v>
      </c>
      <c r="S37" s="617">
        <v>54</v>
      </c>
      <c r="T37" s="617">
        <v>47</v>
      </c>
      <c r="U37" s="617">
        <v>80</v>
      </c>
      <c r="V37" s="617">
        <v>102</v>
      </c>
      <c r="W37" s="617">
        <v>53</v>
      </c>
      <c r="X37" s="617">
        <v>61</v>
      </c>
      <c r="Y37" s="617">
        <v>91</v>
      </c>
      <c r="Z37" s="617">
        <v>124</v>
      </c>
      <c r="AA37" s="617">
        <v>60</v>
      </c>
      <c r="AB37" s="617">
        <v>62</v>
      </c>
      <c r="AC37" s="617">
        <v>49</v>
      </c>
      <c r="AD37" s="617">
        <v>110</v>
      </c>
      <c r="AE37" s="617">
        <v>51</v>
      </c>
      <c r="AF37" s="617">
        <v>57</v>
      </c>
      <c r="AG37" s="617">
        <v>102</v>
      </c>
      <c r="AH37" s="617">
        <v>137</v>
      </c>
      <c r="AI37" s="617">
        <v>60</v>
      </c>
      <c r="AJ37" s="617">
        <v>59</v>
      </c>
      <c r="AK37" s="617">
        <v>76</v>
      </c>
      <c r="AL37" s="617">
        <v>119</v>
      </c>
      <c r="AM37" s="617">
        <v>45</v>
      </c>
      <c r="AN37" s="617">
        <v>36</v>
      </c>
      <c r="AO37" s="617">
        <v>67</v>
      </c>
    </row>
    <row r="38" spans="1:41" s="60" customFormat="1" ht="18">
      <c r="A38" s="6" t="s">
        <v>703</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v>43</v>
      </c>
      <c r="AI38" s="6">
        <v>16</v>
      </c>
      <c r="AJ38" s="6">
        <v>15</v>
      </c>
      <c r="AK38" s="6">
        <v>13</v>
      </c>
      <c r="AL38" s="6">
        <v>31</v>
      </c>
      <c r="AM38" s="6">
        <v>1</v>
      </c>
      <c r="AN38" s="6">
        <v>0</v>
      </c>
      <c r="AO38" s="6">
        <v>0</v>
      </c>
    </row>
    <row r="39" spans="1:41" s="60" customFormat="1" ht="18">
      <c r="A39" s="9" t="s">
        <v>704</v>
      </c>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v>95</v>
      </c>
      <c r="AI39" s="9">
        <v>44</v>
      </c>
      <c r="AJ39" s="9">
        <v>44</v>
      </c>
      <c r="AK39" s="9">
        <v>63</v>
      </c>
      <c r="AL39" s="9">
        <v>88</v>
      </c>
      <c r="AM39" s="9">
        <v>44</v>
      </c>
      <c r="AN39" s="9">
        <v>36</v>
      </c>
      <c r="AO39" s="9">
        <v>67</v>
      </c>
    </row>
    <row r="40" spans="1:41" s="60" customFormat="1" ht="18">
      <c r="A40" s="6" t="s">
        <v>705</v>
      </c>
      <c r="B40" s="7">
        <v>0</v>
      </c>
      <c r="C40" s="7">
        <v>1</v>
      </c>
      <c r="D40" s="7">
        <v>0</v>
      </c>
      <c r="E40" s="7">
        <v>0</v>
      </c>
      <c r="F40" s="7">
        <v>0</v>
      </c>
      <c r="G40" s="7">
        <v>2</v>
      </c>
      <c r="H40" s="7">
        <v>1</v>
      </c>
      <c r="I40" s="7">
        <v>-1</v>
      </c>
      <c r="J40" s="7">
        <v>1</v>
      </c>
      <c r="K40" s="7">
        <v>0</v>
      </c>
      <c r="L40" s="7">
        <v>-1</v>
      </c>
      <c r="M40" s="7">
        <v>0</v>
      </c>
      <c r="N40" s="7">
        <v>0</v>
      </c>
      <c r="O40" s="7">
        <v>0</v>
      </c>
      <c r="P40" s="7">
        <v>2</v>
      </c>
      <c r="Q40" s="7">
        <v>0</v>
      </c>
      <c r="R40" s="7">
        <v>0</v>
      </c>
      <c r="S40" s="7">
        <v>0</v>
      </c>
      <c r="T40" s="7">
        <v>0</v>
      </c>
      <c r="U40" s="7">
        <v>1</v>
      </c>
      <c r="V40" s="7">
        <v>11</v>
      </c>
      <c r="W40" s="7">
        <v>0</v>
      </c>
      <c r="X40" s="7">
        <v>1</v>
      </c>
      <c r="Y40" s="7">
        <v>0</v>
      </c>
      <c r="Z40" s="323">
        <v>1</v>
      </c>
      <c r="AA40" s="323">
        <v>192</v>
      </c>
      <c r="AB40" s="323">
        <v>0</v>
      </c>
      <c r="AC40" s="323">
        <v>0</v>
      </c>
      <c r="AD40" s="323">
        <v>5</v>
      </c>
      <c r="AE40" s="323">
        <v>0</v>
      </c>
      <c r="AF40" s="323">
        <v>0</v>
      </c>
      <c r="AG40" s="323">
        <v>0</v>
      </c>
      <c r="AH40" s="323">
        <v>0</v>
      </c>
      <c r="AI40" s="323">
        <v>0</v>
      </c>
      <c r="AJ40" s="323">
        <v>17</v>
      </c>
      <c r="AK40" s="323">
        <v>0</v>
      </c>
      <c r="AL40" s="323">
        <v>1850</v>
      </c>
      <c r="AM40" s="323">
        <v>15</v>
      </c>
      <c r="AN40" s="323">
        <v>0</v>
      </c>
      <c r="AO40" s="323">
        <v>0</v>
      </c>
    </row>
    <row r="41" spans="1:41" s="60" customFormat="1" ht="18">
      <c r="A41" s="6" t="s">
        <v>15</v>
      </c>
      <c r="B41" s="7">
        <v>5</v>
      </c>
      <c r="C41" s="7">
        <v>0</v>
      </c>
      <c r="D41" s="7">
        <v>1</v>
      </c>
      <c r="E41" s="7">
        <v>0</v>
      </c>
      <c r="F41" s="7">
        <v>0</v>
      </c>
      <c r="G41" s="7">
        <v>0</v>
      </c>
      <c r="H41" s="7">
        <v>2</v>
      </c>
      <c r="I41" s="7">
        <v>-2</v>
      </c>
      <c r="J41" s="7">
        <v>0</v>
      </c>
      <c r="K41" s="7">
        <v>1</v>
      </c>
      <c r="L41" s="7">
        <v>0</v>
      </c>
      <c r="M41" s="7">
        <v>1</v>
      </c>
      <c r="N41" s="7">
        <v>-1</v>
      </c>
      <c r="O41" s="7">
        <v>2</v>
      </c>
      <c r="P41" s="7">
        <v>-1</v>
      </c>
      <c r="Q41" s="7">
        <v>-2</v>
      </c>
      <c r="R41" s="7">
        <v>0</v>
      </c>
      <c r="S41" s="7">
        <v>0</v>
      </c>
      <c r="T41" s="7">
        <v>0</v>
      </c>
      <c r="U41" s="7">
        <v>0</v>
      </c>
      <c r="V41" s="7">
        <v>0</v>
      </c>
      <c r="W41" s="7">
        <v>0</v>
      </c>
      <c r="X41" s="7">
        <v>0</v>
      </c>
      <c r="Y41" s="7">
        <v>2</v>
      </c>
      <c r="Z41" s="323">
        <v>0</v>
      </c>
      <c r="AA41" s="323">
        <v>0</v>
      </c>
      <c r="AB41" s="323">
        <v>-2</v>
      </c>
      <c r="AC41" s="323">
        <v>-8</v>
      </c>
      <c r="AD41" s="323">
        <v>2</v>
      </c>
      <c r="AE41" s="323">
        <v>1</v>
      </c>
      <c r="AF41" s="323">
        <v>1</v>
      </c>
      <c r="AG41" s="323">
        <v>2</v>
      </c>
      <c r="AH41" s="323">
        <v>-1</v>
      </c>
      <c r="AI41" s="323">
        <v>1</v>
      </c>
      <c r="AJ41" s="323">
        <v>0</v>
      </c>
      <c r="AK41" s="323">
        <v>-1</v>
      </c>
      <c r="AL41" s="323">
        <v>-1</v>
      </c>
      <c r="AM41" s="323">
        <v>2</v>
      </c>
      <c r="AN41" s="323">
        <v>0</v>
      </c>
      <c r="AO41" s="323">
        <v>-1</v>
      </c>
    </row>
    <row r="42" spans="1:41" s="60" customFormat="1" ht="18">
      <c r="A42" s="617" t="s">
        <v>16</v>
      </c>
      <c r="B42" s="617">
        <v>71</v>
      </c>
      <c r="C42" s="617">
        <v>56</v>
      </c>
      <c r="D42" s="617">
        <v>48</v>
      </c>
      <c r="E42" s="617">
        <v>76</v>
      </c>
      <c r="F42" s="617">
        <v>81</v>
      </c>
      <c r="G42" s="617">
        <v>55</v>
      </c>
      <c r="H42" s="617">
        <v>42</v>
      </c>
      <c r="I42" s="617">
        <v>74</v>
      </c>
      <c r="J42" s="617">
        <v>79</v>
      </c>
      <c r="K42" s="617">
        <v>53</v>
      </c>
      <c r="L42" s="617">
        <v>50</v>
      </c>
      <c r="M42" s="617">
        <v>51</v>
      </c>
      <c r="N42" s="617">
        <v>86</v>
      </c>
      <c r="O42" s="617">
        <v>51</v>
      </c>
      <c r="P42" s="617">
        <v>50</v>
      </c>
      <c r="Q42" s="617">
        <v>61</v>
      </c>
      <c r="R42" s="617">
        <v>81</v>
      </c>
      <c r="S42" s="617">
        <v>54</v>
      </c>
      <c r="T42" s="617">
        <v>47</v>
      </c>
      <c r="U42" s="617">
        <v>81</v>
      </c>
      <c r="V42" s="617">
        <v>113</v>
      </c>
      <c r="W42" s="617">
        <v>53</v>
      </c>
      <c r="X42" s="617">
        <v>62</v>
      </c>
      <c r="Y42" s="617">
        <v>93</v>
      </c>
      <c r="Z42" s="617">
        <v>125</v>
      </c>
      <c r="AA42" s="617">
        <v>252</v>
      </c>
      <c r="AB42" s="617">
        <v>60</v>
      </c>
      <c r="AC42" s="617">
        <v>41</v>
      </c>
      <c r="AD42" s="617">
        <v>117</v>
      </c>
      <c r="AE42" s="617">
        <v>52</v>
      </c>
      <c r="AF42" s="617">
        <v>58</v>
      </c>
      <c r="AG42" s="617">
        <v>104</v>
      </c>
      <c r="AH42" s="617">
        <v>136</v>
      </c>
      <c r="AI42" s="617">
        <v>61</v>
      </c>
      <c r="AJ42" s="617">
        <v>76</v>
      </c>
      <c r="AK42" s="617">
        <v>75</v>
      </c>
      <c r="AL42" s="617">
        <v>1968</v>
      </c>
      <c r="AM42" s="617">
        <v>63</v>
      </c>
      <c r="AN42" s="617">
        <v>36</v>
      </c>
      <c r="AO42" s="617">
        <v>66</v>
      </c>
    </row>
    <row r="43" spans="1:41" s="60" customFormat="1" ht="18">
      <c r="A43" s="6" t="s">
        <v>703</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v>42</v>
      </c>
      <c r="AI43" s="6">
        <v>16</v>
      </c>
      <c r="AJ43" s="6">
        <v>15</v>
      </c>
      <c r="AK43" s="6">
        <v>13</v>
      </c>
      <c r="AL43" s="6">
        <v>1881</v>
      </c>
      <c r="AM43" s="6">
        <v>16</v>
      </c>
      <c r="AN43" s="6">
        <v>0</v>
      </c>
      <c r="AO43" s="6">
        <v>0</v>
      </c>
    </row>
    <row r="44" spans="1:41" s="60" customFormat="1" ht="18">
      <c r="A44" s="9" t="s">
        <v>704</v>
      </c>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v>94</v>
      </c>
      <c r="AI44" s="9">
        <v>45</v>
      </c>
      <c r="AJ44" s="9">
        <v>62</v>
      </c>
      <c r="AK44" s="9">
        <v>62</v>
      </c>
      <c r="AL44" s="9">
        <v>87</v>
      </c>
      <c r="AM44" s="9">
        <v>47</v>
      </c>
      <c r="AN44" s="9">
        <v>36</v>
      </c>
      <c r="AO44" s="9">
        <v>66</v>
      </c>
    </row>
    <row r="45" spans="1:41" s="60" customFormat="1" ht="18">
      <c r="A45" s="6"/>
      <c r="B45" s="7"/>
      <c r="C45" s="7"/>
      <c r="D45" s="7"/>
      <c r="E45" s="7"/>
      <c r="F45" s="7"/>
      <c r="G45" s="7"/>
      <c r="H45" s="7"/>
      <c r="I45" s="7"/>
      <c r="J45" s="7"/>
      <c r="K45" s="7"/>
      <c r="L45" s="7"/>
      <c r="M45" s="7"/>
      <c r="N45" s="7"/>
      <c r="O45" s="7"/>
      <c r="P45" s="7"/>
      <c r="Q45" s="7"/>
      <c r="R45" s="7"/>
      <c r="S45" s="7"/>
      <c r="T45" s="7"/>
      <c r="U45" s="7"/>
      <c r="V45" s="7"/>
      <c r="W45" s="7"/>
      <c r="X45" s="7"/>
      <c r="Y45" s="7"/>
      <c r="Z45" s="323"/>
      <c r="AA45" s="323"/>
      <c r="AB45" s="311"/>
      <c r="AC45" s="323"/>
      <c r="AD45" s="323"/>
      <c r="AE45" s="323"/>
      <c r="AF45" s="323"/>
      <c r="AG45" s="323"/>
      <c r="AH45" s="323"/>
      <c r="AI45" s="323"/>
      <c r="AJ45" s="323"/>
      <c r="AK45" s="323"/>
      <c r="AL45" s="323"/>
      <c r="AM45" s="323"/>
      <c r="AN45" s="323"/>
      <c r="AO45" s="323"/>
    </row>
    <row r="46" spans="1:41" s="60" customFormat="1" ht="18">
      <c r="A46" s="6" t="s">
        <v>18</v>
      </c>
      <c r="B46" s="7">
        <v>7</v>
      </c>
      <c r="C46" s="7">
        <v>6</v>
      </c>
      <c r="D46" s="7">
        <v>1</v>
      </c>
      <c r="E46" s="7">
        <v>6</v>
      </c>
      <c r="F46" s="7">
        <v>11</v>
      </c>
      <c r="G46" s="7">
        <v>1</v>
      </c>
      <c r="H46" s="7">
        <v>3</v>
      </c>
      <c r="I46" s="7">
        <v>0</v>
      </c>
      <c r="J46" s="7">
        <v>6</v>
      </c>
      <c r="K46" s="7">
        <v>3</v>
      </c>
      <c r="L46" s="7">
        <v>4</v>
      </c>
      <c r="M46" s="7">
        <v>5</v>
      </c>
      <c r="N46" s="7">
        <v>10</v>
      </c>
      <c r="O46" s="7">
        <v>1</v>
      </c>
      <c r="P46" s="7">
        <v>2</v>
      </c>
      <c r="Q46" s="7">
        <v>3</v>
      </c>
      <c r="R46" s="7">
        <v>4</v>
      </c>
      <c r="S46" s="7">
        <v>5</v>
      </c>
      <c r="T46" s="7">
        <v>-1</v>
      </c>
      <c r="U46" s="7">
        <v>2</v>
      </c>
      <c r="V46" s="7">
        <v>5</v>
      </c>
      <c r="W46" s="7">
        <v>6</v>
      </c>
      <c r="X46" s="7">
        <v>2</v>
      </c>
      <c r="Y46" s="7">
        <v>6</v>
      </c>
      <c r="Z46" s="323">
        <v>8</v>
      </c>
      <c r="AA46" s="323">
        <v>3</v>
      </c>
      <c r="AB46" s="323">
        <v>0</v>
      </c>
      <c r="AC46" s="323">
        <v>3</v>
      </c>
      <c r="AD46" s="323">
        <v>1</v>
      </c>
      <c r="AE46" s="323">
        <v>1</v>
      </c>
      <c r="AF46" s="323">
        <v>1</v>
      </c>
      <c r="AG46" s="323">
        <v>5</v>
      </c>
      <c r="AH46" s="323">
        <v>3</v>
      </c>
      <c r="AI46" s="323">
        <v>-2</v>
      </c>
      <c r="AJ46" s="323">
        <v>3</v>
      </c>
      <c r="AK46" s="323">
        <v>1</v>
      </c>
      <c r="AL46" s="323">
        <v>3</v>
      </c>
      <c r="AM46" s="323">
        <v>0</v>
      </c>
      <c r="AN46" s="323">
        <v>0</v>
      </c>
      <c r="AO46" s="323">
        <v>0</v>
      </c>
    </row>
    <row r="47" spans="1:41" s="60" customFormat="1" ht="18">
      <c r="A47" s="6" t="s">
        <v>19</v>
      </c>
      <c r="B47" s="7">
        <v>37</v>
      </c>
      <c r="C47" s="7">
        <v>36</v>
      </c>
      <c r="D47" s="7">
        <v>36</v>
      </c>
      <c r="E47" s="7">
        <v>36</v>
      </c>
      <c r="F47" s="7">
        <v>35</v>
      </c>
      <c r="G47" s="7">
        <v>33</v>
      </c>
      <c r="H47" s="7">
        <v>40</v>
      </c>
      <c r="I47" s="7">
        <v>39</v>
      </c>
      <c r="J47" s="7">
        <v>39</v>
      </c>
      <c r="K47" s="7">
        <v>40</v>
      </c>
      <c r="L47" s="7">
        <v>40</v>
      </c>
      <c r="M47" s="7">
        <v>43</v>
      </c>
      <c r="N47" s="7">
        <v>41</v>
      </c>
      <c r="O47" s="7">
        <v>42</v>
      </c>
      <c r="P47" s="7">
        <v>41</v>
      </c>
      <c r="Q47" s="7">
        <v>41</v>
      </c>
      <c r="R47" s="7">
        <v>39</v>
      </c>
      <c r="S47" s="7">
        <v>41</v>
      </c>
      <c r="T47" s="7">
        <v>42</v>
      </c>
      <c r="U47" s="7">
        <v>42</v>
      </c>
      <c r="V47" s="7">
        <v>43</v>
      </c>
      <c r="W47" s="7">
        <v>44</v>
      </c>
      <c r="X47" s="7">
        <v>45</v>
      </c>
      <c r="Y47" s="7">
        <v>46</v>
      </c>
      <c r="Z47" s="323">
        <v>47</v>
      </c>
      <c r="AA47" s="323">
        <v>46</v>
      </c>
      <c r="AB47" s="323">
        <v>46</v>
      </c>
      <c r="AC47" s="323">
        <v>48</v>
      </c>
      <c r="AD47" s="323">
        <v>49</v>
      </c>
      <c r="AE47" s="323">
        <v>52</v>
      </c>
      <c r="AF47" s="323">
        <v>52</v>
      </c>
      <c r="AG47" s="323">
        <v>56</v>
      </c>
      <c r="AH47" s="323">
        <v>54</v>
      </c>
      <c r="AI47" s="323">
        <v>53</v>
      </c>
      <c r="AJ47" s="323">
        <v>54</v>
      </c>
      <c r="AK47" s="323">
        <v>55</v>
      </c>
      <c r="AL47" s="323">
        <v>52</v>
      </c>
      <c r="AM47" s="323">
        <v>35</v>
      </c>
      <c r="AN47" s="323">
        <v>31</v>
      </c>
      <c r="AO47" s="323">
        <v>32</v>
      </c>
    </row>
    <row r="48" spans="1:41" s="60" customFormat="1" ht="18">
      <c r="A48" s="6" t="s">
        <v>703</v>
      </c>
      <c r="B48" s="7"/>
      <c r="C48" s="7"/>
      <c r="D48" s="7"/>
      <c r="E48" s="7"/>
      <c r="F48" s="7"/>
      <c r="G48" s="7"/>
      <c r="H48" s="7"/>
      <c r="I48" s="7"/>
      <c r="J48" s="7"/>
      <c r="K48" s="7"/>
      <c r="L48" s="7"/>
      <c r="M48" s="7"/>
      <c r="N48" s="7"/>
      <c r="O48" s="7"/>
      <c r="P48" s="7"/>
      <c r="Q48" s="7"/>
      <c r="R48" s="7"/>
      <c r="S48" s="7"/>
      <c r="T48" s="7"/>
      <c r="U48" s="7"/>
      <c r="V48" s="7"/>
      <c r="W48" s="7"/>
      <c r="X48" s="7"/>
      <c r="Y48" s="7"/>
      <c r="Z48" s="323"/>
      <c r="AA48" s="323"/>
      <c r="AB48" s="323"/>
      <c r="AC48" s="323"/>
      <c r="AD48" s="323"/>
      <c r="AE48" s="323"/>
      <c r="AF48" s="323"/>
      <c r="AG48" s="323"/>
      <c r="AH48" s="323">
        <v>19</v>
      </c>
      <c r="AI48" s="323">
        <v>19</v>
      </c>
      <c r="AJ48" s="323">
        <v>20</v>
      </c>
      <c r="AK48" s="323">
        <v>21</v>
      </c>
      <c r="AL48" s="323">
        <v>18</v>
      </c>
      <c r="AM48" s="323">
        <v>2</v>
      </c>
      <c r="AN48" s="323">
        <v>0</v>
      </c>
      <c r="AO48" s="323">
        <v>0</v>
      </c>
    </row>
    <row r="49" spans="1:41" s="60" customFormat="1" ht="18">
      <c r="A49" s="6" t="s">
        <v>704</v>
      </c>
      <c r="B49" s="7"/>
      <c r="C49" s="7"/>
      <c r="D49" s="7"/>
      <c r="E49" s="7"/>
      <c r="F49" s="7"/>
      <c r="G49" s="7"/>
      <c r="H49" s="7"/>
      <c r="I49" s="7"/>
      <c r="J49" s="7"/>
      <c r="K49" s="7"/>
      <c r="L49" s="7"/>
      <c r="M49" s="7"/>
      <c r="N49" s="7"/>
      <c r="O49" s="7"/>
      <c r="P49" s="7"/>
      <c r="Q49" s="7"/>
      <c r="R49" s="7"/>
      <c r="S49" s="7"/>
      <c r="T49" s="7"/>
      <c r="U49" s="7"/>
      <c r="V49" s="7"/>
      <c r="W49" s="7"/>
      <c r="X49" s="7"/>
      <c r="Y49" s="7"/>
      <c r="Z49" s="323"/>
      <c r="AA49" s="323"/>
      <c r="AB49" s="323"/>
      <c r="AC49" s="323"/>
      <c r="AD49" s="323"/>
      <c r="AE49" s="323"/>
      <c r="AF49" s="323"/>
      <c r="AG49" s="323"/>
      <c r="AH49" s="323">
        <v>35</v>
      </c>
      <c r="AI49" s="323">
        <v>34</v>
      </c>
      <c r="AJ49" s="323">
        <v>34</v>
      </c>
      <c r="AK49" s="323">
        <v>35</v>
      </c>
      <c r="AL49" s="323">
        <v>34</v>
      </c>
      <c r="AM49" s="323">
        <v>33</v>
      </c>
      <c r="AN49" s="323">
        <v>31</v>
      </c>
      <c r="AO49" s="323">
        <v>32</v>
      </c>
    </row>
    <row r="50" spans="1:41" s="60" customFormat="1" ht="18">
      <c r="A50" s="6"/>
      <c r="B50" s="7"/>
      <c r="C50" s="7"/>
      <c r="D50" s="7"/>
      <c r="E50" s="7"/>
      <c r="F50" s="7"/>
      <c r="G50" s="7"/>
      <c r="H50" s="7"/>
      <c r="I50" s="7"/>
      <c r="J50" s="7"/>
      <c r="K50" s="7"/>
      <c r="L50" s="7"/>
      <c r="M50" s="7"/>
      <c r="N50" s="7"/>
      <c r="O50" s="7"/>
      <c r="P50" s="7"/>
      <c r="Q50" s="7"/>
      <c r="R50" s="7"/>
      <c r="S50" s="7"/>
      <c r="T50" s="7"/>
      <c r="U50" s="7"/>
      <c r="V50" s="7"/>
      <c r="W50" s="7"/>
      <c r="X50" s="7"/>
      <c r="Y50" s="7"/>
      <c r="Z50" s="323"/>
      <c r="AA50" s="323"/>
      <c r="AB50" s="323"/>
      <c r="AC50" s="323"/>
      <c r="AD50" s="323"/>
      <c r="AE50" s="323"/>
      <c r="AF50" s="323"/>
      <c r="AG50" s="323"/>
      <c r="AH50" s="323"/>
      <c r="AI50" s="323"/>
      <c r="AJ50" s="323"/>
      <c r="AK50" s="323"/>
      <c r="AL50" s="323"/>
      <c r="AM50" s="323"/>
      <c r="AN50" s="323"/>
      <c r="AO50" s="323"/>
    </row>
    <row r="51" spans="1:41" s="60" customFormat="1" ht="18">
      <c r="A51" s="6" t="s">
        <v>20</v>
      </c>
      <c r="B51" s="7">
        <v>15</v>
      </c>
      <c r="C51" s="7">
        <v>25</v>
      </c>
      <c r="D51" s="7">
        <v>25</v>
      </c>
      <c r="E51" s="7">
        <v>50</v>
      </c>
      <c r="F51" s="7">
        <v>25</v>
      </c>
      <c r="G51" s="7">
        <v>42</v>
      </c>
      <c r="H51" s="7">
        <v>40</v>
      </c>
      <c r="I51" s="7">
        <v>76</v>
      </c>
      <c r="J51" s="7">
        <v>36</v>
      </c>
      <c r="K51" s="7">
        <v>42</v>
      </c>
      <c r="L51" s="7">
        <v>41</v>
      </c>
      <c r="M51" s="7">
        <v>117</v>
      </c>
      <c r="N51" s="7">
        <v>61</v>
      </c>
      <c r="O51" s="7">
        <v>72</v>
      </c>
      <c r="P51" s="7">
        <v>70</v>
      </c>
      <c r="Q51" s="7">
        <v>93</v>
      </c>
      <c r="R51" s="7">
        <v>36</v>
      </c>
      <c r="S51" s="7">
        <v>43</v>
      </c>
      <c r="T51" s="7">
        <v>48</v>
      </c>
      <c r="U51" s="7">
        <v>61</v>
      </c>
      <c r="V51" s="7">
        <v>29</v>
      </c>
      <c r="W51" s="7">
        <v>47</v>
      </c>
      <c r="X51" s="7">
        <v>51</v>
      </c>
      <c r="Y51" s="7">
        <v>86</v>
      </c>
      <c r="Z51" s="323">
        <v>34</v>
      </c>
      <c r="AA51" s="323">
        <v>62</v>
      </c>
      <c r="AB51" s="323">
        <v>73</v>
      </c>
      <c r="AC51" s="323">
        <v>120</v>
      </c>
      <c r="AD51" s="323">
        <v>44</v>
      </c>
      <c r="AE51" s="323">
        <v>79</v>
      </c>
      <c r="AF51" s="323">
        <v>84</v>
      </c>
      <c r="AG51" s="323">
        <v>117</v>
      </c>
      <c r="AH51" s="323">
        <v>49</v>
      </c>
      <c r="AI51" s="323">
        <v>59</v>
      </c>
      <c r="AJ51" s="323">
        <v>56</v>
      </c>
      <c r="AK51" s="323">
        <v>91</v>
      </c>
      <c r="AL51" s="323">
        <v>25</v>
      </c>
      <c r="AM51" s="323">
        <v>35</v>
      </c>
      <c r="AN51" s="323">
        <v>29</v>
      </c>
      <c r="AO51" s="323">
        <v>58</v>
      </c>
    </row>
    <row r="52" spans="1:41" s="60" customFormat="1" ht="18">
      <c r="A52" s="6" t="s">
        <v>703</v>
      </c>
      <c r="B52" s="7"/>
      <c r="C52" s="7"/>
      <c r="D52" s="7"/>
      <c r="E52" s="7"/>
      <c r="F52" s="7"/>
      <c r="G52" s="7"/>
      <c r="H52" s="7"/>
      <c r="I52" s="7"/>
      <c r="J52" s="7"/>
      <c r="K52" s="7"/>
      <c r="L52" s="7"/>
      <c r="M52" s="7"/>
      <c r="N52" s="7"/>
      <c r="O52" s="7"/>
      <c r="P52" s="7"/>
      <c r="Q52" s="7"/>
      <c r="R52" s="7"/>
      <c r="S52" s="7"/>
      <c r="T52" s="7"/>
      <c r="U52" s="7"/>
      <c r="V52" s="7"/>
      <c r="W52" s="7"/>
      <c r="X52" s="7"/>
      <c r="Y52" s="7"/>
      <c r="Z52" s="323"/>
      <c r="AA52" s="323"/>
      <c r="AB52" s="323"/>
      <c r="AC52" s="323"/>
      <c r="AD52" s="323"/>
      <c r="AE52" s="323"/>
      <c r="AF52" s="323"/>
      <c r="AG52" s="323"/>
      <c r="AH52" s="323">
        <v>30</v>
      </c>
      <c r="AI52" s="323">
        <v>35</v>
      </c>
      <c r="AJ52" s="323">
        <v>33</v>
      </c>
      <c r="AK52" s="323">
        <v>36</v>
      </c>
      <c r="AL52" s="323">
        <v>8</v>
      </c>
      <c r="AM52" s="323">
        <v>6</v>
      </c>
      <c r="AN52" s="323">
        <v>0</v>
      </c>
      <c r="AO52" s="323">
        <v>0</v>
      </c>
    </row>
    <row r="53" spans="1:41" s="60" customFormat="1" ht="18">
      <c r="A53" s="6" t="s">
        <v>704</v>
      </c>
      <c r="B53" s="7"/>
      <c r="C53" s="7"/>
      <c r="D53" s="7"/>
      <c r="E53" s="7"/>
      <c r="F53" s="7"/>
      <c r="G53" s="7"/>
      <c r="H53" s="7"/>
      <c r="I53" s="7"/>
      <c r="J53" s="7"/>
      <c r="K53" s="7"/>
      <c r="L53" s="7"/>
      <c r="M53" s="7"/>
      <c r="N53" s="7"/>
      <c r="O53" s="7"/>
      <c r="P53" s="7"/>
      <c r="Q53" s="7"/>
      <c r="R53" s="7"/>
      <c r="S53" s="7"/>
      <c r="T53" s="7"/>
      <c r="U53" s="7"/>
      <c r="V53" s="7"/>
      <c r="W53" s="7"/>
      <c r="X53" s="7"/>
      <c r="Y53" s="7"/>
      <c r="Z53" s="323"/>
      <c r="AA53" s="323"/>
      <c r="AB53" s="323"/>
      <c r="AC53" s="323"/>
      <c r="AD53" s="323"/>
      <c r="AE53" s="323"/>
      <c r="AF53" s="323"/>
      <c r="AG53" s="323"/>
      <c r="AH53" s="323">
        <v>18</v>
      </c>
      <c r="AI53" s="323">
        <v>25</v>
      </c>
      <c r="AJ53" s="323">
        <v>23</v>
      </c>
      <c r="AK53" s="323">
        <v>54</v>
      </c>
      <c r="AL53" s="323">
        <v>17</v>
      </c>
      <c r="AM53" s="323">
        <v>30</v>
      </c>
      <c r="AN53" s="323">
        <v>29</v>
      </c>
      <c r="AO53" s="323">
        <v>58</v>
      </c>
    </row>
    <row r="54" spans="1:41" s="60" customFormat="1" ht="18">
      <c r="A54" s="6" t="s">
        <v>21</v>
      </c>
      <c r="B54" s="7">
        <v>0</v>
      </c>
      <c r="C54" s="7">
        <v>0</v>
      </c>
      <c r="D54" s="7">
        <v>0</v>
      </c>
      <c r="E54" s="7">
        <v>0</v>
      </c>
      <c r="F54" s="7">
        <v>0</v>
      </c>
      <c r="G54" s="7">
        <v>130</v>
      </c>
      <c r="H54" s="7">
        <v>0</v>
      </c>
      <c r="I54" s="7">
        <v>0</v>
      </c>
      <c r="J54" s="7" t="s">
        <v>68</v>
      </c>
      <c r="K54" s="7" t="s">
        <v>68</v>
      </c>
      <c r="L54" s="7" t="s">
        <v>68</v>
      </c>
      <c r="M54" s="7">
        <v>1</v>
      </c>
      <c r="N54" s="7" t="s">
        <v>68</v>
      </c>
      <c r="O54" s="7" t="s">
        <v>68</v>
      </c>
      <c r="P54" s="7" t="s">
        <v>68</v>
      </c>
      <c r="Q54" s="7" t="s">
        <v>68</v>
      </c>
      <c r="R54" s="7" t="s">
        <v>68</v>
      </c>
      <c r="S54" s="7">
        <v>0</v>
      </c>
      <c r="T54" s="7">
        <v>3</v>
      </c>
      <c r="U54" s="7">
        <v>2</v>
      </c>
      <c r="V54" s="7" t="s">
        <v>68</v>
      </c>
      <c r="W54" s="7" t="s">
        <v>68</v>
      </c>
      <c r="X54" s="7" t="s">
        <v>68</v>
      </c>
      <c r="Y54" s="7">
        <v>0</v>
      </c>
      <c r="Z54" s="323" t="s">
        <v>68</v>
      </c>
      <c r="AA54" s="323" t="s">
        <v>68</v>
      </c>
      <c r="AB54" s="323" t="s">
        <v>68</v>
      </c>
      <c r="AC54" s="323" t="s">
        <v>68</v>
      </c>
      <c r="AD54" s="323" t="s">
        <v>68</v>
      </c>
      <c r="AE54" s="323" t="s">
        <v>68</v>
      </c>
      <c r="AF54" s="323" t="s">
        <v>68</v>
      </c>
      <c r="AG54" s="323" t="s">
        <v>68</v>
      </c>
      <c r="AH54" s="323">
        <v>0</v>
      </c>
      <c r="AI54" s="323">
        <v>0</v>
      </c>
      <c r="AJ54" s="323">
        <v>0</v>
      </c>
      <c r="AK54" s="323">
        <v>0</v>
      </c>
      <c r="AL54" s="323">
        <v>0</v>
      </c>
      <c r="AM54" s="323">
        <v>0</v>
      </c>
      <c r="AN54" s="323">
        <v>0</v>
      </c>
      <c r="AO54" s="323">
        <v>0</v>
      </c>
    </row>
    <row r="55" spans="1:41" s="60" customFormat="1" ht="18">
      <c r="A55" s="6" t="s">
        <v>706</v>
      </c>
      <c r="B55" s="7">
        <v>3537</v>
      </c>
      <c r="C55" s="7">
        <v>3433</v>
      </c>
      <c r="D55" s="7">
        <v>3431</v>
      </c>
      <c r="E55" s="7">
        <v>3448</v>
      </c>
      <c r="F55" s="7">
        <v>3456</v>
      </c>
      <c r="G55" s="7">
        <v>3744</v>
      </c>
      <c r="H55" s="7">
        <v>3698</v>
      </c>
      <c r="I55" s="7">
        <v>3911</v>
      </c>
      <c r="J55" s="7">
        <v>3735</v>
      </c>
      <c r="K55" s="7">
        <v>3729</v>
      </c>
      <c r="L55" s="7">
        <v>3741</v>
      </c>
      <c r="M55" s="7">
        <v>3778</v>
      </c>
      <c r="N55" s="7">
        <v>3874</v>
      </c>
      <c r="O55" s="7">
        <v>3815</v>
      </c>
      <c r="P55" s="7">
        <v>3766</v>
      </c>
      <c r="Q55" s="7">
        <v>3546</v>
      </c>
      <c r="R55" s="7">
        <v>3595</v>
      </c>
      <c r="S55" s="7">
        <v>3553</v>
      </c>
      <c r="T55" s="7">
        <v>3692</v>
      </c>
      <c r="U55" s="7">
        <v>3765</v>
      </c>
      <c r="V55" s="7">
        <v>3917</v>
      </c>
      <c r="W55" s="7">
        <v>3929</v>
      </c>
      <c r="X55" s="7">
        <v>4024</v>
      </c>
      <c r="Y55" s="7">
        <v>4207</v>
      </c>
      <c r="Z55" s="323">
        <v>4243</v>
      </c>
      <c r="AA55" s="323">
        <v>3978</v>
      </c>
      <c r="AB55" s="323">
        <v>3956</v>
      </c>
      <c r="AC55" s="323">
        <v>4187</v>
      </c>
      <c r="AD55" s="323">
        <v>4170</v>
      </c>
      <c r="AE55" s="323">
        <v>4172</v>
      </c>
      <c r="AF55" s="323">
        <v>4322</v>
      </c>
      <c r="AG55" s="323">
        <v>4428</v>
      </c>
      <c r="AH55" s="323">
        <v>4485</v>
      </c>
      <c r="AI55" s="323">
        <v>4239</v>
      </c>
      <c r="AJ55" s="323">
        <v>4229</v>
      </c>
      <c r="AK55" s="323">
        <v>4271</v>
      </c>
      <c r="AL55" s="323">
        <v>3012</v>
      </c>
      <c r="AM55" s="323">
        <v>2715</v>
      </c>
      <c r="AN55" s="323">
        <v>2712</v>
      </c>
      <c r="AO55" s="323">
        <v>2707</v>
      </c>
    </row>
    <row r="56" spans="1:41" s="60" customFormat="1" ht="18">
      <c r="A56" s="6" t="s">
        <v>707</v>
      </c>
      <c r="B56" s="7">
        <v>424</v>
      </c>
      <c r="C56" s="7">
        <v>397</v>
      </c>
      <c r="D56" s="7">
        <v>398</v>
      </c>
      <c r="E56" s="7">
        <v>427</v>
      </c>
      <c r="F56" s="7">
        <v>426</v>
      </c>
      <c r="G56" s="7">
        <v>469</v>
      </c>
      <c r="H56" s="7">
        <v>482</v>
      </c>
      <c r="I56" s="7">
        <v>499</v>
      </c>
      <c r="J56" s="7">
        <v>490</v>
      </c>
      <c r="K56" s="7">
        <v>447</v>
      </c>
      <c r="L56" s="7">
        <v>449</v>
      </c>
      <c r="M56" s="7">
        <v>539</v>
      </c>
      <c r="N56" s="7">
        <v>542</v>
      </c>
      <c r="O56" s="7">
        <v>485</v>
      </c>
      <c r="P56" s="7">
        <v>501</v>
      </c>
      <c r="Q56" s="7">
        <v>514</v>
      </c>
      <c r="R56" s="7">
        <v>505</v>
      </c>
      <c r="S56" s="7">
        <v>447</v>
      </c>
      <c r="T56" s="7">
        <v>443</v>
      </c>
      <c r="U56" s="7">
        <v>466</v>
      </c>
      <c r="V56" s="7">
        <v>498</v>
      </c>
      <c r="W56" s="7">
        <v>447</v>
      </c>
      <c r="X56" s="7">
        <v>464</v>
      </c>
      <c r="Y56" s="7">
        <v>524</v>
      </c>
      <c r="Z56" s="323">
        <v>532</v>
      </c>
      <c r="AA56" s="323">
        <v>491</v>
      </c>
      <c r="AB56" s="323">
        <v>493</v>
      </c>
      <c r="AC56" s="323">
        <v>598</v>
      </c>
      <c r="AD56" s="323">
        <v>552</v>
      </c>
      <c r="AE56" s="323">
        <v>494</v>
      </c>
      <c r="AF56" s="323">
        <v>496</v>
      </c>
      <c r="AG56" s="323">
        <v>539</v>
      </c>
      <c r="AH56" s="323">
        <v>544</v>
      </c>
      <c r="AI56" s="323">
        <v>498</v>
      </c>
      <c r="AJ56" s="323">
        <v>471</v>
      </c>
      <c r="AK56" s="323">
        <v>526</v>
      </c>
      <c r="AL56" s="323">
        <v>140</v>
      </c>
      <c r="AM56" s="323">
        <v>73</v>
      </c>
      <c r="AN56" s="323">
        <v>78</v>
      </c>
      <c r="AO56" s="323">
        <v>92</v>
      </c>
    </row>
    <row r="57" spans="1:41" s="60" customFormat="1" ht="18">
      <c r="A57" s="6" t="s">
        <v>588</v>
      </c>
      <c r="B57" s="7">
        <v>3113</v>
      </c>
      <c r="C57" s="7">
        <v>3036</v>
      </c>
      <c r="D57" s="7">
        <v>3033</v>
      </c>
      <c r="E57" s="7">
        <v>3021</v>
      </c>
      <c r="F57" s="7">
        <v>3030</v>
      </c>
      <c r="G57" s="7">
        <v>3275</v>
      </c>
      <c r="H57" s="7">
        <v>3216</v>
      </c>
      <c r="I57" s="7">
        <v>3412</v>
      </c>
      <c r="J57" s="7">
        <v>3245</v>
      </c>
      <c r="K57" s="7">
        <v>3282</v>
      </c>
      <c r="L57" s="7">
        <v>3292</v>
      </c>
      <c r="M57" s="7">
        <v>3239</v>
      </c>
      <c r="N57" s="7">
        <v>3332</v>
      </c>
      <c r="O57" s="7">
        <v>3330</v>
      </c>
      <c r="P57" s="7">
        <v>3265</v>
      </c>
      <c r="Q57" s="7">
        <v>3032</v>
      </c>
      <c r="R57" s="7">
        <v>3090</v>
      </c>
      <c r="S57" s="7">
        <v>3106</v>
      </c>
      <c r="T57" s="7">
        <v>3248</v>
      </c>
      <c r="U57" s="7">
        <v>3299</v>
      </c>
      <c r="V57" s="7">
        <v>3419</v>
      </c>
      <c r="W57" s="7">
        <v>3482</v>
      </c>
      <c r="X57" s="7">
        <v>3560</v>
      </c>
      <c r="Y57" s="7">
        <v>3683</v>
      </c>
      <c r="Z57" s="323">
        <v>3711</v>
      </c>
      <c r="AA57" s="323">
        <v>3487</v>
      </c>
      <c r="AB57" s="323">
        <v>3463</v>
      </c>
      <c r="AC57" s="323">
        <v>3589</v>
      </c>
      <c r="AD57" s="323">
        <v>3618</v>
      </c>
      <c r="AE57" s="323">
        <v>3678</v>
      </c>
      <c r="AF57" s="323">
        <v>3826</v>
      </c>
      <c r="AG57" s="323">
        <v>3889</v>
      </c>
      <c r="AH57" s="323">
        <v>3941</v>
      </c>
      <c r="AI57" s="323">
        <v>3742</v>
      </c>
      <c r="AJ57" s="323">
        <v>3759</v>
      </c>
      <c r="AK57" s="323">
        <v>3745</v>
      </c>
      <c r="AL57" s="323">
        <v>2872</v>
      </c>
      <c r="AM57" s="323">
        <v>2642</v>
      </c>
      <c r="AN57" s="323">
        <v>2634</v>
      </c>
      <c r="AO57" s="323">
        <v>2615</v>
      </c>
    </row>
    <row r="58" spans="1:41" s="60" customFormat="1" ht="18">
      <c r="A58" s="6"/>
      <c r="B58" s="7"/>
      <c r="C58" s="7"/>
      <c r="D58" s="7"/>
      <c r="E58" s="7"/>
      <c r="F58" s="7"/>
      <c r="G58" s="7"/>
      <c r="H58" s="7"/>
      <c r="I58" s="7"/>
      <c r="J58" s="7"/>
      <c r="K58" s="7"/>
      <c r="L58" s="7"/>
      <c r="M58" s="7"/>
      <c r="N58" s="7"/>
      <c r="O58" s="7"/>
      <c r="P58" s="7"/>
      <c r="Q58" s="7"/>
      <c r="R58" s="7"/>
      <c r="S58" s="7"/>
      <c r="T58" s="7"/>
      <c r="U58" s="7"/>
      <c r="V58" s="7"/>
      <c r="W58" s="7"/>
      <c r="X58" s="7"/>
      <c r="Y58" s="7"/>
      <c r="Z58" s="323"/>
      <c r="AA58" s="323"/>
      <c r="AB58" s="323"/>
      <c r="AC58" s="323"/>
      <c r="AD58" s="323"/>
      <c r="AE58" s="323"/>
      <c r="AF58" s="323"/>
      <c r="AG58" s="323"/>
      <c r="AH58" s="323"/>
      <c r="AI58" s="323"/>
      <c r="AJ58" s="323"/>
      <c r="AK58" s="323"/>
      <c r="AL58" s="323"/>
      <c r="AM58" s="323"/>
      <c r="AN58" s="323"/>
      <c r="AO58" s="323"/>
    </row>
    <row r="59" spans="1:41" s="60" customFormat="1" ht="18">
      <c r="A59" s="6" t="s">
        <v>23</v>
      </c>
      <c r="B59" s="6">
        <v>1034</v>
      </c>
      <c r="C59" s="6">
        <v>1035</v>
      </c>
      <c r="D59" s="6">
        <v>978</v>
      </c>
      <c r="E59" s="6">
        <v>946</v>
      </c>
      <c r="F59" s="6">
        <v>942</v>
      </c>
      <c r="G59" s="6">
        <v>969</v>
      </c>
      <c r="H59" s="6">
        <v>1030</v>
      </c>
      <c r="I59" s="6">
        <v>1032</v>
      </c>
      <c r="J59" s="6">
        <v>1039</v>
      </c>
      <c r="K59" s="6">
        <v>1103</v>
      </c>
      <c r="L59" s="6">
        <v>1061</v>
      </c>
      <c r="M59" s="7">
        <v>1063</v>
      </c>
      <c r="N59" s="7">
        <v>1175</v>
      </c>
      <c r="O59" s="7">
        <v>1221</v>
      </c>
      <c r="P59" s="7">
        <v>1336</v>
      </c>
      <c r="Q59" s="7">
        <v>1336</v>
      </c>
      <c r="R59" s="7">
        <v>1184</v>
      </c>
      <c r="S59" s="7">
        <v>1169</v>
      </c>
      <c r="T59" s="7">
        <v>1154</v>
      </c>
      <c r="U59" s="7">
        <v>1088</v>
      </c>
      <c r="V59" s="7">
        <v>1132</v>
      </c>
      <c r="W59" s="7">
        <v>1144</v>
      </c>
      <c r="X59" s="7">
        <v>1090</v>
      </c>
      <c r="Y59" s="7">
        <v>962</v>
      </c>
      <c r="Z59" s="323">
        <v>888</v>
      </c>
      <c r="AA59" s="323">
        <v>928</v>
      </c>
      <c r="AB59" s="323">
        <v>894</v>
      </c>
      <c r="AC59" s="323">
        <v>898</v>
      </c>
      <c r="AD59" s="323">
        <v>851</v>
      </c>
      <c r="AE59" s="323">
        <v>907</v>
      </c>
      <c r="AF59" s="323">
        <v>870</v>
      </c>
      <c r="AG59" s="323">
        <v>870</v>
      </c>
      <c r="AH59" s="323">
        <v>765</v>
      </c>
      <c r="AI59" s="323">
        <v>782</v>
      </c>
      <c r="AJ59" s="323">
        <v>802</v>
      </c>
      <c r="AK59" s="323">
        <v>805</v>
      </c>
      <c r="AL59" s="323">
        <v>466</v>
      </c>
      <c r="AM59" s="323">
        <v>384</v>
      </c>
      <c r="AN59" s="323">
        <v>380</v>
      </c>
      <c r="AO59" s="323">
        <v>390</v>
      </c>
    </row>
    <row r="60" spans="1:41" s="60" customFormat="1" ht="18">
      <c r="A60" s="6" t="s">
        <v>703</v>
      </c>
      <c r="B60" s="6"/>
      <c r="C60" s="6"/>
      <c r="D60" s="6"/>
      <c r="E60" s="6"/>
      <c r="F60" s="6"/>
      <c r="G60" s="6"/>
      <c r="H60" s="6"/>
      <c r="I60" s="6"/>
      <c r="J60" s="6"/>
      <c r="K60" s="6"/>
      <c r="L60" s="6"/>
      <c r="M60" s="7"/>
      <c r="N60" s="7"/>
      <c r="O60" s="7"/>
      <c r="P60" s="7"/>
      <c r="Q60" s="7"/>
      <c r="R60" s="7"/>
      <c r="S60" s="7"/>
      <c r="T60" s="7"/>
      <c r="U60" s="7"/>
      <c r="V60" s="7"/>
      <c r="W60" s="7"/>
      <c r="X60" s="7"/>
      <c r="Y60" s="7"/>
      <c r="Z60" s="323"/>
      <c r="AA60" s="323"/>
      <c r="AB60" s="323"/>
      <c r="AC60" s="323"/>
      <c r="AD60" s="323"/>
      <c r="AE60" s="323"/>
      <c r="AF60" s="323"/>
      <c r="AG60" s="323"/>
      <c r="AH60" s="323">
        <v>412</v>
      </c>
      <c r="AI60" s="323">
        <v>427</v>
      </c>
      <c r="AJ60" s="323">
        <v>431</v>
      </c>
      <c r="AK60" s="323">
        <v>431</v>
      </c>
      <c r="AL60" s="323">
        <v>94</v>
      </c>
      <c r="AM60" s="6">
        <v>0</v>
      </c>
      <c r="AN60" s="6">
        <v>0</v>
      </c>
      <c r="AO60" s="6">
        <v>0</v>
      </c>
    </row>
    <row r="61" spans="1:41" s="60" customFormat="1" ht="18">
      <c r="A61" s="6" t="s">
        <v>704</v>
      </c>
      <c r="B61" s="6"/>
      <c r="C61" s="6"/>
      <c r="D61" s="6"/>
      <c r="E61" s="6"/>
      <c r="F61" s="6"/>
      <c r="G61" s="6"/>
      <c r="H61" s="6"/>
      <c r="I61" s="6"/>
      <c r="J61" s="6"/>
      <c r="K61" s="6"/>
      <c r="L61" s="6"/>
      <c r="M61" s="7"/>
      <c r="N61" s="7"/>
      <c r="O61" s="7"/>
      <c r="P61" s="7"/>
      <c r="Q61" s="7"/>
      <c r="R61" s="7"/>
      <c r="S61" s="7"/>
      <c r="T61" s="7"/>
      <c r="U61" s="7"/>
      <c r="V61" s="7"/>
      <c r="W61" s="7"/>
      <c r="X61" s="7"/>
      <c r="Y61" s="7"/>
      <c r="Z61" s="323"/>
      <c r="AA61" s="323"/>
      <c r="AB61" s="323"/>
      <c r="AC61" s="323"/>
      <c r="AD61" s="323"/>
      <c r="AE61" s="323"/>
      <c r="AF61" s="323"/>
      <c r="AG61" s="323"/>
      <c r="AH61" s="323">
        <v>353</v>
      </c>
      <c r="AI61" s="323">
        <v>355</v>
      </c>
      <c r="AJ61" s="323">
        <v>371</v>
      </c>
      <c r="AK61" s="323">
        <v>374</v>
      </c>
      <c r="AL61" s="323">
        <v>372</v>
      </c>
      <c r="AM61" s="6">
        <v>384</v>
      </c>
      <c r="AN61" s="6">
        <v>380</v>
      </c>
      <c r="AO61" s="6">
        <v>390</v>
      </c>
    </row>
    <row r="62" spans="1:41" s="60" customFormat="1">
      <c r="A62" s="29"/>
      <c r="B62" s="29"/>
      <c r="C62" s="29"/>
      <c r="D62" s="29"/>
      <c r="E62" s="29"/>
      <c r="F62" s="29"/>
      <c r="G62" s="29"/>
      <c r="H62" s="29"/>
      <c r="I62" s="29"/>
      <c r="J62" s="29"/>
      <c r="K62" s="29"/>
      <c r="L62" s="29"/>
      <c r="M62" s="29"/>
      <c r="N62" s="2"/>
      <c r="O62" s="2"/>
      <c r="P62" s="2"/>
      <c r="Q62" s="2"/>
      <c r="R62" s="2"/>
      <c r="S62" s="2"/>
      <c r="T62" s="2"/>
      <c r="U62" s="2"/>
      <c r="V62" s="2"/>
      <c r="W62" s="2"/>
      <c r="Z62" s="234"/>
      <c r="AA62" s="234"/>
      <c r="AB62" s="225"/>
      <c r="AF62"/>
      <c r="AG62"/>
      <c r="AH62"/>
      <c r="AI62"/>
      <c r="AJ62"/>
      <c r="AK62"/>
      <c r="AL62"/>
      <c r="AM62"/>
      <c r="AN62"/>
      <c r="AO62"/>
    </row>
    <row r="63" spans="1:41" s="60" customFormat="1">
      <c r="A63" s="6"/>
      <c r="B63" s="6"/>
      <c r="C63" s="6"/>
      <c r="D63" s="6"/>
      <c r="E63" s="6"/>
      <c r="F63" s="6"/>
      <c r="G63" s="6"/>
      <c r="H63" s="6"/>
      <c r="I63" s="6"/>
      <c r="J63" s="6"/>
      <c r="K63" s="6"/>
      <c r="L63" s="6"/>
      <c r="M63" s="6"/>
      <c r="N63" s="2"/>
      <c r="O63" s="2"/>
      <c r="P63" s="2"/>
      <c r="Q63" s="2"/>
      <c r="R63" s="2"/>
      <c r="S63" s="2"/>
      <c r="T63" s="2"/>
      <c r="U63" s="2"/>
      <c r="V63" s="2"/>
      <c r="W63" s="2"/>
      <c r="Z63" s="234"/>
      <c r="AA63" s="234"/>
      <c r="AB63" s="225"/>
      <c r="AF63"/>
      <c r="AG63"/>
      <c r="AH63"/>
      <c r="AI63"/>
      <c r="AJ63"/>
      <c r="AK63"/>
      <c r="AL63"/>
      <c r="AM63"/>
      <c r="AN63"/>
      <c r="AO63"/>
    </row>
    <row r="64" spans="1:41">
      <c r="A64" s="60"/>
      <c r="B64" s="60"/>
      <c r="C64" s="60"/>
      <c r="D64" s="60"/>
      <c r="E64" s="60"/>
      <c r="F64" s="60"/>
      <c r="G64" s="60"/>
      <c r="H64" s="60"/>
      <c r="I64" s="60"/>
      <c r="J64" s="60"/>
      <c r="K64" s="60"/>
      <c r="L64" s="60"/>
      <c r="M64" s="60"/>
      <c r="N64" s="60"/>
      <c r="O64" s="60"/>
      <c r="P64" s="60"/>
      <c r="Q64" s="60"/>
      <c r="R64" s="60"/>
      <c r="S64" s="60"/>
      <c r="T64" s="60"/>
      <c r="U64" s="60"/>
      <c r="V64" s="60"/>
    </row>
    <row r="347" spans="1:5" ht="172.5">
      <c r="A347" s="60"/>
      <c r="B347" s="60"/>
      <c r="C347" s="60"/>
      <c r="D347" s="60"/>
      <c r="E347" s="60" t="s">
        <v>592</v>
      </c>
    </row>
    <row r="351" spans="1:5">
      <c r="A351" s="60" t="s">
        <v>15</v>
      </c>
      <c r="B351" s="60"/>
      <c r="C351" s="60"/>
      <c r="D351" s="60"/>
      <c r="E351" s="60"/>
    </row>
  </sheetData>
  <mergeCells count="1">
    <mergeCell ref="T25:Y25"/>
  </mergeCells>
  <phoneticPr fontId="16" type="noConversion"/>
  <pageMargins left="0.45" right="0.34" top="0.36" bottom="0.53" header="0.28000000000000003" footer="0.5"/>
  <pageSetup paperSize="9" scale="17" firstPageNumber="12" orientation="portrait" useFirstPageNumber="1" r:id="rId1"/>
  <headerFooter alignWithMargins="0">
    <oddFooter>&amp;C&amp;P</oddFooter>
  </headerFooter>
  <customProperties>
    <customPr name="SheetOptions"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27D20-AF8E-48D0-B5EB-4291C14B652C}">
  <sheetPr codeName="Sheet17">
    <pageSetUpPr fitToPage="1"/>
  </sheetPr>
  <dimension ref="A1:M79"/>
  <sheetViews>
    <sheetView zoomScale="50" zoomScaleNormal="50" workbookViewId="0"/>
  </sheetViews>
  <sheetFormatPr defaultColWidth="8.77734375" defaultRowHeight="23.25"/>
  <cols>
    <col min="1" max="1" width="32.77734375" style="434" customWidth="1"/>
    <col min="2" max="2" width="2.77734375" style="434" customWidth="1"/>
    <col min="3" max="3" width="47.109375" style="433" customWidth="1"/>
    <col min="4" max="4" width="8.44140625" style="433" customWidth="1"/>
    <col min="5" max="5" width="46.77734375" style="433" customWidth="1"/>
    <col min="6" max="16384" width="8.77734375" style="433"/>
  </cols>
  <sheetData>
    <row r="1" spans="1:9" ht="22.15" customHeight="1"/>
    <row r="2" spans="1:9" ht="24.75" customHeight="1">
      <c r="A2" s="651" t="s">
        <v>272</v>
      </c>
      <c r="B2" s="651"/>
      <c r="C2" s="651"/>
      <c r="D2" s="435"/>
      <c r="E2" s="435"/>
    </row>
    <row r="3" spans="1:9" ht="22.15" customHeight="1">
      <c r="A3" s="436"/>
      <c r="B3" s="429"/>
      <c r="C3" s="437"/>
      <c r="D3" s="430"/>
      <c r="E3" s="437"/>
    </row>
    <row r="4" spans="1:9" ht="22.15" customHeight="1">
      <c r="A4" s="438" t="s">
        <v>273</v>
      </c>
      <c r="B4" s="429"/>
      <c r="C4" s="437"/>
      <c r="D4" s="430"/>
      <c r="E4" s="437"/>
    </row>
    <row r="5" spans="1:9" ht="22.15" customHeight="1">
      <c r="A5" s="436"/>
      <c r="B5" s="429"/>
      <c r="C5" s="437"/>
      <c r="D5" s="430"/>
      <c r="E5" s="437"/>
    </row>
    <row r="6" spans="1:9" ht="22.15" customHeight="1">
      <c r="A6" s="436" t="s">
        <v>274</v>
      </c>
      <c r="B6" s="436"/>
      <c r="C6" s="439" t="s">
        <v>276</v>
      </c>
      <c r="D6" s="436"/>
      <c r="E6" s="439" t="s">
        <v>277</v>
      </c>
    </row>
    <row r="7" spans="1:9" ht="22.15" customHeight="1">
      <c r="A7" s="436"/>
      <c r="B7" s="429"/>
      <c r="C7" s="437"/>
      <c r="D7" s="430"/>
      <c r="E7" s="437"/>
    </row>
    <row r="8" spans="1:9">
      <c r="A8" s="428"/>
      <c r="B8" s="429"/>
      <c r="C8" s="437"/>
      <c r="D8" s="430"/>
      <c r="E8" s="437"/>
    </row>
    <row r="9" spans="1:9" ht="198.75" customHeight="1">
      <c r="A9" s="428" t="s">
        <v>708</v>
      </c>
      <c r="B9" s="440"/>
      <c r="C9" s="428" t="s">
        <v>709</v>
      </c>
      <c r="D9" s="428"/>
      <c r="E9" s="428" t="s">
        <v>283</v>
      </c>
    </row>
    <row r="10" spans="1:9">
      <c r="A10" s="428"/>
      <c r="B10" s="429"/>
      <c r="C10" s="437"/>
      <c r="D10" s="430"/>
      <c r="E10" s="437"/>
    </row>
    <row r="11" spans="1:9" ht="23.25" customHeight="1">
      <c r="A11" s="428"/>
      <c r="B11" s="429"/>
      <c r="C11" s="428"/>
      <c r="D11" s="428"/>
      <c r="E11" s="428"/>
    </row>
    <row r="12" spans="1:9" ht="121.5">
      <c r="A12" s="428" t="s">
        <v>710</v>
      </c>
      <c r="B12" s="440"/>
      <c r="C12" s="428" t="s">
        <v>711</v>
      </c>
      <c r="D12" s="428"/>
      <c r="E12" s="428" t="s">
        <v>311</v>
      </c>
      <c r="I12" s="429"/>
    </row>
    <row r="13" spans="1:9">
      <c r="A13" s="428"/>
      <c r="B13" s="429"/>
      <c r="C13" s="437"/>
      <c r="D13" s="430"/>
      <c r="E13" s="437"/>
    </row>
    <row r="14" spans="1:9" ht="22.9" customHeight="1">
      <c r="A14" s="436" t="s">
        <v>712</v>
      </c>
      <c r="B14" s="436"/>
      <c r="C14" s="439" t="s">
        <v>276</v>
      </c>
      <c r="D14" s="436"/>
      <c r="E14" s="439" t="s">
        <v>277</v>
      </c>
    </row>
    <row r="15" spans="1:9">
      <c r="A15" s="429"/>
      <c r="B15" s="429"/>
      <c r="C15" s="437"/>
      <c r="D15" s="430"/>
      <c r="E15" s="437"/>
    </row>
    <row r="16" spans="1:9" ht="24" customHeight="1">
      <c r="A16" s="659" t="s">
        <v>713</v>
      </c>
      <c r="B16" s="440"/>
      <c r="C16" s="447" t="s">
        <v>714</v>
      </c>
      <c r="D16" s="428"/>
      <c r="E16" s="659" t="s">
        <v>715</v>
      </c>
    </row>
    <row r="17" spans="1:5" ht="159.75" customHeight="1">
      <c r="A17" s="659"/>
      <c r="B17" s="440"/>
      <c r="C17" s="618" t="s">
        <v>11</v>
      </c>
      <c r="D17" s="428"/>
      <c r="E17" s="659"/>
    </row>
    <row r="18" spans="1:5" ht="23.25" customHeight="1">
      <c r="A18" s="428"/>
      <c r="B18" s="440"/>
      <c r="C18" s="441"/>
      <c r="D18" s="428"/>
      <c r="E18" s="428"/>
    </row>
    <row r="19" spans="1:5">
      <c r="A19" s="429"/>
      <c r="B19" s="429"/>
      <c r="C19" s="430"/>
      <c r="D19" s="430"/>
      <c r="E19" s="437"/>
    </row>
    <row r="20" spans="1:5">
      <c r="A20" s="429"/>
      <c r="B20" s="429"/>
      <c r="C20" s="430"/>
      <c r="D20" s="430"/>
      <c r="E20" s="437"/>
    </row>
    <row r="21" spans="1:5" ht="141.75">
      <c r="A21" s="428" t="s">
        <v>716</v>
      </c>
      <c r="B21" s="440"/>
      <c r="C21" s="428" t="s">
        <v>717</v>
      </c>
      <c r="D21" s="428"/>
      <c r="E21" s="428" t="s">
        <v>718</v>
      </c>
    </row>
    <row r="22" spans="1:5">
      <c r="A22" s="429"/>
      <c r="B22" s="440"/>
      <c r="C22" s="437"/>
      <c r="D22" s="430"/>
      <c r="E22" s="437"/>
    </row>
    <row r="23" spans="1:5" ht="45.75" customHeight="1">
      <c r="A23" s="428" t="s">
        <v>719</v>
      </c>
      <c r="B23" s="440"/>
      <c r="C23" s="441" t="s">
        <v>720</v>
      </c>
      <c r="D23" s="662" t="s">
        <v>721</v>
      </c>
      <c r="E23" s="659" t="s">
        <v>722</v>
      </c>
    </row>
    <row r="24" spans="1:5" ht="138" customHeight="1">
      <c r="A24" s="429"/>
      <c r="B24" s="429"/>
      <c r="C24" s="619" t="s">
        <v>723</v>
      </c>
      <c r="D24" s="662"/>
      <c r="E24" s="659"/>
    </row>
    <row r="25" spans="1:5">
      <c r="A25" s="429"/>
      <c r="B25" s="429"/>
      <c r="C25" s="437"/>
      <c r="D25" s="437"/>
      <c r="E25" s="437"/>
    </row>
    <row r="26" spans="1:5" ht="118.5" customHeight="1">
      <c r="A26" s="428" t="s">
        <v>724</v>
      </c>
      <c r="B26" s="440"/>
      <c r="C26" s="441" t="s">
        <v>725</v>
      </c>
      <c r="D26" s="428"/>
      <c r="E26" s="428" t="s">
        <v>726</v>
      </c>
    </row>
    <row r="27" spans="1:5">
      <c r="A27" s="429"/>
      <c r="B27" s="429"/>
      <c r="C27" s="437"/>
      <c r="D27" s="437"/>
      <c r="E27" s="437"/>
    </row>
    <row r="28" spans="1:5" ht="118.5" customHeight="1">
      <c r="A28" s="428" t="s">
        <v>727</v>
      </c>
      <c r="B28" s="440"/>
      <c r="C28" s="441" t="s">
        <v>728</v>
      </c>
      <c r="D28" s="428"/>
      <c r="E28" s="428" t="s">
        <v>729</v>
      </c>
    </row>
    <row r="29" spans="1:5" ht="27" customHeight="1">
      <c r="A29" s="429"/>
      <c r="B29" s="440"/>
      <c r="C29" s="441"/>
      <c r="D29" s="428"/>
      <c r="E29" s="428"/>
    </row>
    <row r="30" spans="1:5" ht="23.25" customHeight="1">
      <c r="A30" s="438" t="s">
        <v>319</v>
      </c>
      <c r="B30" s="429"/>
      <c r="C30" s="428"/>
      <c r="D30" s="428"/>
      <c r="E30" s="428"/>
    </row>
    <row r="31" spans="1:5" ht="23.25" customHeight="1">
      <c r="A31" s="436"/>
      <c r="B31" s="429"/>
      <c r="C31" s="428"/>
      <c r="D31" s="428"/>
      <c r="E31" s="428"/>
    </row>
    <row r="32" spans="1:5" ht="23.25" customHeight="1">
      <c r="A32" s="429"/>
      <c r="B32" s="440"/>
      <c r="C32" s="428"/>
      <c r="D32" s="428"/>
      <c r="E32" s="428"/>
    </row>
    <row r="33" spans="1:5" ht="24">
      <c r="A33" s="431" t="s">
        <v>730</v>
      </c>
      <c r="B33" s="448"/>
      <c r="C33" s="444" t="s">
        <v>731</v>
      </c>
      <c r="D33" s="660" t="s">
        <v>732</v>
      </c>
      <c r="E33" s="442"/>
    </row>
    <row r="34" spans="1:5" ht="23.25" customHeight="1">
      <c r="A34" s="429"/>
      <c r="B34" s="440"/>
      <c r="C34" s="619" t="s">
        <v>714</v>
      </c>
      <c r="D34" s="660"/>
      <c r="E34" s="428"/>
    </row>
    <row r="35" spans="1:5" ht="23.25" customHeight="1">
      <c r="A35" s="429"/>
      <c r="B35" s="440"/>
      <c r="C35" s="428"/>
      <c r="D35" s="428"/>
      <c r="E35" s="428"/>
    </row>
    <row r="36" spans="1:5" ht="25.5" customHeight="1">
      <c r="A36" s="429" t="s">
        <v>731</v>
      </c>
      <c r="B36" s="440"/>
      <c r="C36" s="659" t="s">
        <v>733</v>
      </c>
      <c r="D36" s="661"/>
      <c r="E36" s="661"/>
    </row>
    <row r="37" spans="1:5">
      <c r="A37" s="429"/>
      <c r="B37" s="440"/>
      <c r="C37" s="449"/>
      <c r="D37" s="430"/>
      <c r="E37" s="437"/>
    </row>
    <row r="38" spans="1:5" ht="109.5" customHeight="1">
      <c r="A38" s="450" t="s">
        <v>20</v>
      </c>
      <c r="B38" s="451"/>
      <c r="C38" s="659" t="s">
        <v>326</v>
      </c>
      <c r="D38" s="659"/>
      <c r="E38" s="659"/>
    </row>
    <row r="39" spans="1:5" ht="23.25" customHeight="1">
      <c r="A39" s="428"/>
      <c r="B39" s="440"/>
      <c r="C39" s="428"/>
      <c r="D39" s="428"/>
      <c r="E39" s="428"/>
    </row>
    <row r="40" spans="1:5" ht="23.25" customHeight="1">
      <c r="A40" s="428"/>
      <c r="B40" s="440"/>
      <c r="C40" s="428"/>
      <c r="D40" s="428"/>
      <c r="E40" s="428"/>
    </row>
    <row r="41" spans="1:5">
      <c r="A41" s="428"/>
      <c r="B41" s="429"/>
      <c r="C41" s="437"/>
      <c r="D41" s="430"/>
      <c r="E41" s="437"/>
    </row>
    <row r="42" spans="1:5" ht="26.25" customHeight="1">
      <c r="A42" s="659" t="s">
        <v>734</v>
      </c>
      <c r="B42" s="440"/>
      <c r="C42" s="444" t="s">
        <v>735</v>
      </c>
      <c r="D42" s="660" t="s">
        <v>732</v>
      </c>
      <c r="E42" s="442"/>
    </row>
    <row r="43" spans="1:5" ht="23.25" customHeight="1">
      <c r="A43" s="659"/>
      <c r="B43" s="429"/>
      <c r="C43" s="619" t="s">
        <v>736</v>
      </c>
      <c r="D43" s="660"/>
      <c r="E43" s="428"/>
    </row>
    <row r="44" spans="1:5">
      <c r="A44" s="428"/>
      <c r="B44" s="429"/>
      <c r="C44" s="437"/>
      <c r="D44" s="430"/>
      <c r="E44" s="437"/>
    </row>
    <row r="45" spans="1:5">
      <c r="A45" s="428"/>
      <c r="B45" s="429"/>
      <c r="C45" s="437"/>
      <c r="D45" s="430"/>
      <c r="E45" s="437"/>
    </row>
    <row r="46" spans="1:5" ht="23.25" customHeight="1">
      <c r="A46" s="659" t="s">
        <v>737</v>
      </c>
      <c r="B46" s="440"/>
      <c r="C46" s="445" t="s">
        <v>714</v>
      </c>
      <c r="D46" s="660" t="s">
        <v>732</v>
      </c>
      <c r="E46" s="428"/>
    </row>
    <row r="47" spans="1:5" ht="23.25" customHeight="1">
      <c r="A47" s="659"/>
      <c r="B47" s="429"/>
      <c r="C47" s="619" t="s">
        <v>738</v>
      </c>
      <c r="D47" s="660"/>
      <c r="E47" s="428"/>
    </row>
    <row r="48" spans="1:5">
      <c r="A48" s="428"/>
      <c r="B48" s="440"/>
      <c r="C48" s="437"/>
      <c r="D48" s="430"/>
      <c r="E48" s="437"/>
    </row>
    <row r="49" spans="1:13" ht="23.25" customHeight="1">
      <c r="A49" s="659" t="s">
        <v>739</v>
      </c>
      <c r="B49" s="440"/>
      <c r="C49" s="445" t="s">
        <v>740</v>
      </c>
      <c r="D49" s="660" t="s">
        <v>732</v>
      </c>
      <c r="E49" s="428"/>
    </row>
    <row r="50" spans="1:13" ht="23.25" customHeight="1">
      <c r="A50" s="659"/>
      <c r="B50" s="429"/>
      <c r="C50" s="619" t="s">
        <v>113</v>
      </c>
      <c r="D50" s="660"/>
      <c r="E50" s="428"/>
    </row>
    <row r="51" spans="1:13">
      <c r="A51" s="428"/>
      <c r="B51" s="429"/>
      <c r="C51" s="437"/>
      <c r="D51" s="430"/>
      <c r="E51" s="437"/>
    </row>
    <row r="52" spans="1:13" ht="23.25" customHeight="1">
      <c r="A52" s="428" t="s">
        <v>741</v>
      </c>
      <c r="B52" s="440"/>
      <c r="C52" s="445" t="s">
        <v>16</v>
      </c>
      <c r="D52" s="428"/>
      <c r="E52" s="428"/>
    </row>
    <row r="53" spans="1:13" ht="23.25" customHeight="1">
      <c r="A53" s="428"/>
      <c r="B53" s="429"/>
      <c r="C53" s="619" t="s">
        <v>742</v>
      </c>
      <c r="D53" s="428"/>
      <c r="E53" s="428"/>
    </row>
    <row r="54" spans="1:13">
      <c r="A54" s="428"/>
      <c r="B54" s="429"/>
      <c r="C54" s="437"/>
      <c r="D54" s="430"/>
      <c r="E54" s="437"/>
    </row>
    <row r="55" spans="1:13" ht="24.75" customHeight="1">
      <c r="A55" s="659" t="s">
        <v>743</v>
      </c>
      <c r="B55" s="443"/>
      <c r="C55" s="663" t="s">
        <v>16</v>
      </c>
      <c r="D55" s="663"/>
      <c r="E55" s="446"/>
    </row>
    <row r="56" spans="1:13" ht="41.25" customHeight="1">
      <c r="A56" s="659"/>
      <c r="B56" s="429"/>
      <c r="C56" s="664" t="s">
        <v>744</v>
      </c>
      <c r="D56" s="664"/>
      <c r="E56" s="446"/>
    </row>
    <row r="58" spans="1:13">
      <c r="A58" s="429" t="s">
        <v>745</v>
      </c>
    </row>
    <row r="59" spans="1:13" ht="46.5" customHeight="1">
      <c r="A59" s="659" t="s">
        <v>746</v>
      </c>
      <c r="B59" s="659"/>
      <c r="C59" s="659"/>
      <c r="D59" s="659"/>
      <c r="E59" s="659"/>
    </row>
    <row r="61" spans="1:13" s="578" customFormat="1" ht="20.25">
      <c r="A61" s="589" t="s">
        <v>747</v>
      </c>
      <c r="B61" s="589"/>
      <c r="C61" s="589"/>
      <c r="D61" s="589"/>
      <c r="E61" s="589"/>
    </row>
    <row r="62" spans="1:13" s="449" customFormat="1" ht="30" customHeight="1" thickBot="1">
      <c r="A62" s="590" t="s">
        <v>274</v>
      </c>
      <c r="B62" s="591" t="s">
        <v>275</v>
      </c>
      <c r="C62" s="590" t="s">
        <v>276</v>
      </c>
      <c r="D62" s="591" t="s">
        <v>275</v>
      </c>
      <c r="E62" s="590" t="s">
        <v>277</v>
      </c>
    </row>
    <row r="63" spans="1:13" s="431" customFormat="1" ht="12" customHeight="1">
      <c r="A63" s="592"/>
      <c r="B63" s="593"/>
      <c r="C63" s="592"/>
      <c r="D63" s="593"/>
      <c r="E63" s="592"/>
    </row>
    <row r="64" spans="1:13" s="579" customFormat="1" ht="162">
      <c r="A64" s="580" t="s">
        <v>748</v>
      </c>
      <c r="B64" s="580"/>
      <c r="C64" s="580" t="s">
        <v>749</v>
      </c>
      <c r="D64" s="581"/>
      <c r="E64" s="580" t="s">
        <v>750</v>
      </c>
      <c r="G64" s="580"/>
      <c r="H64" s="580"/>
      <c r="I64" s="580"/>
      <c r="J64" s="581"/>
      <c r="K64" s="580"/>
      <c r="L64" s="580"/>
      <c r="M64" s="580"/>
    </row>
    <row r="65" spans="1:13" s="579" customFormat="1" ht="12" customHeight="1">
      <c r="A65" s="580"/>
      <c r="B65" s="580"/>
      <c r="C65" s="580"/>
      <c r="D65" s="581"/>
      <c r="E65" s="580"/>
      <c r="G65" s="580"/>
      <c r="H65" s="580"/>
      <c r="I65" s="580"/>
      <c r="J65" s="581"/>
      <c r="K65" s="580"/>
      <c r="L65" s="580"/>
      <c r="M65" s="580"/>
    </row>
    <row r="66" spans="1:13" s="579" customFormat="1" ht="95.25" customHeight="1">
      <c r="A66" s="580" t="s">
        <v>751</v>
      </c>
      <c r="B66" s="580"/>
      <c r="C66" s="580" t="s">
        <v>752</v>
      </c>
      <c r="D66" s="581"/>
      <c r="E66" s="580" t="s">
        <v>753</v>
      </c>
      <c r="G66" s="580"/>
      <c r="H66" s="580"/>
      <c r="I66" s="580"/>
      <c r="J66" s="581"/>
      <c r="K66" s="580"/>
      <c r="L66" s="580"/>
      <c r="M66" s="580"/>
    </row>
    <row r="67" spans="1:13" s="431" customFormat="1" ht="12" customHeight="1">
      <c r="A67" s="594"/>
      <c r="B67" s="594"/>
      <c r="C67" s="594"/>
      <c r="D67" s="594"/>
      <c r="E67" s="594"/>
    </row>
    <row r="68" spans="1:13" s="579" customFormat="1" ht="141.75">
      <c r="A68" s="580" t="s">
        <v>754</v>
      </c>
      <c r="B68" s="580"/>
      <c r="C68" s="580" t="s">
        <v>755</v>
      </c>
      <c r="D68" s="581"/>
      <c r="E68" s="580" t="s">
        <v>756</v>
      </c>
      <c r="G68" s="580"/>
      <c r="H68" s="580"/>
      <c r="I68" s="580"/>
      <c r="J68" s="581"/>
      <c r="K68" s="580"/>
      <c r="L68" s="580"/>
      <c r="M68" s="580"/>
    </row>
    <row r="69" spans="1:13" s="579" customFormat="1" ht="12" customHeight="1">
      <c r="A69" s="582"/>
      <c r="B69" s="582"/>
      <c r="C69" s="582"/>
      <c r="D69" s="583"/>
      <c r="E69" s="582"/>
      <c r="G69" s="582"/>
      <c r="H69" s="582"/>
      <c r="I69" s="582"/>
      <c r="J69" s="583"/>
      <c r="K69" s="582"/>
      <c r="L69" s="582"/>
      <c r="M69" s="582"/>
    </row>
    <row r="70" spans="1:13" s="579" customFormat="1" ht="93" customHeight="1">
      <c r="A70" s="584" t="s">
        <v>757</v>
      </c>
      <c r="B70" s="582"/>
      <c r="C70" s="584" t="s">
        <v>754</v>
      </c>
      <c r="D70" s="583"/>
      <c r="E70" s="585" t="s">
        <v>758</v>
      </c>
      <c r="G70" s="584"/>
      <c r="H70" s="582"/>
      <c r="I70" s="584"/>
      <c r="J70" s="583"/>
      <c r="K70" s="580"/>
      <c r="L70" s="582"/>
      <c r="M70" s="585"/>
    </row>
    <row r="71" spans="1:13" s="579" customFormat="1" ht="20.25">
      <c r="A71" s="582"/>
      <c r="B71" s="582"/>
      <c r="C71" s="620" t="s">
        <v>303</v>
      </c>
      <c r="D71" s="583"/>
      <c r="E71" s="582"/>
      <c r="G71" s="582"/>
      <c r="H71" s="582"/>
      <c r="I71" s="586"/>
      <c r="J71" s="583"/>
      <c r="K71" s="582"/>
      <c r="L71" s="582"/>
      <c r="M71" s="582"/>
    </row>
    <row r="72" spans="1:13" s="431" customFormat="1" ht="12" customHeight="1">
      <c r="A72" s="594"/>
      <c r="B72" s="594"/>
      <c r="C72" s="594"/>
      <c r="D72" s="594"/>
      <c r="E72" s="594"/>
    </row>
    <row r="73" spans="1:13" s="449" customFormat="1" ht="30" customHeight="1" thickBot="1">
      <c r="A73" s="590" t="s">
        <v>315</v>
      </c>
      <c r="B73" s="591"/>
      <c r="C73" s="590" t="s">
        <v>276</v>
      </c>
      <c r="D73" s="591"/>
      <c r="E73" s="590" t="s">
        <v>277</v>
      </c>
    </row>
    <row r="74" spans="1:13" s="431" customFormat="1" ht="12" customHeight="1">
      <c r="A74" s="592"/>
      <c r="B74" s="593"/>
      <c r="C74" s="592"/>
      <c r="D74" s="593"/>
      <c r="E74" s="592"/>
    </row>
    <row r="75" spans="1:13" s="579" customFormat="1" ht="76.5" customHeight="1">
      <c r="A75" s="584" t="s">
        <v>759</v>
      </c>
      <c r="B75" s="583"/>
      <c r="C75" s="584" t="s">
        <v>760</v>
      </c>
      <c r="D75" s="583"/>
      <c r="E75" s="585" t="s">
        <v>761</v>
      </c>
      <c r="G75" s="584"/>
      <c r="H75" s="583"/>
      <c r="I75" s="584"/>
      <c r="J75" s="583"/>
      <c r="K75" s="580"/>
      <c r="L75" s="583"/>
      <c r="M75" s="584"/>
    </row>
    <row r="76" spans="1:13" s="579" customFormat="1" ht="40.5">
      <c r="A76" s="583"/>
      <c r="B76" s="583"/>
      <c r="C76" s="621" t="s">
        <v>748</v>
      </c>
      <c r="D76" s="583"/>
      <c r="E76" s="583"/>
      <c r="G76" s="583"/>
      <c r="H76" s="583"/>
      <c r="I76" s="587"/>
      <c r="J76" s="583"/>
      <c r="K76" s="583"/>
      <c r="L76" s="583"/>
      <c r="M76" s="583"/>
    </row>
    <row r="77" spans="1:13" s="431" customFormat="1" ht="20.25">
      <c r="A77" s="594"/>
      <c r="B77" s="594"/>
      <c r="C77" s="594"/>
      <c r="D77" s="594"/>
      <c r="E77" s="594"/>
    </row>
    <row r="78" spans="1:13" s="581" customFormat="1" ht="85.5" customHeight="1">
      <c r="A78" s="580" t="s">
        <v>760</v>
      </c>
      <c r="B78" s="580"/>
      <c r="C78" s="580" t="s">
        <v>762</v>
      </c>
      <c r="E78" s="580" t="s">
        <v>763</v>
      </c>
      <c r="G78" s="580"/>
      <c r="H78" s="580"/>
      <c r="I78" s="588"/>
      <c r="K78" s="580"/>
      <c r="L78" s="580"/>
      <c r="M78" s="584"/>
    </row>
    <row r="79" spans="1:13">
      <c r="A79" s="458"/>
      <c r="B79" s="458"/>
      <c r="C79" s="458"/>
      <c r="D79" s="458"/>
      <c r="E79" s="458"/>
    </row>
  </sheetData>
  <mergeCells count="18">
    <mergeCell ref="A59:E59"/>
    <mergeCell ref="A49:A50"/>
    <mergeCell ref="D49:D50"/>
    <mergeCell ref="A55:A56"/>
    <mergeCell ref="C55:D55"/>
    <mergeCell ref="C56:D56"/>
    <mergeCell ref="A42:A43"/>
    <mergeCell ref="D42:D43"/>
    <mergeCell ref="A46:A47"/>
    <mergeCell ref="D46:D47"/>
    <mergeCell ref="D23:D24"/>
    <mergeCell ref="E23:E24"/>
    <mergeCell ref="D33:D34"/>
    <mergeCell ref="C36:E36"/>
    <mergeCell ref="C38:E38"/>
    <mergeCell ref="A2:C2"/>
    <mergeCell ref="A16:A17"/>
    <mergeCell ref="E16:E17"/>
  </mergeCells>
  <pageMargins left="0.78740157480314965" right="0.27559055118110237" top="0.51181102362204722" bottom="0.35433070866141736" header="0.39370078740157483" footer="0"/>
  <pageSetup paperSize="9" scale="55" firstPageNumber="53" fitToHeight="0" orientation="portrait" useFirstPageNumber="1" verticalDpi="1200" r:id="rId1"/>
  <headerFooter alignWithMargins="0"/>
  <rowBreaks count="3" manualBreakCount="3">
    <brk id="9" max="6" man="1"/>
    <brk id="21" max="6" man="1"/>
    <brk id="50"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AFF30-B04E-4325-A0CD-39A40A0E41EE}">
  <sheetPr codeName="Sheet18">
    <pageSetUpPr fitToPage="1"/>
  </sheetPr>
  <dimension ref="A1:XCX631"/>
  <sheetViews>
    <sheetView zoomScale="60" zoomScaleNormal="60" workbookViewId="0"/>
  </sheetViews>
  <sheetFormatPr defaultColWidth="8.77734375" defaultRowHeight="18" outlineLevelRow="1"/>
  <cols>
    <col min="1" max="1" width="14.44140625" style="40" customWidth="1"/>
    <col min="2" max="2" width="1.77734375" style="40" customWidth="1"/>
    <col min="3" max="3" width="89.109375" style="40" customWidth="1"/>
    <col min="4" max="19" width="10.21875" style="88" customWidth="1"/>
    <col min="20" max="45" width="8.77734375" style="88"/>
    <col min="46" max="16384" width="8.77734375" style="40"/>
  </cols>
  <sheetData>
    <row r="1" spans="1:45" s="44" customFormat="1" ht="39" customHeight="1">
      <c r="A1" s="321" t="s">
        <v>29</v>
      </c>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row>
    <row r="2" spans="1:45" ht="22.15" customHeight="1">
      <c r="A2" s="39" t="s">
        <v>30</v>
      </c>
    </row>
    <row r="3" spans="1:45" ht="107.45" customHeight="1">
      <c r="A3" s="638" t="s">
        <v>764</v>
      </c>
      <c r="B3" s="638"/>
      <c r="C3" s="638"/>
    </row>
    <row r="4" spans="1:45" ht="18.75">
      <c r="A4" s="41"/>
    </row>
    <row r="5" spans="1:45" ht="57.75" customHeight="1">
      <c r="A5" s="639" t="s">
        <v>765</v>
      </c>
      <c r="B5" s="667"/>
      <c r="C5" s="667"/>
    </row>
    <row r="6" spans="1:45" ht="115.15" customHeight="1">
      <c r="A6" s="641" t="s">
        <v>766</v>
      </c>
      <c r="B6" s="641"/>
      <c r="C6" s="641"/>
      <c r="D6" s="2"/>
      <c r="E6" s="161"/>
      <c r="F6" s="161"/>
      <c r="G6" s="161"/>
      <c r="H6" s="161"/>
      <c r="I6" s="161"/>
      <c r="J6" s="161"/>
      <c r="K6" s="161"/>
      <c r="L6" s="161"/>
      <c r="M6" s="161"/>
      <c r="N6" s="161"/>
      <c r="O6" s="161"/>
      <c r="P6" s="161"/>
      <c r="Q6" s="161"/>
      <c r="R6" s="161"/>
      <c r="S6" s="161"/>
    </row>
    <row r="7" spans="1:45" ht="138" customHeight="1">
      <c r="A7" s="641" t="s">
        <v>655</v>
      </c>
      <c r="B7" s="641"/>
      <c r="C7" s="641"/>
      <c r="D7" s="2"/>
      <c r="E7" s="161"/>
      <c r="F7" s="161"/>
      <c r="G7" s="161"/>
      <c r="H7" s="161"/>
      <c r="I7" s="161"/>
      <c r="J7" s="161"/>
      <c r="K7" s="161"/>
      <c r="L7" s="161"/>
      <c r="M7" s="161"/>
      <c r="N7" s="161"/>
      <c r="O7" s="161"/>
      <c r="P7" s="161"/>
      <c r="Q7" s="161"/>
      <c r="R7" s="161"/>
      <c r="S7" s="161"/>
    </row>
    <row r="8" spans="1:45" ht="63.75" customHeight="1">
      <c r="A8" s="641" t="s">
        <v>767</v>
      </c>
      <c r="B8" s="641"/>
      <c r="C8" s="641"/>
      <c r="D8" s="2"/>
      <c r="E8" s="161"/>
      <c r="F8" s="161"/>
      <c r="G8" s="161"/>
      <c r="H8" s="161"/>
      <c r="I8" s="161"/>
      <c r="J8" s="161"/>
      <c r="K8" s="161"/>
      <c r="L8" s="161"/>
      <c r="M8" s="161"/>
      <c r="N8" s="161"/>
      <c r="O8" s="161"/>
      <c r="P8" s="161"/>
      <c r="Q8" s="161"/>
      <c r="R8" s="161"/>
      <c r="S8" s="161"/>
    </row>
    <row r="9" spans="1:45" ht="18" customHeight="1">
      <c r="A9" s="537"/>
      <c r="B9" s="537"/>
      <c r="C9" s="537"/>
      <c r="D9" s="161"/>
      <c r="E9" s="161"/>
      <c r="F9" s="161"/>
      <c r="G9" s="161"/>
      <c r="H9" s="161"/>
      <c r="I9" s="161"/>
      <c r="J9" s="161"/>
      <c r="K9" s="161"/>
      <c r="L9" s="161"/>
      <c r="M9" s="161"/>
      <c r="N9" s="161"/>
      <c r="O9" s="161"/>
      <c r="P9" s="161"/>
      <c r="Q9" s="161"/>
      <c r="R9" s="161"/>
      <c r="S9" s="161"/>
    </row>
    <row r="10" spans="1:45" ht="39" customHeight="1">
      <c r="A10" s="641" t="s">
        <v>34</v>
      </c>
      <c r="B10" s="641"/>
      <c r="C10" s="641"/>
      <c r="D10" s="161"/>
      <c r="E10" s="161"/>
      <c r="F10" s="161"/>
      <c r="G10" s="161"/>
      <c r="H10" s="161"/>
      <c r="I10" s="161"/>
      <c r="J10" s="161"/>
      <c r="K10" s="161"/>
      <c r="L10" s="161"/>
      <c r="M10" s="161"/>
      <c r="N10" s="161"/>
      <c r="O10" s="161"/>
      <c r="P10" s="161"/>
      <c r="Q10" s="161"/>
      <c r="R10" s="161"/>
      <c r="S10" s="161"/>
    </row>
    <row r="11" spans="1:45" ht="21" customHeight="1">
      <c r="A11" s="41"/>
    </row>
    <row r="12" spans="1:45" ht="20.100000000000001" customHeight="1">
      <c r="A12" s="39" t="s">
        <v>35</v>
      </c>
    </row>
    <row r="13" spans="1:45" ht="37.5" customHeight="1" thickBot="1">
      <c r="A13" s="3" t="s">
        <v>3</v>
      </c>
      <c r="B13" s="99"/>
      <c r="C13" s="100"/>
      <c r="D13" s="324" t="s">
        <v>429</v>
      </c>
      <c r="E13" s="324" t="s">
        <v>430</v>
      </c>
      <c r="F13" s="324" t="s">
        <v>431</v>
      </c>
      <c r="G13" s="324" t="s">
        <v>432</v>
      </c>
      <c r="H13" s="324" t="s">
        <v>433</v>
      </c>
      <c r="I13" s="324" t="s">
        <v>434</v>
      </c>
      <c r="J13" s="324" t="s">
        <v>435</v>
      </c>
      <c r="K13" s="324" t="s">
        <v>436</v>
      </c>
      <c r="L13" s="352" t="s">
        <v>682</v>
      </c>
      <c r="M13" s="352" t="s">
        <v>683</v>
      </c>
      <c r="N13" s="352" t="s">
        <v>684</v>
      </c>
      <c r="O13" s="352" t="s">
        <v>685</v>
      </c>
      <c r="P13" s="352" t="s">
        <v>531</v>
      </c>
      <c r="Q13" s="352" t="s">
        <v>532</v>
      </c>
      <c r="R13" s="324" t="s">
        <v>190</v>
      </c>
      <c r="S13" s="324" t="s">
        <v>191</v>
      </c>
    </row>
    <row r="14" spans="1:45" ht="20.100000000000001" customHeight="1">
      <c r="A14" s="39"/>
      <c r="C14" s="102"/>
      <c r="D14" s="253"/>
      <c r="E14" s="253"/>
      <c r="F14" s="253"/>
      <c r="G14" s="253"/>
      <c r="H14" s="253"/>
      <c r="I14" s="253"/>
      <c r="J14" s="253"/>
      <c r="K14" s="253"/>
      <c r="L14" s="253"/>
      <c r="M14" s="253"/>
      <c r="N14" s="253"/>
      <c r="O14" s="253"/>
      <c r="P14" s="253"/>
      <c r="Q14" s="253"/>
      <c r="R14" s="253"/>
      <c r="S14" s="253"/>
    </row>
    <row r="15" spans="1:45" ht="20.100000000000001" customHeight="1">
      <c r="A15" s="39" t="s">
        <v>4</v>
      </c>
      <c r="C15" s="102"/>
      <c r="D15" s="323">
        <v>1690</v>
      </c>
      <c r="E15" s="323">
        <v>1144</v>
      </c>
      <c r="F15" s="323">
        <v>1060</v>
      </c>
      <c r="G15" s="323">
        <v>1553</v>
      </c>
      <c r="H15" s="323">
        <v>1357</v>
      </c>
      <c r="I15" s="323">
        <v>12330</v>
      </c>
      <c r="J15" s="323">
        <v>14049</v>
      </c>
      <c r="K15" s="323">
        <v>21279</v>
      </c>
      <c r="L15" s="323">
        <v>1721</v>
      </c>
      <c r="M15" s="323">
        <v>1233</v>
      </c>
      <c r="N15" s="323">
        <v>1296</v>
      </c>
      <c r="O15" s="323">
        <v>2171</v>
      </c>
      <c r="P15" s="323">
        <v>2162</v>
      </c>
      <c r="Q15" s="323">
        <v>1754</v>
      </c>
      <c r="R15" s="323">
        <v>2152</v>
      </c>
      <c r="S15" s="323">
        <v>2736</v>
      </c>
    </row>
    <row r="16" spans="1:45" ht="20.100000000000001" customHeight="1">
      <c r="A16" s="40" t="s">
        <v>50</v>
      </c>
      <c r="C16" s="102"/>
      <c r="D16" s="325">
        <v>21</v>
      </c>
      <c r="E16" s="325">
        <v>23</v>
      </c>
      <c r="F16" s="325">
        <v>20</v>
      </c>
      <c r="G16" s="325">
        <v>45</v>
      </c>
      <c r="H16" s="325">
        <v>23</v>
      </c>
      <c r="I16" s="325">
        <v>2134</v>
      </c>
      <c r="J16" s="325">
        <v>1386</v>
      </c>
      <c r="K16" s="325">
        <v>1260</v>
      </c>
      <c r="L16" s="325">
        <v>37</v>
      </c>
      <c r="M16" s="325">
        <v>15</v>
      </c>
      <c r="N16" s="325">
        <v>13</v>
      </c>
      <c r="O16" s="325">
        <v>26</v>
      </c>
      <c r="P16" s="325">
        <v>23</v>
      </c>
      <c r="Q16" s="325">
        <v>30</v>
      </c>
      <c r="R16" s="325">
        <v>19</v>
      </c>
      <c r="S16" s="325">
        <v>29</v>
      </c>
    </row>
    <row r="17" spans="1:45" ht="20.100000000000001" customHeight="1">
      <c r="A17" s="42" t="s">
        <v>51</v>
      </c>
      <c r="C17" s="102"/>
      <c r="D17" s="323">
        <v>-917</v>
      </c>
      <c r="E17" s="323">
        <v>-526</v>
      </c>
      <c r="F17" s="323">
        <v>-533</v>
      </c>
      <c r="G17" s="323">
        <v>-745</v>
      </c>
      <c r="H17" s="323">
        <v>-576</v>
      </c>
      <c r="I17" s="323">
        <v>-11424</v>
      </c>
      <c r="J17" s="323">
        <v>-13170</v>
      </c>
      <c r="K17" s="323">
        <v>-19127</v>
      </c>
      <c r="L17" s="323">
        <v>-900</v>
      </c>
      <c r="M17" s="323">
        <v>-629</v>
      </c>
      <c r="N17" s="323">
        <v>-674</v>
      </c>
      <c r="O17" s="323">
        <v>-1216</v>
      </c>
      <c r="P17" s="323">
        <v>-1403</v>
      </c>
      <c r="Q17" s="323">
        <v>-1059</v>
      </c>
      <c r="R17" s="323">
        <v>-1356</v>
      </c>
      <c r="S17" s="323">
        <v>-1532</v>
      </c>
    </row>
    <row r="18" spans="1:45" ht="20.100000000000001" customHeight="1">
      <c r="A18" s="42" t="s">
        <v>52</v>
      </c>
      <c r="C18" s="102"/>
      <c r="D18" s="325">
        <v>-122</v>
      </c>
      <c r="E18" s="325">
        <v>-123</v>
      </c>
      <c r="F18" s="325">
        <v>-110</v>
      </c>
      <c r="G18" s="325">
        <v>-125</v>
      </c>
      <c r="H18" s="325">
        <v>-123</v>
      </c>
      <c r="I18" s="325">
        <v>-353</v>
      </c>
      <c r="J18" s="325">
        <v>-337</v>
      </c>
      <c r="K18" s="325">
        <v>-382</v>
      </c>
      <c r="L18" s="325">
        <v>-125</v>
      </c>
      <c r="M18" s="325">
        <v>-126</v>
      </c>
      <c r="N18" s="325">
        <v>-111</v>
      </c>
      <c r="O18" s="325">
        <v>-134</v>
      </c>
      <c r="P18" s="325">
        <v>-125</v>
      </c>
      <c r="Q18" s="325">
        <v>-123</v>
      </c>
      <c r="R18" s="325">
        <v>-121</v>
      </c>
      <c r="S18" s="325">
        <v>-134</v>
      </c>
    </row>
    <row r="19" spans="1:45" ht="20.100000000000001" customHeight="1">
      <c r="A19" s="42" t="s">
        <v>19</v>
      </c>
      <c r="C19" s="102"/>
      <c r="D19" s="323">
        <v>-137</v>
      </c>
      <c r="E19" s="323">
        <v>-141</v>
      </c>
      <c r="F19" s="323">
        <v>-143</v>
      </c>
      <c r="G19" s="323">
        <v>-154</v>
      </c>
      <c r="H19" s="323">
        <v>-150</v>
      </c>
      <c r="I19" s="323">
        <v>-309</v>
      </c>
      <c r="J19" s="323">
        <v>-311</v>
      </c>
      <c r="K19" s="323">
        <v>-320</v>
      </c>
      <c r="L19" s="323">
        <v>-145</v>
      </c>
      <c r="M19" s="323">
        <v>-146</v>
      </c>
      <c r="N19" s="323">
        <v>-143</v>
      </c>
      <c r="O19" s="323">
        <v>-154</v>
      </c>
      <c r="P19" s="323">
        <v>-140</v>
      </c>
      <c r="Q19" s="323">
        <v>-135</v>
      </c>
      <c r="R19" s="323">
        <v>-140</v>
      </c>
      <c r="S19" s="323">
        <v>-151</v>
      </c>
    </row>
    <row r="20" spans="1:45" ht="20.100000000000001" customHeight="1">
      <c r="A20" s="106" t="s">
        <v>53</v>
      </c>
      <c r="B20" s="107"/>
      <c r="C20" s="108"/>
      <c r="D20" s="326">
        <v>-127</v>
      </c>
      <c r="E20" s="326">
        <v>-146</v>
      </c>
      <c r="F20" s="326">
        <v>-142</v>
      </c>
      <c r="G20" s="326">
        <v>-176</v>
      </c>
      <c r="H20" s="326">
        <v>-138</v>
      </c>
      <c r="I20" s="326">
        <v>-2174</v>
      </c>
      <c r="J20" s="326">
        <v>-1795</v>
      </c>
      <c r="K20" s="326">
        <v>-1782</v>
      </c>
      <c r="L20" s="326">
        <v>-130</v>
      </c>
      <c r="M20" s="326">
        <v>-140</v>
      </c>
      <c r="N20" s="326">
        <v>-138</v>
      </c>
      <c r="O20" s="326">
        <v>-175</v>
      </c>
      <c r="P20" s="326">
        <v>-129</v>
      </c>
      <c r="Q20" s="326">
        <v>-149</v>
      </c>
      <c r="R20" s="326">
        <v>-133</v>
      </c>
      <c r="S20" s="326">
        <v>-204</v>
      </c>
    </row>
    <row r="21" spans="1:45" ht="20.100000000000001" customHeight="1">
      <c r="A21" s="39" t="s">
        <v>12</v>
      </c>
      <c r="C21" s="102"/>
      <c r="D21" s="325">
        <v>408</v>
      </c>
      <c r="E21" s="325">
        <v>232</v>
      </c>
      <c r="F21" s="325">
        <v>153</v>
      </c>
      <c r="G21" s="325">
        <v>398</v>
      </c>
      <c r="H21" s="325">
        <v>393</v>
      </c>
      <c r="I21" s="325">
        <v>203</v>
      </c>
      <c r="J21" s="325">
        <v>-179</v>
      </c>
      <c r="K21" s="325">
        <v>928</v>
      </c>
      <c r="L21" s="325">
        <v>459</v>
      </c>
      <c r="M21" s="325">
        <v>207</v>
      </c>
      <c r="N21" s="325">
        <v>243</v>
      </c>
      <c r="O21" s="325">
        <v>519</v>
      </c>
      <c r="P21" s="325">
        <v>388</v>
      </c>
      <c r="Q21" s="325">
        <v>318</v>
      </c>
      <c r="R21" s="325">
        <v>421</v>
      </c>
      <c r="S21" s="325">
        <v>744</v>
      </c>
    </row>
    <row r="22" spans="1:45" ht="20.100000000000001" customHeight="1">
      <c r="A22" s="112" t="s">
        <v>768</v>
      </c>
      <c r="B22" s="107"/>
      <c r="C22" s="108"/>
      <c r="D22" s="326">
        <v>-45</v>
      </c>
      <c r="E22" s="326">
        <v>-2</v>
      </c>
      <c r="F22" s="326">
        <v>-29</v>
      </c>
      <c r="G22" s="326">
        <v>3</v>
      </c>
      <c r="H22" s="326">
        <v>210</v>
      </c>
      <c r="I22" s="326">
        <v>336</v>
      </c>
      <c r="J22" s="326">
        <v>178</v>
      </c>
      <c r="K22" s="326">
        <v>-470</v>
      </c>
      <c r="L22" s="326">
        <v>71</v>
      </c>
      <c r="M22" s="326">
        <v>41</v>
      </c>
      <c r="N22" s="326">
        <v>2757</v>
      </c>
      <c r="O22" s="326">
        <v>28</v>
      </c>
      <c r="P22" s="326">
        <v>-142</v>
      </c>
      <c r="Q22" s="326">
        <v>449</v>
      </c>
      <c r="R22" s="326">
        <v>496</v>
      </c>
      <c r="S22" s="326">
        <v>-1397</v>
      </c>
    </row>
    <row r="23" spans="1:45" s="39" customFormat="1" ht="20.100000000000001" customHeight="1">
      <c r="A23" s="39" t="s">
        <v>16</v>
      </c>
      <c r="C23" s="102"/>
      <c r="D23" s="353">
        <v>363</v>
      </c>
      <c r="E23" s="353">
        <v>230</v>
      </c>
      <c r="F23" s="353">
        <v>124</v>
      </c>
      <c r="G23" s="353">
        <v>401</v>
      </c>
      <c r="H23" s="353">
        <v>603</v>
      </c>
      <c r="I23" s="353">
        <v>539</v>
      </c>
      <c r="J23" s="353">
        <v>-1</v>
      </c>
      <c r="K23" s="353">
        <v>458</v>
      </c>
      <c r="L23" s="353">
        <v>530</v>
      </c>
      <c r="M23" s="353">
        <v>248</v>
      </c>
      <c r="N23" s="353">
        <v>3000</v>
      </c>
      <c r="O23" s="353">
        <v>547</v>
      </c>
      <c r="P23" s="353">
        <v>246</v>
      </c>
      <c r="Q23" s="353">
        <v>767</v>
      </c>
      <c r="R23" s="353">
        <v>917</v>
      </c>
      <c r="S23" s="353">
        <v>-653</v>
      </c>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row>
    <row r="24" spans="1:45" ht="20.100000000000001" customHeight="1">
      <c r="A24" s="40" t="s">
        <v>55</v>
      </c>
      <c r="C24" s="102"/>
      <c r="D24" s="323">
        <v>111</v>
      </c>
      <c r="E24" s="323">
        <v>461</v>
      </c>
      <c r="F24" s="323">
        <v>106</v>
      </c>
      <c r="G24" s="323">
        <v>65</v>
      </c>
      <c r="H24" s="323">
        <v>479</v>
      </c>
      <c r="I24" s="323">
        <v>39</v>
      </c>
      <c r="J24" s="323">
        <v>25</v>
      </c>
      <c r="K24" s="323">
        <v>113</v>
      </c>
      <c r="L24" s="323">
        <v>80</v>
      </c>
      <c r="M24" s="323">
        <v>59</v>
      </c>
      <c r="N24" s="323">
        <v>7</v>
      </c>
      <c r="O24" s="323">
        <v>21</v>
      </c>
      <c r="P24" s="323">
        <v>-215</v>
      </c>
      <c r="Q24" s="323">
        <v>-81</v>
      </c>
      <c r="R24" s="323">
        <v>-37</v>
      </c>
      <c r="S24" s="323">
        <v>-295</v>
      </c>
    </row>
    <row r="25" spans="1:45" ht="20.100000000000001" customHeight="1">
      <c r="A25" s="42" t="s">
        <v>56</v>
      </c>
      <c r="C25" s="102"/>
      <c r="D25" s="323">
        <v>-51</v>
      </c>
      <c r="E25" s="323">
        <v>-37</v>
      </c>
      <c r="F25" s="323">
        <v>-40</v>
      </c>
      <c r="G25" s="323">
        <v>-39</v>
      </c>
      <c r="H25" s="323">
        <v>-46</v>
      </c>
      <c r="I25" s="323">
        <v>-38</v>
      </c>
      <c r="J25" s="323">
        <v>-47</v>
      </c>
      <c r="K25" s="323">
        <v>-38</v>
      </c>
      <c r="L25" s="323">
        <v>-39</v>
      </c>
      <c r="M25" s="323">
        <v>-37</v>
      </c>
      <c r="N25" s="323">
        <v>-38</v>
      </c>
      <c r="O25" s="323">
        <v>-40</v>
      </c>
      <c r="P25" s="323">
        <v>-41</v>
      </c>
      <c r="Q25" s="323">
        <v>15</v>
      </c>
      <c r="R25" s="323">
        <v>-38</v>
      </c>
      <c r="S25" s="323">
        <v>-115</v>
      </c>
    </row>
    <row r="26" spans="1:45" ht="20.100000000000001" customHeight="1">
      <c r="A26" s="42" t="s">
        <v>769</v>
      </c>
      <c r="C26" s="102"/>
      <c r="D26" s="323">
        <v>9</v>
      </c>
      <c r="E26" s="323">
        <v>8</v>
      </c>
      <c r="F26" s="323">
        <v>6</v>
      </c>
      <c r="G26" s="323">
        <v>5</v>
      </c>
      <c r="H26" s="323">
        <v>6</v>
      </c>
      <c r="I26" s="323">
        <v>42</v>
      </c>
      <c r="J26" s="323">
        <v>33</v>
      </c>
      <c r="K26" s="323">
        <v>31</v>
      </c>
      <c r="L26" s="323">
        <v>5</v>
      </c>
      <c r="M26" s="323">
        <v>6</v>
      </c>
      <c r="N26" s="323">
        <v>7</v>
      </c>
      <c r="O26" s="323">
        <v>7</v>
      </c>
      <c r="P26" s="323">
        <v>8</v>
      </c>
      <c r="Q26" s="323">
        <v>10</v>
      </c>
      <c r="R26" s="323">
        <v>38</v>
      </c>
      <c r="S26" s="323">
        <v>31</v>
      </c>
    </row>
    <row r="27" spans="1:45" ht="20.100000000000001" hidden="1" customHeight="1" outlineLevel="1">
      <c r="A27" s="42" t="s">
        <v>770</v>
      </c>
      <c r="C27" s="102"/>
      <c r="D27" s="323">
        <v>0</v>
      </c>
      <c r="E27" s="323">
        <v>0</v>
      </c>
      <c r="F27" s="323">
        <v>0</v>
      </c>
      <c r="G27" s="323"/>
      <c r="H27" s="323">
        <v>0</v>
      </c>
      <c r="I27" s="323">
        <v>0</v>
      </c>
      <c r="J27" s="323">
        <v>0</v>
      </c>
      <c r="K27" s="323"/>
      <c r="L27" s="323"/>
      <c r="M27" s="323"/>
      <c r="N27" s="323"/>
      <c r="O27" s="323"/>
      <c r="P27" s="323"/>
      <c r="Q27" s="323"/>
      <c r="R27" s="323"/>
      <c r="S27" s="323"/>
    </row>
    <row r="28" spans="1:45" ht="20.100000000000001" customHeight="1" collapsed="1">
      <c r="A28" s="106" t="s">
        <v>771</v>
      </c>
      <c r="B28" s="107"/>
      <c r="C28" s="108"/>
      <c r="D28" s="236">
        <v>-9</v>
      </c>
      <c r="E28" s="236">
        <v>-10</v>
      </c>
      <c r="F28" s="236">
        <v>3</v>
      </c>
      <c r="G28" s="236">
        <v>21</v>
      </c>
      <c r="H28" s="236">
        <v>-27</v>
      </c>
      <c r="I28" s="236">
        <v>-1</v>
      </c>
      <c r="J28" s="236">
        <v>42</v>
      </c>
      <c r="K28" s="236">
        <v>-11</v>
      </c>
      <c r="L28" s="236">
        <v>-9</v>
      </c>
      <c r="M28" s="236">
        <v>-16</v>
      </c>
      <c r="N28" s="236">
        <v>-14</v>
      </c>
      <c r="O28" s="236">
        <v>6</v>
      </c>
      <c r="P28" s="236">
        <v>92</v>
      </c>
      <c r="Q28" s="236">
        <v>474</v>
      </c>
      <c r="R28" s="236">
        <v>-141</v>
      </c>
      <c r="S28" s="236">
        <v>-526</v>
      </c>
    </row>
    <row r="29" spans="1:45" ht="20.100000000000001" customHeight="1">
      <c r="A29" s="113" t="s">
        <v>59</v>
      </c>
      <c r="B29" s="113"/>
      <c r="C29" s="114"/>
      <c r="D29" s="327">
        <v>-51</v>
      </c>
      <c r="E29" s="327">
        <v>-39</v>
      </c>
      <c r="F29" s="327">
        <v>-32</v>
      </c>
      <c r="G29" s="327">
        <v>-12</v>
      </c>
      <c r="H29" s="327">
        <v>-67</v>
      </c>
      <c r="I29" s="327">
        <v>3</v>
      </c>
      <c r="J29" s="327">
        <v>27</v>
      </c>
      <c r="K29" s="327">
        <v>-18</v>
      </c>
      <c r="L29" s="327">
        <v>-42</v>
      </c>
      <c r="M29" s="327">
        <v>-47</v>
      </c>
      <c r="N29" s="327">
        <v>-46</v>
      </c>
      <c r="O29" s="327">
        <v>-26</v>
      </c>
      <c r="P29" s="327">
        <v>59</v>
      </c>
      <c r="Q29" s="327">
        <v>499</v>
      </c>
      <c r="R29" s="327">
        <v>-141</v>
      </c>
      <c r="S29" s="327">
        <v>-610</v>
      </c>
    </row>
    <row r="30" spans="1:45" s="39" customFormat="1" ht="20.100000000000001" customHeight="1">
      <c r="A30" s="39" t="s">
        <v>60</v>
      </c>
      <c r="C30" s="102"/>
      <c r="D30" s="88">
        <v>424</v>
      </c>
      <c r="E30" s="88">
        <v>652</v>
      </c>
      <c r="F30" s="88">
        <v>198</v>
      </c>
      <c r="G30" s="88">
        <v>454</v>
      </c>
      <c r="H30" s="88">
        <v>1014</v>
      </c>
      <c r="I30" s="88">
        <v>581</v>
      </c>
      <c r="J30" s="88">
        <v>51</v>
      </c>
      <c r="K30" s="88">
        <v>554</v>
      </c>
      <c r="L30" s="88">
        <v>568</v>
      </c>
      <c r="M30" s="88">
        <v>261</v>
      </c>
      <c r="N30" s="88">
        <v>2961</v>
      </c>
      <c r="O30" s="88">
        <v>542</v>
      </c>
      <c r="P30" s="88">
        <v>90</v>
      </c>
      <c r="Q30" s="88">
        <v>1187</v>
      </c>
      <c r="R30" s="88">
        <v>737</v>
      </c>
      <c r="S30" s="88">
        <v>-1559</v>
      </c>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row>
    <row r="31" spans="1:45" ht="20.100000000000001" customHeight="1">
      <c r="A31" s="40" t="s">
        <v>61</v>
      </c>
      <c r="C31" s="102"/>
      <c r="D31" s="353">
        <v>-65</v>
      </c>
      <c r="E31" s="353">
        <v>-45</v>
      </c>
      <c r="F31" s="353">
        <v>-25</v>
      </c>
      <c r="G31" s="353">
        <v>-88</v>
      </c>
      <c r="H31" s="353">
        <v>-76</v>
      </c>
      <c r="I31" s="353">
        <v>-178</v>
      </c>
      <c r="J31" s="353">
        <v>51</v>
      </c>
      <c r="K31" s="353">
        <v>-142</v>
      </c>
      <c r="L31" s="353">
        <v>-91</v>
      </c>
      <c r="M31" s="353">
        <v>-47</v>
      </c>
      <c r="N31" s="353">
        <v>-73</v>
      </c>
      <c r="O31" s="353">
        <v>-114</v>
      </c>
      <c r="P31" s="353">
        <v>-104</v>
      </c>
      <c r="Q31" s="353">
        <v>-150</v>
      </c>
      <c r="R31" s="353">
        <v>-138</v>
      </c>
      <c r="S31" s="353">
        <v>947</v>
      </c>
    </row>
    <row r="32" spans="1:45" s="39" customFormat="1" ht="20.100000000000001" customHeight="1" thickBot="1">
      <c r="A32" s="116" t="s">
        <v>62</v>
      </c>
      <c r="B32" s="116"/>
      <c r="C32" s="117"/>
      <c r="D32" s="328">
        <v>359</v>
      </c>
      <c r="E32" s="328">
        <v>607</v>
      </c>
      <c r="F32" s="328">
        <v>173</v>
      </c>
      <c r="G32" s="328">
        <v>367</v>
      </c>
      <c r="H32" s="328">
        <v>938</v>
      </c>
      <c r="I32" s="328">
        <v>403</v>
      </c>
      <c r="J32" s="328">
        <v>103</v>
      </c>
      <c r="K32" s="328">
        <v>411</v>
      </c>
      <c r="L32" s="328">
        <v>477</v>
      </c>
      <c r="M32" s="328">
        <v>214</v>
      </c>
      <c r="N32" s="328">
        <v>2888</v>
      </c>
      <c r="O32" s="328">
        <v>428</v>
      </c>
      <c r="P32" s="328">
        <v>-14</v>
      </c>
      <c r="Q32" s="328">
        <v>1037</v>
      </c>
      <c r="R32" s="328">
        <v>600</v>
      </c>
      <c r="S32" s="328">
        <v>-611</v>
      </c>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row>
    <row r="33" spans="1:45" s="39" customFormat="1" ht="20.100000000000001" customHeight="1" thickTop="1">
      <c r="C33" s="102"/>
      <c r="D33" s="88"/>
      <c r="E33" s="88"/>
      <c r="F33" s="88"/>
      <c r="G33" s="88"/>
      <c r="H33" s="88"/>
      <c r="I33" s="88"/>
      <c r="J33" s="88"/>
      <c r="K33" s="88"/>
      <c r="L33" s="88"/>
      <c r="M33" s="88"/>
      <c r="N33" s="88"/>
      <c r="O33" s="88"/>
      <c r="P33" s="88"/>
      <c r="Q33" s="88"/>
      <c r="R33" s="88"/>
      <c r="S33" s="88"/>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row>
    <row r="34" spans="1:45" s="39" customFormat="1" ht="20.100000000000001" customHeight="1">
      <c r="A34" s="39" t="s">
        <v>63</v>
      </c>
      <c r="B34" s="40"/>
      <c r="C34" s="102"/>
      <c r="D34" s="88"/>
      <c r="E34" s="88"/>
      <c r="F34" s="88"/>
      <c r="G34" s="88"/>
      <c r="H34" s="88"/>
      <c r="I34" s="88"/>
      <c r="J34" s="88"/>
      <c r="K34" s="88"/>
      <c r="L34" s="88"/>
      <c r="M34" s="88"/>
      <c r="N34" s="88"/>
      <c r="O34" s="88"/>
      <c r="P34" s="88"/>
      <c r="Q34" s="88"/>
      <c r="R34" s="88"/>
      <c r="S34" s="88"/>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row>
    <row r="35" spans="1:45" s="39" customFormat="1" ht="20.100000000000001" customHeight="1">
      <c r="A35" s="121" t="s">
        <v>64</v>
      </c>
      <c r="B35" s="40"/>
      <c r="C35" s="102"/>
      <c r="D35" s="88">
        <v>341</v>
      </c>
      <c r="E35" s="88">
        <v>607</v>
      </c>
      <c r="F35" s="88">
        <v>178</v>
      </c>
      <c r="G35" s="88">
        <v>356</v>
      </c>
      <c r="H35" s="88">
        <v>930</v>
      </c>
      <c r="I35" s="88">
        <v>340</v>
      </c>
      <c r="J35" s="88">
        <v>174</v>
      </c>
      <c r="K35" s="88">
        <v>379</v>
      </c>
      <c r="L35" s="88">
        <v>462</v>
      </c>
      <c r="M35" s="88">
        <v>214</v>
      </c>
      <c r="N35" s="88">
        <v>2892</v>
      </c>
      <c r="O35" s="88">
        <v>417</v>
      </c>
      <c r="P35" s="88">
        <v>-21</v>
      </c>
      <c r="Q35" s="88">
        <v>1039</v>
      </c>
      <c r="R35" s="88">
        <v>601</v>
      </c>
      <c r="S35" s="88">
        <v>-608</v>
      </c>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row>
    <row r="36" spans="1:45" s="39" customFormat="1" ht="20.100000000000001" customHeight="1">
      <c r="A36" s="122" t="s">
        <v>65</v>
      </c>
      <c r="B36" s="107"/>
      <c r="C36" s="108"/>
      <c r="D36" s="329">
        <v>19</v>
      </c>
      <c r="E36" s="329">
        <v>0</v>
      </c>
      <c r="F36" s="329">
        <v>-5</v>
      </c>
      <c r="G36" s="329">
        <v>10</v>
      </c>
      <c r="H36" s="329">
        <v>9</v>
      </c>
      <c r="I36" s="329">
        <v>63</v>
      </c>
      <c r="J36" s="329">
        <v>-71</v>
      </c>
      <c r="K36" s="329">
        <v>31</v>
      </c>
      <c r="L36" s="329">
        <v>15</v>
      </c>
      <c r="M36" s="329">
        <v>0</v>
      </c>
      <c r="N36" s="329">
        <v>-4</v>
      </c>
      <c r="O36" s="329">
        <v>11</v>
      </c>
      <c r="P36" s="329">
        <v>7</v>
      </c>
      <c r="Q36" s="329">
        <v>-2</v>
      </c>
      <c r="R36" s="329">
        <v>-1</v>
      </c>
      <c r="S36" s="329">
        <v>-4</v>
      </c>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row>
    <row r="37" spans="1:45" s="39" customFormat="1" ht="20.100000000000001" customHeight="1" thickBot="1">
      <c r="A37" s="118"/>
      <c r="B37" s="118"/>
      <c r="C37" s="117"/>
      <c r="D37" s="328">
        <v>359</v>
      </c>
      <c r="E37" s="328">
        <v>607</v>
      </c>
      <c r="F37" s="328">
        <v>173</v>
      </c>
      <c r="G37" s="328">
        <v>367</v>
      </c>
      <c r="H37" s="328">
        <v>938</v>
      </c>
      <c r="I37" s="328">
        <v>403</v>
      </c>
      <c r="J37" s="328">
        <v>103</v>
      </c>
      <c r="K37" s="328">
        <v>411</v>
      </c>
      <c r="L37" s="328">
        <v>477</v>
      </c>
      <c r="M37" s="328">
        <v>214</v>
      </c>
      <c r="N37" s="328">
        <v>2888</v>
      </c>
      <c r="O37" s="328">
        <v>428</v>
      </c>
      <c r="P37" s="328">
        <v>-14</v>
      </c>
      <c r="Q37" s="328">
        <v>1037</v>
      </c>
      <c r="R37" s="328">
        <v>600</v>
      </c>
      <c r="S37" s="328">
        <v>-611</v>
      </c>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row>
    <row r="38" spans="1:45" s="39" customFormat="1" ht="20.100000000000001" customHeight="1" thickTop="1">
      <c r="C38" s="102"/>
      <c r="D38" s="88"/>
      <c r="E38" s="88"/>
      <c r="F38" s="88"/>
      <c r="G38" s="88"/>
      <c r="H38" s="88"/>
      <c r="I38" s="88"/>
      <c r="J38" s="88"/>
      <c r="K38" s="88"/>
      <c r="L38" s="88"/>
      <c r="M38" s="88"/>
      <c r="N38" s="88"/>
      <c r="O38" s="88"/>
      <c r="P38" s="88"/>
      <c r="Q38" s="88"/>
      <c r="R38" s="88"/>
      <c r="S38" s="88"/>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row>
    <row r="39" spans="1:45" s="39" customFormat="1" ht="20.100000000000001" customHeight="1">
      <c r="A39" s="39" t="s">
        <v>66</v>
      </c>
      <c r="C39" s="102"/>
      <c r="D39" s="88"/>
      <c r="E39" s="88"/>
      <c r="F39" s="88"/>
      <c r="G39" s="88"/>
      <c r="H39" s="88"/>
      <c r="I39" s="88"/>
      <c r="J39" s="88"/>
      <c r="K39" s="88"/>
      <c r="L39" s="88"/>
      <c r="M39" s="88"/>
      <c r="N39" s="88"/>
      <c r="O39" s="88"/>
      <c r="P39" s="88"/>
      <c r="Q39" s="88"/>
      <c r="R39" s="88"/>
      <c r="S39" s="88"/>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row>
    <row r="40" spans="1:45" s="39" customFormat="1" ht="20.100000000000001" customHeight="1">
      <c r="A40" s="40" t="s">
        <v>67</v>
      </c>
      <c r="C40" s="102"/>
      <c r="D40" s="253" t="s">
        <v>68</v>
      </c>
      <c r="E40" s="253" t="s">
        <v>68</v>
      </c>
      <c r="F40" s="253" t="s">
        <v>68</v>
      </c>
      <c r="G40" s="253" t="s">
        <v>68</v>
      </c>
      <c r="H40" s="253" t="s">
        <v>68</v>
      </c>
      <c r="I40" s="253" t="s">
        <v>68</v>
      </c>
      <c r="J40" s="253" t="s">
        <v>68</v>
      </c>
      <c r="K40" s="253" t="s">
        <v>68</v>
      </c>
      <c r="L40" s="253">
        <v>833</v>
      </c>
      <c r="M40" s="253">
        <v>-873</v>
      </c>
      <c r="N40" s="253">
        <v>-4656</v>
      </c>
      <c r="O40" s="253">
        <v>576</v>
      </c>
      <c r="P40" s="253">
        <v>-2819</v>
      </c>
      <c r="Q40" s="253">
        <v>-8393</v>
      </c>
      <c r="R40" s="253">
        <v>-90</v>
      </c>
      <c r="S40" s="253" t="s">
        <v>68</v>
      </c>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row>
    <row r="41" spans="1:45" ht="20.100000000000001" customHeight="1">
      <c r="A41" s="39" t="s">
        <v>63</v>
      </c>
      <c r="C41" s="102"/>
      <c r="S41" s="253"/>
    </row>
    <row r="42" spans="1:45" ht="20.100000000000001" customHeight="1">
      <c r="A42" s="121" t="s">
        <v>64</v>
      </c>
      <c r="C42" s="102"/>
      <c r="D42" s="253" t="s">
        <v>68</v>
      </c>
      <c r="E42" s="253" t="s">
        <v>68</v>
      </c>
      <c r="F42" s="253" t="s">
        <v>68</v>
      </c>
      <c r="G42" s="253" t="s">
        <v>68</v>
      </c>
      <c r="H42" s="253" t="s">
        <v>68</v>
      </c>
      <c r="I42" s="253" t="s">
        <v>68</v>
      </c>
      <c r="J42" s="253" t="s">
        <v>68</v>
      </c>
      <c r="K42" s="253" t="s">
        <v>68</v>
      </c>
      <c r="L42" s="88">
        <v>630</v>
      </c>
      <c r="M42" s="88">
        <v>-687</v>
      </c>
      <c r="N42" s="88">
        <v>-3614</v>
      </c>
      <c r="O42" s="88">
        <v>425</v>
      </c>
      <c r="P42" s="88">
        <v>-2201</v>
      </c>
      <c r="Q42" s="88">
        <v>-6725</v>
      </c>
      <c r="R42" s="88">
        <v>5498</v>
      </c>
      <c r="S42" s="253" t="s">
        <v>68</v>
      </c>
    </row>
    <row r="43" spans="1:45" ht="20.100000000000001" customHeight="1">
      <c r="A43" s="122" t="s">
        <v>65</v>
      </c>
      <c r="B43" s="107"/>
      <c r="C43" s="108"/>
      <c r="D43" s="334" t="s">
        <v>68</v>
      </c>
      <c r="E43" s="334" t="s">
        <v>68</v>
      </c>
      <c r="F43" s="334" t="s">
        <v>68</v>
      </c>
      <c r="G43" s="334" t="s">
        <v>68</v>
      </c>
      <c r="H43" s="334" t="s">
        <v>68</v>
      </c>
      <c r="I43" s="334" t="s">
        <v>68</v>
      </c>
      <c r="J43" s="334" t="s">
        <v>68</v>
      </c>
      <c r="K43" s="334" t="s">
        <v>68</v>
      </c>
      <c r="L43" s="329">
        <v>203</v>
      </c>
      <c r="M43" s="329">
        <v>-186</v>
      </c>
      <c r="N43" s="329">
        <v>-1043</v>
      </c>
      <c r="O43" s="329">
        <v>150</v>
      </c>
      <c r="P43" s="329">
        <v>-618</v>
      </c>
      <c r="Q43" s="329">
        <v>-1668</v>
      </c>
      <c r="R43" s="329">
        <v>-5588</v>
      </c>
      <c r="S43" s="334" t="s">
        <v>68</v>
      </c>
    </row>
    <row r="44" spans="1:45" ht="20.100000000000001" customHeight="1" thickBot="1">
      <c r="A44" s="118"/>
      <c r="B44" s="118"/>
      <c r="C44" s="117"/>
      <c r="D44" s="338" t="s">
        <v>68</v>
      </c>
      <c r="E44" s="338" t="s">
        <v>68</v>
      </c>
      <c r="F44" s="338" t="s">
        <v>68</v>
      </c>
      <c r="G44" s="338" t="s">
        <v>68</v>
      </c>
      <c r="H44" s="338" t="s">
        <v>68</v>
      </c>
      <c r="I44" s="338" t="s">
        <v>68</v>
      </c>
      <c r="J44" s="338" t="s">
        <v>68</v>
      </c>
      <c r="K44" s="338" t="s">
        <v>68</v>
      </c>
      <c r="L44" s="328">
        <v>833</v>
      </c>
      <c r="M44" s="328">
        <v>-873</v>
      </c>
      <c r="N44" s="328">
        <v>-4656</v>
      </c>
      <c r="O44" s="328">
        <v>576</v>
      </c>
      <c r="P44" s="328">
        <v>-2819</v>
      </c>
      <c r="Q44" s="328">
        <v>-8393</v>
      </c>
      <c r="R44" s="328">
        <v>-90</v>
      </c>
      <c r="S44" s="338" t="s">
        <v>68</v>
      </c>
    </row>
    <row r="45" spans="1:45" ht="20.100000000000001" customHeight="1" thickTop="1">
      <c r="C45" s="102"/>
    </row>
    <row r="46" spans="1:45" ht="20.100000000000001" customHeight="1">
      <c r="A46" s="39" t="s">
        <v>69</v>
      </c>
      <c r="B46" s="39"/>
      <c r="C46" s="102"/>
    </row>
    <row r="47" spans="1:45" ht="20.100000000000001" customHeight="1">
      <c r="A47" s="40" t="s">
        <v>70</v>
      </c>
      <c r="B47" s="39"/>
      <c r="C47" s="102"/>
      <c r="D47" s="253" t="s">
        <v>68</v>
      </c>
      <c r="E47" s="253" t="s">
        <v>68</v>
      </c>
      <c r="F47" s="253" t="s">
        <v>68</v>
      </c>
      <c r="G47" s="253" t="s">
        <v>68</v>
      </c>
      <c r="H47" s="253" t="s">
        <v>68</v>
      </c>
      <c r="I47" s="253" t="s">
        <v>68</v>
      </c>
      <c r="J47" s="253" t="s">
        <v>68</v>
      </c>
      <c r="K47" s="253" t="s">
        <v>68</v>
      </c>
      <c r="L47" s="253">
        <v>1310</v>
      </c>
      <c r="M47" s="253">
        <v>-659</v>
      </c>
      <c r="N47" s="253">
        <v>-1768</v>
      </c>
      <c r="O47" s="253">
        <v>1003</v>
      </c>
      <c r="P47" s="253">
        <v>-2833</v>
      </c>
      <c r="Q47" s="253">
        <v>-7356</v>
      </c>
      <c r="R47" s="253">
        <v>510</v>
      </c>
      <c r="S47" s="88">
        <v>-611</v>
      </c>
    </row>
    <row r="48" spans="1:45" ht="20.100000000000001" customHeight="1">
      <c r="A48" s="39" t="s">
        <v>63</v>
      </c>
      <c r="C48" s="102"/>
    </row>
    <row r="49" spans="1:19" ht="20.100000000000001" customHeight="1">
      <c r="A49" s="121" t="s">
        <v>64</v>
      </c>
      <c r="C49" s="102"/>
      <c r="D49" s="253" t="s">
        <v>68</v>
      </c>
      <c r="E49" s="253" t="s">
        <v>68</v>
      </c>
      <c r="F49" s="253" t="s">
        <v>68</v>
      </c>
      <c r="G49" s="253" t="s">
        <v>68</v>
      </c>
      <c r="H49" s="253" t="s">
        <v>68</v>
      </c>
      <c r="I49" s="253" t="s">
        <v>68</v>
      </c>
      <c r="J49" s="253" t="s">
        <v>68</v>
      </c>
      <c r="K49" s="253" t="s">
        <v>68</v>
      </c>
      <c r="L49" s="88">
        <v>1092</v>
      </c>
      <c r="M49" s="88">
        <v>-473</v>
      </c>
      <c r="N49" s="88">
        <v>-721</v>
      </c>
      <c r="O49" s="88">
        <v>842</v>
      </c>
      <c r="P49" s="88">
        <v>-2222</v>
      </c>
      <c r="Q49" s="88">
        <v>-5686</v>
      </c>
      <c r="R49" s="88">
        <v>6099</v>
      </c>
      <c r="S49" s="88">
        <v>-608</v>
      </c>
    </row>
    <row r="50" spans="1:19" ht="20.100000000000001" customHeight="1">
      <c r="A50" s="122" t="s">
        <v>65</v>
      </c>
      <c r="B50" s="107"/>
      <c r="C50" s="108"/>
      <c r="D50" s="334" t="s">
        <v>68</v>
      </c>
      <c r="E50" s="334" t="s">
        <v>68</v>
      </c>
      <c r="F50" s="334" t="s">
        <v>68</v>
      </c>
      <c r="G50" s="334" t="s">
        <v>68</v>
      </c>
      <c r="H50" s="334" t="s">
        <v>68</v>
      </c>
      <c r="I50" s="334" t="s">
        <v>68</v>
      </c>
      <c r="J50" s="334" t="s">
        <v>68</v>
      </c>
      <c r="K50" s="334" t="s">
        <v>68</v>
      </c>
      <c r="L50" s="329">
        <v>218</v>
      </c>
      <c r="M50" s="329">
        <v>-185</v>
      </c>
      <c r="N50" s="329">
        <v>-1047</v>
      </c>
      <c r="O50" s="329">
        <v>162</v>
      </c>
      <c r="P50" s="329">
        <v>-610</v>
      </c>
      <c r="Q50" s="329">
        <v>-1670</v>
      </c>
      <c r="R50" s="329">
        <v>-5590</v>
      </c>
      <c r="S50" s="329">
        <v>-4</v>
      </c>
    </row>
    <row r="51" spans="1:19" ht="20.100000000000001" customHeight="1" thickBot="1">
      <c r="A51" s="118"/>
      <c r="B51" s="118"/>
      <c r="C51" s="117"/>
      <c r="D51" s="338" t="s">
        <v>68</v>
      </c>
      <c r="E51" s="338" t="s">
        <v>68</v>
      </c>
      <c r="F51" s="338" t="s">
        <v>68</v>
      </c>
      <c r="G51" s="338" t="s">
        <v>68</v>
      </c>
      <c r="H51" s="338" t="s">
        <v>68</v>
      </c>
      <c r="I51" s="338" t="s">
        <v>68</v>
      </c>
      <c r="J51" s="338" t="s">
        <v>68</v>
      </c>
      <c r="K51" s="338" t="s">
        <v>68</v>
      </c>
      <c r="L51" s="328">
        <v>1310</v>
      </c>
      <c r="M51" s="328">
        <v>-659</v>
      </c>
      <c r="N51" s="328">
        <v>-1768</v>
      </c>
      <c r="O51" s="328">
        <v>1003</v>
      </c>
      <c r="P51" s="328">
        <v>-2833</v>
      </c>
      <c r="Q51" s="328">
        <v>-7356</v>
      </c>
      <c r="R51" s="328">
        <v>510</v>
      </c>
      <c r="S51" s="328">
        <v>-611</v>
      </c>
    </row>
    <row r="52" spans="1:19" ht="20.100000000000001" customHeight="1" thickTop="1">
      <c r="C52" s="102"/>
    </row>
    <row r="53" spans="1:19" ht="20.100000000000001" customHeight="1">
      <c r="A53" s="39"/>
      <c r="B53" s="123"/>
      <c r="C53" s="123"/>
    </row>
    <row r="54" spans="1:19" ht="20.100000000000001" customHeight="1">
      <c r="A54" s="39" t="s">
        <v>71</v>
      </c>
      <c r="B54" s="385"/>
      <c r="C54" s="385"/>
    </row>
    <row r="55" spans="1:19" ht="20.100000000000001" customHeight="1">
      <c r="A55" s="40" t="s">
        <v>72</v>
      </c>
      <c r="C55" s="102"/>
      <c r="D55" s="330">
        <v>0.38</v>
      </c>
      <c r="E55" s="330">
        <v>0.69</v>
      </c>
      <c r="F55" s="330">
        <v>0.2</v>
      </c>
      <c r="G55" s="330">
        <v>0.40000000000000013</v>
      </c>
      <c r="H55" s="330">
        <v>1.05</v>
      </c>
      <c r="I55" s="330">
        <v>0.38</v>
      </c>
      <c r="J55" s="330">
        <v>0.19</v>
      </c>
      <c r="K55" s="330">
        <v>0.43</v>
      </c>
      <c r="L55" s="330">
        <v>0.52</v>
      </c>
      <c r="M55" s="330">
        <v>0.24</v>
      </c>
      <c r="N55" s="330">
        <v>3.26</v>
      </c>
      <c r="O55" s="330">
        <v>0.47</v>
      </c>
      <c r="P55" s="330">
        <v>-0.02</v>
      </c>
      <c r="Q55" s="330">
        <v>1.17</v>
      </c>
      <c r="R55" s="330">
        <v>0.67</v>
      </c>
      <c r="S55" s="535">
        <v>-0.68</v>
      </c>
    </row>
    <row r="56" spans="1:19" ht="20.100000000000001" customHeight="1">
      <c r="A56" s="40" t="s">
        <v>73</v>
      </c>
      <c r="B56" s="385"/>
      <c r="C56" s="385"/>
      <c r="D56" s="330" t="s">
        <v>68</v>
      </c>
      <c r="E56" s="330" t="s">
        <v>68</v>
      </c>
      <c r="F56" s="330" t="s">
        <v>68</v>
      </c>
      <c r="G56" s="330" t="s">
        <v>68</v>
      </c>
      <c r="H56" s="330" t="s">
        <v>68</v>
      </c>
      <c r="I56" s="330" t="s">
        <v>68</v>
      </c>
      <c r="J56" s="330" t="s">
        <v>68</v>
      </c>
      <c r="K56" s="330" t="s">
        <v>68</v>
      </c>
      <c r="L56" s="330">
        <v>0.71</v>
      </c>
      <c r="M56" s="330">
        <v>-0.77</v>
      </c>
      <c r="N56" s="330">
        <v>-4.07</v>
      </c>
      <c r="O56" s="330">
        <v>0.48</v>
      </c>
      <c r="P56" s="330">
        <v>-2.48</v>
      </c>
      <c r="Q56" s="330">
        <v>-7.57</v>
      </c>
      <c r="R56" s="330">
        <v>6.19</v>
      </c>
      <c r="S56" s="330" t="s">
        <v>68</v>
      </c>
    </row>
    <row r="57" spans="1:19" ht="20.100000000000001" customHeight="1">
      <c r="A57" s="40" t="s">
        <v>74</v>
      </c>
      <c r="C57" s="102"/>
      <c r="D57" s="330">
        <v>0.38</v>
      </c>
      <c r="E57" s="330">
        <v>0.69</v>
      </c>
      <c r="F57" s="330">
        <v>0.2</v>
      </c>
      <c r="G57" s="330">
        <v>0.40000000000000013</v>
      </c>
      <c r="H57" s="330">
        <v>1.05</v>
      </c>
      <c r="I57" s="330">
        <v>0.38</v>
      </c>
      <c r="J57" s="330">
        <v>0.19</v>
      </c>
      <c r="K57" s="330">
        <v>0.43</v>
      </c>
      <c r="L57" s="330">
        <v>1.23</v>
      </c>
      <c r="M57" s="330">
        <v>-0.53</v>
      </c>
      <c r="N57" s="330">
        <v>-0.81</v>
      </c>
      <c r="O57" s="330">
        <v>0.95</v>
      </c>
      <c r="P57" s="330">
        <v>-2.5</v>
      </c>
      <c r="Q57" s="330">
        <v>-6.4</v>
      </c>
      <c r="R57" s="330">
        <v>6.86</v>
      </c>
      <c r="S57" s="535">
        <v>-0.68</v>
      </c>
    </row>
    <row r="58" spans="1:19" ht="20.100000000000001" customHeight="1">
      <c r="C58" s="102"/>
    </row>
    <row r="59" spans="1:19" ht="20.100000000000001" customHeight="1">
      <c r="A59" s="40" t="s">
        <v>75</v>
      </c>
      <c r="C59" s="102"/>
    </row>
    <row r="60" spans="1:19" ht="20.100000000000001" customHeight="1">
      <c r="A60" s="41"/>
    </row>
    <row r="61" spans="1:19" ht="36.75" thickBot="1">
      <c r="A61" s="24" t="s">
        <v>3</v>
      </c>
      <c r="B61" s="4"/>
      <c r="C61" s="4"/>
      <c r="D61" s="324" t="s">
        <v>429</v>
      </c>
      <c r="E61" s="324" t="s">
        <v>430</v>
      </c>
      <c r="F61" s="324" t="s">
        <v>431</v>
      </c>
      <c r="G61" s="324" t="s">
        <v>432</v>
      </c>
      <c r="H61" s="324" t="s">
        <v>433</v>
      </c>
      <c r="I61" s="324" t="s">
        <v>434</v>
      </c>
      <c r="J61" s="324" t="s">
        <v>435</v>
      </c>
      <c r="K61" s="324" t="s">
        <v>436</v>
      </c>
      <c r="L61" s="352" t="s">
        <v>682</v>
      </c>
      <c r="M61" s="352" t="s">
        <v>683</v>
      </c>
      <c r="N61" s="352" t="s">
        <v>684</v>
      </c>
      <c r="O61" s="352" t="s">
        <v>685</v>
      </c>
      <c r="P61" s="352" t="s">
        <v>531</v>
      </c>
      <c r="Q61" s="352" t="s">
        <v>532</v>
      </c>
      <c r="R61" s="352" t="s">
        <v>190</v>
      </c>
      <c r="S61" s="324" t="s">
        <v>191</v>
      </c>
    </row>
    <row r="62" spans="1:19" ht="19.5" customHeight="1">
      <c r="A62" s="39" t="s">
        <v>12</v>
      </c>
      <c r="D62" s="88">
        <v>408</v>
      </c>
      <c r="E62" s="88">
        <v>232</v>
      </c>
      <c r="F62" s="88">
        <v>153</v>
      </c>
      <c r="G62" s="88">
        <v>398</v>
      </c>
      <c r="H62" s="88">
        <v>393</v>
      </c>
      <c r="I62" s="88">
        <v>203</v>
      </c>
      <c r="J62" s="88">
        <v>-179</v>
      </c>
      <c r="K62" s="88">
        <v>928</v>
      </c>
      <c r="L62" s="88">
        <v>459</v>
      </c>
      <c r="M62" s="88">
        <v>207</v>
      </c>
      <c r="N62" s="88">
        <v>243</v>
      </c>
      <c r="O62" s="88">
        <v>519</v>
      </c>
      <c r="P62" s="88">
        <v>388</v>
      </c>
      <c r="Q62" s="88">
        <v>318</v>
      </c>
      <c r="R62" s="88">
        <v>421</v>
      </c>
      <c r="S62" s="88">
        <v>744</v>
      </c>
    </row>
    <row r="63" spans="1:19" ht="19.5" customHeight="1">
      <c r="A63" s="636" t="s">
        <v>13</v>
      </c>
      <c r="B63" s="637"/>
      <c r="C63" s="637"/>
      <c r="D63" s="88">
        <v>-3</v>
      </c>
      <c r="E63" s="88">
        <v>0</v>
      </c>
      <c r="F63" s="88">
        <v>-6</v>
      </c>
      <c r="G63" s="88">
        <v>0</v>
      </c>
      <c r="H63" s="88">
        <v>0</v>
      </c>
      <c r="I63" s="88">
        <v>-1</v>
      </c>
      <c r="J63" s="88">
        <v>-1</v>
      </c>
      <c r="K63" s="88">
        <v>4</v>
      </c>
      <c r="L63" s="88">
        <v>0</v>
      </c>
      <c r="M63" s="88">
        <v>-29</v>
      </c>
      <c r="N63" s="88">
        <v>-1</v>
      </c>
      <c r="O63" s="88">
        <v>-5</v>
      </c>
      <c r="P63" s="88">
        <v>-275</v>
      </c>
      <c r="Q63" s="88">
        <v>-46</v>
      </c>
      <c r="R63" s="88">
        <v>-35</v>
      </c>
      <c r="S63" s="88">
        <v>-550</v>
      </c>
    </row>
    <row r="64" spans="1:19" ht="19.5" customHeight="1">
      <c r="A64" s="636" t="s">
        <v>14</v>
      </c>
      <c r="B64" s="637"/>
      <c r="C64" s="637"/>
      <c r="D64" s="88">
        <v>3</v>
      </c>
      <c r="E64" s="88">
        <v>3</v>
      </c>
      <c r="F64" s="88">
        <v>3</v>
      </c>
      <c r="G64" s="88">
        <v>-2</v>
      </c>
      <c r="H64" s="88">
        <v>413</v>
      </c>
      <c r="I64" s="88">
        <v>69</v>
      </c>
      <c r="J64" s="88">
        <v>299</v>
      </c>
      <c r="K64" s="88">
        <v>-16</v>
      </c>
      <c r="L64" s="88">
        <v>50</v>
      </c>
      <c r="M64" s="88">
        <v>12</v>
      </c>
      <c r="N64" s="88">
        <v>2612</v>
      </c>
      <c r="O64" s="88">
        <v>-1</v>
      </c>
      <c r="P64" s="88">
        <v>3</v>
      </c>
      <c r="Q64" s="88">
        <v>640</v>
      </c>
      <c r="R64" s="88">
        <v>138</v>
      </c>
      <c r="S64" s="88">
        <v>5</v>
      </c>
    </row>
    <row r="65" spans="1:19" ht="19.5" customHeight="1">
      <c r="A65" s="8" t="s">
        <v>772</v>
      </c>
      <c r="B65" s="432"/>
      <c r="C65" s="432"/>
      <c r="H65" s="88">
        <v>-222</v>
      </c>
      <c r="I65" s="330" t="s">
        <v>68</v>
      </c>
      <c r="J65" s="330" t="s">
        <v>68</v>
      </c>
      <c r="K65" s="330" t="s">
        <v>68</v>
      </c>
      <c r="L65" s="330" t="s">
        <v>68</v>
      </c>
      <c r="M65" s="330" t="s">
        <v>68</v>
      </c>
      <c r="N65" s="330" t="s">
        <v>68</v>
      </c>
      <c r="O65" s="330" t="s">
        <v>68</v>
      </c>
      <c r="P65" s="330" t="s">
        <v>68</v>
      </c>
      <c r="Q65" s="330" t="s">
        <v>68</v>
      </c>
      <c r="R65" s="330" t="s">
        <v>68</v>
      </c>
      <c r="S65" s="253" t="s">
        <v>68</v>
      </c>
    </row>
    <row r="66" spans="1:19" ht="20.100000000000001" customHeight="1">
      <c r="A66" s="636" t="s">
        <v>76</v>
      </c>
      <c r="B66" s="637"/>
      <c r="C66" s="637"/>
      <c r="D66" s="88">
        <v>-46</v>
      </c>
      <c r="E66" s="88">
        <v>-5</v>
      </c>
      <c r="F66" s="88">
        <v>-27</v>
      </c>
      <c r="G66" s="88">
        <v>5</v>
      </c>
      <c r="H66" s="88">
        <v>19</v>
      </c>
      <c r="I66" s="88">
        <v>154</v>
      </c>
      <c r="J66" s="88">
        <v>-242</v>
      </c>
      <c r="K66" s="88">
        <v>-605</v>
      </c>
      <c r="L66" s="88">
        <v>21</v>
      </c>
      <c r="M66" s="88">
        <v>58</v>
      </c>
      <c r="N66" s="88">
        <v>146</v>
      </c>
      <c r="O66" s="88">
        <v>40</v>
      </c>
      <c r="P66" s="88">
        <v>160</v>
      </c>
      <c r="Q66" s="88">
        <v>-141</v>
      </c>
      <c r="R66" s="88">
        <v>396</v>
      </c>
      <c r="S66" s="88">
        <v>-808</v>
      </c>
    </row>
    <row r="67" spans="1:19" ht="20.100000000000001" customHeight="1">
      <c r="A67" s="8" t="s">
        <v>77</v>
      </c>
      <c r="B67" s="42"/>
      <c r="C67" s="106"/>
      <c r="D67" s="329"/>
      <c r="E67" s="329"/>
      <c r="F67" s="329"/>
      <c r="G67" s="329"/>
      <c r="H67" s="329"/>
      <c r="I67" s="329">
        <v>115</v>
      </c>
      <c r="J67" s="329">
        <v>123</v>
      </c>
      <c r="K67" s="329">
        <v>147</v>
      </c>
      <c r="L67" s="329">
        <v>0</v>
      </c>
      <c r="M67" s="329">
        <v>0</v>
      </c>
      <c r="N67" s="329">
        <v>0</v>
      </c>
      <c r="O67" s="329">
        <v>-6</v>
      </c>
      <c r="P67" s="329">
        <v>-29</v>
      </c>
      <c r="Q67" s="329">
        <v>-3</v>
      </c>
      <c r="R67" s="329">
        <v>-3</v>
      </c>
      <c r="S67" s="329">
        <v>-45</v>
      </c>
    </row>
    <row r="68" spans="1:19" ht="20.100000000000001" customHeight="1">
      <c r="A68" s="296" t="s">
        <v>768</v>
      </c>
      <c r="B68" s="297"/>
      <c r="C68" s="42"/>
      <c r="D68" s="331">
        <v>-45</v>
      </c>
      <c r="E68" s="331">
        <v>-2</v>
      </c>
      <c r="F68" s="331">
        <v>-29</v>
      </c>
      <c r="G68" s="331">
        <v>3</v>
      </c>
      <c r="H68" s="331">
        <v>210</v>
      </c>
      <c r="I68" s="331">
        <v>336</v>
      </c>
      <c r="J68" s="331">
        <v>178</v>
      </c>
      <c r="K68" s="331">
        <v>-470</v>
      </c>
      <c r="L68" s="331">
        <v>71</v>
      </c>
      <c r="M68" s="331">
        <v>41</v>
      </c>
      <c r="N68" s="331">
        <v>2757</v>
      </c>
      <c r="O68" s="331">
        <v>28</v>
      </c>
      <c r="P68" s="331">
        <v>-142</v>
      </c>
      <c r="Q68" s="331">
        <v>449</v>
      </c>
      <c r="R68" s="331">
        <v>496</v>
      </c>
      <c r="S68" s="331">
        <v>-1397</v>
      </c>
    </row>
    <row r="69" spans="1:19" ht="20.100000000000001" customHeight="1" thickBot="1">
      <c r="A69" s="135" t="s">
        <v>16</v>
      </c>
      <c r="B69" s="136"/>
      <c r="C69" s="118"/>
      <c r="D69" s="340">
        <v>363</v>
      </c>
      <c r="E69" s="340">
        <v>230</v>
      </c>
      <c r="F69" s="340">
        <v>124</v>
      </c>
      <c r="G69" s="340">
        <v>401</v>
      </c>
      <c r="H69" s="340">
        <v>603</v>
      </c>
      <c r="I69" s="340">
        <v>539</v>
      </c>
      <c r="J69" s="340">
        <v>-1</v>
      </c>
      <c r="K69" s="340">
        <v>458</v>
      </c>
      <c r="L69" s="340">
        <v>530</v>
      </c>
      <c r="M69" s="340">
        <v>248</v>
      </c>
      <c r="N69" s="340">
        <v>3000</v>
      </c>
      <c r="O69" s="340">
        <v>547</v>
      </c>
      <c r="P69" s="340">
        <v>246</v>
      </c>
      <c r="Q69" s="340">
        <v>767</v>
      </c>
      <c r="R69" s="340">
        <v>917</v>
      </c>
      <c r="S69" s="340">
        <v>-653</v>
      </c>
    </row>
    <row r="70" spans="1:19" ht="20.100000000000001" customHeight="1" thickTop="1">
      <c r="A70" s="41"/>
    </row>
    <row r="71" spans="1:19" ht="20.100000000000001" customHeight="1">
      <c r="A71" s="40" t="s">
        <v>773</v>
      </c>
      <c r="C71" s="102"/>
      <c r="D71" s="330"/>
      <c r="E71" s="330"/>
      <c r="F71" s="330"/>
      <c r="G71" s="330"/>
      <c r="H71" s="330"/>
      <c r="I71" s="330"/>
      <c r="J71" s="330"/>
      <c r="K71" s="330"/>
      <c r="L71" s="330"/>
      <c r="M71" s="330"/>
      <c r="N71" s="330"/>
      <c r="O71" s="330"/>
      <c r="P71" s="330"/>
      <c r="Q71" s="330"/>
      <c r="R71" s="330"/>
      <c r="S71" s="253"/>
    </row>
    <row r="72" spans="1:19" ht="20.100000000000001" customHeight="1">
      <c r="A72" s="40" t="s">
        <v>774</v>
      </c>
      <c r="C72" s="102"/>
      <c r="D72" s="330"/>
      <c r="E72" s="330"/>
      <c r="F72" s="330"/>
      <c r="G72" s="330"/>
      <c r="H72" s="330"/>
      <c r="I72" s="330"/>
      <c r="J72" s="330"/>
      <c r="K72" s="330"/>
      <c r="L72" s="330"/>
      <c r="M72" s="330"/>
      <c r="N72" s="330"/>
      <c r="O72" s="330"/>
      <c r="P72" s="330"/>
      <c r="Q72" s="330"/>
      <c r="R72" s="330"/>
      <c r="S72" s="253"/>
    </row>
    <row r="73" spans="1:19" ht="20.100000000000001" customHeight="1">
      <c r="A73" s="41"/>
    </row>
    <row r="74" spans="1:19" ht="20.100000000000001" customHeight="1">
      <c r="A74" s="39" t="s">
        <v>78</v>
      </c>
    </row>
    <row r="75" spans="1:19" ht="37.5" customHeight="1" thickBot="1">
      <c r="A75" s="3" t="s">
        <v>3</v>
      </c>
      <c r="B75" s="14"/>
      <c r="C75" s="100"/>
      <c r="D75" s="358" t="s">
        <v>775</v>
      </c>
      <c r="E75" s="358" t="s">
        <v>776</v>
      </c>
      <c r="F75" s="358" t="s">
        <v>513</v>
      </c>
      <c r="G75" s="358" t="s">
        <v>514</v>
      </c>
      <c r="H75" s="358" t="s">
        <v>515</v>
      </c>
      <c r="I75" s="358" t="s">
        <v>777</v>
      </c>
      <c r="J75" s="358" t="s">
        <v>517</v>
      </c>
      <c r="K75" s="358" t="s">
        <v>518</v>
      </c>
      <c r="L75" s="358" t="s">
        <v>519</v>
      </c>
      <c r="M75" s="358" t="s">
        <v>520</v>
      </c>
      <c r="N75" s="358" t="s">
        <v>521</v>
      </c>
      <c r="O75" s="358" t="s">
        <v>522</v>
      </c>
      <c r="P75" s="358" t="s">
        <v>79</v>
      </c>
      <c r="Q75" s="358" t="s">
        <v>80</v>
      </c>
      <c r="R75" s="358" t="s">
        <v>81</v>
      </c>
      <c r="S75" s="358" t="s">
        <v>82</v>
      </c>
    </row>
    <row r="76" spans="1:19" ht="19.5" customHeight="1">
      <c r="C76" s="102"/>
    </row>
    <row r="77" spans="1:19" ht="20.100000000000001" customHeight="1">
      <c r="A77" s="39" t="s">
        <v>93</v>
      </c>
      <c r="C77" s="102"/>
    </row>
    <row r="78" spans="1:19" ht="20.100000000000001" customHeight="1">
      <c r="A78" s="39" t="s">
        <v>94</v>
      </c>
      <c r="C78" s="137"/>
    </row>
    <row r="79" spans="1:19" ht="20.100000000000001" customHeight="1">
      <c r="A79" s="40" t="s">
        <v>778</v>
      </c>
      <c r="C79" s="102"/>
      <c r="D79" s="88">
        <v>1119</v>
      </c>
      <c r="E79" s="88">
        <v>1113</v>
      </c>
      <c r="F79" s="88">
        <v>1102</v>
      </c>
      <c r="G79" s="88">
        <v>1143</v>
      </c>
      <c r="H79" s="88">
        <v>2516</v>
      </c>
      <c r="I79" s="88">
        <v>2281</v>
      </c>
      <c r="J79" s="88">
        <v>2248</v>
      </c>
      <c r="K79" s="88">
        <v>2268</v>
      </c>
      <c r="L79" s="88">
        <v>2201</v>
      </c>
      <c r="M79" s="88">
        <v>2179</v>
      </c>
      <c r="N79" s="88">
        <v>2167</v>
      </c>
      <c r="O79" s="88">
        <v>2167</v>
      </c>
      <c r="P79" s="88">
        <v>1954</v>
      </c>
      <c r="Q79" s="88">
        <v>1897</v>
      </c>
      <c r="R79" s="88">
        <v>654</v>
      </c>
      <c r="S79" s="88">
        <v>657</v>
      </c>
    </row>
    <row r="80" spans="1:19" ht="20.100000000000001" customHeight="1">
      <c r="A80" s="40" t="s">
        <v>96</v>
      </c>
      <c r="C80" s="102"/>
      <c r="D80" s="88">
        <v>10231</v>
      </c>
      <c r="E80" s="88">
        <v>10288</v>
      </c>
      <c r="F80" s="88">
        <v>10233</v>
      </c>
      <c r="G80" s="88">
        <v>10123</v>
      </c>
      <c r="H80" s="88">
        <v>18916</v>
      </c>
      <c r="I80" s="88">
        <v>19528</v>
      </c>
      <c r="J80" s="88">
        <v>18887</v>
      </c>
      <c r="K80" s="88">
        <v>19367</v>
      </c>
      <c r="L80" s="88">
        <v>19056</v>
      </c>
      <c r="M80" s="88">
        <v>19029</v>
      </c>
      <c r="N80" s="88">
        <v>19052</v>
      </c>
      <c r="O80" s="88">
        <v>19049</v>
      </c>
      <c r="P80" s="88">
        <v>17111</v>
      </c>
      <c r="Q80" s="88">
        <v>18336</v>
      </c>
      <c r="R80" s="88">
        <v>8252</v>
      </c>
      <c r="S80" s="88">
        <v>7266</v>
      </c>
    </row>
    <row r="81" spans="1:45" ht="20.100000000000001" customHeight="1">
      <c r="A81" s="40" t="s">
        <v>97</v>
      </c>
      <c r="C81" s="102"/>
      <c r="D81" s="88">
        <v>6032</v>
      </c>
      <c r="E81" s="88">
        <v>6295</v>
      </c>
      <c r="F81" s="88">
        <v>6328</v>
      </c>
      <c r="G81" s="88">
        <v>6435</v>
      </c>
      <c r="H81" s="88">
        <v>2738</v>
      </c>
      <c r="I81" s="88">
        <v>2872</v>
      </c>
      <c r="J81" s="88">
        <v>2716</v>
      </c>
      <c r="K81" s="88">
        <v>2912</v>
      </c>
      <c r="L81" s="88">
        <v>2973</v>
      </c>
      <c r="M81" s="88">
        <v>2429</v>
      </c>
      <c r="N81" s="88">
        <v>2443</v>
      </c>
      <c r="O81" s="88">
        <v>2461</v>
      </c>
      <c r="P81" s="88">
        <v>2225</v>
      </c>
      <c r="Q81" s="88">
        <v>2316</v>
      </c>
      <c r="R81" s="88">
        <v>1586</v>
      </c>
      <c r="S81" s="88">
        <v>1249</v>
      </c>
    </row>
    <row r="82" spans="1:45" ht="20.100000000000001" customHeight="1">
      <c r="A82" s="40" t="s">
        <v>98</v>
      </c>
      <c r="C82" s="102"/>
      <c r="D82" s="88">
        <v>903</v>
      </c>
      <c r="E82" s="88">
        <v>805</v>
      </c>
      <c r="F82" s="88">
        <v>807</v>
      </c>
      <c r="G82" s="88">
        <v>813</v>
      </c>
      <c r="H82" s="88">
        <v>2962</v>
      </c>
      <c r="I82" s="88">
        <v>3106</v>
      </c>
      <c r="J82" s="88">
        <v>3120</v>
      </c>
      <c r="K82" s="88">
        <v>3445</v>
      </c>
      <c r="L82" s="88">
        <v>3406</v>
      </c>
      <c r="M82" s="88">
        <v>3475</v>
      </c>
      <c r="N82" s="88">
        <v>3452</v>
      </c>
      <c r="O82" s="88">
        <v>3515</v>
      </c>
      <c r="P82" s="88">
        <v>3399</v>
      </c>
      <c r="Q82" s="88">
        <v>3213</v>
      </c>
      <c r="R82" s="88">
        <v>957</v>
      </c>
      <c r="S82" s="88">
        <v>966</v>
      </c>
    </row>
    <row r="83" spans="1:45" ht="20.100000000000001" customHeight="1">
      <c r="A83" s="40" t="s">
        <v>99</v>
      </c>
      <c r="C83" s="102"/>
      <c r="D83" s="88">
        <v>142</v>
      </c>
      <c r="E83" s="88">
        <v>139</v>
      </c>
      <c r="F83" s="88">
        <v>154</v>
      </c>
      <c r="G83" s="88">
        <v>151</v>
      </c>
      <c r="H83" s="88">
        <v>460</v>
      </c>
      <c r="I83" s="88">
        <v>451</v>
      </c>
      <c r="J83" s="88">
        <v>459</v>
      </c>
      <c r="K83" s="88">
        <v>479</v>
      </c>
      <c r="L83" s="88">
        <v>585</v>
      </c>
      <c r="M83" s="88">
        <v>601</v>
      </c>
      <c r="N83" s="88">
        <v>662</v>
      </c>
      <c r="O83" s="88">
        <v>570</v>
      </c>
      <c r="P83" s="88">
        <v>579</v>
      </c>
      <c r="Q83" s="88">
        <v>1209</v>
      </c>
      <c r="R83" s="88">
        <v>933</v>
      </c>
      <c r="S83" s="88">
        <v>628</v>
      </c>
    </row>
    <row r="84" spans="1:45" ht="20.100000000000001" customHeight="1">
      <c r="A84" s="40" t="s">
        <v>100</v>
      </c>
      <c r="C84" s="102"/>
      <c r="D84" s="88">
        <v>80</v>
      </c>
      <c r="E84" s="88">
        <v>78</v>
      </c>
      <c r="F84" s="88">
        <v>75</v>
      </c>
      <c r="G84" s="88">
        <v>77</v>
      </c>
      <c r="H84" s="88">
        <v>1088</v>
      </c>
      <c r="I84" s="88">
        <v>958</v>
      </c>
      <c r="J84" s="88">
        <v>1038</v>
      </c>
      <c r="K84" s="88">
        <v>1089</v>
      </c>
      <c r="L84" s="88">
        <v>1009</v>
      </c>
      <c r="M84" s="88">
        <v>1093</v>
      </c>
      <c r="N84" s="88">
        <v>2793</v>
      </c>
      <c r="O84" s="88">
        <v>2149</v>
      </c>
      <c r="P84" s="88">
        <v>3180</v>
      </c>
      <c r="Q84" s="88">
        <v>4886</v>
      </c>
      <c r="R84" s="88">
        <v>844</v>
      </c>
      <c r="S84" s="88">
        <v>933</v>
      </c>
    </row>
    <row r="85" spans="1:45" ht="20.100000000000001" customHeight="1">
      <c r="A85" s="40" t="s">
        <v>101</v>
      </c>
      <c r="C85" s="102"/>
      <c r="D85" s="88">
        <v>202</v>
      </c>
      <c r="E85" s="88">
        <v>219</v>
      </c>
      <c r="F85" s="88">
        <v>231</v>
      </c>
      <c r="G85" s="88">
        <v>180</v>
      </c>
      <c r="H85" s="88">
        <v>5497</v>
      </c>
      <c r="I85" s="88">
        <v>4541</v>
      </c>
      <c r="J85" s="88">
        <v>3816</v>
      </c>
      <c r="K85" s="88">
        <v>2946</v>
      </c>
      <c r="L85" s="88">
        <v>4760</v>
      </c>
      <c r="M85" s="88">
        <v>11834</v>
      </c>
      <c r="N85" s="88">
        <v>35850</v>
      </c>
      <c r="O85" s="88">
        <v>17096</v>
      </c>
      <c r="P85" s="88">
        <v>38217</v>
      </c>
      <c r="Q85" s="88">
        <v>60127</v>
      </c>
      <c r="R85" s="88">
        <v>679</v>
      </c>
      <c r="S85" s="88">
        <v>343</v>
      </c>
    </row>
    <row r="86" spans="1:45" ht="20.100000000000001" customHeight="1">
      <c r="A86" s="107" t="s">
        <v>102</v>
      </c>
      <c r="B86" s="107"/>
      <c r="C86" s="108"/>
      <c r="D86" s="329">
        <v>679</v>
      </c>
      <c r="E86" s="329">
        <v>709</v>
      </c>
      <c r="F86" s="329">
        <v>682</v>
      </c>
      <c r="G86" s="329">
        <v>651</v>
      </c>
      <c r="H86" s="329">
        <v>2176</v>
      </c>
      <c r="I86" s="329">
        <v>2345</v>
      </c>
      <c r="J86" s="329">
        <v>2347</v>
      </c>
      <c r="K86" s="329">
        <v>2402</v>
      </c>
      <c r="L86" s="329">
        <v>2370</v>
      </c>
      <c r="M86" s="329">
        <v>2472</v>
      </c>
      <c r="N86" s="329">
        <v>2440</v>
      </c>
      <c r="O86" s="329">
        <v>2392</v>
      </c>
      <c r="P86" s="329">
        <v>1321</v>
      </c>
      <c r="Q86" s="329">
        <v>1327</v>
      </c>
      <c r="R86" s="329">
        <v>738</v>
      </c>
      <c r="S86" s="329">
        <v>624</v>
      </c>
    </row>
    <row r="87" spans="1:45" ht="20.100000000000001" customHeight="1">
      <c r="A87" s="39" t="s">
        <v>779</v>
      </c>
      <c r="B87" s="39"/>
      <c r="C87" s="102"/>
      <c r="D87" s="253">
        <v>19388</v>
      </c>
      <c r="E87" s="253">
        <v>19645</v>
      </c>
      <c r="F87" s="253">
        <v>19612</v>
      </c>
      <c r="G87" s="253">
        <v>19571</v>
      </c>
      <c r="H87" s="253">
        <v>36355</v>
      </c>
      <c r="I87" s="253">
        <v>36084</v>
      </c>
      <c r="J87" s="253">
        <v>34632</v>
      </c>
      <c r="K87" s="253">
        <v>34908</v>
      </c>
      <c r="L87" s="253">
        <v>36362</v>
      </c>
      <c r="M87" s="253">
        <v>43112</v>
      </c>
      <c r="N87" s="253">
        <v>68859</v>
      </c>
      <c r="O87" s="253">
        <v>49399</v>
      </c>
      <c r="P87" s="253">
        <v>67987</v>
      </c>
      <c r="Q87" s="253">
        <v>93313</v>
      </c>
      <c r="R87" s="253">
        <v>14644</v>
      </c>
      <c r="S87" s="88">
        <v>12668</v>
      </c>
    </row>
    <row r="88" spans="1:45" ht="20.100000000000001" customHeight="1">
      <c r="C88" s="102"/>
    </row>
    <row r="89" spans="1:45" ht="20.100000000000001" customHeight="1">
      <c r="A89" s="39" t="s">
        <v>104</v>
      </c>
      <c r="C89" s="137"/>
    </row>
    <row r="90" spans="1:45" ht="20.100000000000001" customHeight="1">
      <c r="A90" s="40" t="s">
        <v>780</v>
      </c>
      <c r="C90" s="102"/>
      <c r="D90" s="88">
        <v>235</v>
      </c>
      <c r="E90" s="88">
        <v>247</v>
      </c>
      <c r="F90" s="88">
        <v>245</v>
      </c>
      <c r="G90" s="88">
        <v>230</v>
      </c>
      <c r="H90" s="88">
        <v>1825</v>
      </c>
      <c r="I90" s="88">
        <v>2094</v>
      </c>
      <c r="J90" s="88">
        <v>1822</v>
      </c>
      <c r="K90" s="88">
        <v>1936</v>
      </c>
      <c r="L90" s="88">
        <v>2089</v>
      </c>
      <c r="M90" s="88">
        <v>2235</v>
      </c>
      <c r="N90" s="88">
        <v>2884</v>
      </c>
      <c r="O90" s="88">
        <v>2275</v>
      </c>
      <c r="P90" s="88">
        <v>3895</v>
      </c>
      <c r="Q90" s="88">
        <v>3983</v>
      </c>
      <c r="R90" s="88">
        <v>307</v>
      </c>
      <c r="S90" s="88">
        <v>465</v>
      </c>
    </row>
    <row r="91" spans="1:45" ht="20.100000000000001" customHeight="1">
      <c r="A91" s="40" t="s">
        <v>101</v>
      </c>
      <c r="C91" s="102"/>
      <c r="D91" s="88">
        <v>231</v>
      </c>
      <c r="E91" s="88">
        <v>210</v>
      </c>
      <c r="F91" s="88">
        <v>186</v>
      </c>
      <c r="G91" s="88">
        <v>131</v>
      </c>
      <c r="H91" s="88">
        <v>17708</v>
      </c>
      <c r="I91" s="88">
        <v>10951</v>
      </c>
      <c r="J91" s="88">
        <v>6487</v>
      </c>
      <c r="K91" s="88">
        <v>7531</v>
      </c>
      <c r="L91" s="88">
        <v>9868</v>
      </c>
      <c r="M91" s="88">
        <v>28115</v>
      </c>
      <c r="N91" s="88">
        <v>69351</v>
      </c>
      <c r="O91" s="88">
        <v>65392</v>
      </c>
      <c r="P91" s="88">
        <v>105593</v>
      </c>
      <c r="Q91" s="88">
        <v>107673</v>
      </c>
      <c r="R91" s="88">
        <v>3166</v>
      </c>
      <c r="S91" s="88">
        <v>1486</v>
      </c>
    </row>
    <row r="92" spans="1:45" ht="20.100000000000001" customHeight="1">
      <c r="A92" s="40" t="s">
        <v>106</v>
      </c>
      <c r="C92" s="102"/>
      <c r="D92" s="88">
        <v>411</v>
      </c>
      <c r="E92" s="88">
        <v>338</v>
      </c>
      <c r="F92" s="88">
        <v>407</v>
      </c>
      <c r="G92" s="88">
        <v>384</v>
      </c>
      <c r="H92" s="88">
        <v>485</v>
      </c>
      <c r="I92" s="88">
        <v>566</v>
      </c>
      <c r="J92" s="88">
        <v>645</v>
      </c>
      <c r="K92" s="88">
        <v>598</v>
      </c>
      <c r="L92" s="88">
        <v>640</v>
      </c>
      <c r="M92" s="88">
        <v>588</v>
      </c>
      <c r="N92" s="88">
        <v>644</v>
      </c>
      <c r="O92" s="88">
        <v>715</v>
      </c>
      <c r="P92" s="88">
        <v>640</v>
      </c>
      <c r="Q92" s="88">
        <v>687</v>
      </c>
      <c r="R92" s="88">
        <v>4651</v>
      </c>
      <c r="S92" s="88">
        <v>660</v>
      </c>
    </row>
    <row r="93" spans="1:45" s="361" customFormat="1" ht="20.100000000000001" customHeight="1">
      <c r="A93" s="40" t="s">
        <v>781</v>
      </c>
      <c r="B93" s="40"/>
      <c r="C93" s="102"/>
      <c r="D93" s="88">
        <v>127</v>
      </c>
      <c r="E93" s="88">
        <v>139</v>
      </c>
      <c r="F93" s="88">
        <v>136</v>
      </c>
      <c r="G93" s="88">
        <v>133</v>
      </c>
      <c r="H93" s="88">
        <v>136</v>
      </c>
      <c r="I93" s="88">
        <v>195</v>
      </c>
      <c r="J93" s="88">
        <v>205</v>
      </c>
      <c r="K93" s="88">
        <v>156</v>
      </c>
      <c r="L93" s="88">
        <v>153</v>
      </c>
      <c r="M93" s="88">
        <v>222</v>
      </c>
      <c r="N93" s="88">
        <v>204</v>
      </c>
      <c r="O93" s="88">
        <v>161</v>
      </c>
      <c r="P93" s="88">
        <v>170</v>
      </c>
      <c r="Q93" s="88">
        <v>256</v>
      </c>
      <c r="R93" s="88">
        <v>103</v>
      </c>
      <c r="S93" s="88">
        <v>71</v>
      </c>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row>
    <row r="94" spans="1:45" s="361" customFormat="1" ht="20.100000000000001" customHeight="1">
      <c r="A94" s="40" t="s">
        <v>108</v>
      </c>
      <c r="B94" s="40"/>
      <c r="C94" s="102"/>
      <c r="D94" s="88">
        <v>285</v>
      </c>
      <c r="E94" s="88">
        <v>249</v>
      </c>
      <c r="F94" s="88">
        <v>192</v>
      </c>
      <c r="G94" s="88">
        <v>177</v>
      </c>
      <c r="H94" s="88">
        <v>559</v>
      </c>
      <c r="I94" s="88">
        <v>372</v>
      </c>
      <c r="J94" s="88">
        <v>573</v>
      </c>
      <c r="K94" s="88">
        <v>1132</v>
      </c>
      <c r="L94" s="88">
        <v>1118</v>
      </c>
      <c r="M94" s="88">
        <v>2420</v>
      </c>
      <c r="N94" s="88">
        <v>6452</v>
      </c>
      <c r="O94" s="88">
        <v>9163</v>
      </c>
      <c r="P94" s="88">
        <v>7441</v>
      </c>
      <c r="Q94" s="88">
        <v>10719</v>
      </c>
      <c r="R94" s="88">
        <v>3694</v>
      </c>
      <c r="S94" s="88">
        <v>2607</v>
      </c>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row>
    <row r="95" spans="1:45" ht="20.100000000000001" customHeight="1">
      <c r="A95" s="40" t="s">
        <v>109</v>
      </c>
      <c r="C95" s="102"/>
      <c r="D95" s="88">
        <v>995</v>
      </c>
      <c r="E95" s="88">
        <v>688</v>
      </c>
      <c r="F95" s="88">
        <v>652</v>
      </c>
      <c r="G95" s="88">
        <v>999</v>
      </c>
      <c r="H95" s="88">
        <v>7681</v>
      </c>
      <c r="I95" s="88">
        <v>5709</v>
      </c>
      <c r="J95" s="88">
        <v>7163</v>
      </c>
      <c r="K95" s="88">
        <v>8906</v>
      </c>
      <c r="L95" s="88">
        <v>8852</v>
      </c>
      <c r="M95" s="88">
        <v>7805</v>
      </c>
      <c r="N95" s="88">
        <v>9421</v>
      </c>
      <c r="O95" s="88">
        <v>14856</v>
      </c>
      <c r="P95" s="88">
        <v>13323</v>
      </c>
      <c r="Q95" s="88">
        <v>10781</v>
      </c>
      <c r="R95" s="88">
        <v>1019</v>
      </c>
      <c r="S95" s="88">
        <v>1767</v>
      </c>
    </row>
    <row r="96" spans="1:45" ht="20.100000000000001" customHeight="1">
      <c r="A96" s="40" t="s">
        <v>110</v>
      </c>
      <c r="C96" s="102"/>
      <c r="D96" s="88">
        <v>1692</v>
      </c>
      <c r="E96" s="88">
        <v>1297</v>
      </c>
      <c r="F96" s="88">
        <v>1430</v>
      </c>
      <c r="G96" s="88">
        <v>1433</v>
      </c>
      <c r="H96" s="88">
        <v>4081</v>
      </c>
      <c r="I96" s="88">
        <v>2403</v>
      </c>
      <c r="J96" s="88">
        <v>2474</v>
      </c>
      <c r="K96" s="88">
        <v>2308</v>
      </c>
      <c r="L96" s="88">
        <v>3598</v>
      </c>
      <c r="M96" s="88">
        <v>1703</v>
      </c>
      <c r="N96" s="88">
        <v>6236</v>
      </c>
      <c r="O96" s="88">
        <v>7592</v>
      </c>
      <c r="P96" s="88">
        <v>6419</v>
      </c>
      <c r="Q96" s="88">
        <v>4165</v>
      </c>
      <c r="R96" s="88">
        <v>3638</v>
      </c>
      <c r="S96" s="88">
        <v>3919</v>
      </c>
    </row>
    <row r="97" spans="1:45" ht="20.100000000000001" customHeight="1">
      <c r="A97" s="107" t="s">
        <v>111</v>
      </c>
      <c r="B97" s="107"/>
      <c r="C97" s="108"/>
      <c r="D97" s="334">
        <v>0</v>
      </c>
      <c r="E97" s="334">
        <v>0</v>
      </c>
      <c r="F97" s="334">
        <v>0</v>
      </c>
      <c r="G97" s="334">
        <v>307</v>
      </c>
      <c r="H97" s="334">
        <v>167</v>
      </c>
      <c r="I97" s="334">
        <v>0</v>
      </c>
      <c r="J97" s="334">
        <v>0</v>
      </c>
      <c r="K97" s="334">
        <v>335</v>
      </c>
      <c r="L97" s="334">
        <v>737</v>
      </c>
      <c r="M97" s="334">
        <v>1399</v>
      </c>
      <c r="N97" s="334">
        <v>374</v>
      </c>
      <c r="O97" s="334">
        <v>108</v>
      </c>
      <c r="P97" s="334">
        <v>956</v>
      </c>
      <c r="Q97" s="334">
        <v>92</v>
      </c>
      <c r="R97" s="334">
        <v>498</v>
      </c>
      <c r="S97" s="334" t="s">
        <v>68</v>
      </c>
    </row>
    <row r="98" spans="1:45" ht="20.100000000000001" customHeight="1">
      <c r="A98" s="39" t="s">
        <v>782</v>
      </c>
      <c r="B98" s="39"/>
      <c r="C98" s="102"/>
      <c r="D98" s="253">
        <v>3975</v>
      </c>
      <c r="E98" s="253">
        <v>3168</v>
      </c>
      <c r="F98" s="253">
        <v>3247</v>
      </c>
      <c r="G98" s="253">
        <v>3793</v>
      </c>
      <c r="H98" s="253">
        <v>32642</v>
      </c>
      <c r="I98" s="253">
        <v>22290</v>
      </c>
      <c r="J98" s="253">
        <v>19368</v>
      </c>
      <c r="K98" s="253">
        <v>22902</v>
      </c>
      <c r="L98" s="253">
        <v>27055</v>
      </c>
      <c r="M98" s="253">
        <v>44488</v>
      </c>
      <c r="N98" s="253">
        <v>95565</v>
      </c>
      <c r="O98" s="253">
        <v>100263</v>
      </c>
      <c r="P98" s="253">
        <v>138438</v>
      </c>
      <c r="Q98" s="253">
        <v>138356</v>
      </c>
      <c r="R98" s="253">
        <v>17075</v>
      </c>
      <c r="S98" s="253">
        <v>10975</v>
      </c>
    </row>
    <row r="99" spans="1:45" ht="10.15" customHeight="1">
      <c r="C99" s="102"/>
    </row>
    <row r="100" spans="1:45" ht="20.100000000000001" customHeight="1" thickBot="1">
      <c r="A100" s="135" t="s">
        <v>113</v>
      </c>
      <c r="B100" s="135"/>
      <c r="C100" s="135"/>
      <c r="D100" s="332">
        <v>23363</v>
      </c>
      <c r="E100" s="332">
        <v>22813</v>
      </c>
      <c r="F100" s="332">
        <v>22858</v>
      </c>
      <c r="G100" s="332">
        <v>23364</v>
      </c>
      <c r="H100" s="332">
        <v>68997</v>
      </c>
      <c r="I100" s="332">
        <v>58374</v>
      </c>
      <c r="J100" s="332">
        <v>54000</v>
      </c>
      <c r="K100" s="332">
        <v>57810</v>
      </c>
      <c r="L100" s="332">
        <v>63416</v>
      </c>
      <c r="M100" s="332">
        <v>87600</v>
      </c>
      <c r="N100" s="332">
        <v>164425</v>
      </c>
      <c r="O100" s="332">
        <v>149661</v>
      </c>
      <c r="P100" s="332">
        <v>206425</v>
      </c>
      <c r="Q100" s="332">
        <v>231669</v>
      </c>
      <c r="R100" s="332">
        <v>31719</v>
      </c>
      <c r="S100" s="332">
        <v>23642</v>
      </c>
    </row>
    <row r="101" spans="1:45" ht="10.15" customHeight="1" thickTop="1">
      <c r="C101" s="102"/>
    </row>
    <row r="102" spans="1:45" ht="20.100000000000001" customHeight="1">
      <c r="A102" s="39" t="s">
        <v>114</v>
      </c>
      <c r="B102" s="18"/>
      <c r="C102" s="139"/>
    </row>
    <row r="103" spans="1:45" ht="20.100000000000001" customHeight="1">
      <c r="A103" s="39" t="s">
        <v>115</v>
      </c>
      <c r="C103" s="102"/>
    </row>
    <row r="104" spans="1:45" ht="20.100000000000001" customHeight="1">
      <c r="A104" s="40" t="s">
        <v>116</v>
      </c>
      <c r="C104" s="102"/>
      <c r="D104" s="88">
        <v>3046</v>
      </c>
      <c r="E104" s="88">
        <v>3046</v>
      </c>
      <c r="F104" s="88">
        <v>3046</v>
      </c>
      <c r="G104" s="88">
        <v>3046</v>
      </c>
      <c r="H104" s="88">
        <v>3046</v>
      </c>
      <c r="I104" s="88">
        <v>3046</v>
      </c>
      <c r="J104" s="88">
        <v>3046</v>
      </c>
      <c r="K104" s="88">
        <v>3046</v>
      </c>
      <c r="L104" s="88">
        <v>3046</v>
      </c>
      <c r="M104" s="88">
        <v>3046</v>
      </c>
      <c r="N104" s="88">
        <v>3046</v>
      </c>
      <c r="O104" s="88">
        <v>3046</v>
      </c>
      <c r="P104" s="88">
        <v>3046</v>
      </c>
      <c r="Q104" s="88">
        <v>3046</v>
      </c>
      <c r="R104" s="88">
        <v>3046</v>
      </c>
      <c r="S104" s="88">
        <v>3046</v>
      </c>
    </row>
    <row r="105" spans="1:45" ht="20.100000000000001" customHeight="1">
      <c r="A105" s="40" t="s">
        <v>117</v>
      </c>
      <c r="C105" s="102"/>
      <c r="D105" s="88">
        <v>73</v>
      </c>
      <c r="E105" s="88">
        <v>73</v>
      </c>
      <c r="F105" s="88">
        <v>73</v>
      </c>
      <c r="G105" s="88">
        <v>73</v>
      </c>
      <c r="H105" s="88">
        <v>73</v>
      </c>
      <c r="I105" s="88">
        <v>73</v>
      </c>
      <c r="J105" s="88">
        <v>73</v>
      </c>
      <c r="K105" s="88">
        <v>73</v>
      </c>
      <c r="L105" s="88">
        <v>73</v>
      </c>
      <c r="M105" s="88">
        <v>73</v>
      </c>
      <c r="N105" s="88">
        <v>73</v>
      </c>
      <c r="O105" s="88">
        <v>73</v>
      </c>
      <c r="P105" s="88">
        <v>73</v>
      </c>
      <c r="Q105" s="88">
        <v>73</v>
      </c>
      <c r="R105" s="88">
        <v>73</v>
      </c>
      <c r="S105" s="88">
        <v>73</v>
      </c>
    </row>
    <row r="106" spans="1:45" ht="20.100000000000001" customHeight="1">
      <c r="A106" s="40" t="s">
        <v>118</v>
      </c>
      <c r="C106" s="102"/>
      <c r="D106" s="323">
        <v>8783</v>
      </c>
      <c r="E106" s="323">
        <v>9358</v>
      </c>
      <c r="F106" s="323">
        <v>9493</v>
      </c>
      <c r="G106" s="323">
        <v>9982</v>
      </c>
      <c r="H106" s="323">
        <v>9996</v>
      </c>
      <c r="I106" s="323">
        <v>9909</v>
      </c>
      <c r="J106" s="323">
        <v>9492</v>
      </c>
      <c r="K106" s="323">
        <v>10149</v>
      </c>
      <c r="L106" s="323">
        <v>11329</v>
      </c>
      <c r="M106" s="323">
        <v>9930</v>
      </c>
      <c r="N106" s="323">
        <v>9263</v>
      </c>
      <c r="O106" s="323">
        <v>10062</v>
      </c>
      <c r="P106" s="323">
        <v>6479</v>
      </c>
      <c r="Q106" s="323">
        <v>1954</v>
      </c>
      <c r="R106" s="323">
        <v>7528</v>
      </c>
      <c r="S106" s="323">
        <v>6467</v>
      </c>
    </row>
    <row r="107" spans="1:45" ht="20.100000000000001" customHeight="1">
      <c r="A107" s="107" t="s">
        <v>119</v>
      </c>
      <c r="B107" s="107"/>
      <c r="C107" s="108"/>
      <c r="D107" s="236">
        <v>-229</v>
      </c>
      <c r="E107" s="236">
        <v>-103</v>
      </c>
      <c r="F107" s="236">
        <v>-210</v>
      </c>
      <c r="G107" s="236">
        <v>-118</v>
      </c>
      <c r="H107" s="236">
        <v>661</v>
      </c>
      <c r="I107" s="236">
        <v>203</v>
      </c>
      <c r="J107" s="236">
        <v>-77</v>
      </c>
      <c r="K107" s="236">
        <v>-316</v>
      </c>
      <c r="L107" s="236">
        <v>-146</v>
      </c>
      <c r="M107" s="236">
        <v>-256</v>
      </c>
      <c r="N107" s="236">
        <v>-610</v>
      </c>
      <c r="O107" s="236">
        <v>-1050</v>
      </c>
      <c r="P107" s="236">
        <v>-1563</v>
      </c>
      <c r="Q107" s="236">
        <v>-3093</v>
      </c>
      <c r="R107" s="236">
        <v>-4181</v>
      </c>
      <c r="S107" s="236">
        <v>-1916</v>
      </c>
    </row>
    <row r="108" spans="1:45" s="39" customFormat="1" ht="20.100000000000001" customHeight="1">
      <c r="A108" s="39" t="s">
        <v>120</v>
      </c>
      <c r="C108" s="102"/>
      <c r="D108" s="253">
        <v>11674</v>
      </c>
      <c r="E108" s="253">
        <v>12374</v>
      </c>
      <c r="F108" s="253">
        <v>12401</v>
      </c>
      <c r="G108" s="253">
        <v>12982</v>
      </c>
      <c r="H108" s="253">
        <v>13776</v>
      </c>
      <c r="I108" s="253">
        <v>13231</v>
      </c>
      <c r="J108" s="253">
        <v>12534</v>
      </c>
      <c r="K108" s="253">
        <v>12953</v>
      </c>
      <c r="L108" s="253">
        <v>14303</v>
      </c>
      <c r="M108" s="253">
        <v>12794</v>
      </c>
      <c r="N108" s="253">
        <v>11772</v>
      </c>
      <c r="O108" s="253">
        <v>12131</v>
      </c>
      <c r="P108" s="253">
        <v>8036</v>
      </c>
      <c r="Q108" s="253">
        <v>1980</v>
      </c>
      <c r="R108" s="253">
        <v>6466</v>
      </c>
      <c r="S108" s="253">
        <v>7670</v>
      </c>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row>
    <row r="109" spans="1:45" s="39" customFormat="1" ht="20.100000000000001" customHeight="1">
      <c r="A109" s="140" t="s">
        <v>65</v>
      </c>
      <c r="B109" s="140"/>
      <c r="C109" s="108"/>
      <c r="D109" s="329">
        <v>267</v>
      </c>
      <c r="E109" s="329">
        <v>246</v>
      </c>
      <c r="F109" s="329">
        <v>238</v>
      </c>
      <c r="G109" s="329">
        <v>252</v>
      </c>
      <c r="H109" s="329">
        <v>3080</v>
      </c>
      <c r="I109" s="329">
        <v>2964</v>
      </c>
      <c r="J109" s="329">
        <v>2617</v>
      </c>
      <c r="K109" s="329">
        <v>2624</v>
      </c>
      <c r="L109" s="329">
        <v>2910</v>
      </c>
      <c r="M109" s="329">
        <v>2477</v>
      </c>
      <c r="N109" s="329">
        <v>1420</v>
      </c>
      <c r="O109" s="329">
        <v>1534</v>
      </c>
      <c r="P109" s="329">
        <v>727</v>
      </c>
      <c r="Q109" s="329">
        <v>-668</v>
      </c>
      <c r="R109" s="329">
        <v>77</v>
      </c>
      <c r="S109" s="329">
        <v>67</v>
      </c>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row>
    <row r="110" spans="1:45" s="39" customFormat="1" ht="20.100000000000001" customHeight="1">
      <c r="A110" s="39" t="s">
        <v>121</v>
      </c>
      <c r="C110" s="102"/>
      <c r="D110" s="253">
        <v>11941</v>
      </c>
      <c r="E110" s="253">
        <v>12621</v>
      </c>
      <c r="F110" s="253">
        <v>12639</v>
      </c>
      <c r="G110" s="253">
        <v>13235</v>
      </c>
      <c r="H110" s="253">
        <v>16856</v>
      </c>
      <c r="I110" s="253">
        <v>16195</v>
      </c>
      <c r="J110" s="253">
        <v>15152</v>
      </c>
      <c r="K110" s="253">
        <v>15577</v>
      </c>
      <c r="L110" s="253">
        <v>17213</v>
      </c>
      <c r="M110" s="253">
        <v>15271</v>
      </c>
      <c r="N110" s="253">
        <v>13192</v>
      </c>
      <c r="O110" s="253">
        <v>13665</v>
      </c>
      <c r="P110" s="253">
        <v>8762</v>
      </c>
      <c r="Q110" s="253">
        <v>1311</v>
      </c>
      <c r="R110" s="253">
        <v>6543</v>
      </c>
      <c r="S110" s="253">
        <v>7737</v>
      </c>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row>
    <row r="111" spans="1:45" ht="10.15" customHeight="1">
      <c r="A111" s="39"/>
      <c r="C111" s="102"/>
    </row>
    <row r="112" spans="1:45" ht="20.100000000000001" customHeight="1">
      <c r="A112" s="39" t="s">
        <v>122</v>
      </c>
      <c r="C112" s="102"/>
    </row>
    <row r="113" spans="1:45" ht="20.100000000000001" customHeight="1">
      <c r="A113" s="39" t="s">
        <v>123</v>
      </c>
      <c r="C113" s="102"/>
    </row>
    <row r="114" spans="1:45" ht="20.100000000000001" customHeight="1">
      <c r="A114" s="40" t="s">
        <v>124</v>
      </c>
      <c r="C114" s="102"/>
      <c r="D114" s="88">
        <v>5866</v>
      </c>
      <c r="E114" s="88">
        <v>6184</v>
      </c>
      <c r="F114" s="88">
        <v>6201</v>
      </c>
      <c r="G114" s="88">
        <v>6118</v>
      </c>
      <c r="H114" s="88">
        <v>9216</v>
      </c>
      <c r="I114" s="88">
        <v>8776</v>
      </c>
      <c r="J114" s="88">
        <v>8745</v>
      </c>
      <c r="K114" s="88">
        <v>8785</v>
      </c>
      <c r="L114" s="88">
        <v>8857</v>
      </c>
      <c r="M114" s="88">
        <v>8445</v>
      </c>
      <c r="N114" s="88">
        <v>5921</v>
      </c>
      <c r="O114" s="88">
        <v>8701</v>
      </c>
      <c r="P114" s="88">
        <v>7026</v>
      </c>
      <c r="Q114" s="88">
        <v>6427</v>
      </c>
      <c r="R114" s="88">
        <v>6124</v>
      </c>
      <c r="S114" s="88">
        <v>3658</v>
      </c>
    </row>
    <row r="115" spans="1:45" ht="20.100000000000001" customHeight="1">
      <c r="A115" s="40" t="s">
        <v>101</v>
      </c>
      <c r="C115" s="102"/>
      <c r="D115" s="88">
        <v>233</v>
      </c>
      <c r="E115" s="88">
        <v>227</v>
      </c>
      <c r="F115" s="88">
        <v>194</v>
      </c>
      <c r="G115" s="88">
        <v>137</v>
      </c>
      <c r="H115" s="88">
        <v>5412</v>
      </c>
      <c r="I115" s="88">
        <v>4463</v>
      </c>
      <c r="J115" s="88">
        <v>3617</v>
      </c>
      <c r="K115" s="88">
        <v>2657</v>
      </c>
      <c r="L115" s="88">
        <v>4058</v>
      </c>
      <c r="M115" s="88">
        <v>10843</v>
      </c>
      <c r="N115" s="88">
        <v>35395</v>
      </c>
      <c r="O115" s="88">
        <v>16657</v>
      </c>
      <c r="P115" s="88">
        <v>32853</v>
      </c>
      <c r="Q115" s="88">
        <v>59284</v>
      </c>
      <c r="R115" s="88">
        <v>1167</v>
      </c>
      <c r="S115" s="88">
        <v>756</v>
      </c>
    </row>
    <row r="116" spans="1:45" ht="20.100000000000001" customHeight="1">
      <c r="A116" s="40" t="s">
        <v>125</v>
      </c>
      <c r="D116" s="88">
        <v>855</v>
      </c>
      <c r="E116" s="88">
        <v>853</v>
      </c>
      <c r="F116" s="88">
        <v>809</v>
      </c>
      <c r="G116" s="88">
        <v>865</v>
      </c>
      <c r="H116" s="88">
        <v>1179</v>
      </c>
      <c r="I116" s="88">
        <v>1140</v>
      </c>
      <c r="J116" s="88">
        <v>980</v>
      </c>
      <c r="K116" s="88">
        <v>952</v>
      </c>
      <c r="L116" s="88">
        <v>967</v>
      </c>
      <c r="M116" s="88">
        <v>930</v>
      </c>
      <c r="N116" s="88">
        <v>977</v>
      </c>
      <c r="O116" s="88">
        <v>827</v>
      </c>
      <c r="P116" s="88">
        <v>679</v>
      </c>
      <c r="Q116" s="88">
        <v>926</v>
      </c>
      <c r="R116" s="88">
        <v>514</v>
      </c>
      <c r="S116" s="88">
        <v>152</v>
      </c>
    </row>
    <row r="117" spans="1:45" ht="20.100000000000001" customHeight="1">
      <c r="A117" s="40" t="s">
        <v>126</v>
      </c>
      <c r="D117" s="88">
        <v>903</v>
      </c>
      <c r="E117" s="88">
        <v>805</v>
      </c>
      <c r="F117" s="88">
        <v>807</v>
      </c>
      <c r="G117" s="88">
        <v>813</v>
      </c>
      <c r="H117" s="88">
        <v>3288</v>
      </c>
      <c r="I117" s="88">
        <v>3412</v>
      </c>
      <c r="J117" s="88">
        <v>3384</v>
      </c>
      <c r="K117" s="88">
        <v>3866</v>
      </c>
      <c r="L117" s="88">
        <v>3785</v>
      </c>
      <c r="M117" s="88">
        <v>3809</v>
      </c>
      <c r="N117" s="88">
        <v>3769</v>
      </c>
      <c r="O117" s="88">
        <v>3891</v>
      </c>
      <c r="P117" s="88">
        <v>3840</v>
      </c>
      <c r="Q117" s="88">
        <v>3726</v>
      </c>
      <c r="R117" s="88">
        <v>957</v>
      </c>
      <c r="S117" s="88">
        <v>966</v>
      </c>
    </row>
    <row r="118" spans="1:45" ht="20.100000000000001" customHeight="1">
      <c r="A118" s="40" t="s">
        <v>127</v>
      </c>
      <c r="C118" s="102"/>
      <c r="D118" s="88">
        <v>88</v>
      </c>
      <c r="E118" s="88">
        <v>86</v>
      </c>
      <c r="F118" s="88">
        <v>88</v>
      </c>
      <c r="G118" s="88">
        <v>87</v>
      </c>
      <c r="H118" s="88">
        <v>3651</v>
      </c>
      <c r="I118" s="88">
        <v>3649</v>
      </c>
      <c r="J118" s="88">
        <v>3624</v>
      </c>
      <c r="K118" s="88">
        <v>3452</v>
      </c>
      <c r="L118" s="88">
        <v>3497</v>
      </c>
      <c r="M118" s="88">
        <v>3621</v>
      </c>
      <c r="N118" s="88">
        <v>3644</v>
      </c>
      <c r="O118" s="88">
        <v>4108</v>
      </c>
      <c r="P118" s="88">
        <v>4666</v>
      </c>
      <c r="Q118" s="88">
        <v>5193</v>
      </c>
      <c r="R118" s="88">
        <v>111</v>
      </c>
      <c r="S118" s="88">
        <v>118</v>
      </c>
    </row>
    <row r="119" spans="1:45" ht="20.100000000000001" customHeight="1">
      <c r="A119" s="40" t="s">
        <v>128</v>
      </c>
      <c r="C119" s="102"/>
      <c r="D119" s="88">
        <v>99</v>
      </c>
      <c r="E119" s="88">
        <v>99</v>
      </c>
      <c r="F119" s="88">
        <v>141</v>
      </c>
      <c r="G119" s="88">
        <v>125</v>
      </c>
      <c r="H119" s="88">
        <v>1032</v>
      </c>
      <c r="I119" s="88">
        <v>1212</v>
      </c>
      <c r="J119" s="88">
        <v>1465</v>
      </c>
      <c r="K119" s="88">
        <v>1520</v>
      </c>
      <c r="L119" s="88">
        <v>1288</v>
      </c>
      <c r="M119" s="88">
        <v>1202</v>
      </c>
      <c r="N119" s="88">
        <v>1161</v>
      </c>
      <c r="O119" s="88">
        <v>1190</v>
      </c>
      <c r="P119" s="88">
        <v>931</v>
      </c>
      <c r="Q119" s="88">
        <v>484</v>
      </c>
      <c r="R119" s="88">
        <v>20</v>
      </c>
      <c r="S119" s="88">
        <v>13</v>
      </c>
    </row>
    <row r="120" spans="1:45" ht="20.100000000000001" customHeight="1">
      <c r="A120" s="107" t="s">
        <v>129</v>
      </c>
      <c r="B120" s="107"/>
      <c r="C120" s="108"/>
      <c r="D120" s="329">
        <v>181</v>
      </c>
      <c r="E120" s="329">
        <v>185</v>
      </c>
      <c r="F120" s="329">
        <v>186</v>
      </c>
      <c r="G120" s="329">
        <v>167</v>
      </c>
      <c r="H120" s="329">
        <v>432</v>
      </c>
      <c r="I120" s="329">
        <v>432</v>
      </c>
      <c r="J120" s="329">
        <v>415</v>
      </c>
      <c r="K120" s="329">
        <v>344</v>
      </c>
      <c r="L120" s="329">
        <v>349</v>
      </c>
      <c r="M120" s="329">
        <v>352</v>
      </c>
      <c r="N120" s="329">
        <v>379</v>
      </c>
      <c r="O120" s="329">
        <v>397</v>
      </c>
      <c r="P120" s="329">
        <v>460</v>
      </c>
      <c r="Q120" s="329">
        <v>476</v>
      </c>
      <c r="R120" s="329">
        <v>139</v>
      </c>
      <c r="S120" s="329">
        <v>121</v>
      </c>
    </row>
    <row r="121" spans="1:45" s="39" customFormat="1" ht="20.100000000000001" customHeight="1">
      <c r="A121" s="39" t="s">
        <v>130</v>
      </c>
      <c r="C121" s="137"/>
      <c r="D121" s="333">
        <v>8225</v>
      </c>
      <c r="E121" s="333">
        <v>8439</v>
      </c>
      <c r="F121" s="333">
        <v>8425</v>
      </c>
      <c r="G121" s="333">
        <v>8311</v>
      </c>
      <c r="H121" s="333">
        <v>24210</v>
      </c>
      <c r="I121" s="333">
        <v>23083</v>
      </c>
      <c r="J121" s="333">
        <v>22230</v>
      </c>
      <c r="K121" s="333">
        <v>21576</v>
      </c>
      <c r="L121" s="333">
        <v>22801</v>
      </c>
      <c r="M121" s="333">
        <v>29201</v>
      </c>
      <c r="N121" s="333">
        <v>51246</v>
      </c>
      <c r="O121" s="333">
        <v>35771</v>
      </c>
      <c r="P121" s="333">
        <v>50455</v>
      </c>
      <c r="Q121" s="333">
        <v>76516</v>
      </c>
      <c r="R121" s="333">
        <v>9032</v>
      </c>
      <c r="S121" s="88">
        <v>5784</v>
      </c>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row>
    <row r="122" spans="1:45" ht="10.15" customHeight="1">
      <c r="C122" s="137"/>
    </row>
    <row r="123" spans="1:45" ht="20.100000000000001" customHeight="1">
      <c r="A123" s="39" t="s">
        <v>131</v>
      </c>
      <c r="C123" s="102"/>
    </row>
    <row r="124" spans="1:45" ht="20.100000000000001" customHeight="1">
      <c r="A124" s="40" t="s">
        <v>124</v>
      </c>
      <c r="C124" s="102"/>
      <c r="D124" s="88">
        <v>821</v>
      </c>
      <c r="E124" s="88">
        <v>535</v>
      </c>
      <c r="F124" s="88">
        <v>596</v>
      </c>
      <c r="G124" s="88">
        <v>570</v>
      </c>
      <c r="H124" s="88">
        <v>1403</v>
      </c>
      <c r="I124" s="88">
        <v>1584</v>
      </c>
      <c r="J124" s="88">
        <v>1570</v>
      </c>
      <c r="K124" s="88">
        <v>1877</v>
      </c>
      <c r="L124" s="88">
        <v>2121</v>
      </c>
      <c r="M124" s="88">
        <v>2378</v>
      </c>
      <c r="N124" s="88">
        <v>6754</v>
      </c>
      <c r="O124" s="88">
        <v>8519</v>
      </c>
      <c r="P124" s="88">
        <v>7849</v>
      </c>
      <c r="Q124" s="88">
        <v>7849</v>
      </c>
      <c r="R124" s="88">
        <v>6863</v>
      </c>
      <c r="S124" s="88">
        <v>4127</v>
      </c>
    </row>
    <row r="125" spans="1:45" ht="20.100000000000001" customHeight="1">
      <c r="A125" s="40" t="s">
        <v>101</v>
      </c>
      <c r="C125" s="102"/>
      <c r="D125" s="88">
        <v>439</v>
      </c>
      <c r="E125" s="88">
        <v>372</v>
      </c>
      <c r="F125" s="88">
        <v>415</v>
      </c>
      <c r="G125" s="88">
        <v>252</v>
      </c>
      <c r="H125" s="88">
        <v>16003</v>
      </c>
      <c r="I125" s="88">
        <v>9786</v>
      </c>
      <c r="J125" s="88">
        <v>5742</v>
      </c>
      <c r="K125" s="88">
        <v>7937</v>
      </c>
      <c r="L125" s="88">
        <v>10551</v>
      </c>
      <c r="M125" s="88">
        <v>30016</v>
      </c>
      <c r="N125" s="88">
        <v>76847</v>
      </c>
      <c r="O125" s="88">
        <v>71947</v>
      </c>
      <c r="P125" s="88">
        <v>117224</v>
      </c>
      <c r="Q125" s="88">
        <v>122781</v>
      </c>
      <c r="R125" s="88">
        <v>7491</v>
      </c>
      <c r="S125" s="88">
        <v>3973</v>
      </c>
    </row>
    <row r="126" spans="1:45" ht="20.100000000000001" customHeight="1">
      <c r="A126" s="40" t="s">
        <v>127</v>
      </c>
      <c r="C126" s="102"/>
      <c r="D126" s="88">
        <v>13</v>
      </c>
      <c r="E126" s="88">
        <v>14</v>
      </c>
      <c r="F126" s="88">
        <v>14</v>
      </c>
      <c r="G126" s="88">
        <v>13</v>
      </c>
      <c r="H126" s="88">
        <v>295</v>
      </c>
      <c r="I126" s="88">
        <v>556</v>
      </c>
      <c r="J126" s="88">
        <v>527</v>
      </c>
      <c r="K126" s="88">
        <v>780</v>
      </c>
      <c r="L126" s="88">
        <v>836</v>
      </c>
      <c r="M126" s="88">
        <v>1054</v>
      </c>
      <c r="N126" s="88">
        <v>2304</v>
      </c>
      <c r="O126" s="88">
        <v>2299</v>
      </c>
      <c r="P126" s="88">
        <v>3018</v>
      </c>
      <c r="Q126" s="88">
        <v>6684</v>
      </c>
      <c r="R126" s="88">
        <v>2</v>
      </c>
      <c r="S126" s="88">
        <v>13</v>
      </c>
    </row>
    <row r="127" spans="1:45" ht="20.100000000000001" customHeight="1">
      <c r="A127" s="40" t="s">
        <v>132</v>
      </c>
      <c r="C127" s="102"/>
      <c r="D127" s="88">
        <v>63</v>
      </c>
      <c r="E127" s="88">
        <v>51</v>
      </c>
      <c r="F127" s="88">
        <v>22</v>
      </c>
      <c r="G127" s="88">
        <v>32</v>
      </c>
      <c r="H127" s="88">
        <v>1478</v>
      </c>
      <c r="I127" s="88">
        <v>761</v>
      </c>
      <c r="J127" s="88">
        <v>525</v>
      </c>
      <c r="K127" s="88">
        <v>331</v>
      </c>
      <c r="L127" s="88">
        <v>673</v>
      </c>
      <c r="M127" s="88">
        <v>1513</v>
      </c>
      <c r="N127" s="88">
        <v>2728</v>
      </c>
      <c r="O127" s="88">
        <v>985</v>
      </c>
      <c r="P127" s="88">
        <v>1864</v>
      </c>
      <c r="Q127" s="88">
        <v>3587</v>
      </c>
      <c r="R127" s="88">
        <v>748</v>
      </c>
      <c r="S127" s="88">
        <v>352</v>
      </c>
    </row>
    <row r="128" spans="1:45" ht="20.100000000000001" customHeight="1">
      <c r="A128" s="40" t="s">
        <v>133</v>
      </c>
      <c r="C128" s="102"/>
      <c r="D128" s="88">
        <v>1861</v>
      </c>
      <c r="E128" s="88">
        <v>782</v>
      </c>
      <c r="F128" s="88">
        <v>747</v>
      </c>
      <c r="G128" s="88">
        <v>898</v>
      </c>
      <c r="H128" s="88">
        <v>8733</v>
      </c>
      <c r="I128" s="88">
        <v>6411</v>
      </c>
      <c r="J128" s="88">
        <v>8254</v>
      </c>
      <c r="K128" s="88">
        <v>9525</v>
      </c>
      <c r="L128" s="88">
        <v>8989</v>
      </c>
      <c r="M128" s="88">
        <v>7844</v>
      </c>
      <c r="N128" s="88">
        <v>11062</v>
      </c>
      <c r="O128" s="88">
        <v>16477</v>
      </c>
      <c r="P128" s="88">
        <v>16892</v>
      </c>
      <c r="Q128" s="88">
        <v>12939</v>
      </c>
      <c r="R128" s="88">
        <v>1040</v>
      </c>
      <c r="S128" s="88">
        <v>1657</v>
      </c>
    </row>
    <row r="129" spans="1:45" ht="20.100000000000001" customHeight="1">
      <c r="A129" s="107" t="s">
        <v>134</v>
      </c>
      <c r="B129" s="107"/>
      <c r="C129" s="108"/>
      <c r="D129" s="334">
        <v>0</v>
      </c>
      <c r="E129" s="334">
        <v>0</v>
      </c>
      <c r="F129" s="334">
        <v>0</v>
      </c>
      <c r="G129" s="334">
        <v>52</v>
      </c>
      <c r="H129" s="334">
        <v>19</v>
      </c>
      <c r="I129" s="334">
        <v>0</v>
      </c>
      <c r="J129" s="334">
        <v>0</v>
      </c>
      <c r="K129" s="334">
        <v>206</v>
      </c>
      <c r="L129" s="334">
        <v>233</v>
      </c>
      <c r="M129" s="334">
        <v>322</v>
      </c>
      <c r="N129" s="334">
        <v>292</v>
      </c>
      <c r="O129" s="334">
        <v>0</v>
      </c>
      <c r="P129" s="334">
        <v>360</v>
      </c>
      <c r="Q129" s="334">
        <v>0</v>
      </c>
      <c r="R129" s="334">
        <v>0</v>
      </c>
      <c r="S129" s="334">
        <v>0</v>
      </c>
    </row>
    <row r="130" spans="1:45" s="39" customFormat="1" ht="20.100000000000001" customHeight="1">
      <c r="A130" s="39" t="s">
        <v>135</v>
      </c>
      <c r="C130" s="102"/>
      <c r="D130" s="253">
        <v>3198</v>
      </c>
      <c r="E130" s="253">
        <v>1753</v>
      </c>
      <c r="F130" s="253">
        <v>1794</v>
      </c>
      <c r="G130" s="253">
        <v>1818</v>
      </c>
      <c r="H130" s="253">
        <v>27931</v>
      </c>
      <c r="I130" s="253">
        <v>19096</v>
      </c>
      <c r="J130" s="253">
        <v>16618</v>
      </c>
      <c r="K130" s="253">
        <v>20657</v>
      </c>
      <c r="L130" s="253">
        <v>23403</v>
      </c>
      <c r="M130" s="253">
        <v>43128</v>
      </c>
      <c r="N130" s="253">
        <v>99987</v>
      </c>
      <c r="O130" s="253">
        <v>100226</v>
      </c>
      <c r="P130" s="253">
        <v>147207</v>
      </c>
      <c r="Q130" s="253">
        <v>153841</v>
      </c>
      <c r="R130" s="253">
        <v>16144</v>
      </c>
      <c r="S130" s="253">
        <v>10122</v>
      </c>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row>
    <row r="131" spans="1:45" ht="10.15" customHeight="1">
      <c r="C131" s="102"/>
    </row>
    <row r="132" spans="1:45" ht="20.100000000000001" customHeight="1">
      <c r="A132" s="140" t="s">
        <v>136</v>
      </c>
      <c r="B132" s="107"/>
      <c r="C132" s="108"/>
      <c r="D132" s="334">
        <v>11423</v>
      </c>
      <c r="E132" s="334">
        <v>10193</v>
      </c>
      <c r="F132" s="334">
        <v>10219</v>
      </c>
      <c r="G132" s="334">
        <v>10129</v>
      </c>
      <c r="H132" s="334">
        <v>52141</v>
      </c>
      <c r="I132" s="334">
        <v>42180</v>
      </c>
      <c r="J132" s="334">
        <v>38848</v>
      </c>
      <c r="K132" s="334">
        <v>42233</v>
      </c>
      <c r="L132" s="334">
        <v>46203</v>
      </c>
      <c r="M132" s="334">
        <v>72329</v>
      </c>
      <c r="N132" s="334">
        <v>151233</v>
      </c>
      <c r="O132" s="334">
        <v>135997</v>
      </c>
      <c r="P132" s="334">
        <v>197662</v>
      </c>
      <c r="Q132" s="334">
        <v>230358</v>
      </c>
      <c r="R132" s="334">
        <v>25176</v>
      </c>
      <c r="S132" s="334">
        <v>15905</v>
      </c>
    </row>
    <row r="133" spans="1:45" ht="10.15" customHeight="1">
      <c r="C133" s="102"/>
    </row>
    <row r="134" spans="1:45" ht="20.100000000000001" customHeight="1" thickBot="1">
      <c r="A134" s="135" t="s">
        <v>137</v>
      </c>
      <c r="B134" s="135"/>
      <c r="C134" s="135"/>
      <c r="D134" s="332">
        <v>23363</v>
      </c>
      <c r="E134" s="332">
        <v>22813</v>
      </c>
      <c r="F134" s="332">
        <v>22858</v>
      </c>
      <c r="G134" s="332">
        <v>23364</v>
      </c>
      <c r="H134" s="332">
        <v>68997</v>
      </c>
      <c r="I134" s="332">
        <v>58374</v>
      </c>
      <c r="J134" s="332">
        <v>54000</v>
      </c>
      <c r="K134" s="332">
        <v>57810</v>
      </c>
      <c r="L134" s="332">
        <v>63416</v>
      </c>
      <c r="M134" s="332">
        <v>87600</v>
      </c>
      <c r="N134" s="332">
        <v>164425</v>
      </c>
      <c r="O134" s="332">
        <v>149661</v>
      </c>
      <c r="P134" s="332">
        <v>206425</v>
      </c>
      <c r="Q134" s="332">
        <v>231669</v>
      </c>
      <c r="R134" s="332">
        <v>31719</v>
      </c>
      <c r="S134" s="332">
        <v>23642</v>
      </c>
    </row>
    <row r="135" spans="1:45" ht="20.100000000000001" customHeight="1" thickTop="1">
      <c r="A135" s="141"/>
    </row>
    <row r="136" spans="1:45" ht="20.100000000000001" customHeight="1">
      <c r="A136" s="40" t="s">
        <v>783</v>
      </c>
    </row>
    <row r="137" spans="1:45" ht="20.100000000000001" customHeight="1">
      <c r="A137" s="141"/>
    </row>
    <row r="138" spans="1:45" ht="20.100000000000001" customHeight="1">
      <c r="A138" s="206"/>
    </row>
    <row r="139" spans="1:45" ht="20.100000000000001" customHeight="1">
      <c r="A139" s="39" t="s">
        <v>138</v>
      </c>
      <c r="B139" s="39"/>
    </row>
    <row r="140" spans="1:45" ht="37.5" customHeight="1" thickBot="1">
      <c r="A140" s="142" t="s">
        <v>3</v>
      </c>
      <c r="B140" s="298"/>
      <c r="C140" s="101"/>
      <c r="D140" s="324" t="s">
        <v>429</v>
      </c>
      <c r="E140" s="324" t="s">
        <v>430</v>
      </c>
      <c r="F140" s="324" t="s">
        <v>431</v>
      </c>
      <c r="G140" s="324" t="s">
        <v>432</v>
      </c>
      <c r="H140" s="324" t="s">
        <v>433</v>
      </c>
      <c r="I140" s="324" t="s">
        <v>434</v>
      </c>
      <c r="J140" s="324" t="s">
        <v>435</v>
      </c>
      <c r="K140" s="324" t="s">
        <v>436</v>
      </c>
      <c r="L140" s="352" t="s">
        <v>682</v>
      </c>
      <c r="M140" s="352" t="s">
        <v>683</v>
      </c>
      <c r="N140" s="352" t="s">
        <v>684</v>
      </c>
      <c r="O140" s="352" t="s">
        <v>685</v>
      </c>
      <c r="P140" s="352" t="s">
        <v>531</v>
      </c>
      <c r="Q140" s="352" t="s">
        <v>532</v>
      </c>
      <c r="R140" s="352" t="s">
        <v>190</v>
      </c>
      <c r="S140" s="324" t="s">
        <v>191</v>
      </c>
    </row>
    <row r="141" spans="1:45" ht="25.15" customHeight="1">
      <c r="A141" s="145" t="s">
        <v>139</v>
      </c>
      <c r="B141" s="299"/>
      <c r="C141" s="103"/>
    </row>
    <row r="142" spans="1:45" ht="20.100000000000001" customHeight="1">
      <c r="A142" s="148" t="s">
        <v>140</v>
      </c>
      <c r="B142" s="385"/>
      <c r="C142" s="385"/>
      <c r="D142" s="88">
        <v>501</v>
      </c>
      <c r="E142" s="88">
        <v>371</v>
      </c>
      <c r="F142" s="88">
        <v>266</v>
      </c>
      <c r="G142" s="88">
        <v>555</v>
      </c>
      <c r="H142" s="88">
        <v>752</v>
      </c>
      <c r="I142" s="88">
        <v>849</v>
      </c>
      <c r="J142" s="88">
        <v>310</v>
      </c>
      <c r="K142" s="88">
        <v>777</v>
      </c>
      <c r="L142" s="88">
        <v>674</v>
      </c>
      <c r="M142" s="88">
        <v>394</v>
      </c>
      <c r="N142" s="88">
        <v>3143</v>
      </c>
      <c r="O142" s="88">
        <v>701</v>
      </c>
      <c r="P142" s="88">
        <v>386</v>
      </c>
      <c r="Q142" s="88">
        <v>902</v>
      </c>
      <c r="R142" s="88">
        <v>1057</v>
      </c>
      <c r="S142" s="88">
        <v>-502</v>
      </c>
    </row>
    <row r="143" spans="1:45" s="361" customFormat="1" ht="20.100000000000001" customHeight="1">
      <c r="A143" s="112" t="s">
        <v>54</v>
      </c>
      <c r="B143" s="300"/>
      <c r="C143" s="111"/>
      <c r="D143" s="329">
        <v>45</v>
      </c>
      <c r="E143" s="329">
        <v>2</v>
      </c>
      <c r="F143" s="329">
        <v>29</v>
      </c>
      <c r="G143" s="329">
        <v>-3</v>
      </c>
      <c r="H143" s="329">
        <v>-210</v>
      </c>
      <c r="I143" s="329">
        <v>-336</v>
      </c>
      <c r="J143" s="329">
        <v>-178</v>
      </c>
      <c r="K143" s="329">
        <v>-470</v>
      </c>
      <c r="L143" s="329">
        <v>-71</v>
      </c>
      <c r="M143" s="329">
        <v>-41</v>
      </c>
      <c r="N143" s="329">
        <v>-2757</v>
      </c>
      <c r="O143" s="329">
        <v>-28</v>
      </c>
      <c r="P143" s="329">
        <v>142</v>
      </c>
      <c r="Q143" s="329">
        <v>-449</v>
      </c>
      <c r="R143" s="329">
        <v>-496</v>
      </c>
      <c r="S143" s="329">
        <v>1397</v>
      </c>
      <c r="T143" s="290"/>
      <c r="U143" s="290"/>
      <c r="V143" s="290"/>
      <c r="W143" s="290"/>
      <c r="X143" s="290"/>
      <c r="Y143" s="290"/>
      <c r="Z143" s="290"/>
      <c r="AA143" s="290"/>
      <c r="AB143" s="290"/>
      <c r="AC143" s="290"/>
      <c r="AD143" s="290"/>
      <c r="AE143" s="290"/>
      <c r="AF143" s="290"/>
      <c r="AG143" s="290"/>
      <c r="AH143" s="290"/>
      <c r="AI143" s="290"/>
      <c r="AJ143" s="290"/>
      <c r="AK143" s="290"/>
      <c r="AL143" s="290"/>
      <c r="AM143" s="290"/>
      <c r="AN143" s="290"/>
      <c r="AO143" s="290"/>
      <c r="AP143" s="290"/>
      <c r="AQ143" s="290"/>
      <c r="AR143" s="290"/>
      <c r="AS143" s="290"/>
    </row>
    <row r="144" spans="1:45" s="361" customFormat="1" ht="20.100000000000001" customHeight="1">
      <c r="A144" s="148" t="s">
        <v>11</v>
      </c>
      <c r="B144" s="299"/>
      <c r="C144" s="103"/>
      <c r="D144" s="88">
        <v>545</v>
      </c>
      <c r="E144" s="88">
        <v>372</v>
      </c>
      <c r="F144" s="88">
        <v>295</v>
      </c>
      <c r="G144" s="88">
        <v>552</v>
      </c>
      <c r="H144" s="88">
        <v>543</v>
      </c>
      <c r="I144" s="88">
        <v>512</v>
      </c>
      <c r="J144" s="88">
        <v>132</v>
      </c>
      <c r="K144" s="88">
        <v>1247</v>
      </c>
      <c r="L144" s="88">
        <v>603</v>
      </c>
      <c r="M144" s="88">
        <v>354</v>
      </c>
      <c r="N144" s="88">
        <v>386</v>
      </c>
      <c r="O144" s="88">
        <v>673</v>
      </c>
      <c r="P144" s="88">
        <v>527</v>
      </c>
      <c r="Q144" s="88">
        <v>453</v>
      </c>
      <c r="R144" s="88">
        <v>561</v>
      </c>
      <c r="S144" s="88">
        <v>895</v>
      </c>
      <c r="T144" s="290"/>
      <c r="U144" s="290"/>
      <c r="V144" s="290"/>
      <c r="W144" s="290"/>
      <c r="X144" s="290"/>
      <c r="Y144" s="290"/>
      <c r="Z144" s="290"/>
      <c r="AA144" s="290"/>
      <c r="AB144" s="290"/>
      <c r="AC144" s="290"/>
      <c r="AD144" s="290"/>
      <c r="AE144" s="290"/>
      <c r="AF144" s="290"/>
      <c r="AG144" s="290"/>
      <c r="AH144" s="290"/>
      <c r="AI144" s="290"/>
      <c r="AJ144" s="290"/>
      <c r="AK144" s="290"/>
      <c r="AL144" s="290"/>
      <c r="AM144" s="290"/>
      <c r="AN144" s="290"/>
      <c r="AO144" s="290"/>
      <c r="AP144" s="290"/>
      <c r="AQ144" s="290"/>
      <c r="AR144" s="290"/>
      <c r="AS144" s="290"/>
    </row>
    <row r="145" spans="1:45" ht="20.100000000000001" customHeight="1">
      <c r="A145" s="42" t="s">
        <v>784</v>
      </c>
      <c r="B145" s="385"/>
      <c r="C145" s="385"/>
      <c r="D145" s="88">
        <v>-1</v>
      </c>
      <c r="E145" s="88">
        <v>-38</v>
      </c>
      <c r="F145" s="88">
        <v>-5</v>
      </c>
      <c r="G145" s="88">
        <v>-39</v>
      </c>
      <c r="H145" s="88">
        <v>4</v>
      </c>
      <c r="I145" s="88">
        <v>-77</v>
      </c>
      <c r="J145" s="88">
        <v>185</v>
      </c>
      <c r="K145" s="88">
        <v>281</v>
      </c>
      <c r="L145" s="88">
        <v>8</v>
      </c>
      <c r="M145" s="88">
        <v>-44</v>
      </c>
      <c r="N145" s="88">
        <v>8</v>
      </c>
      <c r="O145" s="88">
        <v>-46</v>
      </c>
      <c r="P145" s="88">
        <v>-18</v>
      </c>
      <c r="Q145" s="88">
        <v>-42</v>
      </c>
      <c r="R145" s="88">
        <v>101</v>
      </c>
      <c r="S145" s="88">
        <v>112</v>
      </c>
    </row>
    <row r="146" spans="1:45" ht="20.100000000000001" customHeight="1">
      <c r="A146" s="42" t="s">
        <v>142</v>
      </c>
      <c r="B146" s="385"/>
      <c r="C146" s="385"/>
      <c r="D146" s="88">
        <v>-64</v>
      </c>
      <c r="E146" s="88">
        <v>196</v>
      </c>
      <c r="F146" s="88">
        <v>-24</v>
      </c>
      <c r="G146" s="88">
        <v>-19</v>
      </c>
      <c r="H146" s="88">
        <v>-40</v>
      </c>
      <c r="I146" s="88">
        <v>2</v>
      </c>
      <c r="J146" s="88">
        <v>6</v>
      </c>
      <c r="K146" s="88">
        <v>-8</v>
      </c>
      <c r="L146" s="88">
        <v>-43</v>
      </c>
      <c r="M146" s="88">
        <v>18</v>
      </c>
      <c r="N146" s="88">
        <v>-12</v>
      </c>
      <c r="O146" s="88">
        <v>-14</v>
      </c>
      <c r="P146" s="88">
        <v>-56</v>
      </c>
      <c r="Q146" s="88">
        <v>-16</v>
      </c>
      <c r="R146" s="88">
        <v>-42</v>
      </c>
      <c r="S146" s="88">
        <v>15</v>
      </c>
    </row>
    <row r="147" spans="1:45" ht="20.100000000000001" customHeight="1">
      <c r="A147" s="106" t="s">
        <v>143</v>
      </c>
      <c r="B147" s="300"/>
      <c r="C147" s="111"/>
      <c r="D147" s="329">
        <v>9</v>
      </c>
      <c r="E147" s="329">
        <v>-76</v>
      </c>
      <c r="F147" s="329">
        <v>-46</v>
      </c>
      <c r="G147" s="329">
        <v>-51</v>
      </c>
      <c r="H147" s="329">
        <v>-83</v>
      </c>
      <c r="I147" s="329">
        <v>-107</v>
      </c>
      <c r="J147" s="329">
        <v>-44</v>
      </c>
      <c r="K147" s="329">
        <v>-33</v>
      </c>
      <c r="L147" s="329">
        <v>-81</v>
      </c>
      <c r="M147" s="329">
        <v>-107</v>
      </c>
      <c r="N147" s="329">
        <v>-33</v>
      </c>
      <c r="O147" s="329">
        <v>-57</v>
      </c>
      <c r="P147" s="329">
        <v>-149</v>
      </c>
      <c r="Q147" s="329">
        <v>-72</v>
      </c>
      <c r="R147" s="329">
        <v>65</v>
      </c>
      <c r="S147" s="329">
        <v>-12</v>
      </c>
    </row>
    <row r="148" spans="1:45" s="39" customFormat="1" ht="20.100000000000001" customHeight="1">
      <c r="A148" s="148" t="s">
        <v>785</v>
      </c>
      <c r="B148" s="301"/>
      <c r="C148" s="120"/>
      <c r="D148" s="253">
        <v>489</v>
      </c>
      <c r="E148" s="253">
        <v>454</v>
      </c>
      <c r="F148" s="253">
        <v>221</v>
      </c>
      <c r="G148" s="253">
        <v>443</v>
      </c>
      <c r="H148" s="253">
        <v>424</v>
      </c>
      <c r="I148" s="253">
        <v>330</v>
      </c>
      <c r="J148" s="253">
        <v>278</v>
      </c>
      <c r="K148" s="253">
        <v>1487</v>
      </c>
      <c r="L148" s="253">
        <v>486</v>
      </c>
      <c r="M148" s="253">
        <v>221</v>
      </c>
      <c r="N148" s="253">
        <v>349</v>
      </c>
      <c r="O148" s="253">
        <v>557</v>
      </c>
      <c r="P148" s="253">
        <v>305</v>
      </c>
      <c r="Q148" s="253">
        <v>322</v>
      </c>
      <c r="R148" s="253">
        <v>684</v>
      </c>
      <c r="S148" s="253">
        <v>1011</v>
      </c>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row>
    <row r="149" spans="1:45" ht="20.100000000000001" customHeight="1">
      <c r="A149" s="106" t="s">
        <v>786</v>
      </c>
      <c r="B149" s="300"/>
      <c r="C149" s="111"/>
      <c r="D149" s="329">
        <v>-30</v>
      </c>
      <c r="E149" s="329">
        <v>216</v>
      </c>
      <c r="F149" s="329">
        <v>15</v>
      </c>
      <c r="G149" s="329">
        <v>-234</v>
      </c>
      <c r="H149" s="329">
        <v>137</v>
      </c>
      <c r="I149" s="329">
        <v>111</v>
      </c>
      <c r="J149" s="329">
        <v>513</v>
      </c>
      <c r="K149" s="329">
        <v>-724</v>
      </c>
      <c r="L149" s="329">
        <v>-93</v>
      </c>
      <c r="M149" s="329">
        <v>78</v>
      </c>
      <c r="N149" s="329">
        <v>-9</v>
      </c>
      <c r="O149" s="329">
        <v>-470</v>
      </c>
      <c r="P149" s="329">
        <v>60</v>
      </c>
      <c r="Q149" s="329">
        <v>312</v>
      </c>
      <c r="R149" s="329">
        <v>-188</v>
      </c>
      <c r="S149" s="329">
        <v>-404</v>
      </c>
    </row>
    <row r="150" spans="1:45" ht="20.100000000000001" customHeight="1">
      <c r="A150" s="607" t="s">
        <v>146</v>
      </c>
      <c r="B150" s="608"/>
      <c r="C150" s="608"/>
      <c r="D150" s="622">
        <v>459</v>
      </c>
      <c r="E150" s="622">
        <v>670</v>
      </c>
      <c r="F150" s="622">
        <v>236</v>
      </c>
      <c r="G150" s="622">
        <v>209</v>
      </c>
      <c r="H150" s="622">
        <v>562</v>
      </c>
      <c r="I150" s="622">
        <v>440</v>
      </c>
      <c r="J150" s="622">
        <v>790</v>
      </c>
      <c r="K150" s="622">
        <v>763</v>
      </c>
      <c r="L150" s="622">
        <v>394</v>
      </c>
      <c r="M150" s="622">
        <v>299</v>
      </c>
      <c r="N150" s="622">
        <v>340</v>
      </c>
      <c r="O150" s="622">
        <v>87</v>
      </c>
      <c r="P150" s="622">
        <v>365</v>
      </c>
      <c r="Q150" s="622">
        <v>635</v>
      </c>
      <c r="R150" s="622">
        <v>497</v>
      </c>
      <c r="S150" s="622">
        <v>607</v>
      </c>
    </row>
    <row r="151" spans="1:45" ht="16.149999999999999" customHeight="1">
      <c r="A151" s="39"/>
      <c r="S151" s="290"/>
    </row>
    <row r="152" spans="1:45" ht="32.25" customHeight="1">
      <c r="A152" s="154" t="s">
        <v>147</v>
      </c>
      <c r="S152" s="290"/>
    </row>
    <row r="153" spans="1:45" ht="20.100000000000001" customHeight="1">
      <c r="A153" s="42" t="s">
        <v>148</v>
      </c>
      <c r="D153" s="88">
        <v>-150</v>
      </c>
      <c r="E153" s="88">
        <v>-219</v>
      </c>
      <c r="F153" s="88">
        <v>-160</v>
      </c>
      <c r="G153" s="88">
        <v>-166</v>
      </c>
      <c r="H153" s="88">
        <v>-110</v>
      </c>
      <c r="I153" s="88">
        <v>-241</v>
      </c>
      <c r="J153" s="88">
        <v>-331</v>
      </c>
      <c r="K153" s="88">
        <v>-419</v>
      </c>
      <c r="L153" s="88">
        <v>-137</v>
      </c>
      <c r="M153" s="88">
        <v>-95</v>
      </c>
      <c r="N153" s="88">
        <v>-98</v>
      </c>
      <c r="O153" s="88">
        <v>-139</v>
      </c>
      <c r="P153" s="88">
        <v>-94</v>
      </c>
      <c r="Q153" s="88">
        <v>-96</v>
      </c>
      <c r="R153" s="88">
        <v>-135</v>
      </c>
      <c r="S153" s="88">
        <v>-208</v>
      </c>
    </row>
    <row r="154" spans="1:45" ht="20.100000000000001" customHeight="1">
      <c r="A154" s="42" t="s">
        <v>787</v>
      </c>
      <c r="D154" s="88">
        <v>-12</v>
      </c>
      <c r="E154" s="88">
        <v>-4</v>
      </c>
      <c r="F154" s="88">
        <v>-21</v>
      </c>
      <c r="G154" s="88">
        <v>-70</v>
      </c>
      <c r="H154" s="88">
        <v>-844</v>
      </c>
      <c r="I154" s="88">
        <v>-575</v>
      </c>
      <c r="J154" s="88">
        <v>-225</v>
      </c>
      <c r="K154" s="88">
        <v>-158</v>
      </c>
      <c r="L154" s="88">
        <v>-21</v>
      </c>
      <c r="M154" s="88">
        <v>-181</v>
      </c>
      <c r="N154" s="88">
        <v>-64</v>
      </c>
      <c r="O154" s="88">
        <v>-16</v>
      </c>
      <c r="P154" s="88">
        <v>-12</v>
      </c>
      <c r="Q154" s="88">
        <v>-9</v>
      </c>
      <c r="R154" s="88">
        <v>-8</v>
      </c>
      <c r="S154" s="253">
        <v>-7</v>
      </c>
    </row>
    <row r="155" spans="1:45" ht="20.100000000000001" customHeight="1">
      <c r="A155" s="42" t="s">
        <v>150</v>
      </c>
      <c r="D155" s="88">
        <v>0</v>
      </c>
      <c r="E155" s="88">
        <v>5</v>
      </c>
      <c r="F155" s="88">
        <v>29</v>
      </c>
      <c r="G155" s="88">
        <v>1</v>
      </c>
      <c r="H155" s="88">
        <v>1</v>
      </c>
      <c r="I155" s="88">
        <v>7</v>
      </c>
      <c r="J155" s="88">
        <v>4</v>
      </c>
      <c r="K155" s="88">
        <v>5</v>
      </c>
      <c r="L155" s="88">
        <v>1</v>
      </c>
      <c r="M155" s="88">
        <v>0</v>
      </c>
      <c r="N155" s="88">
        <v>1</v>
      </c>
      <c r="O155" s="88">
        <v>0</v>
      </c>
      <c r="P155" s="88">
        <v>1</v>
      </c>
      <c r="Q155" s="88">
        <v>0</v>
      </c>
      <c r="R155" s="88">
        <v>1</v>
      </c>
      <c r="S155" s="88">
        <v>1</v>
      </c>
    </row>
    <row r="156" spans="1:45" ht="20.100000000000001" customHeight="1">
      <c r="A156" s="42" t="s">
        <v>151</v>
      </c>
      <c r="D156" s="88">
        <v>8</v>
      </c>
      <c r="E156" s="88">
        <v>24</v>
      </c>
      <c r="F156" s="88">
        <v>20</v>
      </c>
      <c r="G156" s="88">
        <v>1</v>
      </c>
      <c r="H156" s="88">
        <v>524</v>
      </c>
      <c r="I156" s="88">
        <v>259</v>
      </c>
      <c r="J156" s="88">
        <v>440</v>
      </c>
      <c r="K156" s="88">
        <v>21</v>
      </c>
      <c r="L156" s="88">
        <v>129</v>
      </c>
      <c r="M156" s="88">
        <v>15</v>
      </c>
      <c r="N156" s="88">
        <v>3589</v>
      </c>
      <c r="O156" s="88">
        <v>84</v>
      </c>
      <c r="P156" s="88">
        <v>0</v>
      </c>
      <c r="Q156" s="88">
        <v>1004</v>
      </c>
      <c r="R156" s="88">
        <v>151</v>
      </c>
      <c r="S156" s="88">
        <v>0</v>
      </c>
    </row>
    <row r="157" spans="1:45" ht="20.100000000000001" customHeight="1">
      <c r="A157" s="42" t="s">
        <v>152</v>
      </c>
      <c r="D157" s="253">
        <v>0</v>
      </c>
      <c r="E157" s="253">
        <v>-33</v>
      </c>
      <c r="F157" s="253">
        <v>12</v>
      </c>
      <c r="G157" s="253">
        <v>31</v>
      </c>
      <c r="H157" s="253">
        <v>2</v>
      </c>
      <c r="I157" s="253">
        <v>-35</v>
      </c>
      <c r="J157" s="253">
        <v>-7</v>
      </c>
      <c r="K157" s="253">
        <v>-4</v>
      </c>
      <c r="L157" s="253">
        <v>-19</v>
      </c>
      <c r="M157" s="253">
        <v>-2</v>
      </c>
      <c r="N157" s="253">
        <v>-2</v>
      </c>
      <c r="O157" s="253">
        <v>-10</v>
      </c>
      <c r="P157" s="253">
        <v>26</v>
      </c>
      <c r="Q157" s="253">
        <v>-22</v>
      </c>
      <c r="R157" s="253">
        <v>39</v>
      </c>
      <c r="S157" s="253">
        <v>7</v>
      </c>
    </row>
    <row r="158" spans="1:45" s="361" customFormat="1" ht="20.100000000000001" customHeight="1">
      <c r="A158" s="40" t="s">
        <v>153</v>
      </c>
      <c r="D158" s="253">
        <v>308</v>
      </c>
      <c r="E158" s="253">
        <v>38</v>
      </c>
      <c r="F158" s="253">
        <v>54</v>
      </c>
      <c r="G158" s="88">
        <v>4</v>
      </c>
      <c r="H158" s="253">
        <v>30</v>
      </c>
      <c r="I158" s="253">
        <v>205</v>
      </c>
      <c r="J158" s="253">
        <v>-221</v>
      </c>
      <c r="K158" s="253">
        <v>-566</v>
      </c>
      <c r="L158" s="253">
        <v>68</v>
      </c>
      <c r="M158" s="253">
        <v>-171</v>
      </c>
      <c r="N158" s="253">
        <v>-716</v>
      </c>
      <c r="O158" s="253">
        <v>-181</v>
      </c>
      <c r="P158" s="253">
        <v>-195</v>
      </c>
      <c r="Q158" s="253">
        <v>-1638</v>
      </c>
      <c r="R158" s="253">
        <v>-568</v>
      </c>
      <c r="S158" s="88">
        <v>1090</v>
      </c>
      <c r="T158" s="290"/>
      <c r="U158" s="290"/>
      <c r="V158" s="290"/>
      <c r="W158" s="290"/>
      <c r="X158" s="290"/>
      <c r="Y158" s="290"/>
      <c r="Z158" s="290"/>
      <c r="AA158" s="290"/>
      <c r="AB158" s="290"/>
      <c r="AC158" s="290"/>
      <c r="AD158" s="290"/>
      <c r="AE158" s="290"/>
      <c r="AF158" s="290"/>
      <c r="AG158" s="290"/>
      <c r="AH158" s="290"/>
      <c r="AI158" s="290"/>
      <c r="AJ158" s="290"/>
      <c r="AK158" s="290"/>
      <c r="AL158" s="290"/>
      <c r="AM158" s="290"/>
      <c r="AN158" s="290"/>
      <c r="AO158" s="290"/>
      <c r="AP158" s="290"/>
      <c r="AQ158" s="290"/>
      <c r="AR158" s="290"/>
      <c r="AS158" s="290"/>
    </row>
    <row r="159" spans="1:45" ht="20.100000000000001" customHeight="1">
      <c r="A159" s="40" t="s">
        <v>788</v>
      </c>
      <c r="D159" s="88">
        <v>320</v>
      </c>
      <c r="E159" s="88">
        <v>61</v>
      </c>
      <c r="F159" s="88">
        <v>5</v>
      </c>
      <c r="G159" s="88">
        <v>33</v>
      </c>
      <c r="H159" s="88">
        <v>21</v>
      </c>
      <c r="I159" s="88">
        <v>23</v>
      </c>
      <c r="J159" s="88">
        <v>27</v>
      </c>
      <c r="K159" s="88">
        <v>27</v>
      </c>
      <c r="L159" s="88">
        <v>-28</v>
      </c>
      <c r="M159" s="88">
        <v>-1</v>
      </c>
      <c r="N159" s="88">
        <v>-803</v>
      </c>
      <c r="O159" s="88">
        <v>-1714</v>
      </c>
      <c r="P159" s="88">
        <v>-1496</v>
      </c>
      <c r="Q159" s="88">
        <v>-295</v>
      </c>
      <c r="R159" s="88">
        <v>-13</v>
      </c>
      <c r="S159" s="88">
        <v>3938</v>
      </c>
    </row>
    <row r="160" spans="1:45" ht="20.100000000000001" customHeight="1">
      <c r="A160" s="607" t="s">
        <v>154</v>
      </c>
      <c r="B160" s="608"/>
      <c r="C160" s="608"/>
      <c r="D160" s="622">
        <v>473</v>
      </c>
      <c r="E160" s="622">
        <v>-129</v>
      </c>
      <c r="F160" s="622">
        <v>-62</v>
      </c>
      <c r="G160" s="622">
        <v>-164</v>
      </c>
      <c r="H160" s="622">
        <v>-376</v>
      </c>
      <c r="I160" s="622">
        <v>-358</v>
      </c>
      <c r="J160" s="622">
        <v>-313</v>
      </c>
      <c r="K160" s="622">
        <v>-1093</v>
      </c>
      <c r="L160" s="622">
        <v>-7</v>
      </c>
      <c r="M160" s="622">
        <v>-434</v>
      </c>
      <c r="N160" s="622">
        <v>1906</v>
      </c>
      <c r="O160" s="622">
        <v>-1976</v>
      </c>
      <c r="P160" s="622">
        <v>-1770</v>
      </c>
      <c r="Q160" s="622">
        <v>-1055</v>
      </c>
      <c r="R160" s="622">
        <v>-532</v>
      </c>
      <c r="S160" s="622">
        <v>4822</v>
      </c>
    </row>
    <row r="161" spans="1:19" ht="20.100000000000001" customHeight="1">
      <c r="A161" s="39"/>
      <c r="S161" s="290"/>
    </row>
    <row r="162" spans="1:19" ht="20.100000000000001" customHeight="1">
      <c r="A162" s="39" t="s">
        <v>155</v>
      </c>
      <c r="D162" s="353">
        <v>933</v>
      </c>
      <c r="E162" s="353">
        <v>541</v>
      </c>
      <c r="F162" s="353">
        <v>175</v>
      </c>
      <c r="G162" s="353">
        <v>45</v>
      </c>
      <c r="H162" s="353">
        <v>186</v>
      </c>
      <c r="I162" s="353">
        <v>83</v>
      </c>
      <c r="J162" s="353">
        <v>477</v>
      </c>
      <c r="K162" s="353">
        <v>-330</v>
      </c>
      <c r="L162" s="353">
        <v>386</v>
      </c>
      <c r="M162" s="353">
        <v>-135</v>
      </c>
      <c r="N162" s="353">
        <v>2246</v>
      </c>
      <c r="O162" s="353">
        <v>-1889</v>
      </c>
      <c r="P162" s="353">
        <v>-1405</v>
      </c>
      <c r="Q162" s="353">
        <v>-421</v>
      </c>
      <c r="R162" s="353">
        <v>-36</v>
      </c>
      <c r="S162" s="353">
        <v>5429</v>
      </c>
    </row>
    <row r="163" spans="1:19" ht="20.100000000000001" customHeight="1">
      <c r="A163" s="39"/>
      <c r="L163" s="317"/>
      <c r="M163" s="317"/>
      <c r="N163" s="317"/>
      <c r="O163" s="317"/>
      <c r="P163" s="317"/>
      <c r="Q163" s="317"/>
      <c r="R163" s="317"/>
      <c r="S163" s="290"/>
    </row>
    <row r="164" spans="1:19" ht="32.25" customHeight="1">
      <c r="A164" s="154" t="s">
        <v>156</v>
      </c>
      <c r="S164" s="290"/>
    </row>
    <row r="165" spans="1:19" ht="19.5" customHeight="1">
      <c r="A165" s="42" t="s">
        <v>157</v>
      </c>
      <c r="D165" s="88">
        <v>158</v>
      </c>
      <c r="E165" s="88">
        <v>68</v>
      </c>
      <c r="F165" s="88">
        <v>-10</v>
      </c>
      <c r="G165" s="88">
        <v>-55</v>
      </c>
      <c r="H165" s="88">
        <v>2010</v>
      </c>
      <c r="I165" s="88">
        <v>25</v>
      </c>
      <c r="J165" s="88">
        <v>-137</v>
      </c>
      <c r="K165" s="88">
        <v>370</v>
      </c>
      <c r="L165" s="88">
        <v>349</v>
      </c>
      <c r="M165" s="88">
        <v>-730</v>
      </c>
      <c r="N165" s="88">
        <v>580</v>
      </c>
      <c r="O165" s="88">
        <v>2301</v>
      </c>
      <c r="P165" s="88">
        <v>-834</v>
      </c>
      <c r="Q165" s="88">
        <v>-304</v>
      </c>
      <c r="R165" s="88">
        <v>2641</v>
      </c>
      <c r="S165" s="88">
        <v>-5139</v>
      </c>
    </row>
    <row r="166" spans="1:19" ht="20.100000000000001" customHeight="1">
      <c r="A166" s="42" t="s">
        <v>158</v>
      </c>
      <c r="D166" s="253">
        <v>0</v>
      </c>
      <c r="E166" s="253">
        <v>-977</v>
      </c>
      <c r="F166" s="253">
        <v>0</v>
      </c>
      <c r="G166" s="253">
        <v>0</v>
      </c>
      <c r="H166" s="253">
        <v>0</v>
      </c>
      <c r="I166" s="253">
        <v>-977</v>
      </c>
      <c r="J166" s="253">
        <v>0</v>
      </c>
      <c r="K166" s="253">
        <v>0</v>
      </c>
      <c r="L166" s="253">
        <v>0</v>
      </c>
      <c r="M166" s="253">
        <v>-995</v>
      </c>
      <c r="N166" s="253">
        <v>0</v>
      </c>
      <c r="O166" s="253">
        <v>0</v>
      </c>
      <c r="P166" s="253">
        <v>0</v>
      </c>
      <c r="Q166" s="253">
        <v>-1013</v>
      </c>
      <c r="R166" s="253">
        <v>0</v>
      </c>
      <c r="S166" s="253">
        <v>0</v>
      </c>
    </row>
    <row r="167" spans="1:19" ht="20.100000000000001" customHeight="1">
      <c r="A167" s="42" t="s">
        <v>159</v>
      </c>
      <c r="B167" s="361"/>
      <c r="C167" s="361"/>
      <c r="D167" s="253">
        <v>0</v>
      </c>
      <c r="E167" s="253">
        <v>-23</v>
      </c>
      <c r="F167" s="253">
        <v>0</v>
      </c>
      <c r="G167" s="253">
        <v>0</v>
      </c>
      <c r="H167" s="253">
        <v>0</v>
      </c>
      <c r="I167" s="253">
        <v>-147</v>
      </c>
      <c r="J167" s="253">
        <v>0</v>
      </c>
      <c r="K167" s="253">
        <v>-13</v>
      </c>
      <c r="L167" s="253">
        <v>0</v>
      </c>
      <c r="M167" s="253">
        <v>-10</v>
      </c>
      <c r="N167" s="253">
        <v>0</v>
      </c>
      <c r="O167" s="253">
        <v>-4</v>
      </c>
      <c r="P167" s="253">
        <v>0</v>
      </c>
      <c r="Q167" s="253">
        <v>-19</v>
      </c>
      <c r="R167" s="253">
        <v>0</v>
      </c>
      <c r="S167" s="253">
        <v>0</v>
      </c>
    </row>
    <row r="168" spans="1:19" ht="20.100000000000001" customHeight="1">
      <c r="A168" s="42" t="s">
        <v>160</v>
      </c>
      <c r="B168" s="361"/>
      <c r="C168" s="361"/>
      <c r="D168" s="253">
        <v>-15</v>
      </c>
      <c r="E168" s="253">
        <v>-13</v>
      </c>
      <c r="F168" s="253">
        <v>-28</v>
      </c>
      <c r="G168" s="253">
        <v>10</v>
      </c>
      <c r="H168" s="253">
        <v>522</v>
      </c>
      <c r="I168" s="253">
        <v>-716</v>
      </c>
      <c r="J168" s="253">
        <v>-236</v>
      </c>
      <c r="K168" s="253">
        <v>-193</v>
      </c>
      <c r="L168" s="253">
        <v>-65</v>
      </c>
      <c r="M168" s="253">
        <v>82</v>
      </c>
      <c r="N168" s="253">
        <v>319</v>
      </c>
      <c r="O168" s="253">
        <v>-274</v>
      </c>
      <c r="P168" s="253">
        <v>229</v>
      </c>
      <c r="Q168" s="253">
        <v>324</v>
      </c>
      <c r="R168" s="253">
        <v>-6</v>
      </c>
      <c r="S168" s="253">
        <v>-396</v>
      </c>
    </row>
    <row r="169" spans="1:19" ht="20.100000000000001" customHeight="1">
      <c r="A169" s="106" t="s">
        <v>161</v>
      </c>
      <c r="B169" s="107"/>
      <c r="C169" s="107"/>
      <c r="D169" s="329">
        <v>-3</v>
      </c>
      <c r="E169" s="329">
        <v>5</v>
      </c>
      <c r="F169" s="329">
        <v>2</v>
      </c>
      <c r="G169" s="329">
        <v>-1</v>
      </c>
      <c r="H169" s="329">
        <v>-2</v>
      </c>
      <c r="I169" s="329">
        <v>6</v>
      </c>
      <c r="J169" s="329">
        <v>-2</v>
      </c>
      <c r="K169" s="329">
        <v>-5</v>
      </c>
      <c r="L169" s="329">
        <v>1</v>
      </c>
      <c r="M169" s="329">
        <v>0</v>
      </c>
      <c r="N169" s="329">
        <v>-3</v>
      </c>
      <c r="O169" s="329">
        <v>51</v>
      </c>
      <c r="P169" s="329">
        <v>-70</v>
      </c>
      <c r="Q169" s="329">
        <v>-98</v>
      </c>
      <c r="R169" s="329">
        <v>0</v>
      </c>
      <c r="S169" s="329">
        <v>0</v>
      </c>
    </row>
    <row r="170" spans="1:19" ht="20.100000000000001" customHeight="1">
      <c r="A170" s="39" t="s">
        <v>162</v>
      </c>
      <c r="D170" s="353">
        <v>139</v>
      </c>
      <c r="E170" s="353">
        <v>-940</v>
      </c>
      <c r="F170" s="353">
        <v>-36</v>
      </c>
      <c r="G170" s="353">
        <v>-46</v>
      </c>
      <c r="H170" s="353">
        <v>2531</v>
      </c>
      <c r="I170" s="353">
        <v>-1809</v>
      </c>
      <c r="J170" s="353">
        <v>-375</v>
      </c>
      <c r="K170" s="353">
        <v>159</v>
      </c>
      <c r="L170" s="353">
        <v>285</v>
      </c>
      <c r="M170" s="353">
        <v>-1653</v>
      </c>
      <c r="N170" s="353">
        <v>896</v>
      </c>
      <c r="O170" s="353">
        <v>2075</v>
      </c>
      <c r="P170" s="353">
        <v>-676</v>
      </c>
      <c r="Q170" s="353">
        <v>-1110</v>
      </c>
      <c r="R170" s="353">
        <v>2635</v>
      </c>
      <c r="S170" s="353">
        <v>-5536</v>
      </c>
    </row>
    <row r="171" spans="1:19" ht="11.25" customHeight="1">
      <c r="A171" s="140" t="s">
        <v>163</v>
      </c>
      <c r="B171" s="107"/>
      <c r="C171" s="107"/>
      <c r="D171" s="329"/>
      <c r="E171" s="329"/>
      <c r="F171" s="329"/>
      <c r="G171" s="329"/>
      <c r="H171" s="329"/>
      <c r="I171" s="329"/>
      <c r="J171" s="329"/>
      <c r="K171" s="329"/>
      <c r="L171" s="329"/>
      <c r="M171" s="329"/>
      <c r="N171" s="329"/>
      <c r="O171" s="329"/>
      <c r="P171" s="329"/>
      <c r="Q171" s="329"/>
      <c r="R171" s="329"/>
      <c r="S171" s="481"/>
    </row>
    <row r="172" spans="1:19" ht="20.100000000000001" customHeight="1" thickBot="1">
      <c r="A172" s="135" t="s">
        <v>164</v>
      </c>
      <c r="B172" s="136"/>
      <c r="C172" s="136"/>
      <c r="D172" s="335">
        <v>1073</v>
      </c>
      <c r="E172" s="335">
        <v>-400</v>
      </c>
      <c r="F172" s="335">
        <v>138</v>
      </c>
      <c r="G172" s="335">
        <v>-2</v>
      </c>
      <c r="H172" s="335">
        <v>2717</v>
      </c>
      <c r="I172" s="335">
        <v>-1727</v>
      </c>
      <c r="J172" s="335">
        <v>102</v>
      </c>
      <c r="K172" s="335">
        <v>-172</v>
      </c>
      <c r="L172" s="335">
        <v>671</v>
      </c>
      <c r="M172" s="335">
        <v>-1788</v>
      </c>
      <c r="N172" s="335">
        <v>3142</v>
      </c>
      <c r="O172" s="335">
        <v>185</v>
      </c>
      <c r="P172" s="335">
        <v>-2081</v>
      </c>
      <c r="Q172" s="335">
        <v>-1530</v>
      </c>
      <c r="R172" s="335">
        <v>2599</v>
      </c>
      <c r="S172" s="335">
        <v>-107</v>
      </c>
    </row>
    <row r="173" spans="1:19" ht="20.100000000000001" customHeight="1" thickTop="1">
      <c r="A173" s="39"/>
      <c r="D173" s="353"/>
      <c r="E173" s="353"/>
      <c r="F173" s="353"/>
      <c r="G173" s="353"/>
      <c r="H173" s="353"/>
      <c r="I173" s="353"/>
      <c r="J173" s="353"/>
      <c r="K173" s="353"/>
      <c r="L173" s="353"/>
      <c r="M173" s="353"/>
      <c r="N173" s="353"/>
      <c r="O173" s="353"/>
      <c r="P173" s="353"/>
      <c r="Q173" s="353"/>
      <c r="R173" s="353"/>
      <c r="S173" s="353"/>
    </row>
    <row r="174" spans="1:19" ht="20.100000000000001" customHeight="1">
      <c r="A174" s="39" t="s">
        <v>165</v>
      </c>
      <c r="D174" s="353"/>
      <c r="E174" s="353"/>
      <c r="F174" s="353"/>
      <c r="G174" s="353"/>
      <c r="H174" s="353"/>
      <c r="I174" s="353"/>
      <c r="J174" s="353"/>
      <c r="K174" s="353"/>
      <c r="L174" s="353"/>
      <c r="M174" s="353"/>
      <c r="N174" s="353"/>
      <c r="O174" s="353"/>
      <c r="P174" s="353"/>
      <c r="Q174" s="353"/>
      <c r="R174" s="353"/>
      <c r="S174" s="353"/>
    </row>
    <row r="175" spans="1:19" ht="20.100000000000001" customHeight="1">
      <c r="A175" s="40" t="s">
        <v>789</v>
      </c>
      <c r="D175" s="323" t="s">
        <v>68</v>
      </c>
      <c r="E175" s="323" t="s">
        <v>68</v>
      </c>
      <c r="F175" s="323" t="s">
        <v>68</v>
      </c>
      <c r="G175" s="323" t="s">
        <v>68</v>
      </c>
      <c r="H175" s="323" t="s">
        <v>68</v>
      </c>
      <c r="I175" s="323" t="s">
        <v>68</v>
      </c>
      <c r="J175" s="323" t="s">
        <v>68</v>
      </c>
      <c r="K175" s="323" t="s">
        <v>68</v>
      </c>
      <c r="L175" s="323">
        <v>438</v>
      </c>
      <c r="M175" s="323">
        <v>-11</v>
      </c>
      <c r="N175" s="323">
        <v>1935</v>
      </c>
      <c r="O175" s="323">
        <v>1489</v>
      </c>
      <c r="P175" s="323">
        <v>-1894</v>
      </c>
      <c r="Q175" s="323">
        <v>-360</v>
      </c>
      <c r="R175" s="323">
        <v>-8616</v>
      </c>
      <c r="S175" s="323" t="s">
        <v>68</v>
      </c>
    </row>
    <row r="176" spans="1:19" ht="20.100000000000001" customHeight="1">
      <c r="A176" s="40" t="s">
        <v>790</v>
      </c>
      <c r="D176" s="323" t="s">
        <v>68</v>
      </c>
      <c r="E176" s="323" t="s">
        <v>68</v>
      </c>
      <c r="F176" s="323" t="s">
        <v>68</v>
      </c>
      <c r="G176" s="323" t="s">
        <v>68</v>
      </c>
      <c r="H176" s="323" t="s">
        <v>68</v>
      </c>
      <c r="I176" s="323" t="s">
        <v>68</v>
      </c>
      <c r="J176" s="323" t="s">
        <v>68</v>
      </c>
      <c r="K176" s="323" t="s">
        <v>68</v>
      </c>
      <c r="L176" s="323">
        <v>-187</v>
      </c>
      <c r="M176" s="323">
        <v>-1350</v>
      </c>
      <c r="N176" s="323">
        <v>-2645</v>
      </c>
      <c r="O176" s="323">
        <v>-1033</v>
      </c>
      <c r="P176" s="323">
        <v>3429</v>
      </c>
      <c r="Q176" s="323">
        <v>-1654</v>
      </c>
      <c r="R176" s="323">
        <v>-4723</v>
      </c>
      <c r="S176" s="323">
        <v>498</v>
      </c>
    </row>
    <row r="177" spans="1:19" ht="20.100000000000001" customHeight="1">
      <c r="A177" s="107" t="s">
        <v>167</v>
      </c>
      <c r="B177" s="107"/>
      <c r="C177" s="107"/>
      <c r="D177" s="236" t="s">
        <v>68</v>
      </c>
      <c r="E177" s="236" t="s">
        <v>68</v>
      </c>
      <c r="F177" s="236" t="s">
        <v>68</v>
      </c>
      <c r="G177" s="236" t="s">
        <v>68</v>
      </c>
      <c r="H177" s="236" t="s">
        <v>68</v>
      </c>
      <c r="I177" s="236" t="s">
        <v>68</v>
      </c>
      <c r="J177" s="236" t="s">
        <v>68</v>
      </c>
      <c r="K177" s="236" t="s">
        <v>68</v>
      </c>
      <c r="L177" s="249">
        <v>370</v>
      </c>
      <c r="M177" s="249">
        <v>1269</v>
      </c>
      <c r="N177" s="249">
        <v>2062</v>
      </c>
      <c r="O177" s="249">
        <v>708</v>
      </c>
      <c r="P177" s="249">
        <v>-612</v>
      </c>
      <c r="Q177" s="249">
        <v>1128</v>
      </c>
      <c r="R177" s="249">
        <v>10241</v>
      </c>
      <c r="S177" s="236" t="s">
        <v>68</v>
      </c>
    </row>
    <row r="178" spans="1:19" ht="20.100000000000001" customHeight="1" thickBot="1">
      <c r="A178" s="135" t="s">
        <v>168</v>
      </c>
      <c r="B178" s="136"/>
      <c r="C178" s="136"/>
      <c r="D178" s="483" t="s">
        <v>68</v>
      </c>
      <c r="E178" s="483" t="s">
        <v>68</v>
      </c>
      <c r="F178" s="483" t="s">
        <v>68</v>
      </c>
      <c r="G178" s="483" t="s">
        <v>68</v>
      </c>
      <c r="H178" s="483" t="s">
        <v>68</v>
      </c>
      <c r="I178" s="483" t="s">
        <v>68</v>
      </c>
      <c r="J178" s="483" t="s">
        <v>68</v>
      </c>
      <c r="K178" s="483" t="s">
        <v>68</v>
      </c>
      <c r="L178" s="340">
        <v>620</v>
      </c>
      <c r="M178" s="340">
        <v>-92</v>
      </c>
      <c r="N178" s="340">
        <v>1352</v>
      </c>
      <c r="O178" s="340">
        <v>1165</v>
      </c>
      <c r="P178" s="340">
        <v>923</v>
      </c>
      <c r="Q178" s="340">
        <v>-886</v>
      </c>
      <c r="R178" s="335">
        <v>-3098</v>
      </c>
      <c r="S178" s="335">
        <v>498</v>
      </c>
    </row>
    <row r="179" spans="1:19" ht="20.100000000000001" customHeight="1" thickTop="1">
      <c r="A179" s="39"/>
      <c r="D179" s="353"/>
      <c r="E179" s="353"/>
      <c r="F179" s="353"/>
      <c r="G179" s="353"/>
      <c r="H179" s="353"/>
      <c r="I179" s="353"/>
      <c r="J179" s="353"/>
      <c r="K179" s="353"/>
      <c r="L179" s="353"/>
      <c r="M179" s="353"/>
      <c r="N179" s="353"/>
      <c r="O179" s="353"/>
      <c r="P179" s="353"/>
      <c r="Q179" s="353"/>
      <c r="R179" s="353"/>
      <c r="S179" s="353"/>
    </row>
    <row r="180" spans="1:19" ht="20.100000000000001" customHeight="1">
      <c r="A180" s="39" t="s">
        <v>169</v>
      </c>
      <c r="D180" s="353"/>
      <c r="E180" s="353"/>
      <c r="F180" s="353"/>
      <c r="G180" s="353"/>
      <c r="H180" s="353"/>
      <c r="I180" s="353"/>
      <c r="J180" s="353"/>
      <c r="K180" s="353"/>
      <c r="L180" s="353"/>
      <c r="M180" s="353"/>
      <c r="N180" s="353"/>
      <c r="O180" s="353"/>
      <c r="P180" s="353"/>
      <c r="Q180" s="353"/>
      <c r="R180" s="353"/>
      <c r="S180" s="353"/>
    </row>
    <row r="181" spans="1:19" ht="20.100000000000001" customHeight="1">
      <c r="A181" s="40" t="s">
        <v>791</v>
      </c>
      <c r="D181" s="323" t="s">
        <v>68</v>
      </c>
      <c r="E181" s="323" t="s">
        <v>68</v>
      </c>
      <c r="F181" s="323" t="s">
        <v>68</v>
      </c>
      <c r="G181" s="323" t="s">
        <v>68</v>
      </c>
      <c r="H181" s="323" t="s">
        <v>68</v>
      </c>
      <c r="I181" s="323" t="s">
        <v>68</v>
      </c>
      <c r="J181" s="323" t="s">
        <v>68</v>
      </c>
      <c r="K181" s="323" t="s">
        <v>68</v>
      </c>
      <c r="L181" s="353">
        <v>831</v>
      </c>
      <c r="M181" s="353">
        <v>289</v>
      </c>
      <c r="N181" s="353">
        <v>2274</v>
      </c>
      <c r="O181" s="353">
        <v>1576</v>
      </c>
      <c r="P181" s="353">
        <v>-1529</v>
      </c>
      <c r="Q181" s="353">
        <v>275</v>
      </c>
      <c r="R181" s="353">
        <v>-8120</v>
      </c>
      <c r="S181" s="353">
        <v>607</v>
      </c>
    </row>
    <row r="182" spans="1:19" ht="20.100000000000001" customHeight="1">
      <c r="A182" s="40" t="s">
        <v>171</v>
      </c>
      <c r="D182" s="323" t="s">
        <v>68</v>
      </c>
      <c r="E182" s="323" t="s">
        <v>68</v>
      </c>
      <c r="F182" s="323" t="s">
        <v>68</v>
      </c>
      <c r="G182" s="323" t="s">
        <v>68</v>
      </c>
      <c r="H182" s="323" t="s">
        <v>68</v>
      </c>
      <c r="I182" s="323" t="s">
        <v>68</v>
      </c>
      <c r="J182" s="323" t="s">
        <v>68</v>
      </c>
      <c r="K182" s="323" t="s">
        <v>68</v>
      </c>
      <c r="L182" s="353">
        <v>-194</v>
      </c>
      <c r="M182" s="353">
        <v>-1785</v>
      </c>
      <c r="N182" s="353">
        <v>-739</v>
      </c>
      <c r="O182" s="353">
        <v>-3009</v>
      </c>
      <c r="P182" s="353">
        <v>1659</v>
      </c>
      <c r="Q182" s="353">
        <v>-2709</v>
      </c>
      <c r="R182" s="353">
        <v>-5255</v>
      </c>
      <c r="S182" s="353">
        <v>5320</v>
      </c>
    </row>
    <row r="183" spans="1:19" ht="20.100000000000001" customHeight="1">
      <c r="A183" s="40" t="s">
        <v>172</v>
      </c>
      <c r="D183" s="236" t="s">
        <v>68</v>
      </c>
      <c r="E183" s="236" t="s">
        <v>68</v>
      </c>
      <c r="F183" s="236" t="s">
        <v>68</v>
      </c>
      <c r="G183" s="236" t="s">
        <v>68</v>
      </c>
      <c r="H183" s="236" t="s">
        <v>68</v>
      </c>
      <c r="I183" s="236" t="s">
        <v>68</v>
      </c>
      <c r="J183" s="236" t="s">
        <v>68</v>
      </c>
      <c r="K183" s="236" t="s">
        <v>68</v>
      </c>
      <c r="L183" s="353">
        <v>655</v>
      </c>
      <c r="M183" s="353">
        <v>-384</v>
      </c>
      <c r="N183" s="353">
        <v>2959</v>
      </c>
      <c r="O183" s="353">
        <v>2783</v>
      </c>
      <c r="P183" s="353">
        <v>-1287</v>
      </c>
      <c r="Q183" s="353">
        <v>18</v>
      </c>
      <c r="R183" s="353">
        <v>12876</v>
      </c>
      <c r="S183" s="353">
        <v>-5536</v>
      </c>
    </row>
    <row r="184" spans="1:19" ht="20.100000000000001" customHeight="1" thickBot="1">
      <c r="A184" s="116" t="s">
        <v>173</v>
      </c>
      <c r="B184" s="118"/>
      <c r="C184" s="118"/>
      <c r="D184" s="483" t="s">
        <v>68</v>
      </c>
      <c r="E184" s="483" t="s">
        <v>68</v>
      </c>
      <c r="F184" s="483" t="s">
        <v>68</v>
      </c>
      <c r="G184" s="483" t="s">
        <v>68</v>
      </c>
      <c r="H184" s="483" t="s">
        <v>68</v>
      </c>
      <c r="I184" s="483" t="s">
        <v>68</v>
      </c>
      <c r="J184" s="483" t="s">
        <v>68</v>
      </c>
      <c r="K184" s="483" t="s">
        <v>68</v>
      </c>
      <c r="L184" s="340">
        <v>1292</v>
      </c>
      <c r="M184" s="340">
        <v>-1880</v>
      </c>
      <c r="N184" s="340">
        <v>4494</v>
      </c>
      <c r="O184" s="340">
        <v>1350</v>
      </c>
      <c r="P184" s="340">
        <v>-1158</v>
      </c>
      <c r="Q184" s="340">
        <v>-2417</v>
      </c>
      <c r="R184" s="340">
        <v>-499</v>
      </c>
      <c r="S184" s="340">
        <v>392</v>
      </c>
    </row>
    <row r="185" spans="1:19" ht="21.75" customHeight="1" thickTop="1">
      <c r="B185" s="39"/>
      <c r="C185" s="39"/>
      <c r="D185" s="353"/>
      <c r="E185" s="353"/>
      <c r="F185" s="353"/>
      <c r="G185" s="353"/>
      <c r="H185" s="353"/>
      <c r="I185" s="353"/>
      <c r="J185" s="353"/>
      <c r="K185" s="353"/>
      <c r="L185" s="353"/>
      <c r="M185" s="353"/>
      <c r="N185" s="353"/>
      <c r="O185" s="353"/>
      <c r="P185" s="353"/>
      <c r="Q185" s="353"/>
      <c r="R185" s="353"/>
      <c r="S185" s="353"/>
    </row>
    <row r="186" spans="1:19" ht="20.100000000000001" customHeight="1">
      <c r="A186" s="40" t="s">
        <v>773</v>
      </c>
      <c r="C186" s="102"/>
      <c r="D186" s="330"/>
      <c r="E186" s="330"/>
      <c r="F186" s="330"/>
      <c r="G186" s="330"/>
      <c r="H186" s="330"/>
      <c r="I186" s="330"/>
      <c r="J186" s="330"/>
      <c r="K186" s="330"/>
      <c r="L186" s="330"/>
      <c r="M186" s="330"/>
      <c r="N186" s="330"/>
      <c r="O186" s="330"/>
      <c r="P186" s="330"/>
      <c r="Q186" s="330"/>
      <c r="R186" s="330"/>
      <c r="S186" s="253"/>
    </row>
    <row r="187" spans="1:19" ht="21.75" customHeight="1">
      <c r="A187" s="40" t="s">
        <v>792</v>
      </c>
      <c r="B187" s="39"/>
      <c r="C187" s="39"/>
      <c r="D187" s="353"/>
      <c r="E187" s="353"/>
      <c r="F187" s="353"/>
      <c r="G187" s="353"/>
      <c r="H187" s="353"/>
      <c r="I187" s="353"/>
      <c r="J187" s="353"/>
      <c r="K187" s="353"/>
      <c r="L187" s="353"/>
      <c r="M187" s="353"/>
      <c r="N187" s="353"/>
      <c r="O187" s="353"/>
      <c r="P187" s="353"/>
      <c r="Q187" s="353"/>
      <c r="R187" s="353"/>
      <c r="S187" s="353"/>
    </row>
    <row r="188" spans="1:19" ht="21.75" customHeight="1">
      <c r="A188" s="40" t="s">
        <v>793</v>
      </c>
      <c r="B188" s="39"/>
      <c r="C188" s="39"/>
      <c r="D188" s="353"/>
      <c r="E188" s="353"/>
      <c r="F188" s="353"/>
      <c r="G188" s="353"/>
      <c r="H188" s="353"/>
      <c r="I188" s="353"/>
      <c r="J188" s="353"/>
      <c r="K188" s="353"/>
      <c r="L188" s="353"/>
      <c r="M188" s="353"/>
      <c r="N188" s="353"/>
      <c r="O188" s="353"/>
      <c r="P188" s="353"/>
      <c r="Q188" s="353"/>
      <c r="R188" s="353"/>
      <c r="S188" s="353"/>
    </row>
    <row r="189" spans="1:19" ht="34.5" customHeight="1">
      <c r="A189" s="645" t="s">
        <v>794</v>
      </c>
      <c r="B189" s="645"/>
      <c r="C189" s="645"/>
      <c r="D189" s="645"/>
      <c r="E189" s="645"/>
      <c r="F189" s="645"/>
      <c r="G189" s="645"/>
      <c r="H189" s="645"/>
      <c r="I189" s="645"/>
      <c r="J189" s="645"/>
      <c r="K189" s="645"/>
      <c r="L189" s="353"/>
      <c r="M189" s="353"/>
      <c r="N189" s="353"/>
      <c r="O189" s="353"/>
      <c r="P189" s="353"/>
      <c r="Q189" s="353"/>
      <c r="R189" s="353"/>
      <c r="S189" s="353"/>
    </row>
    <row r="190" spans="1:19" ht="34.5" customHeight="1">
      <c r="A190" s="645" t="s">
        <v>795</v>
      </c>
      <c r="B190" s="645"/>
      <c r="C190" s="645"/>
      <c r="D190" s="645"/>
      <c r="E190" s="645"/>
      <c r="F190" s="645"/>
      <c r="G190" s="645"/>
      <c r="H190" s="645"/>
      <c r="I190" s="645"/>
      <c r="J190" s="645"/>
      <c r="K190" s="645"/>
      <c r="L190" s="353"/>
      <c r="M190" s="353"/>
      <c r="N190" s="353"/>
      <c r="O190" s="353"/>
      <c r="P190" s="353"/>
      <c r="Q190" s="353"/>
      <c r="R190" s="353"/>
      <c r="S190" s="353"/>
    </row>
    <row r="191" spans="1:19" ht="21.75" customHeight="1">
      <c r="A191" s="645" t="s">
        <v>796</v>
      </c>
      <c r="B191" s="645"/>
      <c r="C191" s="645"/>
      <c r="D191" s="645"/>
      <c r="E191" s="645"/>
      <c r="F191" s="645"/>
      <c r="G191" s="645"/>
      <c r="H191" s="645"/>
      <c r="I191" s="645"/>
      <c r="J191" s="645"/>
      <c r="K191" s="645"/>
      <c r="L191" s="353"/>
      <c r="M191" s="353"/>
      <c r="N191" s="353"/>
      <c r="O191" s="353"/>
      <c r="P191" s="353"/>
      <c r="Q191" s="353"/>
      <c r="R191" s="353"/>
      <c r="S191" s="353"/>
    </row>
    <row r="192" spans="1:19" ht="15.75" customHeight="1">
      <c r="A192" s="39"/>
    </row>
    <row r="193" spans="1:19" ht="20.25" customHeight="1">
      <c r="A193" s="39" t="s">
        <v>797</v>
      </c>
      <c r="B193" s="41"/>
      <c r="L193" s="290"/>
      <c r="M193" s="290"/>
      <c r="N193" s="290"/>
      <c r="O193" s="290"/>
      <c r="P193" s="290"/>
      <c r="Q193" s="290"/>
      <c r="R193" s="290"/>
    </row>
    <row r="194" spans="1:19" ht="20.25" customHeight="1">
      <c r="B194" s="41"/>
      <c r="E194" s="336"/>
      <c r="F194" s="336"/>
      <c r="G194" s="336"/>
      <c r="L194" s="290"/>
      <c r="M194" s="290"/>
      <c r="N194" s="290"/>
      <c r="O194" s="290"/>
      <c r="P194" s="290"/>
      <c r="Q194" s="290"/>
      <c r="R194" s="290"/>
    </row>
    <row r="195" spans="1:19" ht="20.25" customHeight="1">
      <c r="B195" s="41"/>
      <c r="E195" s="336"/>
      <c r="F195" s="336"/>
      <c r="G195" s="336"/>
      <c r="L195" s="290"/>
      <c r="M195" s="290"/>
      <c r="N195" s="290"/>
      <c r="O195" s="290"/>
      <c r="P195" s="290"/>
      <c r="Q195" s="290"/>
      <c r="R195" s="290"/>
    </row>
    <row r="196" spans="1:19" ht="20.25" customHeight="1">
      <c r="A196" s="39" t="s">
        <v>176</v>
      </c>
      <c r="B196" s="41"/>
      <c r="L196" s="290"/>
      <c r="M196" s="290"/>
      <c r="N196" s="290"/>
      <c r="O196" s="290"/>
      <c r="P196" s="290"/>
      <c r="Q196" s="290"/>
      <c r="R196" s="290"/>
    </row>
    <row r="197" spans="1:19" ht="37.5" thickBot="1">
      <c r="A197" s="142" t="s">
        <v>3</v>
      </c>
      <c r="B197" s="292"/>
      <c r="C197" s="99"/>
      <c r="D197" s="358" t="s">
        <v>429</v>
      </c>
      <c r="E197" s="358" t="s">
        <v>430</v>
      </c>
      <c r="F197" s="358" t="s">
        <v>431</v>
      </c>
      <c r="G197" s="358" t="s">
        <v>432</v>
      </c>
      <c r="H197" s="358" t="s">
        <v>433</v>
      </c>
      <c r="I197" s="358" t="s">
        <v>434</v>
      </c>
      <c r="J197" s="358" t="s">
        <v>435</v>
      </c>
      <c r="K197" s="358" t="s">
        <v>436</v>
      </c>
      <c r="L197" s="352" t="s">
        <v>682</v>
      </c>
      <c r="M197" s="352" t="s">
        <v>683</v>
      </c>
      <c r="N197" s="352" t="s">
        <v>684</v>
      </c>
      <c r="O197" s="352" t="s">
        <v>685</v>
      </c>
      <c r="P197" s="352" t="s">
        <v>531</v>
      </c>
      <c r="Q197" s="352" t="s">
        <v>532</v>
      </c>
      <c r="R197" s="352" t="s">
        <v>190</v>
      </c>
      <c r="S197" s="358" t="s">
        <v>191</v>
      </c>
    </row>
    <row r="198" spans="1:19" ht="20.25" customHeight="1">
      <c r="A198" s="39" t="s">
        <v>177</v>
      </c>
      <c r="B198" s="41"/>
      <c r="H198" s="40"/>
      <c r="I198" s="40"/>
      <c r="J198" s="40"/>
      <c r="K198" s="40"/>
      <c r="L198" s="40"/>
      <c r="M198" s="40"/>
      <c r="N198" s="40"/>
      <c r="O198" s="40"/>
      <c r="P198" s="40"/>
      <c r="Q198" s="40"/>
      <c r="R198" s="40"/>
      <c r="S198" s="40"/>
    </row>
    <row r="199" spans="1:19" ht="20.25" customHeight="1">
      <c r="A199" s="426" t="s">
        <v>4</v>
      </c>
      <c r="B199" s="41"/>
      <c r="D199" s="88">
        <v>1690</v>
      </c>
      <c r="E199" s="88">
        <v>1144</v>
      </c>
      <c r="F199" s="88">
        <v>1060</v>
      </c>
      <c r="G199" s="88">
        <v>1553</v>
      </c>
      <c r="H199" s="88">
        <v>1357</v>
      </c>
      <c r="I199" s="88">
        <v>12330</v>
      </c>
      <c r="J199" s="88">
        <v>14049</v>
      </c>
      <c r="K199" s="88">
        <v>21279</v>
      </c>
      <c r="L199" s="88">
        <v>1721</v>
      </c>
      <c r="M199" s="88">
        <v>1233</v>
      </c>
      <c r="N199" s="88">
        <v>1296</v>
      </c>
      <c r="O199" s="88">
        <v>2171</v>
      </c>
      <c r="P199" s="88">
        <v>2162</v>
      </c>
      <c r="Q199" s="88">
        <v>1754</v>
      </c>
      <c r="R199" s="88">
        <v>2152</v>
      </c>
      <c r="S199" s="323">
        <v>2736</v>
      </c>
    </row>
    <row r="200" spans="1:19" ht="20.25" customHeight="1">
      <c r="A200" s="426" t="s">
        <v>16</v>
      </c>
      <c r="B200" s="41"/>
      <c r="D200" s="88">
        <v>363</v>
      </c>
      <c r="E200" s="88">
        <v>230</v>
      </c>
      <c r="F200" s="88">
        <v>124</v>
      </c>
      <c r="G200" s="88">
        <v>401</v>
      </c>
      <c r="H200" s="353">
        <v>603</v>
      </c>
      <c r="I200" s="353">
        <v>539</v>
      </c>
      <c r="J200" s="353">
        <v>-1</v>
      </c>
      <c r="K200" s="353">
        <v>458</v>
      </c>
      <c r="L200" s="353">
        <v>530</v>
      </c>
      <c r="M200" s="353">
        <v>248</v>
      </c>
      <c r="N200" s="353">
        <v>3000</v>
      </c>
      <c r="O200" s="353">
        <v>547</v>
      </c>
      <c r="P200" s="353">
        <v>246</v>
      </c>
      <c r="Q200" s="353">
        <v>767</v>
      </c>
      <c r="R200" s="353">
        <v>917</v>
      </c>
      <c r="S200" s="353">
        <v>-653</v>
      </c>
    </row>
    <row r="201" spans="1:19" ht="20.25" customHeight="1">
      <c r="A201" s="426" t="s">
        <v>55</v>
      </c>
      <c r="B201" s="41"/>
      <c r="D201" s="88">
        <v>111</v>
      </c>
      <c r="E201" s="88">
        <v>461</v>
      </c>
      <c r="F201" s="88">
        <v>106</v>
      </c>
      <c r="G201" s="88">
        <v>65</v>
      </c>
      <c r="H201" s="323">
        <v>479</v>
      </c>
      <c r="I201" s="323">
        <v>39</v>
      </c>
      <c r="J201" s="323">
        <v>25</v>
      </c>
      <c r="K201" s="323">
        <v>113</v>
      </c>
      <c r="L201" s="323">
        <v>80</v>
      </c>
      <c r="M201" s="323">
        <v>59</v>
      </c>
      <c r="N201" s="323">
        <v>7</v>
      </c>
      <c r="O201" s="323">
        <v>21</v>
      </c>
      <c r="P201" s="323">
        <v>-215</v>
      </c>
      <c r="Q201" s="323">
        <v>-81</v>
      </c>
      <c r="R201" s="323">
        <v>-37</v>
      </c>
      <c r="S201" s="323">
        <v>-295</v>
      </c>
    </row>
    <row r="202" spans="1:19" ht="20.25" customHeight="1">
      <c r="A202" s="426" t="s">
        <v>178</v>
      </c>
      <c r="B202" s="41"/>
      <c r="D202" s="88">
        <v>359</v>
      </c>
      <c r="E202" s="88">
        <v>607</v>
      </c>
      <c r="F202" s="88">
        <v>173</v>
      </c>
      <c r="G202" s="88">
        <v>367</v>
      </c>
      <c r="H202" s="88">
        <v>938</v>
      </c>
      <c r="I202" s="88">
        <v>403</v>
      </c>
      <c r="J202" s="88">
        <v>103</v>
      </c>
      <c r="K202" s="88">
        <v>411</v>
      </c>
      <c r="L202" s="88">
        <v>477</v>
      </c>
      <c r="M202" s="88">
        <v>214</v>
      </c>
      <c r="N202" s="88">
        <v>2888</v>
      </c>
      <c r="O202" s="88">
        <v>428</v>
      </c>
      <c r="P202" s="88">
        <v>-14</v>
      </c>
      <c r="Q202" s="88">
        <v>1037</v>
      </c>
      <c r="R202" s="88">
        <v>600</v>
      </c>
      <c r="S202" s="88">
        <v>-611</v>
      </c>
    </row>
    <row r="203" spans="1:19" ht="20.25" customHeight="1">
      <c r="A203" s="426" t="s">
        <v>798</v>
      </c>
      <c r="B203" s="41"/>
      <c r="D203" s="88">
        <v>341</v>
      </c>
      <c r="E203" s="88">
        <v>607</v>
      </c>
      <c r="F203" s="88">
        <v>178</v>
      </c>
      <c r="G203" s="88">
        <v>356</v>
      </c>
      <c r="H203" s="88">
        <v>930</v>
      </c>
      <c r="I203" s="88">
        <v>340</v>
      </c>
      <c r="J203" s="88">
        <v>174</v>
      </c>
      <c r="K203" s="88">
        <v>379</v>
      </c>
      <c r="L203" s="88">
        <v>462</v>
      </c>
      <c r="M203" s="88">
        <v>214</v>
      </c>
      <c r="N203" s="88">
        <v>2892</v>
      </c>
      <c r="O203" s="88">
        <v>417</v>
      </c>
      <c r="P203" s="88">
        <v>-21</v>
      </c>
      <c r="Q203" s="88">
        <v>1039</v>
      </c>
      <c r="R203" s="88">
        <v>601</v>
      </c>
      <c r="S203" s="88">
        <v>-608</v>
      </c>
    </row>
    <row r="204" spans="1:19" ht="20.100000000000001" customHeight="1">
      <c r="A204" s="426" t="s">
        <v>180</v>
      </c>
      <c r="B204" s="18"/>
      <c r="C204" s="139"/>
      <c r="D204" s="336">
        <v>0.38</v>
      </c>
      <c r="E204" s="336">
        <v>0.69</v>
      </c>
      <c r="F204" s="336">
        <v>0.2</v>
      </c>
      <c r="G204" s="336">
        <v>0.40000000000000013</v>
      </c>
      <c r="H204" s="336">
        <v>1.05</v>
      </c>
      <c r="I204" s="336">
        <v>0.38</v>
      </c>
      <c r="J204" s="336">
        <v>0.19</v>
      </c>
      <c r="K204" s="336">
        <v>0.43</v>
      </c>
      <c r="L204" s="336">
        <v>0.52</v>
      </c>
      <c r="M204" s="336">
        <v>0.24</v>
      </c>
      <c r="N204" s="336">
        <v>3.26</v>
      </c>
      <c r="O204" s="336">
        <v>0.47</v>
      </c>
      <c r="P204" s="336">
        <v>-0.02</v>
      </c>
      <c r="Q204" s="336">
        <v>1.17</v>
      </c>
      <c r="R204" s="336">
        <v>0.67</v>
      </c>
      <c r="S204" s="336">
        <v>-0.68</v>
      </c>
    </row>
    <row r="205" spans="1:19" ht="20.25" customHeight="1">
      <c r="A205" s="426" t="s">
        <v>181</v>
      </c>
      <c r="B205" s="41"/>
      <c r="D205" s="353">
        <v>459</v>
      </c>
      <c r="E205" s="353">
        <v>670</v>
      </c>
      <c r="F205" s="353">
        <v>236</v>
      </c>
      <c r="G205" s="353">
        <v>209</v>
      </c>
      <c r="H205" s="353">
        <v>562</v>
      </c>
      <c r="I205" s="353">
        <v>440</v>
      </c>
      <c r="J205" s="353">
        <v>790</v>
      </c>
      <c r="K205" s="353">
        <v>763</v>
      </c>
      <c r="L205" s="353">
        <v>394</v>
      </c>
      <c r="M205" s="353">
        <v>299</v>
      </c>
      <c r="N205" s="353">
        <v>340</v>
      </c>
      <c r="O205" s="353">
        <v>87</v>
      </c>
      <c r="P205" s="353">
        <v>365</v>
      </c>
      <c r="Q205" s="353">
        <v>635</v>
      </c>
      <c r="R205" s="353">
        <v>497</v>
      </c>
      <c r="S205" s="353">
        <v>607</v>
      </c>
    </row>
    <row r="206" spans="1:19">
      <c r="A206" s="647" t="s">
        <v>799</v>
      </c>
      <c r="B206" s="648"/>
      <c r="C206" s="648"/>
      <c r="D206" s="88">
        <v>135</v>
      </c>
      <c r="E206" s="88">
        <v>234</v>
      </c>
      <c r="F206" s="88">
        <v>183</v>
      </c>
      <c r="G206" s="88">
        <v>267</v>
      </c>
      <c r="H206" s="88">
        <v>3366</v>
      </c>
      <c r="I206" s="88">
        <v>381</v>
      </c>
      <c r="J206" s="88">
        <v>582</v>
      </c>
      <c r="K206" s="88">
        <v>623</v>
      </c>
      <c r="L206" s="88">
        <v>116</v>
      </c>
      <c r="M206" s="88">
        <v>284</v>
      </c>
      <c r="N206" s="88">
        <v>153</v>
      </c>
      <c r="O206" s="88">
        <v>172</v>
      </c>
      <c r="P206" s="88">
        <v>92</v>
      </c>
      <c r="Q206" s="88">
        <v>111</v>
      </c>
      <c r="R206" s="88">
        <v>158</v>
      </c>
      <c r="S206" s="88">
        <v>197</v>
      </c>
    </row>
    <row r="207" spans="1:19" ht="21">
      <c r="A207" s="122" t="s">
        <v>800</v>
      </c>
      <c r="B207" s="107"/>
      <c r="C207" s="107"/>
      <c r="D207" s="329">
        <v>129</v>
      </c>
      <c r="E207" s="329">
        <v>226</v>
      </c>
      <c r="F207" s="329">
        <v>162</v>
      </c>
      <c r="G207" s="329">
        <v>197</v>
      </c>
      <c r="H207" s="329">
        <v>84</v>
      </c>
      <c r="I207" s="329">
        <v>236</v>
      </c>
      <c r="J207" s="329">
        <v>355</v>
      </c>
      <c r="K207" s="329">
        <v>471</v>
      </c>
      <c r="L207" s="329">
        <v>95</v>
      </c>
      <c r="M207" s="329">
        <v>104</v>
      </c>
      <c r="N207" s="329">
        <v>88</v>
      </c>
      <c r="O207" s="329">
        <v>156</v>
      </c>
      <c r="P207" s="329">
        <v>80</v>
      </c>
      <c r="Q207" s="329">
        <v>104</v>
      </c>
      <c r="R207" s="329">
        <v>151</v>
      </c>
      <c r="S207" s="329">
        <v>190</v>
      </c>
    </row>
    <row r="208" spans="1:19" ht="20.25" customHeight="1">
      <c r="A208" s="426"/>
      <c r="B208" s="41"/>
      <c r="H208" s="253"/>
      <c r="I208" s="253"/>
      <c r="J208" s="253"/>
      <c r="K208" s="253"/>
      <c r="L208" s="316"/>
      <c r="M208" s="316"/>
      <c r="N208" s="316"/>
      <c r="O208" s="316"/>
      <c r="P208" s="316"/>
      <c r="Q208" s="316"/>
      <c r="R208" s="316"/>
      <c r="S208" s="253"/>
    </row>
    <row r="209" spans="1:19" ht="37.5" thickBot="1">
      <c r="A209" s="142" t="s">
        <v>3</v>
      </c>
      <c r="B209" s="292"/>
      <c r="C209" s="99"/>
      <c r="D209" s="358" t="s">
        <v>429</v>
      </c>
      <c r="E209" s="358" t="s">
        <v>430</v>
      </c>
      <c r="F209" s="358" t="s">
        <v>431</v>
      </c>
      <c r="G209" s="358" t="s">
        <v>432</v>
      </c>
      <c r="H209" s="358" t="s">
        <v>433</v>
      </c>
      <c r="I209" s="358" t="s">
        <v>434</v>
      </c>
      <c r="J209" s="358" t="s">
        <v>435</v>
      </c>
      <c r="K209" s="358" t="s">
        <v>436</v>
      </c>
      <c r="L209" s="352" t="s">
        <v>682</v>
      </c>
      <c r="M209" s="352" t="s">
        <v>683</v>
      </c>
      <c r="N209" s="352" t="s">
        <v>684</v>
      </c>
      <c r="O209" s="352" t="s">
        <v>685</v>
      </c>
      <c r="P209" s="352" t="s">
        <v>531</v>
      </c>
      <c r="Q209" s="352" t="s">
        <v>532</v>
      </c>
      <c r="R209" s="352" t="s">
        <v>190</v>
      </c>
      <c r="S209" s="358" t="s">
        <v>191</v>
      </c>
    </row>
    <row r="210" spans="1:19" ht="20.25" customHeight="1">
      <c r="A210" s="39" t="s">
        <v>184</v>
      </c>
      <c r="B210" s="41"/>
      <c r="H210" s="40"/>
      <c r="I210" s="40"/>
      <c r="J210" s="40"/>
      <c r="K210" s="40"/>
      <c r="L210" s="361"/>
      <c r="M210" s="361"/>
      <c r="N210" s="361"/>
      <c r="O210" s="361"/>
      <c r="P210" s="361"/>
      <c r="Q210" s="361"/>
      <c r="R210" s="361"/>
      <c r="S210" s="40"/>
    </row>
    <row r="211" spans="1:19" ht="20.100000000000001" customHeight="1">
      <c r="A211" s="426" t="s">
        <v>185</v>
      </c>
      <c r="B211" s="18"/>
      <c r="C211" s="139"/>
      <c r="D211" s="88">
        <v>545</v>
      </c>
      <c r="E211" s="88">
        <v>372</v>
      </c>
      <c r="F211" s="88">
        <v>295</v>
      </c>
      <c r="G211" s="88">
        <v>552</v>
      </c>
      <c r="H211" s="88">
        <v>543</v>
      </c>
      <c r="I211" s="88">
        <v>512</v>
      </c>
      <c r="J211" s="88">
        <v>132</v>
      </c>
      <c r="K211" s="88">
        <v>1247</v>
      </c>
      <c r="L211" s="88">
        <v>603</v>
      </c>
      <c r="M211" s="88">
        <v>354</v>
      </c>
      <c r="N211" s="88">
        <v>386</v>
      </c>
      <c r="O211" s="88">
        <v>673</v>
      </c>
      <c r="P211" s="88">
        <v>527</v>
      </c>
      <c r="Q211" s="88">
        <v>453</v>
      </c>
      <c r="R211" s="88">
        <v>561</v>
      </c>
      <c r="S211" s="88">
        <v>895</v>
      </c>
    </row>
    <row r="212" spans="1:19" ht="20.25" customHeight="1">
      <c r="A212" s="426" t="s">
        <v>16</v>
      </c>
      <c r="B212" s="41"/>
      <c r="D212" s="353">
        <v>408</v>
      </c>
      <c r="E212" s="353">
        <v>232</v>
      </c>
      <c r="F212" s="353">
        <v>153</v>
      </c>
      <c r="G212" s="353">
        <v>398</v>
      </c>
      <c r="H212" s="88">
        <v>393</v>
      </c>
      <c r="I212" s="88">
        <v>203</v>
      </c>
      <c r="J212" s="88">
        <v>-179</v>
      </c>
      <c r="K212" s="88">
        <v>928</v>
      </c>
      <c r="L212" s="88">
        <v>459</v>
      </c>
      <c r="M212" s="88">
        <v>207</v>
      </c>
      <c r="N212" s="88">
        <v>243</v>
      </c>
      <c r="O212" s="88">
        <v>519</v>
      </c>
      <c r="P212" s="88">
        <v>388</v>
      </c>
      <c r="Q212" s="88">
        <v>318</v>
      </c>
      <c r="R212" s="88">
        <v>421</v>
      </c>
      <c r="S212" s="88">
        <v>744</v>
      </c>
    </row>
    <row r="213" spans="1:19" ht="20.25" customHeight="1">
      <c r="A213" s="426" t="s">
        <v>55</v>
      </c>
      <c r="B213" s="41"/>
      <c r="H213" s="253">
        <v>551</v>
      </c>
      <c r="I213" s="253">
        <v>23</v>
      </c>
      <c r="J213" s="253">
        <v>19</v>
      </c>
      <c r="K213" s="253">
        <v>63</v>
      </c>
      <c r="L213" s="253">
        <v>61</v>
      </c>
      <c r="M213" s="253">
        <v>42</v>
      </c>
      <c r="N213" s="253">
        <v>5</v>
      </c>
      <c r="O213" s="253">
        <v>-4</v>
      </c>
      <c r="P213" s="253">
        <v>21</v>
      </c>
      <c r="Q213" s="253">
        <v>12</v>
      </c>
      <c r="R213" s="253">
        <v>9</v>
      </c>
      <c r="S213" s="88">
        <v>-53</v>
      </c>
    </row>
    <row r="214" spans="1:19" ht="20.25" customHeight="1">
      <c r="A214" s="426" t="s">
        <v>798</v>
      </c>
      <c r="B214" s="41"/>
      <c r="H214" s="88">
        <v>812</v>
      </c>
      <c r="I214" s="88">
        <v>155</v>
      </c>
      <c r="J214" s="88">
        <v>-93</v>
      </c>
      <c r="K214" s="88">
        <v>610</v>
      </c>
      <c r="L214" s="88">
        <v>403</v>
      </c>
      <c r="M214" s="88">
        <v>156</v>
      </c>
      <c r="N214" s="88">
        <v>171</v>
      </c>
      <c r="O214" s="88">
        <v>361</v>
      </c>
      <c r="P214" s="88">
        <v>375</v>
      </c>
      <c r="Q214" s="88">
        <v>683</v>
      </c>
      <c r="R214" s="88">
        <v>276</v>
      </c>
      <c r="S214" s="88">
        <v>216</v>
      </c>
    </row>
    <row r="215" spans="1:19" ht="20.100000000000001" customHeight="1">
      <c r="A215" s="122" t="s">
        <v>801</v>
      </c>
      <c r="B215" s="107"/>
      <c r="C215" s="107"/>
      <c r="D215" s="329"/>
      <c r="E215" s="329"/>
      <c r="F215" s="329"/>
      <c r="G215" s="329"/>
      <c r="H215" s="482">
        <v>0.91</v>
      </c>
      <c r="I215" s="482">
        <v>0.17</v>
      </c>
      <c r="J215" s="482">
        <v>-0.10000000000000009</v>
      </c>
      <c r="K215" s="482">
        <v>0.69</v>
      </c>
      <c r="L215" s="482">
        <v>0.44</v>
      </c>
      <c r="M215" s="482">
        <v>0.19</v>
      </c>
      <c r="N215" s="482">
        <v>0.19</v>
      </c>
      <c r="O215" s="482">
        <v>0.41</v>
      </c>
      <c r="P215" s="482">
        <v>0.42</v>
      </c>
      <c r="Q215" s="482">
        <v>0.77</v>
      </c>
      <c r="R215" s="482">
        <v>0.31</v>
      </c>
      <c r="S215" s="482">
        <v>0.24</v>
      </c>
    </row>
    <row r="216" spans="1:19" ht="20.25" customHeight="1">
      <c r="A216" s="426"/>
      <c r="B216" s="41"/>
      <c r="H216" s="253"/>
      <c r="I216" s="253"/>
      <c r="J216" s="253"/>
      <c r="K216" s="253"/>
      <c r="L216" s="316"/>
      <c r="M216" s="316"/>
      <c r="N216" s="316"/>
      <c r="O216" s="316"/>
      <c r="P216" s="316"/>
      <c r="Q216" s="316"/>
      <c r="R216" s="316"/>
      <c r="S216" s="253"/>
    </row>
    <row r="217" spans="1:19" ht="20.25" customHeight="1">
      <c r="B217" s="41"/>
    </row>
    <row r="218" spans="1:19" ht="20.25" customHeight="1">
      <c r="A218" s="39" t="s">
        <v>802</v>
      </c>
      <c r="B218" s="41"/>
    </row>
    <row r="219" spans="1:19" ht="37.5" thickBot="1">
      <c r="A219" s="142" t="s">
        <v>3</v>
      </c>
      <c r="B219" s="292"/>
      <c r="C219" s="99"/>
      <c r="D219" s="358"/>
      <c r="E219" s="358"/>
      <c r="F219" s="358"/>
      <c r="G219" s="358"/>
      <c r="H219" s="358"/>
      <c r="I219" s="358"/>
      <c r="J219" s="358"/>
      <c r="K219" s="358"/>
      <c r="L219" s="352" t="s">
        <v>682</v>
      </c>
      <c r="M219" s="352" t="s">
        <v>683</v>
      </c>
      <c r="N219" s="352" t="s">
        <v>684</v>
      </c>
      <c r="O219" s="352" t="s">
        <v>685</v>
      </c>
      <c r="P219" s="352" t="s">
        <v>531</v>
      </c>
      <c r="Q219" s="352" t="s">
        <v>532</v>
      </c>
      <c r="R219" s="352" t="s">
        <v>190</v>
      </c>
      <c r="S219" s="358" t="s">
        <v>191</v>
      </c>
    </row>
    <row r="220" spans="1:19" ht="20.25" customHeight="1">
      <c r="A220" s="39" t="s">
        <v>184</v>
      </c>
      <c r="B220" s="18"/>
      <c r="C220" s="139"/>
    </row>
    <row r="221" spans="1:19" ht="20.25" customHeight="1">
      <c r="A221" s="426" t="s">
        <v>185</v>
      </c>
      <c r="B221" s="41"/>
      <c r="D221" s="353"/>
      <c r="E221" s="353"/>
      <c r="F221" s="353"/>
      <c r="G221" s="353"/>
      <c r="L221" s="88">
        <v>469</v>
      </c>
      <c r="M221" s="88">
        <v>283</v>
      </c>
      <c r="N221" s="88">
        <v>305</v>
      </c>
      <c r="O221" s="88">
        <v>555</v>
      </c>
      <c r="P221" s="88">
        <v>435</v>
      </c>
      <c r="Q221" s="88">
        <v>362</v>
      </c>
      <c r="R221" s="88">
        <v>454</v>
      </c>
      <c r="S221" s="88">
        <v>774</v>
      </c>
    </row>
    <row r="222" spans="1:19" ht="20.25" customHeight="1">
      <c r="A222" s="426" t="s">
        <v>16</v>
      </c>
      <c r="B222" s="41"/>
      <c r="H222" s="253"/>
      <c r="I222" s="253"/>
      <c r="J222" s="253"/>
      <c r="K222" s="253"/>
      <c r="L222" s="253">
        <v>359</v>
      </c>
      <c r="M222" s="253">
        <v>170</v>
      </c>
      <c r="N222" s="253">
        <v>198</v>
      </c>
      <c r="O222" s="253">
        <v>440</v>
      </c>
      <c r="P222" s="253">
        <v>326</v>
      </c>
      <c r="Q222" s="253">
        <v>262</v>
      </c>
      <c r="R222" s="253">
        <v>354</v>
      </c>
      <c r="S222" s="88">
        <v>669</v>
      </c>
    </row>
    <row r="223" spans="1:19" ht="20.25" customHeight="1">
      <c r="A223" s="426" t="s">
        <v>55</v>
      </c>
      <c r="B223" s="41"/>
      <c r="L223" s="88">
        <v>41</v>
      </c>
      <c r="M223" s="88">
        <v>10</v>
      </c>
      <c r="N223" s="88">
        <v>0</v>
      </c>
      <c r="O223" s="88">
        <v>-10</v>
      </c>
      <c r="P223" s="88">
        <v>8</v>
      </c>
      <c r="Q223" s="88">
        <v>9</v>
      </c>
      <c r="R223" s="88">
        <v>10</v>
      </c>
      <c r="S223" s="88">
        <v>-68</v>
      </c>
    </row>
    <row r="224" spans="1:19" ht="20.25" customHeight="1">
      <c r="A224" s="121" t="s">
        <v>179</v>
      </c>
      <c r="H224" s="336"/>
      <c r="I224" s="336"/>
      <c r="J224" s="336"/>
      <c r="K224" s="336"/>
      <c r="L224" s="88">
        <v>292</v>
      </c>
      <c r="M224" s="88">
        <v>118</v>
      </c>
      <c r="N224" s="88">
        <v>139</v>
      </c>
      <c r="O224" s="88">
        <v>302</v>
      </c>
      <c r="P224" s="88">
        <v>228</v>
      </c>
      <c r="Q224" s="88">
        <v>199</v>
      </c>
      <c r="R224" s="88">
        <v>279</v>
      </c>
      <c r="S224" s="88">
        <v>370</v>
      </c>
    </row>
    <row r="225" spans="1:19" ht="20.25" customHeight="1">
      <c r="A225" s="426" t="s">
        <v>180</v>
      </c>
      <c r="B225" s="41"/>
      <c r="H225" s="253"/>
      <c r="I225" s="253"/>
      <c r="J225" s="253"/>
      <c r="K225" s="253"/>
      <c r="L225" s="535">
        <v>0.33</v>
      </c>
      <c r="M225" s="535">
        <v>0.13</v>
      </c>
      <c r="N225" s="535">
        <v>0.16</v>
      </c>
      <c r="O225" s="535">
        <v>0.34</v>
      </c>
      <c r="P225" s="535">
        <v>0.26</v>
      </c>
      <c r="Q225" s="535">
        <v>0.22</v>
      </c>
      <c r="R225" s="535">
        <v>0.31</v>
      </c>
      <c r="S225" s="535">
        <v>0.42</v>
      </c>
    </row>
    <row r="226" spans="1:19" ht="20.25" customHeight="1">
      <c r="A226" s="39" t="s">
        <v>193</v>
      </c>
      <c r="B226" s="41"/>
    </row>
    <row r="227" spans="1:19" ht="20.25" customHeight="1">
      <c r="A227" s="122" t="s">
        <v>803</v>
      </c>
      <c r="B227" s="107"/>
      <c r="C227" s="107"/>
      <c r="D227" s="329"/>
      <c r="E227" s="329"/>
      <c r="F227" s="329"/>
      <c r="G227" s="329"/>
      <c r="H227" s="482"/>
      <c r="I227" s="482"/>
      <c r="J227" s="482"/>
      <c r="K227" s="482"/>
      <c r="L227" s="536" t="s">
        <v>195</v>
      </c>
      <c r="M227" s="536" t="s">
        <v>195</v>
      </c>
      <c r="N227" s="536" t="s">
        <v>195</v>
      </c>
      <c r="O227" s="536" t="s">
        <v>195</v>
      </c>
      <c r="P227" s="536" t="s">
        <v>195</v>
      </c>
      <c r="Q227" s="536" t="s">
        <v>195</v>
      </c>
      <c r="R227" s="536" t="s">
        <v>195</v>
      </c>
      <c r="S227" s="556">
        <v>0.6</v>
      </c>
    </row>
    <row r="228" spans="1:19" ht="20.25" customHeight="1">
      <c r="B228" s="41"/>
    </row>
    <row r="229" spans="1:19" ht="20.25" customHeight="1">
      <c r="A229" s="40" t="s">
        <v>804</v>
      </c>
      <c r="B229" s="41"/>
    </row>
    <row r="230" spans="1:19" ht="20.25" customHeight="1">
      <c r="B230" s="41"/>
    </row>
    <row r="231" spans="1:19" ht="20.25" customHeight="1">
      <c r="A231" s="39" t="s">
        <v>187</v>
      </c>
      <c r="B231" s="41"/>
    </row>
    <row r="232" spans="1:19" ht="37.5" thickBot="1">
      <c r="A232" s="142" t="s">
        <v>3</v>
      </c>
      <c r="B232" s="292"/>
      <c r="C232" s="99"/>
      <c r="D232" s="358" t="s">
        <v>429</v>
      </c>
      <c r="E232" s="358" t="s">
        <v>430</v>
      </c>
      <c r="F232" s="358" t="s">
        <v>431</v>
      </c>
      <c r="G232" s="358" t="s">
        <v>432</v>
      </c>
      <c r="H232" s="358" t="s">
        <v>433</v>
      </c>
      <c r="I232" s="358" t="s">
        <v>434</v>
      </c>
      <c r="J232" s="358" t="s">
        <v>435</v>
      </c>
      <c r="K232" s="358" t="s">
        <v>436</v>
      </c>
      <c r="L232" s="352" t="s">
        <v>682</v>
      </c>
      <c r="M232" s="352" t="s">
        <v>683</v>
      </c>
      <c r="N232" s="352" t="s">
        <v>684</v>
      </c>
      <c r="O232" s="352" t="s">
        <v>685</v>
      </c>
      <c r="P232" s="352" t="s">
        <v>531</v>
      </c>
      <c r="Q232" s="352" t="s">
        <v>532</v>
      </c>
      <c r="R232" s="352" t="s">
        <v>190</v>
      </c>
      <c r="S232" s="358" t="s">
        <v>191</v>
      </c>
    </row>
    <row r="233" spans="1:19" ht="20.25" customHeight="1">
      <c r="A233" s="39" t="s">
        <v>177</v>
      </c>
      <c r="B233" s="41"/>
      <c r="H233" s="40"/>
      <c r="I233" s="40"/>
      <c r="J233" s="40"/>
      <c r="K233" s="40"/>
      <c r="L233" s="361"/>
      <c r="M233" s="361"/>
      <c r="N233" s="361"/>
      <c r="O233" s="361"/>
      <c r="P233" s="361"/>
      <c r="Q233" s="361"/>
      <c r="R233" s="40"/>
      <c r="S233" s="40"/>
    </row>
    <row r="234" spans="1:19" ht="20.25" customHeight="1">
      <c r="A234" s="426" t="s">
        <v>179</v>
      </c>
      <c r="B234" s="41"/>
      <c r="D234" s="88">
        <v>341</v>
      </c>
      <c r="E234" s="88">
        <v>607</v>
      </c>
      <c r="F234" s="88">
        <v>178</v>
      </c>
      <c r="G234" s="88">
        <v>356</v>
      </c>
      <c r="H234" s="88">
        <v>930</v>
      </c>
      <c r="I234" s="88">
        <v>340</v>
      </c>
      <c r="J234" s="88">
        <v>174</v>
      </c>
      <c r="K234" s="88">
        <v>379</v>
      </c>
      <c r="L234" s="88">
        <v>1092</v>
      </c>
      <c r="M234" s="88">
        <v>-473</v>
      </c>
      <c r="N234" s="88">
        <v>-721</v>
      </c>
      <c r="O234" s="88">
        <v>842</v>
      </c>
      <c r="P234" s="88">
        <v>-2222</v>
      </c>
      <c r="Q234" s="88">
        <v>-5686</v>
      </c>
      <c r="R234" s="88">
        <v>6099</v>
      </c>
      <c r="S234" s="88">
        <v>-608</v>
      </c>
    </row>
    <row r="235" spans="1:19" ht="20.100000000000001" customHeight="1">
      <c r="A235" s="426" t="s">
        <v>805</v>
      </c>
      <c r="B235" s="18"/>
      <c r="C235" s="139"/>
      <c r="D235" s="336">
        <v>0.38</v>
      </c>
      <c r="E235" s="336">
        <v>0.69</v>
      </c>
      <c r="F235" s="336">
        <v>0.2</v>
      </c>
      <c r="G235" s="336">
        <v>0.40000000000000013</v>
      </c>
      <c r="H235" s="336">
        <v>1.05</v>
      </c>
      <c r="I235" s="336">
        <v>0.38</v>
      </c>
      <c r="J235" s="336">
        <v>0.19</v>
      </c>
      <c r="K235" s="336">
        <v>0.43</v>
      </c>
      <c r="L235" s="330">
        <v>1.23</v>
      </c>
      <c r="M235" s="330">
        <v>-0.53</v>
      </c>
      <c r="N235" s="330">
        <v>-0.81</v>
      </c>
      <c r="O235" s="330">
        <v>0.95</v>
      </c>
      <c r="P235" s="330">
        <v>-2.5</v>
      </c>
      <c r="Q235" s="330">
        <v>-6.4</v>
      </c>
      <c r="R235" s="330">
        <v>6.86</v>
      </c>
      <c r="S235" s="336">
        <v>-0.68</v>
      </c>
    </row>
    <row r="236" spans="1:19" ht="20.25" customHeight="1" collapsed="1">
      <c r="A236" s="426" t="s">
        <v>181</v>
      </c>
      <c r="B236" s="41"/>
      <c r="D236" s="353">
        <v>459</v>
      </c>
      <c r="E236" s="353">
        <v>670</v>
      </c>
      <c r="F236" s="353">
        <v>236</v>
      </c>
      <c r="G236" s="353">
        <v>209</v>
      </c>
      <c r="H236" s="353">
        <v>562</v>
      </c>
      <c r="I236" s="353">
        <v>440</v>
      </c>
      <c r="J236" s="353">
        <v>790</v>
      </c>
      <c r="K236" s="353">
        <v>763</v>
      </c>
      <c r="L236" s="353">
        <v>831</v>
      </c>
      <c r="M236" s="353">
        <v>289</v>
      </c>
      <c r="N236" s="353">
        <v>2274</v>
      </c>
      <c r="O236" s="353">
        <v>1576</v>
      </c>
      <c r="P236" s="353">
        <v>-1529</v>
      </c>
      <c r="Q236" s="353">
        <v>275</v>
      </c>
      <c r="R236" s="353">
        <v>-8120</v>
      </c>
      <c r="S236" s="353">
        <v>607</v>
      </c>
    </row>
    <row r="237" spans="1:19" ht="20.25" customHeight="1">
      <c r="A237" s="426" t="s">
        <v>806</v>
      </c>
      <c r="D237" s="253">
        <v>8276</v>
      </c>
      <c r="E237" s="253">
        <v>8383</v>
      </c>
      <c r="F237" s="253">
        <v>8191</v>
      </c>
      <c r="G237" s="253">
        <v>8191</v>
      </c>
      <c r="H237" s="253">
        <v>19935</v>
      </c>
      <c r="I237" s="253">
        <v>20179</v>
      </c>
      <c r="J237" s="253">
        <v>19983</v>
      </c>
      <c r="K237" s="253">
        <v>19933</v>
      </c>
      <c r="L237" s="253">
        <v>20036</v>
      </c>
      <c r="M237" s="253">
        <v>20184</v>
      </c>
      <c r="N237" s="253">
        <v>19452</v>
      </c>
      <c r="O237" s="253">
        <v>19140</v>
      </c>
      <c r="P237" s="253">
        <v>19260</v>
      </c>
      <c r="Q237" s="253">
        <v>18961</v>
      </c>
      <c r="R237" s="253">
        <v>7830</v>
      </c>
      <c r="S237" s="353">
        <v>7712</v>
      </c>
    </row>
    <row r="238" spans="1:19" ht="20.25" customHeight="1">
      <c r="A238" s="39" t="s">
        <v>184</v>
      </c>
      <c r="B238" s="41"/>
    </row>
    <row r="239" spans="1:19" ht="20.25" customHeight="1">
      <c r="A239" s="426" t="s">
        <v>179</v>
      </c>
      <c r="B239" s="41"/>
      <c r="L239" s="88">
        <v>837</v>
      </c>
      <c r="M239" s="88">
        <v>78</v>
      </c>
      <c r="N239" s="88">
        <v>170</v>
      </c>
      <c r="O239" s="88">
        <v>693</v>
      </c>
      <c r="P239" s="88">
        <v>-99</v>
      </c>
      <c r="Q239" s="88">
        <v>885</v>
      </c>
      <c r="R239" s="88">
        <v>-1990</v>
      </c>
      <c r="S239" s="88">
        <v>216</v>
      </c>
    </row>
    <row r="240" spans="1:19" ht="20.25" customHeight="1">
      <c r="A240" s="122" t="s">
        <v>807</v>
      </c>
      <c r="B240" s="107"/>
      <c r="C240" s="107"/>
      <c r="D240" s="329"/>
      <c r="E240" s="329"/>
      <c r="F240" s="329"/>
      <c r="G240" s="329"/>
      <c r="H240" s="482"/>
      <c r="I240" s="482"/>
      <c r="J240" s="482"/>
      <c r="K240" s="482"/>
      <c r="L240" s="482">
        <v>0.94</v>
      </c>
      <c r="M240" s="482">
        <v>0.09</v>
      </c>
      <c r="N240" s="482">
        <v>0.19</v>
      </c>
      <c r="O240" s="482">
        <v>0.78</v>
      </c>
      <c r="P240" s="482">
        <v>-0.11</v>
      </c>
      <c r="Q240" s="482">
        <v>1</v>
      </c>
      <c r="R240" s="482">
        <v>-2.25</v>
      </c>
      <c r="S240" s="482">
        <v>0.24</v>
      </c>
    </row>
    <row r="241" spans="1:19" ht="20.25" customHeight="1">
      <c r="B241" s="41"/>
    </row>
    <row r="242" spans="1:19" ht="37.5" thickBot="1">
      <c r="A242" s="142" t="s">
        <v>3</v>
      </c>
      <c r="B242" s="292"/>
      <c r="C242" s="99"/>
      <c r="D242" s="358" t="s">
        <v>775</v>
      </c>
      <c r="E242" s="358" t="s">
        <v>776</v>
      </c>
      <c r="F242" s="358" t="s">
        <v>513</v>
      </c>
      <c r="G242" s="358" t="s">
        <v>514</v>
      </c>
      <c r="H242" s="358" t="s">
        <v>515</v>
      </c>
      <c r="I242" s="358" t="s">
        <v>777</v>
      </c>
      <c r="J242" s="358" t="s">
        <v>517</v>
      </c>
      <c r="K242" s="358" t="s">
        <v>518</v>
      </c>
      <c r="L242" s="358" t="s">
        <v>519</v>
      </c>
      <c r="M242" s="358" t="s">
        <v>520</v>
      </c>
      <c r="N242" s="358" t="s">
        <v>521</v>
      </c>
      <c r="O242" s="358" t="s">
        <v>522</v>
      </c>
      <c r="P242" s="358" t="s">
        <v>79</v>
      </c>
      <c r="Q242" s="358" t="s">
        <v>80</v>
      </c>
      <c r="R242" s="358" t="s">
        <v>81</v>
      </c>
      <c r="S242" s="358" t="s">
        <v>82</v>
      </c>
    </row>
    <row r="243" spans="1:19" ht="20.25" customHeight="1">
      <c r="A243" s="40" t="s">
        <v>808</v>
      </c>
      <c r="B243" s="41"/>
      <c r="G243" s="88">
        <v>4833</v>
      </c>
      <c r="H243" s="88">
        <v>6983</v>
      </c>
      <c r="I243" s="88">
        <v>7772</v>
      </c>
      <c r="J243" s="88">
        <v>7130</v>
      </c>
      <c r="K243" s="88">
        <v>7023</v>
      </c>
      <c r="L243" s="88">
        <v>6410</v>
      </c>
      <c r="M243" s="88">
        <v>7668</v>
      </c>
      <c r="N243" s="88">
        <v>2126</v>
      </c>
      <c r="O243" s="88">
        <v>789</v>
      </c>
      <c r="P243" s="88">
        <v>2235</v>
      </c>
      <c r="Q243" s="88">
        <v>2353</v>
      </c>
      <c r="R243" s="88">
        <v>5863</v>
      </c>
      <c r="S243" s="88">
        <v>1084</v>
      </c>
    </row>
    <row r="244" spans="1:19" ht="20.25" customHeight="1">
      <c r="A244" s="40" t="s">
        <v>809</v>
      </c>
      <c r="B244" s="41"/>
      <c r="K244" s="253" t="s">
        <v>195</v>
      </c>
      <c r="L244" s="253" t="s">
        <v>195</v>
      </c>
      <c r="M244" s="253" t="s">
        <v>195</v>
      </c>
      <c r="N244" s="253" t="s">
        <v>195</v>
      </c>
      <c r="O244" s="253" t="s">
        <v>195</v>
      </c>
      <c r="P244" s="253" t="s">
        <v>195</v>
      </c>
      <c r="Q244" s="253" t="s">
        <v>195</v>
      </c>
      <c r="R244" s="88">
        <v>1863</v>
      </c>
      <c r="S244" s="170" t="s">
        <v>195</v>
      </c>
    </row>
    <row r="245" spans="1:19" ht="20.25" customHeight="1">
      <c r="A245" s="40" t="s">
        <v>810</v>
      </c>
      <c r="B245" s="41"/>
      <c r="G245" s="88">
        <v>4978</v>
      </c>
      <c r="H245" s="253">
        <v>9104</v>
      </c>
      <c r="I245" s="253">
        <v>10060</v>
      </c>
      <c r="J245" s="253">
        <v>9640</v>
      </c>
      <c r="K245" s="253">
        <v>9784</v>
      </c>
      <c r="L245" s="253">
        <v>8892</v>
      </c>
      <c r="M245" s="253">
        <v>10016</v>
      </c>
      <c r="N245" s="253">
        <v>4419</v>
      </c>
      <c r="O245" s="253">
        <v>3227</v>
      </c>
      <c r="P245" s="253">
        <v>4454</v>
      </c>
      <c r="Q245" s="253">
        <v>4188</v>
      </c>
      <c r="R245" s="253">
        <v>5902</v>
      </c>
      <c r="S245" s="253">
        <v>1117</v>
      </c>
    </row>
    <row r="246" spans="1:19" ht="20.25" customHeight="1">
      <c r="A246" s="40" t="s">
        <v>811</v>
      </c>
      <c r="B246" s="41"/>
      <c r="K246" s="170"/>
      <c r="L246" s="513"/>
      <c r="M246" s="513"/>
      <c r="N246" s="513"/>
      <c r="O246" s="513"/>
      <c r="P246" s="513"/>
      <c r="Q246" s="513"/>
      <c r="R246" s="170">
        <v>2.6</v>
      </c>
      <c r="S246" s="170">
        <v>0.4</v>
      </c>
    </row>
    <row r="247" spans="1:19" ht="20.25" customHeight="1">
      <c r="A247" s="40" t="s">
        <v>812</v>
      </c>
      <c r="K247" s="253" t="s">
        <v>195</v>
      </c>
      <c r="L247" s="253" t="s">
        <v>195</v>
      </c>
      <c r="M247" s="253" t="s">
        <v>195</v>
      </c>
      <c r="N247" s="253" t="s">
        <v>195</v>
      </c>
      <c r="O247" s="253" t="s">
        <v>195</v>
      </c>
      <c r="P247" s="253" t="s">
        <v>195</v>
      </c>
      <c r="Q247" s="253" t="s">
        <v>195</v>
      </c>
      <c r="R247" s="170">
        <v>0.8</v>
      </c>
      <c r="S247" s="253" t="s">
        <v>195</v>
      </c>
    </row>
    <row r="248" spans="1:19" ht="20.25" customHeight="1">
      <c r="A248" s="40" t="s">
        <v>813</v>
      </c>
      <c r="B248" s="41"/>
      <c r="K248" s="170">
        <v>2.9</v>
      </c>
      <c r="L248" s="170">
        <v>1.9</v>
      </c>
      <c r="M248" s="170">
        <v>2.4</v>
      </c>
      <c r="N248" s="170">
        <v>0.6</v>
      </c>
      <c r="O248" s="170">
        <v>0.2</v>
      </c>
      <c r="P248" s="170">
        <v>1</v>
      </c>
      <c r="Q248" s="170">
        <v>0.8</v>
      </c>
      <c r="R248" s="170" t="s">
        <v>195</v>
      </c>
      <c r="S248" s="170" t="s">
        <v>195</v>
      </c>
    </row>
    <row r="249" spans="1:19" ht="20.25" customHeight="1">
      <c r="A249" s="40" t="s">
        <v>196</v>
      </c>
      <c r="B249" s="41"/>
      <c r="D249" s="336">
        <v>13.14</v>
      </c>
      <c r="E249" s="336">
        <v>13.93</v>
      </c>
      <c r="F249" s="336">
        <v>13.96</v>
      </c>
      <c r="G249" s="336">
        <v>14.61</v>
      </c>
      <c r="H249" s="336">
        <v>15.51</v>
      </c>
      <c r="I249" s="336">
        <v>14.9</v>
      </c>
      <c r="J249" s="336">
        <v>14.11</v>
      </c>
      <c r="K249" s="336">
        <v>14.58</v>
      </c>
      <c r="L249" s="336">
        <v>16.100000000000001</v>
      </c>
      <c r="M249" s="336">
        <v>14.4</v>
      </c>
      <c r="N249" s="336">
        <v>13.25</v>
      </c>
      <c r="O249" s="336">
        <v>13.66</v>
      </c>
      <c r="P249" s="336">
        <v>9.0500000000000007</v>
      </c>
      <c r="Q249" s="336">
        <v>2.23</v>
      </c>
      <c r="R249" s="336">
        <v>7.28</v>
      </c>
      <c r="S249" s="535">
        <v>8.5500000000000007</v>
      </c>
    </row>
    <row r="250" spans="1:19" ht="20.25" customHeight="1">
      <c r="A250" s="40" t="s">
        <v>197</v>
      </c>
      <c r="B250" s="41"/>
      <c r="D250" s="88">
        <v>888294</v>
      </c>
      <c r="E250" s="88">
        <v>888294</v>
      </c>
      <c r="F250" s="88">
        <v>888294</v>
      </c>
      <c r="G250" s="88">
        <v>888294</v>
      </c>
      <c r="H250" s="88">
        <v>888294</v>
      </c>
      <c r="I250" s="88">
        <v>888294</v>
      </c>
      <c r="J250" s="88">
        <v>888294</v>
      </c>
      <c r="K250" s="88">
        <v>888294</v>
      </c>
      <c r="L250" s="88">
        <v>888294</v>
      </c>
      <c r="M250" s="88">
        <v>888294</v>
      </c>
      <c r="N250" s="88">
        <v>888294</v>
      </c>
      <c r="O250" s="88">
        <v>888294</v>
      </c>
      <c r="P250" s="88">
        <v>888294</v>
      </c>
      <c r="Q250" s="88">
        <v>888294</v>
      </c>
      <c r="R250" s="88">
        <v>888294</v>
      </c>
      <c r="S250" s="88">
        <v>889204</v>
      </c>
    </row>
    <row r="251" spans="1:19" ht="20.25" customHeight="1">
      <c r="A251" s="40" t="s">
        <v>198</v>
      </c>
      <c r="B251" s="41"/>
      <c r="D251" s="88">
        <v>888294</v>
      </c>
      <c r="E251" s="88">
        <v>888294</v>
      </c>
      <c r="F251" s="88">
        <v>888294</v>
      </c>
      <c r="G251" s="88">
        <v>888294</v>
      </c>
      <c r="H251" s="88">
        <v>888294</v>
      </c>
      <c r="I251" s="88">
        <v>888294</v>
      </c>
      <c r="J251" s="88">
        <v>888294</v>
      </c>
      <c r="K251" s="88">
        <v>888294</v>
      </c>
      <c r="L251" s="88">
        <v>888294</v>
      </c>
      <c r="M251" s="88">
        <v>888294</v>
      </c>
      <c r="N251" s="88">
        <v>888294</v>
      </c>
      <c r="O251" s="88">
        <v>888294</v>
      </c>
      <c r="P251" s="88">
        <v>888294</v>
      </c>
      <c r="Q251" s="88">
        <v>888294</v>
      </c>
      <c r="R251" s="88">
        <v>888294</v>
      </c>
      <c r="S251" s="88">
        <v>889204</v>
      </c>
    </row>
    <row r="252" spans="1:19" ht="20.25" customHeight="1">
      <c r="A252" s="106" t="s">
        <v>199</v>
      </c>
      <c r="B252" s="107"/>
      <c r="C252" s="107"/>
      <c r="D252" s="329">
        <v>888294</v>
      </c>
      <c r="E252" s="329">
        <v>888294</v>
      </c>
      <c r="F252" s="329">
        <v>888294</v>
      </c>
      <c r="G252" s="329">
        <v>888294</v>
      </c>
      <c r="H252" s="329">
        <v>888294</v>
      </c>
      <c r="I252" s="329">
        <v>888294</v>
      </c>
      <c r="J252" s="329">
        <v>888294</v>
      </c>
      <c r="K252" s="329">
        <v>888294</v>
      </c>
      <c r="L252" s="329">
        <v>888294</v>
      </c>
      <c r="M252" s="329">
        <v>888294</v>
      </c>
      <c r="N252" s="329">
        <v>888294</v>
      </c>
      <c r="O252" s="329">
        <v>888294</v>
      </c>
      <c r="P252" s="329">
        <v>888294</v>
      </c>
      <c r="Q252" s="329">
        <v>888294</v>
      </c>
      <c r="R252" s="329">
        <v>888294</v>
      </c>
      <c r="S252" s="329">
        <v>897264</v>
      </c>
    </row>
    <row r="253" spans="1:19" ht="20.25" customHeight="1">
      <c r="B253" s="41"/>
    </row>
    <row r="254" spans="1:19" ht="20.25" customHeight="1">
      <c r="A254" s="175" t="s">
        <v>814</v>
      </c>
      <c r="B254" s="41"/>
    </row>
    <row r="255" spans="1:19" ht="20.25" customHeight="1">
      <c r="A255" s="42" t="s">
        <v>815</v>
      </c>
      <c r="B255" s="41"/>
    </row>
    <row r="256" spans="1:19" ht="20.25" customHeight="1">
      <c r="A256" s="40" t="s">
        <v>816</v>
      </c>
    </row>
    <row r="257" spans="1:45" ht="20.25" customHeight="1">
      <c r="A257" s="40" t="s">
        <v>817</v>
      </c>
    </row>
    <row r="258" spans="1:45" ht="20.25" customHeight="1">
      <c r="A258" s="40" t="s">
        <v>818</v>
      </c>
    </row>
    <row r="259" spans="1:45" ht="20.25" customHeight="1">
      <c r="A259" s="40" t="s">
        <v>819</v>
      </c>
    </row>
    <row r="260" spans="1:45" ht="20.25" customHeight="1">
      <c r="B260" s="41"/>
    </row>
    <row r="261" spans="1:45" ht="20.25" hidden="1" customHeight="1" outlineLevel="1">
      <c r="B261" s="41"/>
    </row>
    <row r="262" spans="1:45" ht="20.25" hidden="1" customHeight="1" outlineLevel="1">
      <c r="B262" s="41"/>
    </row>
    <row r="263" spans="1:45" ht="20.25" hidden="1" customHeight="1" outlineLevel="1">
      <c r="B263" s="41"/>
    </row>
    <row r="264" spans="1:45" ht="20.25" hidden="1" customHeight="1" outlineLevel="1">
      <c r="A264" s="39"/>
      <c r="B264" s="41"/>
    </row>
    <row r="265" spans="1:45" ht="37.5" hidden="1" customHeight="1" outlineLevel="1" thickBot="1">
      <c r="A265" s="3" t="s">
        <v>820</v>
      </c>
      <c r="B265" s="14"/>
      <c r="C265" s="100"/>
      <c r="D265" s="358" t="s">
        <v>511</v>
      </c>
      <c r="E265" s="358" t="s">
        <v>512</v>
      </c>
      <c r="F265" s="358" t="s">
        <v>513</v>
      </c>
      <c r="G265" s="358" t="s">
        <v>514</v>
      </c>
      <c r="H265" s="358" t="s">
        <v>515</v>
      </c>
      <c r="I265" s="358" t="s">
        <v>516</v>
      </c>
      <c r="J265" s="358" t="s">
        <v>517</v>
      </c>
      <c r="K265" s="358" t="s">
        <v>518</v>
      </c>
      <c r="L265" s="358" t="s">
        <v>519</v>
      </c>
      <c r="M265" s="358" t="s">
        <v>520</v>
      </c>
      <c r="N265" s="358" t="s">
        <v>521</v>
      </c>
      <c r="O265" s="358" t="s">
        <v>522</v>
      </c>
      <c r="P265" s="358" t="s">
        <v>79</v>
      </c>
      <c r="Q265" s="358" t="s">
        <v>80</v>
      </c>
      <c r="R265" s="358" t="s">
        <v>81</v>
      </c>
      <c r="S265" s="358" t="s">
        <v>82</v>
      </c>
    </row>
    <row r="266" spans="1:45" ht="10.15" hidden="1" customHeight="1" outlineLevel="1">
      <c r="A266" s="155"/>
      <c r="B266" s="18"/>
      <c r="C266" s="139"/>
    </row>
    <row r="267" spans="1:45" ht="10.15" hidden="1" customHeight="1" outlineLevel="1">
      <c r="A267" s="155"/>
      <c r="B267" s="18"/>
      <c r="C267" s="139"/>
    </row>
    <row r="268" spans="1:45" s="103" customFormat="1" ht="20.100000000000001" hidden="1" customHeight="1" outlineLevel="1">
      <c r="A268" s="40" t="s">
        <v>821</v>
      </c>
      <c r="B268" s="40"/>
      <c r="C268" s="40"/>
      <c r="D268" s="253">
        <v>18627</v>
      </c>
      <c r="E268" s="253">
        <v>19340</v>
      </c>
      <c r="F268" s="253">
        <v>19436</v>
      </c>
      <c r="G268" s="253">
        <v>19929</v>
      </c>
      <c r="H268" s="253"/>
      <c r="I268" s="253"/>
      <c r="J268" s="253"/>
      <c r="K268" s="253"/>
      <c r="L268" s="253"/>
      <c r="M268" s="253"/>
      <c r="N268" s="253"/>
      <c r="O268" s="253"/>
      <c r="P268" s="253"/>
      <c r="Q268" s="253"/>
      <c r="R268" s="253"/>
      <c r="S268" s="253"/>
      <c r="T268" s="253"/>
      <c r="U268" s="253"/>
      <c r="V268" s="253"/>
      <c r="W268" s="25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row>
    <row r="269" spans="1:45" s="103" customFormat="1" ht="20.100000000000001" hidden="1" customHeight="1" outlineLevel="1">
      <c r="A269" s="40" t="s">
        <v>822</v>
      </c>
      <c r="D269" s="253">
        <v>4995</v>
      </c>
      <c r="E269" s="253">
        <v>5422</v>
      </c>
      <c r="F269" s="253">
        <v>5367</v>
      </c>
      <c r="G269" s="253">
        <v>5260</v>
      </c>
      <c r="H269" s="253"/>
      <c r="I269" s="253"/>
      <c r="J269" s="253"/>
      <c r="K269" s="253"/>
      <c r="L269" s="253"/>
      <c r="M269" s="253"/>
      <c r="N269" s="253"/>
      <c r="O269" s="253"/>
      <c r="P269" s="253"/>
      <c r="Q269" s="253"/>
      <c r="R269" s="253"/>
      <c r="S269" s="88"/>
      <c r="T269" s="253"/>
      <c r="U269" s="253"/>
      <c r="V269" s="253"/>
      <c r="W269" s="25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row>
    <row r="270" spans="1:45" s="103" customFormat="1" ht="20.100000000000001" hidden="1" customHeight="1" outlineLevel="1">
      <c r="A270" s="40" t="s">
        <v>823</v>
      </c>
      <c r="D270" s="253"/>
      <c r="E270" s="253"/>
      <c r="F270" s="253"/>
      <c r="G270" s="253"/>
      <c r="H270" s="253"/>
      <c r="I270" s="253"/>
      <c r="J270" s="253"/>
      <c r="K270" s="253"/>
      <c r="L270" s="253"/>
      <c r="M270" s="253"/>
      <c r="N270" s="253"/>
      <c r="O270" s="253"/>
      <c r="P270" s="253"/>
      <c r="Q270" s="253"/>
      <c r="R270" s="253"/>
      <c r="S270" s="253"/>
      <c r="T270" s="253"/>
      <c r="U270" s="253"/>
      <c r="V270" s="253"/>
      <c r="W270" s="25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row>
    <row r="271" spans="1:45" ht="10.15" hidden="1" customHeight="1" outlineLevel="1">
      <c r="B271" s="39"/>
      <c r="C271" s="39"/>
    </row>
    <row r="272" spans="1:45" ht="10.15" hidden="1" customHeight="1" outlineLevel="1"/>
    <row r="273" spans="1:45" ht="20.100000000000001" hidden="1" customHeight="1" outlineLevel="1">
      <c r="A273" s="40" t="s">
        <v>824</v>
      </c>
      <c r="D273" s="322">
        <v>11.2</v>
      </c>
      <c r="E273" s="322">
        <v>13</v>
      </c>
      <c r="F273" s="322">
        <v>10.199999999999999</v>
      </c>
      <c r="G273" s="322">
        <v>10</v>
      </c>
      <c r="H273" s="322"/>
      <c r="I273" s="322"/>
      <c r="J273" s="322"/>
      <c r="K273" s="322"/>
      <c r="L273" s="322"/>
      <c r="M273" s="322"/>
      <c r="N273" s="322"/>
      <c r="O273" s="322"/>
      <c r="P273" s="322"/>
      <c r="Q273" s="322"/>
      <c r="R273" s="322"/>
    </row>
    <row r="274" spans="1:45" s="274" customFormat="1" ht="20.100000000000001" hidden="1" customHeight="1" outlineLevel="1">
      <c r="A274" s="40" t="s">
        <v>825</v>
      </c>
      <c r="B274" s="427"/>
      <c r="C274" s="427"/>
      <c r="D274" s="322">
        <v>6.5</v>
      </c>
      <c r="E274" s="322">
        <v>8.4</v>
      </c>
      <c r="F274" s="322">
        <v>9</v>
      </c>
      <c r="G274" s="322">
        <v>10</v>
      </c>
      <c r="H274" s="322"/>
      <c r="I274" s="322"/>
      <c r="J274" s="322"/>
      <c r="K274" s="322"/>
      <c r="L274" s="322"/>
      <c r="M274" s="322"/>
      <c r="N274" s="322"/>
      <c r="O274" s="322"/>
      <c r="P274" s="322"/>
      <c r="Q274" s="322"/>
      <c r="R274" s="322"/>
      <c r="S274" s="88"/>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3"/>
    </row>
    <row r="275" spans="1:45" ht="10.15" hidden="1" customHeight="1" outlineLevel="1">
      <c r="C275" s="103"/>
      <c r="D275" s="322"/>
      <c r="E275" s="322"/>
      <c r="F275" s="322"/>
      <c r="G275" s="322"/>
      <c r="H275" s="322"/>
      <c r="I275" s="322"/>
      <c r="J275" s="322"/>
      <c r="K275" s="322"/>
      <c r="L275" s="322"/>
      <c r="M275" s="322"/>
      <c r="N275" s="322"/>
      <c r="O275" s="322"/>
      <c r="P275" s="322"/>
      <c r="Q275" s="322"/>
      <c r="R275" s="322"/>
    </row>
    <row r="276" spans="1:45" ht="20.100000000000001" hidden="1" customHeight="1" outlineLevel="1">
      <c r="A276" s="40" t="s">
        <v>826</v>
      </c>
      <c r="D276" s="322">
        <v>12.6</v>
      </c>
      <c r="E276" s="322">
        <v>15.7</v>
      </c>
      <c r="F276" s="322">
        <v>12.1</v>
      </c>
      <c r="G276" s="322">
        <v>11.9</v>
      </c>
      <c r="H276" s="322"/>
      <c r="I276" s="322"/>
      <c r="J276" s="322"/>
      <c r="K276" s="322"/>
      <c r="L276" s="322"/>
      <c r="M276" s="322"/>
      <c r="N276" s="322"/>
      <c r="O276" s="322"/>
      <c r="P276" s="322"/>
      <c r="Q276" s="322"/>
      <c r="R276" s="322"/>
    </row>
    <row r="277" spans="1:45" s="274" customFormat="1" ht="20.100000000000001" hidden="1" customHeight="1" outlineLevel="1">
      <c r="A277" s="40" t="s">
        <v>827</v>
      </c>
      <c r="B277" s="427"/>
      <c r="C277" s="427"/>
      <c r="D277" s="322">
        <v>6.7</v>
      </c>
      <c r="E277" s="322">
        <v>9.8000000000000007</v>
      </c>
      <c r="F277" s="322">
        <v>10.8</v>
      </c>
      <c r="G277" s="322">
        <v>11.9</v>
      </c>
      <c r="H277" s="322"/>
      <c r="I277" s="322"/>
      <c r="J277" s="322"/>
      <c r="K277" s="322"/>
      <c r="L277" s="322"/>
      <c r="M277" s="322"/>
      <c r="N277" s="322"/>
      <c r="O277" s="322"/>
      <c r="P277" s="322"/>
      <c r="Q277" s="322"/>
      <c r="R277" s="322"/>
      <c r="S277" s="88"/>
      <c r="T277" s="273"/>
      <c r="U277" s="273"/>
      <c r="V277" s="273"/>
      <c r="W277" s="273"/>
      <c r="X277" s="273"/>
      <c r="Y277" s="273"/>
      <c r="Z277" s="273"/>
      <c r="AA277" s="273"/>
      <c r="AB277" s="273"/>
      <c r="AC277" s="273"/>
      <c r="AD277" s="273"/>
      <c r="AE277" s="273"/>
      <c r="AF277" s="273"/>
      <c r="AG277" s="273"/>
      <c r="AH277" s="273"/>
      <c r="AI277" s="273"/>
      <c r="AJ277" s="273"/>
      <c r="AK277" s="273"/>
      <c r="AL277" s="273"/>
      <c r="AM277" s="273"/>
      <c r="AN277" s="273"/>
      <c r="AO277" s="273"/>
      <c r="AP277" s="273"/>
      <c r="AQ277" s="273"/>
      <c r="AR277" s="273"/>
      <c r="AS277" s="273"/>
    </row>
    <row r="278" spans="1:45" ht="10.15" hidden="1" customHeight="1" outlineLevel="1">
      <c r="C278" s="103"/>
    </row>
    <row r="279" spans="1:45" s="64" customFormat="1" ht="20.100000000000001" hidden="1" customHeight="1" outlineLevel="1">
      <c r="A279" s="64" t="s">
        <v>828</v>
      </c>
      <c r="D279" s="170">
        <v>2.2999999999999998</v>
      </c>
      <c r="E279" s="170">
        <v>3</v>
      </c>
      <c r="F279" s="170">
        <v>3.3</v>
      </c>
      <c r="G279" s="170">
        <v>3</v>
      </c>
      <c r="H279" s="170"/>
      <c r="I279" s="170"/>
      <c r="J279" s="170"/>
      <c r="K279" s="170"/>
      <c r="L279" s="170"/>
      <c r="M279" s="170"/>
      <c r="N279" s="170"/>
      <c r="O279" s="170"/>
      <c r="P279" s="170"/>
      <c r="Q279" s="170"/>
      <c r="R279" s="170"/>
      <c r="S279" s="7"/>
      <c r="T279" s="322"/>
      <c r="U279" s="322"/>
      <c r="V279" s="322"/>
      <c r="W279" s="322"/>
      <c r="X279" s="322"/>
      <c r="Y279" s="322"/>
      <c r="Z279" s="322"/>
      <c r="AA279" s="322"/>
      <c r="AB279" s="322"/>
      <c r="AC279" s="322"/>
      <c r="AD279" s="322"/>
      <c r="AE279" s="322"/>
      <c r="AF279" s="322"/>
      <c r="AG279" s="322"/>
      <c r="AH279" s="322"/>
      <c r="AI279" s="322"/>
      <c r="AJ279" s="322"/>
      <c r="AK279" s="322"/>
      <c r="AL279" s="322"/>
      <c r="AM279" s="322"/>
      <c r="AN279" s="322"/>
      <c r="AO279" s="322"/>
      <c r="AP279" s="322"/>
      <c r="AQ279" s="322"/>
      <c r="AR279" s="322"/>
      <c r="AS279" s="322"/>
    </row>
    <row r="280" spans="1:45" ht="20.100000000000001" hidden="1" customHeight="1" outlineLevel="1">
      <c r="A280" s="40" t="s">
        <v>829</v>
      </c>
      <c r="D280" s="339"/>
      <c r="E280" s="339"/>
      <c r="F280" s="339"/>
      <c r="G280" s="339"/>
      <c r="H280" s="339"/>
      <c r="I280" s="339"/>
      <c r="J280" s="339"/>
      <c r="K280" s="339"/>
      <c r="L280" s="339"/>
      <c r="M280" s="339"/>
      <c r="N280" s="339"/>
      <c r="O280" s="339"/>
      <c r="P280" s="339"/>
      <c r="Q280" s="339"/>
      <c r="R280" s="339"/>
      <c r="S280" s="253"/>
    </row>
    <row r="281" spans="1:45" ht="10.15" hidden="1" customHeight="1" outlineLevel="1"/>
    <row r="282" spans="1:45" ht="20.100000000000001" hidden="1" customHeight="1" outlineLevel="1">
      <c r="A282" s="40" t="s">
        <v>830</v>
      </c>
      <c r="D282" s="322">
        <v>8.5</v>
      </c>
      <c r="E282" s="322">
        <v>7.7</v>
      </c>
      <c r="F282" s="322">
        <v>6.3</v>
      </c>
      <c r="G282" s="322">
        <v>8</v>
      </c>
      <c r="H282" s="322"/>
      <c r="I282" s="322"/>
      <c r="J282" s="322"/>
      <c r="K282" s="322"/>
      <c r="L282" s="322"/>
      <c r="M282" s="322"/>
      <c r="N282" s="322"/>
      <c r="O282" s="322"/>
      <c r="P282" s="322"/>
      <c r="Q282" s="322"/>
      <c r="R282" s="322"/>
    </row>
    <row r="283" spans="1:45" ht="20.100000000000001" hidden="1" customHeight="1" outlineLevel="1">
      <c r="A283" s="40" t="s">
        <v>831</v>
      </c>
      <c r="D283" s="322">
        <v>8</v>
      </c>
      <c r="E283" s="322">
        <v>7.2</v>
      </c>
      <c r="F283" s="322">
        <v>5.9</v>
      </c>
      <c r="G283" s="322">
        <v>7.5</v>
      </c>
      <c r="H283" s="322"/>
      <c r="I283" s="322"/>
      <c r="J283" s="322"/>
      <c r="K283" s="322"/>
      <c r="L283" s="322"/>
      <c r="M283" s="322"/>
      <c r="N283" s="322"/>
      <c r="O283" s="322"/>
      <c r="P283" s="322"/>
      <c r="Q283" s="322"/>
      <c r="R283" s="322"/>
    </row>
    <row r="284" spans="1:45" ht="20.100000000000001" hidden="1" customHeight="1" outlineLevel="1">
      <c r="A284" s="40" t="s">
        <v>832</v>
      </c>
      <c r="D284" s="339">
        <v>38.700000000000003</v>
      </c>
      <c r="E284" s="339">
        <v>36.299999999999997</v>
      </c>
      <c r="F284" s="339">
        <v>30</v>
      </c>
      <c r="G284" s="339">
        <v>32.200000000000003</v>
      </c>
      <c r="H284" s="339"/>
      <c r="I284" s="339"/>
      <c r="J284" s="339"/>
      <c r="K284" s="339"/>
      <c r="L284" s="339"/>
      <c r="M284" s="339"/>
      <c r="N284" s="339"/>
      <c r="O284" s="339"/>
      <c r="P284" s="339"/>
      <c r="Q284" s="339"/>
      <c r="R284" s="339"/>
      <c r="S284" s="253"/>
    </row>
    <row r="285" spans="1:45" s="64" customFormat="1" ht="40.15" hidden="1" customHeight="1" outlineLevel="1">
      <c r="A285" s="666" t="s">
        <v>833</v>
      </c>
      <c r="B285" s="666"/>
      <c r="C285" s="666"/>
      <c r="D285" s="339"/>
      <c r="E285" s="339"/>
      <c r="F285" s="339"/>
      <c r="G285" s="339"/>
      <c r="H285" s="339"/>
      <c r="I285" s="339"/>
      <c r="J285" s="339"/>
      <c r="K285" s="339"/>
      <c r="L285" s="339"/>
      <c r="M285" s="339"/>
      <c r="N285" s="339"/>
      <c r="O285" s="339"/>
      <c r="P285" s="339"/>
      <c r="Q285" s="339"/>
      <c r="R285" s="339"/>
      <c r="S285" s="253"/>
      <c r="T285" s="322"/>
      <c r="U285" s="322"/>
      <c r="V285" s="322"/>
      <c r="W285" s="322"/>
      <c r="X285" s="322"/>
      <c r="Y285" s="322"/>
      <c r="Z285" s="322"/>
      <c r="AA285" s="322"/>
      <c r="AB285" s="322"/>
      <c r="AC285" s="322"/>
      <c r="AD285" s="322"/>
      <c r="AE285" s="322"/>
      <c r="AF285" s="322"/>
      <c r="AG285" s="322"/>
      <c r="AH285" s="322"/>
      <c r="AI285" s="322"/>
      <c r="AJ285" s="322"/>
      <c r="AK285" s="322"/>
      <c r="AL285" s="322"/>
      <c r="AM285" s="322"/>
      <c r="AN285" s="322"/>
      <c r="AO285" s="322"/>
      <c r="AP285" s="322"/>
      <c r="AQ285" s="322"/>
      <c r="AR285" s="322"/>
      <c r="AS285" s="322"/>
    </row>
    <row r="286" spans="1:45" ht="10.15" hidden="1" customHeight="1" outlineLevel="1"/>
    <row r="287" spans="1:45" ht="20.100000000000001" hidden="1" customHeight="1" outlineLevel="1">
      <c r="A287" s="40" t="s">
        <v>834</v>
      </c>
      <c r="D287" s="88">
        <v>42</v>
      </c>
      <c r="E287" s="88">
        <v>43</v>
      </c>
      <c r="F287" s="88">
        <v>42</v>
      </c>
      <c r="G287" s="88">
        <v>40</v>
      </c>
    </row>
    <row r="288" spans="1:45" ht="20.100000000000001" hidden="1" customHeight="1" outlineLevel="1">
      <c r="A288" s="40" t="s">
        <v>835</v>
      </c>
      <c r="D288" s="88">
        <v>51</v>
      </c>
      <c r="E288" s="88">
        <v>55</v>
      </c>
      <c r="F288" s="88">
        <v>55</v>
      </c>
      <c r="G288" s="88">
        <v>57</v>
      </c>
    </row>
    <row r="289" spans="1:45" ht="10.15" hidden="1" customHeight="1" outlineLevel="1"/>
    <row r="290" spans="1:45" hidden="1" outlineLevel="1"/>
    <row r="291" spans="1:45" hidden="1" outlineLevel="1"/>
    <row r="292" spans="1:45" ht="20.100000000000001" hidden="1" customHeight="1" outlineLevel="1">
      <c r="A292" s="40" t="s">
        <v>836</v>
      </c>
      <c r="D292" s="253"/>
      <c r="E292" s="253"/>
      <c r="F292" s="253"/>
      <c r="G292" s="253"/>
      <c r="H292" s="253"/>
      <c r="I292" s="253"/>
      <c r="J292" s="253"/>
      <c r="K292" s="253"/>
      <c r="L292" s="253"/>
      <c r="M292" s="253"/>
      <c r="N292" s="253"/>
      <c r="O292" s="253"/>
      <c r="P292" s="253"/>
      <c r="Q292" s="253"/>
      <c r="R292" s="253"/>
      <c r="S292" s="253"/>
    </row>
    <row r="293" spans="1:45" ht="20.100000000000001" hidden="1" customHeight="1" outlineLevel="1">
      <c r="A293" s="40" t="s">
        <v>837</v>
      </c>
      <c r="D293" s="253">
        <v>8224</v>
      </c>
      <c r="E293" s="253">
        <v>8265</v>
      </c>
      <c r="F293" s="253">
        <v>8265</v>
      </c>
      <c r="G293" s="253">
        <v>8248</v>
      </c>
      <c r="H293" s="253"/>
      <c r="I293" s="253"/>
      <c r="J293" s="253"/>
      <c r="K293" s="253"/>
      <c r="L293" s="253"/>
      <c r="M293" s="253"/>
      <c r="N293" s="253"/>
      <c r="O293" s="253"/>
      <c r="P293" s="253"/>
      <c r="Q293" s="253"/>
      <c r="R293" s="253"/>
      <c r="S293" s="253"/>
    </row>
    <row r="294" spans="1:45" ht="10.15" hidden="1" customHeight="1" outlineLevel="1"/>
    <row r="295" spans="1:45" ht="10.15" hidden="1" customHeight="1" outlineLevel="1"/>
    <row r="296" spans="1:45" hidden="1" outlineLevel="1">
      <c r="A296" s="40" t="s">
        <v>838</v>
      </c>
    </row>
    <row r="297" spans="1:45" ht="20.100000000000001" hidden="1" customHeight="1" outlineLevel="1">
      <c r="A297" s="40" t="s">
        <v>839</v>
      </c>
    </row>
    <row r="298" spans="1:45" ht="20.100000000000001" hidden="1" customHeight="1" outlineLevel="1">
      <c r="A298" s="40" t="s">
        <v>840</v>
      </c>
    </row>
    <row r="299" spans="1:45" s="361" customFormat="1" ht="20.100000000000001" hidden="1" customHeight="1" outlineLevel="1">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c r="AS299" s="290"/>
    </row>
    <row r="300" spans="1:45" ht="20.100000000000001" hidden="1" customHeight="1" outlineLevel="1">
      <c r="A300" s="480"/>
    </row>
    <row r="301" spans="1:45" ht="20.100000000000001" customHeight="1" collapsed="1"/>
    <row r="302" spans="1:45" ht="20.100000000000001" customHeight="1"/>
    <row r="303" spans="1:45" ht="20.100000000000001" customHeight="1">
      <c r="A303" s="39" t="s">
        <v>200</v>
      </c>
    </row>
    <row r="304" spans="1:45" ht="20.100000000000001" customHeight="1"/>
    <row r="305" spans="1:45" ht="20.100000000000001" customHeight="1">
      <c r="A305" s="39" t="s">
        <v>201</v>
      </c>
    </row>
    <row r="306" spans="1:45" ht="37.5" customHeight="1" thickBot="1">
      <c r="A306" s="142" t="s">
        <v>3</v>
      </c>
      <c r="B306" s="292"/>
      <c r="C306" s="99"/>
      <c r="D306" s="324" t="s">
        <v>429</v>
      </c>
      <c r="E306" s="324" t="s">
        <v>430</v>
      </c>
      <c r="F306" s="324" t="s">
        <v>431</v>
      </c>
      <c r="G306" s="324" t="s">
        <v>432</v>
      </c>
      <c r="H306" s="324" t="s">
        <v>433</v>
      </c>
      <c r="I306" s="324" t="s">
        <v>434</v>
      </c>
      <c r="J306" s="324" t="s">
        <v>435</v>
      </c>
      <c r="K306" s="324" t="s">
        <v>436</v>
      </c>
      <c r="L306" s="352" t="s">
        <v>682</v>
      </c>
      <c r="M306" s="352" t="s">
        <v>683</v>
      </c>
      <c r="N306" s="352" t="s">
        <v>684</v>
      </c>
      <c r="O306" s="352" t="s">
        <v>685</v>
      </c>
      <c r="P306" s="352" t="s">
        <v>531</v>
      </c>
      <c r="Q306" s="352" t="s">
        <v>532</v>
      </c>
      <c r="R306" s="352" t="s">
        <v>190</v>
      </c>
      <c r="S306" s="324" t="s">
        <v>191</v>
      </c>
    </row>
    <row r="307" spans="1:45" ht="19.5" customHeight="1">
      <c r="A307" s="40" t="s">
        <v>202</v>
      </c>
      <c r="D307" s="253">
        <v>601</v>
      </c>
      <c r="E307" s="253">
        <v>500</v>
      </c>
      <c r="F307" s="253">
        <v>458</v>
      </c>
      <c r="G307" s="253">
        <v>583</v>
      </c>
      <c r="H307" s="253">
        <v>574</v>
      </c>
      <c r="I307" s="253">
        <v>450</v>
      </c>
      <c r="J307" s="253">
        <v>441</v>
      </c>
      <c r="K307" s="253">
        <v>541</v>
      </c>
      <c r="L307" s="253">
        <v>669</v>
      </c>
      <c r="M307" s="253">
        <v>571</v>
      </c>
      <c r="N307" s="253">
        <v>676</v>
      </c>
      <c r="O307" s="253">
        <v>953</v>
      </c>
      <c r="P307" s="253">
        <v>701</v>
      </c>
      <c r="Q307" s="253">
        <v>715</v>
      </c>
      <c r="R307" s="253">
        <v>894</v>
      </c>
      <c r="S307" s="253">
        <v>1344</v>
      </c>
    </row>
    <row r="308" spans="1:45" s="41" customFormat="1" ht="19.5" customHeight="1">
      <c r="A308" s="642" t="s">
        <v>5</v>
      </c>
      <c r="B308" s="642"/>
      <c r="C308" s="642"/>
      <c r="D308" s="337">
        <v>113</v>
      </c>
      <c r="E308" s="337">
        <v>50</v>
      </c>
      <c r="F308" s="337">
        <v>35</v>
      </c>
      <c r="G308" s="337">
        <v>61</v>
      </c>
      <c r="H308" s="337">
        <v>197</v>
      </c>
      <c r="I308" s="337">
        <v>76</v>
      </c>
      <c r="J308" s="337">
        <v>61</v>
      </c>
      <c r="K308" s="337">
        <v>86</v>
      </c>
      <c r="L308" s="337">
        <v>61</v>
      </c>
      <c r="M308" s="337">
        <v>58</v>
      </c>
      <c r="N308" s="337">
        <v>34</v>
      </c>
      <c r="O308" s="337">
        <v>-13</v>
      </c>
      <c r="P308" s="337">
        <v>-132</v>
      </c>
      <c r="Q308" s="337">
        <v>-127</v>
      </c>
      <c r="R308" s="337">
        <v>-237</v>
      </c>
      <c r="S308" s="337">
        <v>-148</v>
      </c>
      <c r="T308" s="93"/>
      <c r="U308" s="93"/>
      <c r="V308" s="93"/>
      <c r="W308" s="93"/>
      <c r="X308" s="93"/>
      <c r="Y308" s="93"/>
      <c r="Z308" s="93"/>
      <c r="AA308" s="93"/>
      <c r="AB308" s="93"/>
      <c r="AC308" s="93"/>
      <c r="AD308" s="93"/>
      <c r="AE308" s="93"/>
      <c r="AF308" s="93"/>
      <c r="AG308" s="93"/>
      <c r="AH308" s="93"/>
      <c r="AI308" s="93"/>
      <c r="AJ308" s="93"/>
      <c r="AK308" s="93"/>
      <c r="AL308" s="93"/>
      <c r="AM308" s="93"/>
      <c r="AN308" s="93"/>
      <c r="AO308" s="93"/>
      <c r="AP308" s="93"/>
      <c r="AQ308" s="93"/>
      <c r="AR308" s="93"/>
      <c r="AS308" s="93"/>
    </row>
    <row r="309" spans="1:45" ht="19.5" customHeight="1">
      <c r="A309" s="2" t="s">
        <v>221</v>
      </c>
      <c r="D309" s="253">
        <v>298</v>
      </c>
      <c r="E309" s="253">
        <v>239</v>
      </c>
      <c r="F309" s="253">
        <v>229</v>
      </c>
      <c r="G309" s="253">
        <v>306</v>
      </c>
      <c r="H309" s="253">
        <v>317</v>
      </c>
      <c r="I309" s="253">
        <v>202</v>
      </c>
      <c r="J309" s="253">
        <v>172</v>
      </c>
      <c r="K309" s="253">
        <v>238</v>
      </c>
    </row>
    <row r="310" spans="1:45" s="41" customFormat="1" ht="19.5" customHeight="1">
      <c r="A310" s="642" t="s">
        <v>5</v>
      </c>
      <c r="B310" s="642"/>
      <c r="C310" s="642"/>
      <c r="D310" s="337">
        <v>0</v>
      </c>
      <c r="E310" s="337">
        <v>0</v>
      </c>
      <c r="F310" s="337">
        <v>0</v>
      </c>
      <c r="G310" s="337">
        <v>0</v>
      </c>
      <c r="H310" s="337">
        <v>0</v>
      </c>
      <c r="I310" s="337">
        <v>1</v>
      </c>
      <c r="J310" s="337">
        <v>0</v>
      </c>
      <c r="K310" s="337">
        <v>1</v>
      </c>
      <c r="T310" s="93"/>
      <c r="U310" s="93"/>
      <c r="V310" s="93"/>
      <c r="W310" s="93"/>
      <c r="X310" s="93"/>
      <c r="Y310" s="93"/>
      <c r="Z310" s="93"/>
      <c r="AA310" s="93"/>
      <c r="AB310" s="93"/>
      <c r="AC310" s="93"/>
      <c r="AD310" s="93"/>
      <c r="AE310" s="93"/>
      <c r="AF310" s="93"/>
      <c r="AG310" s="93"/>
      <c r="AH310" s="93"/>
      <c r="AI310" s="93"/>
      <c r="AJ310" s="93"/>
      <c r="AK310" s="93"/>
      <c r="AL310" s="93"/>
      <c r="AM310" s="93"/>
      <c r="AN310" s="93"/>
      <c r="AO310" s="93"/>
      <c r="AP310" s="93"/>
      <c r="AQ310" s="93"/>
      <c r="AR310" s="93"/>
      <c r="AS310" s="93"/>
    </row>
    <row r="311" spans="1:45" s="41" customFormat="1" ht="19.5" customHeight="1">
      <c r="A311" s="40" t="s">
        <v>841</v>
      </c>
      <c r="B311" s="40"/>
      <c r="C311" s="40"/>
      <c r="D311" s="253">
        <v>405</v>
      </c>
      <c r="E311" s="253">
        <v>228</v>
      </c>
      <c r="F311" s="253">
        <v>200</v>
      </c>
      <c r="G311" s="253">
        <v>366</v>
      </c>
      <c r="H311" s="253">
        <v>342</v>
      </c>
      <c r="I311" s="253">
        <v>212</v>
      </c>
      <c r="J311" s="253">
        <v>184</v>
      </c>
      <c r="K311" s="253">
        <v>337</v>
      </c>
      <c r="L311" s="253">
        <v>418</v>
      </c>
      <c r="M311" s="253">
        <v>256</v>
      </c>
      <c r="N311" s="253">
        <v>201</v>
      </c>
      <c r="O311" s="253">
        <v>427</v>
      </c>
      <c r="P311" s="253">
        <v>390</v>
      </c>
      <c r="Q311" s="253">
        <v>229</v>
      </c>
      <c r="R311" s="253">
        <v>254</v>
      </c>
      <c r="S311" s="253">
        <v>409</v>
      </c>
      <c r="T311" s="93"/>
      <c r="U311" s="93"/>
      <c r="V311" s="93"/>
      <c r="W311" s="93"/>
      <c r="X311" s="93"/>
      <c r="Y311" s="93"/>
      <c r="Z311" s="93"/>
      <c r="AA311" s="93"/>
      <c r="AB311" s="93"/>
      <c r="AC311" s="93"/>
      <c r="AD311" s="93"/>
      <c r="AE311" s="93"/>
      <c r="AF311" s="93"/>
      <c r="AG311" s="93"/>
      <c r="AH311" s="93"/>
      <c r="AI311" s="93"/>
      <c r="AJ311" s="93"/>
      <c r="AK311" s="93"/>
      <c r="AL311" s="93"/>
      <c r="AM311" s="93"/>
      <c r="AN311" s="93"/>
      <c r="AO311" s="93"/>
      <c r="AP311" s="93"/>
      <c r="AQ311" s="93"/>
      <c r="AR311" s="93"/>
      <c r="AS311" s="93"/>
    </row>
    <row r="312" spans="1:45" s="41" customFormat="1" ht="19.5" customHeight="1">
      <c r="A312" s="642" t="s">
        <v>5</v>
      </c>
      <c r="B312" s="642"/>
      <c r="C312" s="642"/>
      <c r="D312" s="337">
        <v>12</v>
      </c>
      <c r="E312" s="337">
        <v>9</v>
      </c>
      <c r="F312" s="337">
        <v>9</v>
      </c>
      <c r="G312" s="337">
        <v>16</v>
      </c>
      <c r="H312" s="337">
        <v>21</v>
      </c>
      <c r="I312" s="337">
        <v>10</v>
      </c>
      <c r="J312" s="337">
        <v>13</v>
      </c>
      <c r="K312" s="337">
        <v>19</v>
      </c>
      <c r="L312" s="337">
        <v>12</v>
      </c>
      <c r="M312" s="337">
        <v>10</v>
      </c>
      <c r="N312" s="337">
        <v>5</v>
      </c>
      <c r="O312" s="337">
        <v>3</v>
      </c>
      <c r="P312" s="337">
        <v>6</v>
      </c>
      <c r="Q312" s="337">
        <v>8</v>
      </c>
      <c r="R312" s="337">
        <v>21</v>
      </c>
      <c r="S312" s="337">
        <v>39</v>
      </c>
      <c r="T312" s="93"/>
      <c r="U312" s="93"/>
      <c r="V312" s="93"/>
      <c r="W312" s="93"/>
      <c r="X312" s="93"/>
      <c r="Y312" s="93"/>
      <c r="Z312" s="93"/>
      <c r="AA312" s="93"/>
      <c r="AB312" s="93"/>
      <c r="AC312" s="93"/>
      <c r="AD312" s="93"/>
      <c r="AE312" s="93"/>
      <c r="AF312" s="93"/>
      <c r="AG312" s="93"/>
      <c r="AH312" s="93"/>
      <c r="AI312" s="93"/>
      <c r="AJ312" s="93"/>
      <c r="AK312" s="93"/>
      <c r="AL312" s="93"/>
      <c r="AM312" s="93"/>
      <c r="AN312" s="93"/>
      <c r="AO312" s="93"/>
      <c r="AP312" s="93"/>
      <c r="AQ312" s="93"/>
      <c r="AR312" s="93"/>
      <c r="AS312" s="93"/>
    </row>
    <row r="313" spans="1:45" s="41" customFormat="1" ht="19.5" customHeight="1">
      <c r="A313" s="40" t="s">
        <v>1</v>
      </c>
      <c r="B313" s="40"/>
      <c r="C313" s="40"/>
      <c r="D313" s="253">
        <v>669</v>
      </c>
      <c r="E313" s="253">
        <v>346</v>
      </c>
      <c r="F313" s="253">
        <v>311</v>
      </c>
      <c r="G313" s="253">
        <v>510</v>
      </c>
      <c r="H313" s="253">
        <v>424</v>
      </c>
      <c r="I313" s="253">
        <v>237</v>
      </c>
      <c r="J313" s="253">
        <v>235</v>
      </c>
      <c r="K313" s="253">
        <v>370</v>
      </c>
      <c r="L313" s="253">
        <v>661</v>
      </c>
      <c r="M313" s="253">
        <v>424</v>
      </c>
      <c r="N313" s="253">
        <v>485</v>
      </c>
      <c r="O313" s="253">
        <v>1052</v>
      </c>
      <c r="P313" s="253">
        <v>1168</v>
      </c>
      <c r="Q313" s="253">
        <v>856</v>
      </c>
      <c r="R313" s="253">
        <v>1094</v>
      </c>
      <c r="S313" s="253">
        <v>1460</v>
      </c>
      <c r="T313" s="93"/>
      <c r="U313" s="93"/>
      <c r="V313" s="93"/>
      <c r="W313" s="93"/>
      <c r="X313" s="93"/>
      <c r="Y313" s="93"/>
      <c r="Z313" s="93"/>
      <c r="AA313" s="93"/>
      <c r="AB313" s="93"/>
      <c r="AC313" s="93"/>
      <c r="AD313" s="93"/>
      <c r="AE313" s="93"/>
      <c r="AF313" s="93"/>
      <c r="AG313" s="93"/>
      <c r="AH313" s="93"/>
      <c r="AI313" s="93"/>
      <c r="AJ313" s="93"/>
      <c r="AK313" s="93"/>
      <c r="AL313" s="93"/>
      <c r="AM313" s="93"/>
      <c r="AN313" s="93"/>
      <c r="AO313" s="93"/>
      <c r="AP313" s="93"/>
      <c r="AQ313" s="93"/>
      <c r="AR313" s="93"/>
      <c r="AS313" s="93"/>
    </row>
    <row r="314" spans="1:45" s="41" customFormat="1" ht="19.5" customHeight="1">
      <c r="A314" s="642" t="s">
        <v>5</v>
      </c>
      <c r="B314" s="642"/>
      <c r="C314" s="642"/>
      <c r="D314" s="337">
        <v>-29</v>
      </c>
      <c r="E314" s="337">
        <v>17</v>
      </c>
      <c r="F314" s="337">
        <v>2</v>
      </c>
      <c r="G314" s="337">
        <v>6</v>
      </c>
      <c r="H314" s="337">
        <v>6</v>
      </c>
      <c r="I314" s="337">
        <v>1</v>
      </c>
      <c r="J314" s="337">
        <v>1</v>
      </c>
      <c r="K314" s="337">
        <v>-5</v>
      </c>
      <c r="L314" s="337">
        <v>3</v>
      </c>
      <c r="M314" s="337">
        <v>2</v>
      </c>
      <c r="N314" s="337">
        <v>1</v>
      </c>
      <c r="O314" s="337">
        <v>8</v>
      </c>
      <c r="P314" s="337">
        <v>7</v>
      </c>
      <c r="Q314" s="337">
        <v>12</v>
      </c>
      <c r="R314" s="337">
        <v>8</v>
      </c>
      <c r="S314" s="337">
        <v>2</v>
      </c>
      <c r="T314" s="93"/>
      <c r="U314" s="93"/>
      <c r="V314" s="93"/>
      <c r="W314" s="93"/>
      <c r="X314" s="93"/>
      <c r="Y314" s="93"/>
      <c r="Z314" s="93"/>
      <c r="AA314" s="93"/>
      <c r="AB314" s="93"/>
      <c r="AC314" s="93"/>
      <c r="AD314" s="93"/>
      <c r="AE314" s="93"/>
      <c r="AF314" s="93"/>
      <c r="AG314" s="93"/>
      <c r="AH314" s="93"/>
      <c r="AI314" s="93"/>
      <c r="AJ314" s="93"/>
      <c r="AK314" s="93"/>
      <c r="AL314" s="93"/>
      <c r="AM314" s="93"/>
      <c r="AN314" s="93"/>
      <c r="AO314" s="93"/>
      <c r="AP314" s="93"/>
      <c r="AQ314" s="93"/>
      <c r="AR314" s="93"/>
      <c r="AS314" s="93"/>
    </row>
    <row r="315" spans="1:45" s="41" customFormat="1" ht="19.5" customHeight="1">
      <c r="A315" s="40" t="s">
        <v>222</v>
      </c>
      <c r="B315" s="40"/>
      <c r="C315" s="40"/>
      <c r="D315" s="253"/>
      <c r="E315" s="253"/>
      <c r="F315" s="253"/>
      <c r="G315" s="253"/>
      <c r="H315" s="253"/>
      <c r="I315" s="253">
        <v>11365</v>
      </c>
      <c r="J315" s="253">
        <v>13159</v>
      </c>
      <c r="K315" s="253">
        <v>19990</v>
      </c>
      <c r="L315" s="253" t="s">
        <v>68</v>
      </c>
      <c r="M315" s="253" t="s">
        <v>68</v>
      </c>
      <c r="N315" s="253" t="s">
        <v>68</v>
      </c>
      <c r="O315" s="253" t="s">
        <v>68</v>
      </c>
      <c r="P315" s="253" t="s">
        <v>68</v>
      </c>
      <c r="Q315" s="253" t="s">
        <v>68</v>
      </c>
      <c r="R315" s="253" t="s">
        <v>68</v>
      </c>
      <c r="S315" s="253" t="s">
        <v>68</v>
      </c>
      <c r="T315" s="93"/>
      <c r="U315" s="93"/>
      <c r="V315" s="93"/>
      <c r="W315" s="93"/>
      <c r="X315" s="93"/>
      <c r="Y315" s="93"/>
      <c r="Z315" s="93"/>
      <c r="AA315" s="93"/>
      <c r="AB315" s="93"/>
      <c r="AC315" s="93"/>
      <c r="AD315" s="93"/>
      <c r="AE315" s="93"/>
      <c r="AF315" s="93"/>
      <c r="AG315" s="93"/>
      <c r="AH315" s="93"/>
      <c r="AI315" s="93"/>
      <c r="AJ315" s="93"/>
      <c r="AK315" s="93"/>
      <c r="AL315" s="93"/>
      <c r="AM315" s="93"/>
      <c r="AN315" s="93"/>
      <c r="AO315" s="93"/>
      <c r="AP315" s="93"/>
      <c r="AQ315" s="93"/>
      <c r="AR315" s="93"/>
      <c r="AS315" s="93"/>
    </row>
    <row r="316" spans="1:45" s="41" customFormat="1" ht="19.5" customHeight="1">
      <c r="A316" s="642" t="s">
        <v>5</v>
      </c>
      <c r="B316" s="642"/>
      <c r="C316" s="642"/>
      <c r="D316" s="337"/>
      <c r="E316" s="337"/>
      <c r="F316" s="337"/>
      <c r="G316" s="337"/>
      <c r="H316" s="337"/>
      <c r="I316" s="337">
        <v>0</v>
      </c>
      <c r="J316" s="337">
        <v>0</v>
      </c>
      <c r="K316" s="337">
        <v>0</v>
      </c>
      <c r="L316" s="253" t="s">
        <v>68</v>
      </c>
      <c r="M316" s="253" t="s">
        <v>68</v>
      </c>
      <c r="N316" s="253" t="s">
        <v>68</v>
      </c>
      <c r="O316" s="253" t="s">
        <v>68</v>
      </c>
      <c r="P316" s="253" t="s">
        <v>68</v>
      </c>
      <c r="Q316" s="253" t="s">
        <v>68</v>
      </c>
      <c r="R316" s="253" t="s">
        <v>68</v>
      </c>
      <c r="S316" s="253" t="s">
        <v>68</v>
      </c>
      <c r="T316" s="93"/>
      <c r="U316" s="93"/>
      <c r="V316" s="93"/>
      <c r="W316" s="93"/>
      <c r="X316" s="93"/>
      <c r="Y316" s="93"/>
      <c r="Z316" s="93"/>
      <c r="AA316" s="93"/>
      <c r="AB316" s="93"/>
      <c r="AC316" s="93"/>
      <c r="AD316" s="93"/>
      <c r="AE316" s="93"/>
      <c r="AF316" s="93"/>
      <c r="AG316" s="93"/>
      <c r="AH316" s="93"/>
      <c r="AI316" s="93"/>
      <c r="AJ316" s="93"/>
      <c r="AK316" s="93"/>
      <c r="AL316" s="93"/>
      <c r="AM316" s="93"/>
      <c r="AN316" s="93"/>
      <c r="AO316" s="93"/>
      <c r="AP316" s="93"/>
      <c r="AQ316" s="93"/>
      <c r="AR316" s="93"/>
      <c r="AS316" s="93"/>
    </row>
    <row r="317" spans="1:45" ht="19.149999999999999" customHeight="1">
      <c r="A317" s="2" t="s">
        <v>203</v>
      </c>
      <c r="D317" s="253">
        <v>26</v>
      </c>
      <c r="E317" s="253">
        <v>28</v>
      </c>
      <c r="F317" s="253">
        <v>29</v>
      </c>
      <c r="G317" s="253">
        <v>32</v>
      </c>
      <c r="H317" s="253">
        <v>34</v>
      </c>
      <c r="I317" s="253">
        <v>34</v>
      </c>
      <c r="J317" s="253">
        <v>34</v>
      </c>
      <c r="K317" s="253">
        <v>38</v>
      </c>
      <c r="L317" s="253">
        <v>34</v>
      </c>
      <c r="M317" s="253">
        <v>36</v>
      </c>
      <c r="N317" s="253">
        <v>33</v>
      </c>
      <c r="O317" s="253">
        <v>35</v>
      </c>
      <c r="P317" s="253">
        <v>35</v>
      </c>
      <c r="Q317" s="253">
        <v>34</v>
      </c>
      <c r="R317" s="253">
        <v>34</v>
      </c>
      <c r="S317" s="253">
        <v>32</v>
      </c>
    </row>
    <row r="318" spans="1:45" s="41" customFormat="1" ht="19.149999999999999" customHeight="1">
      <c r="A318" s="185" t="s">
        <v>5</v>
      </c>
      <c r="D318" s="337">
        <v>20</v>
      </c>
      <c r="E318" s="337">
        <v>22</v>
      </c>
      <c r="F318" s="337">
        <v>21</v>
      </c>
      <c r="G318" s="337">
        <v>23</v>
      </c>
      <c r="H318" s="337">
        <v>26</v>
      </c>
      <c r="I318" s="337">
        <v>27</v>
      </c>
      <c r="J318" s="337">
        <v>27</v>
      </c>
      <c r="K318" s="337">
        <v>30</v>
      </c>
      <c r="L318" s="337">
        <v>27</v>
      </c>
      <c r="M318" s="337">
        <v>28</v>
      </c>
      <c r="N318" s="337">
        <v>23</v>
      </c>
      <c r="O318" s="337">
        <v>24</v>
      </c>
      <c r="P318" s="337">
        <v>26</v>
      </c>
      <c r="Q318" s="337">
        <v>25</v>
      </c>
      <c r="R318" s="337">
        <v>27</v>
      </c>
      <c r="S318" s="337">
        <v>28</v>
      </c>
      <c r="T318" s="93"/>
      <c r="U318" s="93"/>
      <c r="V318" s="93"/>
      <c r="W318" s="93"/>
      <c r="X318" s="93"/>
      <c r="Y318" s="93"/>
      <c r="Z318" s="93"/>
      <c r="AA318" s="93"/>
      <c r="AB318" s="93"/>
      <c r="AC318" s="93"/>
      <c r="AD318" s="93"/>
      <c r="AE318" s="93"/>
      <c r="AF318" s="93"/>
      <c r="AG318" s="93"/>
      <c r="AH318" s="93"/>
      <c r="AI318" s="93"/>
      <c r="AJ318" s="93"/>
      <c r="AK318" s="93"/>
      <c r="AL318" s="93"/>
      <c r="AM318" s="93"/>
      <c r="AN318" s="93"/>
      <c r="AO318" s="93"/>
      <c r="AP318" s="93"/>
      <c r="AQ318" s="93"/>
      <c r="AR318" s="93"/>
      <c r="AS318" s="93"/>
    </row>
    <row r="319" spans="1:45" s="41" customFormat="1" ht="19.5" customHeight="1">
      <c r="A319" s="40" t="s">
        <v>204</v>
      </c>
      <c r="D319" s="253">
        <v>-192</v>
      </c>
      <c r="E319" s="253">
        <v>-99</v>
      </c>
      <c r="F319" s="253">
        <v>-100</v>
      </c>
      <c r="G319" s="253">
        <v>-139</v>
      </c>
      <c r="H319" s="253">
        <v>-83</v>
      </c>
      <c r="I319" s="253">
        <v>-54</v>
      </c>
      <c r="J319" s="253">
        <v>-74</v>
      </c>
      <c r="K319" s="253">
        <v>-105</v>
      </c>
      <c r="L319" s="253">
        <v>-223</v>
      </c>
      <c r="M319" s="253">
        <v>-137</v>
      </c>
      <c r="N319" s="253">
        <v>-229</v>
      </c>
      <c r="O319" s="253">
        <v>-540</v>
      </c>
      <c r="P319" s="253">
        <v>-448</v>
      </c>
      <c r="Q319" s="253">
        <v>-379</v>
      </c>
      <c r="R319" s="253">
        <v>-568</v>
      </c>
      <c r="S319" s="253">
        <v>-917</v>
      </c>
      <c r="T319" s="93"/>
      <c r="U319" s="93"/>
      <c r="V319" s="93"/>
      <c r="W319" s="93"/>
      <c r="X319" s="93"/>
      <c r="Y319" s="93"/>
      <c r="Z319" s="93"/>
      <c r="AA319" s="93"/>
      <c r="AB319" s="93"/>
      <c r="AC319" s="93"/>
      <c r="AD319" s="93"/>
      <c r="AE319" s="93"/>
      <c r="AF319" s="93"/>
      <c r="AG319" s="93"/>
      <c r="AH319" s="93"/>
      <c r="AI319" s="93"/>
      <c r="AJ319" s="93"/>
      <c r="AK319" s="93"/>
      <c r="AL319" s="93"/>
      <c r="AM319" s="93"/>
      <c r="AN319" s="93"/>
      <c r="AO319" s="93"/>
      <c r="AP319" s="93"/>
      <c r="AQ319" s="93"/>
      <c r="AR319" s="93"/>
      <c r="AS319" s="93"/>
    </row>
    <row r="320" spans="1:45" s="41" customFormat="1" ht="19.5" customHeight="1">
      <c r="A320" s="285" t="s">
        <v>205</v>
      </c>
      <c r="B320" s="285"/>
      <c r="C320" s="285"/>
      <c r="D320" s="341">
        <v>-117</v>
      </c>
      <c r="E320" s="341">
        <v>-98</v>
      </c>
      <c r="F320" s="341">
        <v>-68</v>
      </c>
      <c r="G320" s="341">
        <v>-105</v>
      </c>
      <c r="H320" s="341">
        <v>-250</v>
      </c>
      <c r="I320" s="341">
        <v>-115</v>
      </c>
      <c r="J320" s="341">
        <v>-102</v>
      </c>
      <c r="K320" s="341">
        <v>-130</v>
      </c>
      <c r="L320" s="341">
        <v>-102</v>
      </c>
      <c r="M320" s="341">
        <v>-98</v>
      </c>
      <c r="N320" s="341">
        <v>-63</v>
      </c>
      <c r="O320" s="341">
        <v>-22</v>
      </c>
      <c r="P320" s="341">
        <v>94</v>
      </c>
      <c r="Q320" s="341">
        <v>81</v>
      </c>
      <c r="R320" s="341">
        <v>181</v>
      </c>
      <c r="S320" s="341">
        <v>79</v>
      </c>
      <c r="T320" s="93"/>
      <c r="U320" s="93"/>
      <c r="V320" s="93"/>
      <c r="W320" s="93"/>
      <c r="X320" s="93"/>
      <c r="Y320" s="93"/>
      <c r="Z320" s="93"/>
      <c r="AA320" s="93"/>
      <c r="AB320" s="93"/>
      <c r="AC320" s="93"/>
      <c r="AD320" s="93"/>
      <c r="AE320" s="93"/>
      <c r="AF320" s="93"/>
      <c r="AG320" s="93"/>
      <c r="AH320" s="93"/>
      <c r="AI320" s="93"/>
      <c r="AJ320" s="93"/>
      <c r="AK320" s="93"/>
      <c r="AL320" s="93"/>
      <c r="AM320" s="93"/>
      <c r="AN320" s="93"/>
      <c r="AO320" s="93"/>
      <c r="AP320" s="93"/>
      <c r="AQ320" s="93"/>
      <c r="AR320" s="93"/>
      <c r="AS320" s="93"/>
    </row>
    <row r="321" spans="1:45" ht="20.100000000000001" customHeight="1" thickBot="1">
      <c r="A321" s="116" t="s">
        <v>842</v>
      </c>
      <c r="B321" s="294"/>
      <c r="C321" s="295"/>
      <c r="D321" s="338"/>
      <c r="E321" s="338"/>
      <c r="F321" s="338"/>
      <c r="G321" s="338"/>
      <c r="H321" s="338"/>
      <c r="I321" s="338"/>
      <c r="J321" s="338"/>
      <c r="K321" s="338"/>
      <c r="L321" s="338">
        <v>1458</v>
      </c>
      <c r="M321" s="338">
        <v>1052</v>
      </c>
      <c r="N321" s="338">
        <v>1104</v>
      </c>
      <c r="O321" s="338">
        <v>1906</v>
      </c>
      <c r="P321" s="338">
        <v>1940</v>
      </c>
      <c r="Q321" s="338">
        <v>1537</v>
      </c>
      <c r="R321" s="338">
        <v>1890</v>
      </c>
      <c r="S321" s="338">
        <v>2407</v>
      </c>
    </row>
    <row r="322" spans="1:45" s="41" customFormat="1" ht="19.5" customHeight="1" thickTop="1">
      <c r="A322" s="40" t="s">
        <v>221</v>
      </c>
      <c r="D322" s="93"/>
      <c r="E322" s="93"/>
      <c r="F322" s="93"/>
      <c r="G322" s="93"/>
      <c r="H322" s="93"/>
      <c r="I322" s="93"/>
      <c r="J322" s="93"/>
      <c r="K322" s="93"/>
      <c r="L322" s="253">
        <v>264</v>
      </c>
      <c r="M322" s="253">
        <v>182</v>
      </c>
      <c r="N322" s="253">
        <v>193</v>
      </c>
      <c r="O322" s="253">
        <v>267</v>
      </c>
      <c r="P322" s="253">
        <v>223</v>
      </c>
      <c r="Q322" s="253">
        <v>218</v>
      </c>
      <c r="R322" s="253">
        <v>262</v>
      </c>
      <c r="S322" s="253">
        <v>329</v>
      </c>
      <c r="T322" s="93"/>
      <c r="U322" s="93"/>
      <c r="V322" s="93"/>
      <c r="W322" s="93"/>
      <c r="X322" s="93"/>
      <c r="Y322" s="93"/>
      <c r="Z322" s="93"/>
      <c r="AA322" s="93"/>
      <c r="AB322" s="93"/>
      <c r="AC322" s="93"/>
      <c r="AD322" s="93"/>
      <c r="AE322" s="93"/>
      <c r="AF322" s="93"/>
      <c r="AG322" s="93"/>
      <c r="AH322" s="93"/>
      <c r="AI322" s="93"/>
      <c r="AJ322" s="93"/>
      <c r="AK322" s="93"/>
      <c r="AL322" s="93"/>
      <c r="AM322" s="93"/>
      <c r="AN322" s="93"/>
      <c r="AO322" s="93"/>
      <c r="AP322" s="93"/>
      <c r="AQ322" s="93"/>
      <c r="AR322" s="93"/>
      <c r="AS322" s="93"/>
    </row>
    <row r="323" spans="1:45" s="41" customFormat="1" ht="19.5" customHeight="1">
      <c r="A323" s="40" t="s">
        <v>205</v>
      </c>
      <c r="D323" s="93"/>
      <c r="E323" s="93"/>
      <c r="F323" s="93"/>
      <c r="G323" s="93"/>
      <c r="H323" s="93"/>
      <c r="I323" s="93"/>
      <c r="J323" s="93"/>
      <c r="K323" s="93"/>
      <c r="L323" s="337">
        <v>-1</v>
      </c>
      <c r="M323" s="337">
        <v>0</v>
      </c>
      <c r="N323" s="337">
        <v>0</v>
      </c>
      <c r="O323" s="337">
        <v>-1</v>
      </c>
      <c r="P323" s="337">
        <v>-1</v>
      </c>
      <c r="Q323" s="337">
        <v>0</v>
      </c>
      <c r="R323" s="337">
        <v>0</v>
      </c>
      <c r="S323" s="337">
        <v>0</v>
      </c>
      <c r="T323" s="93"/>
      <c r="U323" s="93"/>
      <c r="V323" s="93"/>
      <c r="W323" s="93"/>
      <c r="X323" s="93"/>
      <c r="Y323" s="93"/>
      <c r="Z323" s="93"/>
      <c r="AA323" s="93"/>
      <c r="AB323" s="93"/>
      <c r="AC323" s="93"/>
      <c r="AD323" s="93"/>
      <c r="AE323" s="93"/>
      <c r="AF323" s="93"/>
      <c r="AG323" s="93"/>
      <c r="AH323" s="93"/>
      <c r="AI323" s="93"/>
      <c r="AJ323" s="93"/>
      <c r="AK323" s="93"/>
      <c r="AL323" s="93"/>
      <c r="AM323" s="93"/>
      <c r="AN323" s="93"/>
      <c r="AO323" s="93"/>
      <c r="AP323" s="93"/>
      <c r="AQ323" s="93"/>
      <c r="AR323" s="93"/>
      <c r="AS323" s="93"/>
    </row>
    <row r="324" spans="1:45" ht="24.75" customHeight="1" thickBot="1">
      <c r="A324" s="116" t="s">
        <v>206</v>
      </c>
      <c r="B324" s="116"/>
      <c r="C324" s="116"/>
      <c r="D324" s="328">
        <v>1690</v>
      </c>
      <c r="E324" s="328">
        <v>1144</v>
      </c>
      <c r="F324" s="328">
        <v>1060</v>
      </c>
      <c r="G324" s="328">
        <v>1553</v>
      </c>
      <c r="H324" s="328">
        <v>1357</v>
      </c>
      <c r="I324" s="328">
        <v>12330</v>
      </c>
      <c r="J324" s="328">
        <v>14049</v>
      </c>
      <c r="K324" s="328">
        <v>21279</v>
      </c>
      <c r="L324" s="328">
        <v>1721</v>
      </c>
      <c r="M324" s="328">
        <v>1233</v>
      </c>
      <c r="N324" s="328">
        <v>1296</v>
      </c>
      <c r="O324" s="328">
        <v>2171</v>
      </c>
      <c r="P324" s="328">
        <v>2162</v>
      </c>
      <c r="Q324" s="328">
        <v>1754</v>
      </c>
      <c r="R324" s="328">
        <v>2152</v>
      </c>
      <c r="S324" s="328">
        <v>2736</v>
      </c>
    </row>
    <row r="325" spans="1:45" s="41" customFormat="1" ht="19.5" customHeight="1" thickTop="1">
      <c r="A325" s="107" t="s">
        <v>843</v>
      </c>
      <c r="B325" s="107"/>
      <c r="C325" s="107"/>
      <c r="D325" s="334" t="s">
        <v>68</v>
      </c>
      <c r="E325" s="334" t="s">
        <v>68</v>
      </c>
      <c r="F325" s="334" t="s">
        <v>68</v>
      </c>
      <c r="G325" s="334" t="s">
        <v>68</v>
      </c>
      <c r="H325" s="334" t="s">
        <v>68</v>
      </c>
      <c r="I325" s="334" t="s">
        <v>68</v>
      </c>
      <c r="J325" s="334" t="s">
        <v>68</v>
      </c>
      <c r="K325" s="334" t="s">
        <v>68</v>
      </c>
      <c r="L325" s="334">
        <v>19805</v>
      </c>
      <c r="M325" s="334">
        <v>15926</v>
      </c>
      <c r="N325" s="334">
        <v>22447</v>
      </c>
      <c r="O325" s="334">
        <v>47948</v>
      </c>
      <c r="P325" s="334">
        <v>41520</v>
      </c>
      <c r="Q325" s="334">
        <v>36524</v>
      </c>
      <c r="R325" s="334">
        <v>50058</v>
      </c>
      <c r="S325" s="334" t="s">
        <v>68</v>
      </c>
      <c r="T325" s="93"/>
      <c r="U325" s="93"/>
      <c r="V325" s="93"/>
      <c r="W325" s="93"/>
      <c r="X325" s="93"/>
      <c r="Y325" s="93"/>
      <c r="Z325" s="93"/>
      <c r="AA325" s="93"/>
      <c r="AB325" s="93"/>
      <c r="AC325" s="93"/>
      <c r="AD325" s="93"/>
      <c r="AE325" s="93"/>
      <c r="AF325" s="93"/>
      <c r="AG325" s="93"/>
      <c r="AH325" s="93"/>
      <c r="AI325" s="93"/>
      <c r="AJ325" s="93"/>
      <c r="AK325" s="93"/>
      <c r="AL325" s="93"/>
      <c r="AM325" s="93"/>
      <c r="AN325" s="93"/>
      <c r="AO325" s="93"/>
      <c r="AP325" s="93"/>
      <c r="AQ325" s="93"/>
      <c r="AR325" s="93"/>
      <c r="AS325" s="93"/>
    </row>
    <row r="326" spans="1:45" ht="18.75" customHeight="1">
      <c r="A326" s="39"/>
      <c r="B326" s="39"/>
      <c r="C326" s="39"/>
    </row>
    <row r="327" spans="1:45" ht="18.75" customHeight="1">
      <c r="A327" s="375" t="s">
        <v>844</v>
      </c>
      <c r="B327" s="302"/>
      <c r="C327" s="302"/>
    </row>
    <row r="328" spans="1:45" ht="20.25" customHeight="1">
      <c r="A328" s="42" t="s">
        <v>208</v>
      </c>
      <c r="B328" s="303"/>
      <c r="C328" s="303"/>
    </row>
    <row r="329" spans="1:45" ht="18" customHeight="1">
      <c r="A329" s="305"/>
      <c r="B329" s="304"/>
      <c r="C329" s="304"/>
    </row>
    <row r="330" spans="1:45" ht="18" customHeight="1">
      <c r="A330" s="306"/>
      <c r="B330" s="304"/>
      <c r="C330" s="304"/>
    </row>
    <row r="331" spans="1:45" ht="18" customHeight="1">
      <c r="A331" s="39" t="s">
        <v>209</v>
      </c>
      <c r="B331" s="42"/>
      <c r="C331" s="42"/>
    </row>
    <row r="332" spans="1:45" ht="37.5" customHeight="1" thickBot="1">
      <c r="A332" s="3" t="s">
        <v>3</v>
      </c>
      <c r="B332" s="99"/>
      <c r="C332" s="100"/>
      <c r="D332" s="324" t="s">
        <v>429</v>
      </c>
      <c r="E332" s="324" t="s">
        <v>430</v>
      </c>
      <c r="F332" s="324" t="s">
        <v>431</v>
      </c>
      <c r="G332" s="324" t="s">
        <v>432</v>
      </c>
      <c r="H332" s="324" t="s">
        <v>433</v>
      </c>
      <c r="I332" s="324" t="s">
        <v>434</v>
      </c>
      <c r="J332" s="324" t="s">
        <v>435</v>
      </c>
      <c r="K332" s="324" t="s">
        <v>436</v>
      </c>
      <c r="L332" s="352" t="s">
        <v>682</v>
      </c>
      <c r="M332" s="352" t="s">
        <v>683</v>
      </c>
      <c r="N332" s="352" t="s">
        <v>684</v>
      </c>
      <c r="O332" s="352" t="s">
        <v>685</v>
      </c>
      <c r="P332" s="352" t="s">
        <v>531</v>
      </c>
      <c r="Q332" s="352" t="s">
        <v>532</v>
      </c>
      <c r="R332" s="352" t="s">
        <v>190</v>
      </c>
      <c r="S332" s="324" t="s">
        <v>191</v>
      </c>
    </row>
    <row r="333" spans="1:45" ht="20.100000000000001" customHeight="1">
      <c r="A333" s="40" t="s">
        <v>0</v>
      </c>
      <c r="B333" s="293"/>
      <c r="C333" s="42"/>
      <c r="D333" s="253">
        <v>223</v>
      </c>
      <c r="E333" s="253">
        <v>191</v>
      </c>
      <c r="F333" s="253">
        <v>140</v>
      </c>
      <c r="G333" s="253">
        <v>239</v>
      </c>
      <c r="H333" s="253">
        <v>235</v>
      </c>
      <c r="I333" s="253">
        <v>173</v>
      </c>
      <c r="J333" s="253">
        <v>136</v>
      </c>
      <c r="K333" s="253">
        <v>177</v>
      </c>
      <c r="L333" s="253">
        <v>268</v>
      </c>
      <c r="M333" s="253">
        <v>190</v>
      </c>
      <c r="N333" s="253">
        <v>237</v>
      </c>
      <c r="O333" s="253">
        <v>428</v>
      </c>
      <c r="P333" s="253">
        <v>275</v>
      </c>
      <c r="Q333" s="253">
        <v>300</v>
      </c>
      <c r="R333" s="253">
        <v>375</v>
      </c>
      <c r="S333" s="253">
        <v>650</v>
      </c>
    </row>
    <row r="334" spans="1:45" ht="20.100000000000001" customHeight="1">
      <c r="A334" s="40" t="s">
        <v>221</v>
      </c>
      <c r="B334" s="293"/>
      <c r="C334" s="42"/>
      <c r="D334" s="253">
        <v>99</v>
      </c>
      <c r="E334" s="253">
        <v>69</v>
      </c>
      <c r="F334" s="253">
        <v>53</v>
      </c>
      <c r="G334" s="253">
        <v>94</v>
      </c>
      <c r="H334" s="253">
        <v>99</v>
      </c>
      <c r="I334" s="253">
        <v>37</v>
      </c>
      <c r="J334" s="253">
        <v>40</v>
      </c>
      <c r="K334" s="253">
        <v>76</v>
      </c>
      <c r="L334" s="40"/>
      <c r="M334" s="40"/>
      <c r="N334" s="40"/>
      <c r="O334" s="40"/>
      <c r="P334" s="40"/>
      <c r="Q334" s="40"/>
      <c r="R334" s="40"/>
      <c r="S334" s="40"/>
    </row>
    <row r="335" spans="1:45" ht="20.100000000000001" customHeight="1">
      <c r="A335" s="40" t="s">
        <v>845</v>
      </c>
      <c r="B335" s="293"/>
      <c r="C335" s="42"/>
      <c r="D335" s="253">
        <v>92</v>
      </c>
      <c r="E335" s="253">
        <v>-15</v>
      </c>
      <c r="F335" s="253">
        <v>-36</v>
      </c>
      <c r="G335" s="253">
        <v>80</v>
      </c>
      <c r="H335" s="253">
        <v>58</v>
      </c>
      <c r="I335" s="253">
        <v>-15</v>
      </c>
      <c r="J335" s="253">
        <v>-36</v>
      </c>
      <c r="K335" s="253">
        <v>41</v>
      </c>
      <c r="L335" s="253">
        <v>86</v>
      </c>
      <c r="M335" s="253">
        <v>-4</v>
      </c>
      <c r="N335" s="253">
        <v>-21</v>
      </c>
      <c r="O335" s="253">
        <v>73</v>
      </c>
      <c r="P335" s="253">
        <v>48</v>
      </c>
      <c r="Q335" s="253">
        <v>-36</v>
      </c>
      <c r="R335" s="253">
        <v>-16</v>
      </c>
      <c r="S335" s="253">
        <v>32</v>
      </c>
    </row>
    <row r="336" spans="1:45" ht="20.100000000000001" customHeight="1">
      <c r="A336" s="40" t="s">
        <v>1</v>
      </c>
      <c r="B336" s="293"/>
      <c r="C336" s="42"/>
      <c r="D336" s="253">
        <v>26</v>
      </c>
      <c r="E336" s="253">
        <v>19</v>
      </c>
      <c r="F336" s="253">
        <v>16</v>
      </c>
      <c r="G336" s="253">
        <v>19</v>
      </c>
      <c r="H336" s="253">
        <v>32</v>
      </c>
      <c r="I336" s="253">
        <v>19</v>
      </c>
      <c r="J336" s="253">
        <v>18</v>
      </c>
      <c r="K336" s="253">
        <v>21</v>
      </c>
      <c r="L336" s="253">
        <v>36</v>
      </c>
      <c r="M336" s="253">
        <v>19</v>
      </c>
      <c r="N336" s="253">
        <v>13</v>
      </c>
      <c r="O336" s="253">
        <v>-17</v>
      </c>
      <c r="P336" s="253">
        <v>35</v>
      </c>
      <c r="Q336" s="253">
        <v>21</v>
      </c>
      <c r="R336" s="253">
        <v>17</v>
      </c>
      <c r="S336" s="253">
        <v>25</v>
      </c>
    </row>
    <row r="337" spans="1:45" ht="20.100000000000001" customHeight="1">
      <c r="A337" s="40" t="s">
        <v>222</v>
      </c>
      <c r="B337" s="293"/>
      <c r="C337" s="42"/>
      <c r="D337" s="253"/>
      <c r="E337" s="253"/>
      <c r="F337" s="253"/>
      <c r="G337" s="253"/>
      <c r="H337" s="253"/>
      <c r="I337" s="253">
        <v>24</v>
      </c>
      <c r="J337" s="253">
        <v>-310</v>
      </c>
      <c r="K337" s="253">
        <v>649</v>
      </c>
      <c r="L337" s="253" t="s">
        <v>68</v>
      </c>
      <c r="M337" s="253" t="s">
        <v>68</v>
      </c>
      <c r="N337" s="253" t="s">
        <v>68</v>
      </c>
      <c r="O337" s="253" t="s">
        <v>68</v>
      </c>
      <c r="P337" s="253" t="s">
        <v>68</v>
      </c>
      <c r="Q337" s="253" t="s">
        <v>68</v>
      </c>
      <c r="R337" s="253" t="s">
        <v>68</v>
      </c>
      <c r="S337" s="253" t="s">
        <v>68</v>
      </c>
    </row>
    <row r="338" spans="1:45" ht="20.100000000000001" customHeight="1">
      <c r="A338" s="107" t="s">
        <v>203</v>
      </c>
      <c r="B338" s="107"/>
      <c r="C338" s="107"/>
      <c r="D338" s="334">
        <v>-32</v>
      </c>
      <c r="E338" s="334">
        <v>-31</v>
      </c>
      <c r="F338" s="334">
        <v>-21</v>
      </c>
      <c r="G338" s="334">
        <v>-34</v>
      </c>
      <c r="H338" s="334">
        <v>-31</v>
      </c>
      <c r="I338" s="334">
        <v>-34</v>
      </c>
      <c r="J338" s="334">
        <v>-27</v>
      </c>
      <c r="K338" s="334">
        <v>-36</v>
      </c>
      <c r="L338" s="334">
        <v>-31</v>
      </c>
      <c r="M338" s="334">
        <v>-36</v>
      </c>
      <c r="N338" s="334">
        <v>-31</v>
      </c>
      <c r="O338" s="334">
        <v>-44</v>
      </c>
      <c r="P338" s="334">
        <v>-32</v>
      </c>
      <c r="Q338" s="334">
        <v>-24</v>
      </c>
      <c r="R338" s="334">
        <v>-22</v>
      </c>
      <c r="S338" s="334">
        <v>-37</v>
      </c>
    </row>
    <row r="339" spans="1:45" ht="20.100000000000001" customHeight="1" thickBot="1">
      <c r="A339" s="116" t="s">
        <v>842</v>
      </c>
      <c r="B339" s="294"/>
      <c r="C339" s="295"/>
      <c r="D339" s="338"/>
      <c r="E339" s="338"/>
      <c r="F339" s="338"/>
      <c r="G339" s="338"/>
      <c r="H339" s="338"/>
      <c r="I339" s="338"/>
      <c r="J339" s="338"/>
      <c r="K339" s="338"/>
      <c r="L339" s="338">
        <v>359</v>
      </c>
      <c r="M339" s="338">
        <v>170</v>
      </c>
      <c r="N339" s="338">
        <v>198</v>
      </c>
      <c r="O339" s="338">
        <v>440</v>
      </c>
      <c r="P339" s="338">
        <v>326</v>
      </c>
      <c r="Q339" s="338">
        <v>262</v>
      </c>
      <c r="R339" s="338">
        <v>354</v>
      </c>
      <c r="S339" s="338">
        <v>669</v>
      </c>
    </row>
    <row r="340" spans="1:45" ht="20.100000000000001" customHeight="1" thickTop="1">
      <c r="A340" s="40" t="s">
        <v>221</v>
      </c>
      <c r="D340" s="253"/>
      <c r="E340" s="253"/>
      <c r="F340" s="253"/>
      <c r="G340" s="253"/>
      <c r="H340" s="253"/>
      <c r="I340" s="253"/>
      <c r="J340" s="253"/>
      <c r="K340" s="253"/>
      <c r="L340" s="253">
        <v>100</v>
      </c>
      <c r="M340" s="253">
        <v>37</v>
      </c>
      <c r="N340" s="253">
        <v>45</v>
      </c>
      <c r="O340" s="253">
        <v>80</v>
      </c>
      <c r="P340" s="253">
        <v>61</v>
      </c>
      <c r="Q340" s="253">
        <v>57</v>
      </c>
      <c r="R340" s="253">
        <v>67</v>
      </c>
      <c r="S340" s="253">
        <v>75</v>
      </c>
    </row>
    <row r="341" spans="1:45" ht="20.100000000000001" customHeight="1" thickBot="1">
      <c r="A341" s="116" t="s">
        <v>206</v>
      </c>
      <c r="B341" s="294"/>
      <c r="C341" s="295"/>
      <c r="D341" s="338">
        <v>408</v>
      </c>
      <c r="E341" s="338">
        <v>232</v>
      </c>
      <c r="F341" s="338">
        <v>153</v>
      </c>
      <c r="G341" s="338">
        <v>398</v>
      </c>
      <c r="H341" s="338">
        <v>393</v>
      </c>
      <c r="I341" s="338">
        <v>203</v>
      </c>
      <c r="J341" s="338">
        <v>-179</v>
      </c>
      <c r="K341" s="338">
        <v>928</v>
      </c>
      <c r="L341" s="338">
        <v>459</v>
      </c>
      <c r="M341" s="338">
        <v>207</v>
      </c>
      <c r="N341" s="338">
        <v>243</v>
      </c>
      <c r="O341" s="338">
        <v>519</v>
      </c>
      <c r="P341" s="338">
        <v>388</v>
      </c>
      <c r="Q341" s="338">
        <v>318</v>
      </c>
      <c r="R341" s="338">
        <v>421</v>
      </c>
      <c r="S341" s="338">
        <v>744</v>
      </c>
    </row>
    <row r="342" spans="1:45" ht="20.100000000000001" customHeight="1" thickTop="1">
      <c r="A342" s="107" t="s">
        <v>843</v>
      </c>
      <c r="B342" s="107"/>
      <c r="C342" s="107"/>
      <c r="D342" s="334" t="s">
        <v>68</v>
      </c>
      <c r="E342" s="334" t="s">
        <v>68</v>
      </c>
      <c r="F342" s="334" t="s">
        <v>68</v>
      </c>
      <c r="G342" s="334" t="s">
        <v>68</v>
      </c>
      <c r="H342" s="334" t="s">
        <v>68</v>
      </c>
      <c r="I342" s="334" t="s">
        <v>68</v>
      </c>
      <c r="J342" s="334" t="s">
        <v>68</v>
      </c>
      <c r="K342" s="334" t="s">
        <v>68</v>
      </c>
      <c r="L342" s="334">
        <v>712</v>
      </c>
      <c r="M342" s="334">
        <v>-172</v>
      </c>
      <c r="N342" s="334">
        <v>17</v>
      </c>
      <c r="O342" s="334">
        <v>551</v>
      </c>
      <c r="P342" s="334">
        <v>-826</v>
      </c>
      <c r="Q342" s="334">
        <v>256</v>
      </c>
      <c r="R342" s="334">
        <v>-4177</v>
      </c>
      <c r="S342" s="334" t="s">
        <v>68</v>
      </c>
    </row>
    <row r="343" spans="1:45" ht="20.100000000000001" customHeight="1">
      <c r="A343" s="306"/>
      <c r="B343" s="304"/>
      <c r="C343" s="304"/>
    </row>
    <row r="344" spans="1:45" ht="20.100000000000001" customHeight="1">
      <c r="A344" s="306"/>
      <c r="B344" s="304"/>
      <c r="C344" s="304"/>
    </row>
    <row r="345" spans="1:45" s="42" customFormat="1" ht="20.100000000000001" customHeight="1">
      <c r="A345" s="39" t="s">
        <v>210</v>
      </c>
      <c r="D345" s="94"/>
      <c r="E345" s="94"/>
      <c r="F345" s="94"/>
      <c r="G345" s="94"/>
      <c r="H345" s="94"/>
      <c r="I345" s="94"/>
      <c r="J345" s="94"/>
      <c r="K345" s="94"/>
      <c r="L345" s="94"/>
      <c r="M345" s="94"/>
      <c r="N345" s="94"/>
      <c r="O345" s="94"/>
      <c r="P345" s="94"/>
      <c r="Q345" s="94"/>
      <c r="R345" s="94"/>
      <c r="S345" s="94"/>
      <c r="T345" s="94"/>
      <c r="U345" s="94"/>
      <c r="V345" s="94"/>
      <c r="W345" s="94"/>
      <c r="X345" s="94"/>
      <c r="Y345" s="94"/>
      <c r="Z345" s="94"/>
      <c r="AA345" s="94"/>
      <c r="AB345" s="94"/>
      <c r="AC345" s="94"/>
      <c r="AD345" s="94"/>
      <c r="AE345" s="94"/>
      <c r="AF345" s="94"/>
      <c r="AG345" s="94"/>
      <c r="AH345" s="94"/>
      <c r="AI345" s="94"/>
      <c r="AJ345" s="94"/>
      <c r="AK345" s="94"/>
      <c r="AL345" s="94"/>
      <c r="AM345" s="94"/>
      <c r="AN345" s="94"/>
      <c r="AO345" s="94"/>
      <c r="AP345" s="94"/>
      <c r="AQ345" s="94"/>
      <c r="AR345" s="94"/>
      <c r="AS345" s="94"/>
    </row>
    <row r="346" spans="1:45" ht="37.5" customHeight="1" thickBot="1">
      <c r="A346" s="3" t="s">
        <v>3</v>
      </c>
      <c r="B346" s="99"/>
      <c r="C346" s="100"/>
      <c r="D346" s="324" t="s">
        <v>429</v>
      </c>
      <c r="E346" s="324" t="s">
        <v>430</v>
      </c>
      <c r="F346" s="324" t="s">
        <v>431</v>
      </c>
      <c r="G346" s="324" t="s">
        <v>432</v>
      </c>
      <c r="H346" s="324" t="s">
        <v>433</v>
      </c>
      <c r="I346" s="324" t="s">
        <v>434</v>
      </c>
      <c r="J346" s="324" t="s">
        <v>435</v>
      </c>
      <c r="K346" s="324" t="s">
        <v>436</v>
      </c>
      <c r="L346" s="352" t="s">
        <v>682</v>
      </c>
      <c r="M346" s="352" t="s">
        <v>683</v>
      </c>
      <c r="N346" s="352" t="s">
        <v>684</v>
      </c>
      <c r="O346" s="352" t="s">
        <v>685</v>
      </c>
      <c r="P346" s="352" t="s">
        <v>531</v>
      </c>
      <c r="Q346" s="352" t="s">
        <v>532</v>
      </c>
      <c r="R346" s="352" t="s">
        <v>190</v>
      </c>
      <c r="S346" s="324" t="s">
        <v>191</v>
      </c>
    </row>
    <row r="347" spans="1:45" s="42" customFormat="1" ht="20.100000000000001" customHeight="1">
      <c r="A347" s="40" t="s">
        <v>0</v>
      </c>
      <c r="B347" s="293"/>
      <c r="D347" s="253">
        <v>209</v>
      </c>
      <c r="E347" s="253">
        <v>194</v>
      </c>
      <c r="F347" s="253">
        <v>111</v>
      </c>
      <c r="G347" s="253">
        <v>266</v>
      </c>
      <c r="H347" s="253">
        <v>281</v>
      </c>
      <c r="I347" s="253">
        <v>134</v>
      </c>
      <c r="J347" s="253">
        <v>136</v>
      </c>
      <c r="K347" s="253">
        <v>160</v>
      </c>
      <c r="L347" s="253">
        <v>316</v>
      </c>
      <c r="M347" s="253">
        <v>183</v>
      </c>
      <c r="N347" s="253">
        <v>171</v>
      </c>
      <c r="O347" s="253">
        <v>397</v>
      </c>
      <c r="P347" s="253">
        <v>292</v>
      </c>
      <c r="Q347" s="253">
        <v>-1</v>
      </c>
      <c r="R347" s="253">
        <v>506</v>
      </c>
      <c r="S347" s="253">
        <v>607</v>
      </c>
      <c r="T347" s="94"/>
      <c r="U347" s="94"/>
      <c r="V347" s="94"/>
      <c r="W347" s="94"/>
      <c r="X347" s="94"/>
      <c r="Y347" s="94"/>
      <c r="Z347" s="94"/>
      <c r="AA347" s="94"/>
      <c r="AB347" s="94"/>
      <c r="AC347" s="94"/>
      <c r="AD347" s="94"/>
      <c r="AE347" s="94"/>
      <c r="AF347" s="94"/>
      <c r="AG347" s="94"/>
      <c r="AH347" s="94"/>
      <c r="AI347" s="94"/>
      <c r="AJ347" s="94"/>
      <c r="AK347" s="94"/>
      <c r="AL347" s="94"/>
      <c r="AM347" s="94"/>
      <c r="AN347" s="94"/>
      <c r="AO347" s="94"/>
      <c r="AP347" s="94"/>
      <c r="AQ347" s="94"/>
      <c r="AR347" s="94"/>
      <c r="AS347" s="94"/>
    </row>
    <row r="348" spans="1:45" s="42" customFormat="1" ht="20.100000000000001" customHeight="1">
      <c r="A348" s="40" t="s">
        <v>221</v>
      </c>
      <c r="B348" s="293"/>
      <c r="D348" s="253">
        <v>99</v>
      </c>
      <c r="E348" s="253">
        <v>69</v>
      </c>
      <c r="F348" s="253">
        <v>54</v>
      </c>
      <c r="G348" s="253">
        <v>95</v>
      </c>
      <c r="H348" s="253">
        <v>99</v>
      </c>
      <c r="I348" s="253">
        <v>37</v>
      </c>
      <c r="J348" s="253">
        <v>40</v>
      </c>
      <c r="K348" s="253">
        <v>76</v>
      </c>
      <c r="T348" s="94"/>
      <c r="U348" s="94"/>
      <c r="V348" s="94"/>
      <c r="W348" s="94"/>
      <c r="X348" s="94"/>
      <c r="Y348" s="94"/>
      <c r="Z348" s="94"/>
      <c r="AA348" s="94"/>
      <c r="AB348" s="94"/>
      <c r="AC348" s="94"/>
      <c r="AD348" s="94"/>
      <c r="AE348" s="94"/>
      <c r="AF348" s="94"/>
      <c r="AG348" s="94"/>
      <c r="AH348" s="94"/>
      <c r="AI348" s="94"/>
      <c r="AJ348" s="94"/>
      <c r="AK348" s="94"/>
      <c r="AL348" s="94"/>
      <c r="AM348" s="94"/>
      <c r="AN348" s="94"/>
      <c r="AO348" s="94"/>
      <c r="AP348" s="94"/>
      <c r="AQ348" s="94"/>
      <c r="AR348" s="94"/>
      <c r="AS348" s="94"/>
    </row>
    <row r="349" spans="1:45" s="42" customFormat="1" ht="20.100000000000001" customHeight="1">
      <c r="A349" s="40" t="s">
        <v>845</v>
      </c>
      <c r="B349" s="293"/>
      <c r="D349" s="253">
        <v>94</v>
      </c>
      <c r="E349" s="253">
        <v>-11</v>
      </c>
      <c r="F349" s="253">
        <v>-38</v>
      </c>
      <c r="G349" s="253">
        <v>82</v>
      </c>
      <c r="H349" s="253">
        <v>484</v>
      </c>
      <c r="I349" s="253">
        <v>-8</v>
      </c>
      <c r="J349" s="253">
        <v>255</v>
      </c>
      <c r="K349" s="253">
        <v>44</v>
      </c>
      <c r="L349" s="253">
        <v>86</v>
      </c>
      <c r="M349" s="253">
        <v>-3</v>
      </c>
      <c r="N349" s="253">
        <v>2575</v>
      </c>
      <c r="O349" s="253">
        <v>14</v>
      </c>
      <c r="P349" s="253">
        <v>36</v>
      </c>
      <c r="Q349" s="253">
        <v>563</v>
      </c>
      <c r="R349" s="253">
        <v>-80</v>
      </c>
      <c r="S349" s="253">
        <v>199</v>
      </c>
      <c r="T349" s="94"/>
      <c r="U349" s="94"/>
      <c r="V349" s="94"/>
      <c r="W349" s="94"/>
      <c r="X349" s="94"/>
      <c r="Y349" s="94"/>
      <c r="Z349" s="94"/>
      <c r="AA349" s="94"/>
      <c r="AB349" s="94"/>
      <c r="AC349" s="94"/>
      <c r="AD349" s="94"/>
      <c r="AE349" s="94"/>
      <c r="AF349" s="94"/>
      <c r="AG349" s="94"/>
      <c r="AH349" s="94"/>
      <c r="AI349" s="94"/>
      <c r="AJ349" s="94"/>
      <c r="AK349" s="94"/>
      <c r="AL349" s="94"/>
      <c r="AM349" s="94"/>
      <c r="AN349" s="94"/>
      <c r="AO349" s="94"/>
      <c r="AP349" s="94"/>
      <c r="AQ349" s="94"/>
      <c r="AR349" s="94"/>
      <c r="AS349" s="94"/>
    </row>
    <row r="350" spans="1:45" s="42" customFormat="1" ht="20.100000000000001" customHeight="1">
      <c r="A350" s="40" t="s">
        <v>1</v>
      </c>
      <c r="B350" s="293"/>
      <c r="D350" s="253">
        <v>-6</v>
      </c>
      <c r="E350" s="253">
        <v>9</v>
      </c>
      <c r="F350" s="253">
        <v>20</v>
      </c>
      <c r="G350" s="253">
        <v>-3</v>
      </c>
      <c r="H350" s="253">
        <v>10</v>
      </c>
      <c r="I350" s="253">
        <v>45</v>
      </c>
      <c r="J350" s="253">
        <v>26</v>
      </c>
      <c r="K350" s="253">
        <v>49</v>
      </c>
      <c r="L350" s="253">
        <v>59</v>
      </c>
      <c r="M350" s="253">
        <v>87</v>
      </c>
      <c r="N350" s="253">
        <v>235</v>
      </c>
      <c r="O350" s="253">
        <v>113</v>
      </c>
      <c r="P350" s="253">
        <v>192</v>
      </c>
      <c r="Q350" s="253">
        <v>221</v>
      </c>
      <c r="R350" s="253">
        <v>359</v>
      </c>
      <c r="S350" s="253">
        <v>-921</v>
      </c>
      <c r="T350" s="94"/>
      <c r="U350" s="94"/>
      <c r="V350" s="94"/>
      <c r="W350" s="94"/>
      <c r="X350" s="94"/>
      <c r="Y350" s="94"/>
      <c r="Z350" s="94"/>
      <c r="AA350" s="94"/>
      <c r="AB350" s="94"/>
      <c r="AC350" s="94"/>
      <c r="AD350" s="94"/>
      <c r="AE350" s="94"/>
      <c r="AF350" s="94"/>
      <c r="AG350" s="94"/>
      <c r="AH350" s="94"/>
      <c r="AI350" s="94"/>
      <c r="AJ350" s="94"/>
      <c r="AK350" s="94"/>
      <c r="AL350" s="94"/>
      <c r="AM350" s="94"/>
      <c r="AN350" s="94"/>
      <c r="AO350" s="94"/>
      <c r="AP350" s="94"/>
      <c r="AQ350" s="94"/>
      <c r="AR350" s="94"/>
      <c r="AS350" s="94"/>
    </row>
    <row r="351" spans="1:45" s="42" customFormat="1" ht="20.100000000000001" customHeight="1">
      <c r="A351" s="40" t="s">
        <v>222</v>
      </c>
      <c r="B351" s="293"/>
      <c r="D351" s="253"/>
      <c r="E351" s="253"/>
      <c r="F351" s="253"/>
      <c r="G351" s="253"/>
      <c r="H351" s="253"/>
      <c r="I351" s="253">
        <v>295</v>
      </c>
      <c r="J351" s="253">
        <v>-432</v>
      </c>
      <c r="K351" s="253">
        <v>166</v>
      </c>
      <c r="L351" s="253" t="s">
        <v>68</v>
      </c>
      <c r="M351" s="253" t="s">
        <v>68</v>
      </c>
      <c r="N351" s="253" t="s">
        <v>68</v>
      </c>
      <c r="O351" s="253" t="s">
        <v>68</v>
      </c>
      <c r="P351" s="253" t="s">
        <v>68</v>
      </c>
      <c r="Q351" s="253" t="s">
        <v>68</v>
      </c>
      <c r="R351" s="253" t="s">
        <v>68</v>
      </c>
      <c r="S351" s="253" t="s">
        <v>68</v>
      </c>
      <c r="T351" s="94"/>
      <c r="U351" s="94"/>
      <c r="V351" s="94"/>
      <c r="W351" s="94"/>
      <c r="X351" s="94"/>
      <c r="Y351" s="94"/>
      <c r="Z351" s="94"/>
      <c r="AA351" s="94"/>
      <c r="AB351" s="94"/>
      <c r="AC351" s="94"/>
      <c r="AD351" s="94"/>
      <c r="AE351" s="94"/>
      <c r="AF351" s="94"/>
      <c r="AG351" s="94"/>
      <c r="AH351" s="94"/>
      <c r="AI351" s="94"/>
      <c r="AJ351" s="94"/>
      <c r="AK351" s="94"/>
      <c r="AL351" s="94"/>
      <c r="AM351" s="94"/>
      <c r="AN351" s="94"/>
      <c r="AO351" s="94"/>
      <c r="AP351" s="94"/>
      <c r="AQ351" s="94"/>
      <c r="AR351" s="94"/>
      <c r="AS351" s="94"/>
    </row>
    <row r="352" spans="1:45" ht="20.100000000000001" customHeight="1">
      <c r="A352" s="107" t="s">
        <v>203</v>
      </c>
      <c r="B352" s="107"/>
      <c r="C352" s="107"/>
      <c r="D352" s="334">
        <v>-32</v>
      </c>
      <c r="E352" s="334">
        <v>-33</v>
      </c>
      <c r="F352" s="334">
        <v>-24</v>
      </c>
      <c r="G352" s="334">
        <v>-38</v>
      </c>
      <c r="H352" s="334">
        <v>-271</v>
      </c>
      <c r="I352" s="334">
        <v>36</v>
      </c>
      <c r="J352" s="334">
        <v>-27</v>
      </c>
      <c r="K352" s="334">
        <v>-36</v>
      </c>
      <c r="L352" s="334">
        <v>-31</v>
      </c>
      <c r="M352" s="334">
        <v>-27</v>
      </c>
      <c r="N352" s="334">
        <v>-25</v>
      </c>
      <c r="O352" s="334">
        <v>-51</v>
      </c>
      <c r="P352" s="334">
        <v>-39</v>
      </c>
      <c r="Q352" s="334">
        <v>-23</v>
      </c>
      <c r="R352" s="334">
        <v>116</v>
      </c>
      <c r="S352" s="334">
        <v>-60</v>
      </c>
    </row>
    <row r="353" spans="1:180" ht="20.100000000000001" customHeight="1" thickBot="1">
      <c r="A353" s="116" t="s">
        <v>842</v>
      </c>
      <c r="B353" s="294"/>
      <c r="C353" s="295"/>
      <c r="D353" s="338"/>
      <c r="E353" s="338"/>
      <c r="F353" s="338"/>
      <c r="G353" s="338"/>
      <c r="H353" s="338"/>
      <c r="I353" s="338"/>
      <c r="J353" s="338"/>
      <c r="K353" s="338"/>
      <c r="L353" s="338">
        <v>430</v>
      </c>
      <c r="M353" s="338">
        <v>240</v>
      </c>
      <c r="N353" s="338">
        <v>2956</v>
      </c>
      <c r="O353" s="338">
        <v>472</v>
      </c>
      <c r="P353" s="338">
        <v>480</v>
      </c>
      <c r="Q353" s="338">
        <v>760</v>
      </c>
      <c r="R353" s="338">
        <v>901</v>
      </c>
      <c r="S353" s="338">
        <v>-174</v>
      </c>
    </row>
    <row r="354" spans="1:180" ht="20.100000000000001" customHeight="1" thickTop="1">
      <c r="A354" s="40" t="s">
        <v>221</v>
      </c>
      <c r="D354" s="253"/>
      <c r="E354" s="253"/>
      <c r="F354" s="253"/>
      <c r="G354" s="253"/>
      <c r="H354" s="253"/>
      <c r="I354" s="253"/>
      <c r="J354" s="253"/>
      <c r="K354" s="253"/>
      <c r="L354" s="253">
        <v>100</v>
      </c>
      <c r="M354" s="253">
        <v>8</v>
      </c>
      <c r="N354" s="253">
        <v>44</v>
      </c>
      <c r="O354" s="253">
        <v>75</v>
      </c>
      <c r="P354" s="253">
        <v>-234</v>
      </c>
      <c r="Q354" s="253">
        <v>8</v>
      </c>
      <c r="R354" s="253">
        <v>16</v>
      </c>
      <c r="S354" s="253">
        <v>-479</v>
      </c>
    </row>
    <row r="355" spans="1:180" ht="20.100000000000001" customHeight="1" thickBot="1">
      <c r="A355" s="116" t="s">
        <v>206</v>
      </c>
      <c r="B355" s="294"/>
      <c r="C355" s="295"/>
      <c r="D355" s="338">
        <v>363</v>
      </c>
      <c r="E355" s="338">
        <v>230</v>
      </c>
      <c r="F355" s="338">
        <v>124</v>
      </c>
      <c r="G355" s="338">
        <v>401</v>
      </c>
      <c r="H355" s="338">
        <v>603</v>
      </c>
      <c r="I355" s="338">
        <v>539</v>
      </c>
      <c r="J355" s="338">
        <v>-1</v>
      </c>
      <c r="K355" s="338">
        <v>458</v>
      </c>
      <c r="L355" s="338">
        <v>530</v>
      </c>
      <c r="M355" s="338">
        <v>248</v>
      </c>
      <c r="N355" s="338">
        <v>3000</v>
      </c>
      <c r="O355" s="338">
        <v>547</v>
      </c>
      <c r="P355" s="338">
        <v>246</v>
      </c>
      <c r="Q355" s="338">
        <v>767</v>
      </c>
      <c r="R355" s="338">
        <v>917</v>
      </c>
      <c r="S355" s="338">
        <v>-653</v>
      </c>
    </row>
    <row r="356" spans="1:180" ht="20.100000000000001" customHeight="1" thickTop="1">
      <c r="A356" s="107" t="s">
        <v>843</v>
      </c>
      <c r="B356" s="107"/>
      <c r="C356" s="107"/>
      <c r="D356" s="334" t="s">
        <v>68</v>
      </c>
      <c r="E356" s="334" t="s">
        <v>68</v>
      </c>
      <c r="F356" s="334" t="s">
        <v>68</v>
      </c>
      <c r="G356" s="334" t="s">
        <v>68</v>
      </c>
      <c r="H356" s="334" t="s">
        <v>68</v>
      </c>
      <c r="I356" s="334" t="s">
        <v>68</v>
      </c>
      <c r="J356" s="334" t="s">
        <v>68</v>
      </c>
      <c r="K356" s="334" t="s">
        <v>68</v>
      </c>
      <c r="L356" s="334">
        <v>815</v>
      </c>
      <c r="M356" s="334">
        <v>-1088</v>
      </c>
      <c r="N356" s="334">
        <v>-6105</v>
      </c>
      <c r="O356" s="334">
        <v>1465</v>
      </c>
      <c r="P356" s="334">
        <v>-2662</v>
      </c>
      <c r="Q356" s="334">
        <v>-9908</v>
      </c>
      <c r="R356" s="334">
        <v>-3832</v>
      </c>
      <c r="S356" s="334" t="s">
        <v>68</v>
      </c>
    </row>
    <row r="357" spans="1:180" ht="10.5" customHeight="1">
      <c r="A357" s="39"/>
    </row>
    <row r="358" spans="1:180" ht="20.100000000000001" customHeight="1"/>
    <row r="359" spans="1:180" ht="20.100000000000001" customHeight="1"/>
    <row r="360" spans="1:180" s="361" customFormat="1" ht="20.100000000000001" customHeight="1">
      <c r="A360" s="643" t="s">
        <v>211</v>
      </c>
      <c r="B360" s="644"/>
      <c r="C360" s="644"/>
      <c r="D360" s="88"/>
      <c r="E360" s="88"/>
      <c r="F360" s="88"/>
      <c r="G360" s="88"/>
      <c r="H360" s="88"/>
      <c r="I360" s="88"/>
      <c r="J360" s="88"/>
      <c r="K360" s="88"/>
      <c r="L360" s="88"/>
      <c r="M360" s="88"/>
      <c r="N360" s="88"/>
      <c r="O360" s="88"/>
      <c r="P360" s="88"/>
      <c r="Q360" s="88"/>
      <c r="R360" s="88"/>
      <c r="S360" s="88"/>
      <c r="T360" s="317"/>
      <c r="U360" s="290"/>
      <c r="V360" s="290"/>
      <c r="W360" s="290"/>
      <c r="X360" s="290"/>
      <c r="Y360" s="290"/>
      <c r="Z360" s="290"/>
      <c r="AA360" s="290"/>
      <c r="AB360" s="317"/>
      <c r="AC360" s="290"/>
      <c r="AD360" s="290"/>
      <c r="AE360" s="290"/>
      <c r="AF360" s="290"/>
      <c r="AG360" s="290"/>
      <c r="AH360" s="290"/>
      <c r="AI360" s="290"/>
      <c r="AJ360" s="317"/>
      <c r="AK360" s="290"/>
      <c r="AL360" s="290"/>
      <c r="AM360" s="290"/>
      <c r="AN360" s="290"/>
      <c r="AO360" s="290"/>
      <c r="AP360" s="290"/>
      <c r="AQ360" s="290"/>
      <c r="AR360" s="317"/>
      <c r="AS360" s="290"/>
      <c r="AZ360" s="362"/>
      <c r="BH360" s="362"/>
      <c r="BP360" s="362"/>
      <c r="BX360" s="362"/>
      <c r="CF360" s="362"/>
      <c r="CN360" s="362"/>
      <c r="CV360" s="362"/>
      <c r="DD360" s="362"/>
      <c r="DL360" s="362"/>
      <c r="DT360" s="362"/>
      <c r="EB360" s="362"/>
      <c r="EJ360" s="362"/>
      <c r="ER360" s="362"/>
      <c r="EZ360" s="362"/>
      <c r="FH360" s="362"/>
      <c r="FP360" s="362"/>
      <c r="FX360" s="362"/>
    </row>
    <row r="361" spans="1:180" s="361" customFormat="1" ht="37.5" customHeight="1" thickBot="1">
      <c r="A361" s="3" t="s">
        <v>3</v>
      </c>
      <c r="B361" s="99"/>
      <c r="C361" s="100"/>
      <c r="D361" s="324" t="s">
        <v>429</v>
      </c>
      <c r="E361" s="324" t="s">
        <v>430</v>
      </c>
      <c r="F361" s="324" t="s">
        <v>431</v>
      </c>
      <c r="G361" s="324" t="s">
        <v>432</v>
      </c>
      <c r="H361" s="324" t="s">
        <v>433</v>
      </c>
      <c r="I361" s="324" t="s">
        <v>434</v>
      </c>
      <c r="J361" s="324" t="s">
        <v>435</v>
      </c>
      <c r="K361" s="324" t="s">
        <v>436</v>
      </c>
      <c r="L361" s="352" t="s">
        <v>682</v>
      </c>
      <c r="M361" s="352" t="s">
        <v>683</v>
      </c>
      <c r="N361" s="352" t="s">
        <v>684</v>
      </c>
      <c r="O361" s="352" t="s">
        <v>685</v>
      </c>
      <c r="P361" s="352" t="s">
        <v>531</v>
      </c>
      <c r="Q361" s="352" t="s">
        <v>532</v>
      </c>
      <c r="R361" s="352" t="s">
        <v>190</v>
      </c>
      <c r="S361" s="324" t="s">
        <v>191</v>
      </c>
      <c r="T361" s="290"/>
      <c r="U361" s="290"/>
      <c r="V361" s="290"/>
      <c r="W361" s="290"/>
      <c r="X361" s="290"/>
      <c r="Y361" s="290"/>
      <c r="Z361" s="290"/>
      <c r="AA361" s="290"/>
      <c r="AB361" s="290"/>
      <c r="AC361" s="290"/>
      <c r="AD361" s="290"/>
      <c r="AE361" s="290"/>
      <c r="AF361" s="290"/>
      <c r="AG361" s="290"/>
      <c r="AH361" s="290"/>
      <c r="AI361" s="290"/>
      <c r="AJ361" s="290"/>
      <c r="AK361" s="290"/>
      <c r="AL361" s="290"/>
      <c r="AM361" s="290"/>
      <c r="AN361" s="290"/>
      <c r="AO361" s="290"/>
      <c r="AP361" s="290"/>
      <c r="AQ361" s="290"/>
      <c r="AR361" s="290"/>
      <c r="AS361" s="290"/>
    </row>
    <row r="362" spans="1:180" s="361" customFormat="1" ht="20.100000000000001" customHeight="1">
      <c r="A362" s="40" t="s">
        <v>0</v>
      </c>
      <c r="B362" s="40"/>
      <c r="C362" s="40"/>
      <c r="D362" s="253">
        <v>-3</v>
      </c>
      <c r="E362" s="253">
        <v>0</v>
      </c>
      <c r="F362" s="253">
        <v>0</v>
      </c>
      <c r="G362" s="253">
        <v>0</v>
      </c>
      <c r="H362" s="253">
        <v>0</v>
      </c>
      <c r="I362" s="253">
        <v>0</v>
      </c>
      <c r="J362" s="253">
        <v>0</v>
      </c>
      <c r="K362" s="253">
        <v>2</v>
      </c>
      <c r="L362" s="253">
        <v>0</v>
      </c>
      <c r="M362" s="253">
        <v>0</v>
      </c>
      <c r="N362" s="253">
        <v>0</v>
      </c>
      <c r="O362" s="253">
        <v>0</v>
      </c>
      <c r="P362" s="253">
        <v>0</v>
      </c>
      <c r="Q362" s="253">
        <v>0</v>
      </c>
      <c r="R362" s="253">
        <v>0</v>
      </c>
      <c r="S362" s="253">
        <v>0</v>
      </c>
      <c r="T362" s="290"/>
      <c r="U362" s="290"/>
      <c r="V362" s="290"/>
      <c r="W362" s="290"/>
      <c r="X362" s="290"/>
      <c r="Y362" s="290"/>
      <c r="Z362" s="290"/>
      <c r="AA362" s="290"/>
      <c r="AB362" s="290"/>
      <c r="AC362" s="290"/>
      <c r="AD362" s="290"/>
      <c r="AE362" s="290"/>
      <c r="AF362" s="290"/>
      <c r="AG362" s="290"/>
      <c r="AH362" s="290"/>
      <c r="AI362" s="290"/>
      <c r="AJ362" s="290"/>
      <c r="AK362" s="290"/>
      <c r="AL362" s="290"/>
      <c r="AM362" s="290"/>
      <c r="AN362" s="290"/>
      <c r="AO362" s="290"/>
      <c r="AP362" s="290"/>
      <c r="AQ362" s="290"/>
      <c r="AR362" s="290"/>
      <c r="AS362" s="290"/>
    </row>
    <row r="363" spans="1:180" s="361" customFormat="1" ht="20.100000000000001" customHeight="1">
      <c r="A363" s="40" t="s">
        <v>221</v>
      </c>
      <c r="B363" s="40"/>
      <c r="C363" s="40"/>
      <c r="D363" s="253">
        <v>0</v>
      </c>
      <c r="E363" s="253">
        <v>0</v>
      </c>
      <c r="F363" s="253">
        <v>0</v>
      </c>
      <c r="G363" s="253">
        <v>0</v>
      </c>
      <c r="H363" s="253">
        <v>0</v>
      </c>
      <c r="I363" s="253">
        <v>0</v>
      </c>
      <c r="J363" s="253">
        <v>0</v>
      </c>
      <c r="K363" s="253">
        <v>0</v>
      </c>
      <c r="T363" s="290"/>
      <c r="U363" s="290"/>
      <c r="V363" s="290"/>
      <c r="W363" s="290"/>
      <c r="X363" s="290"/>
      <c r="Y363" s="290"/>
      <c r="Z363" s="290"/>
      <c r="AA363" s="290"/>
      <c r="AB363" s="290"/>
      <c r="AC363" s="290"/>
      <c r="AD363" s="290"/>
      <c r="AE363" s="290"/>
      <c r="AF363" s="290"/>
      <c r="AG363" s="290"/>
      <c r="AH363" s="290"/>
      <c r="AI363" s="290"/>
      <c r="AJ363" s="290"/>
      <c r="AK363" s="290"/>
      <c r="AL363" s="290"/>
      <c r="AM363" s="290"/>
      <c r="AN363" s="290"/>
      <c r="AO363" s="290"/>
      <c r="AP363" s="290"/>
      <c r="AQ363" s="290"/>
      <c r="AR363" s="290"/>
      <c r="AS363" s="290"/>
    </row>
    <row r="364" spans="1:180" s="361" customFormat="1" ht="20.100000000000001" customHeight="1">
      <c r="A364" s="40" t="s">
        <v>845</v>
      </c>
      <c r="B364" s="40"/>
      <c r="C364" s="40"/>
      <c r="D364" s="253">
        <v>0</v>
      </c>
      <c r="E364" s="253">
        <v>0</v>
      </c>
      <c r="F364" s="253">
        <v>0</v>
      </c>
      <c r="G364" s="253">
        <v>0</v>
      </c>
      <c r="H364" s="253">
        <v>0</v>
      </c>
      <c r="I364" s="253">
        <v>0</v>
      </c>
      <c r="J364" s="253">
        <v>0</v>
      </c>
      <c r="K364" s="253">
        <v>0</v>
      </c>
      <c r="L364" s="253">
        <v>0</v>
      </c>
      <c r="M364" s="253">
        <v>0</v>
      </c>
      <c r="N364" s="253">
        <v>0</v>
      </c>
      <c r="O364" s="253">
        <v>0</v>
      </c>
      <c r="P364" s="253">
        <v>0</v>
      </c>
      <c r="Q364" s="253">
        <v>-1</v>
      </c>
      <c r="R364" s="253">
        <v>0</v>
      </c>
      <c r="S364" s="253">
        <v>0</v>
      </c>
      <c r="T364" s="290"/>
      <c r="U364" s="290"/>
      <c r="V364" s="290"/>
      <c r="W364" s="290"/>
      <c r="X364" s="290"/>
      <c r="Y364" s="290"/>
      <c r="Z364" s="290"/>
      <c r="AA364" s="290"/>
      <c r="AB364" s="290"/>
      <c r="AC364" s="290"/>
      <c r="AD364" s="290"/>
      <c r="AE364" s="290"/>
      <c r="AF364" s="290"/>
      <c r="AG364" s="290"/>
      <c r="AH364" s="290"/>
      <c r="AI364" s="290"/>
      <c r="AJ364" s="290"/>
      <c r="AK364" s="290"/>
      <c r="AL364" s="290"/>
      <c r="AM364" s="290"/>
      <c r="AN364" s="290"/>
      <c r="AO364" s="290"/>
      <c r="AP364" s="290"/>
      <c r="AQ364" s="290"/>
      <c r="AR364" s="290"/>
      <c r="AS364" s="290"/>
    </row>
    <row r="365" spans="1:180" s="361" customFormat="1" ht="20.100000000000001" customHeight="1">
      <c r="A365" s="40" t="s">
        <v>1</v>
      </c>
      <c r="B365" s="40"/>
      <c r="C365" s="40"/>
      <c r="D365" s="253">
        <v>0</v>
      </c>
      <c r="E365" s="253">
        <v>0</v>
      </c>
      <c r="F365" s="253">
        <v>0</v>
      </c>
      <c r="G365" s="253">
        <v>0</v>
      </c>
      <c r="H365" s="253">
        <v>0</v>
      </c>
      <c r="I365" s="253">
        <v>0</v>
      </c>
      <c r="J365" s="253">
        <v>0</v>
      </c>
      <c r="K365" s="253">
        <v>0</v>
      </c>
      <c r="L365" s="253">
        <v>0</v>
      </c>
      <c r="M365" s="253">
        <v>0</v>
      </c>
      <c r="N365" s="253">
        <v>0</v>
      </c>
      <c r="O365" s="253">
        <v>0</v>
      </c>
      <c r="P365" s="253">
        <v>0</v>
      </c>
      <c r="Q365" s="253">
        <v>0</v>
      </c>
      <c r="R365" s="253">
        <v>0</v>
      </c>
      <c r="S365" s="253">
        <v>0</v>
      </c>
      <c r="T365" s="290"/>
      <c r="U365" s="290"/>
      <c r="V365" s="290"/>
      <c r="W365" s="290"/>
      <c r="X365" s="290"/>
      <c r="Y365" s="290"/>
      <c r="Z365" s="290"/>
      <c r="AA365" s="290"/>
      <c r="AB365" s="290"/>
      <c r="AC365" s="290"/>
      <c r="AD365" s="290"/>
      <c r="AE365" s="290"/>
      <c r="AF365" s="290"/>
      <c r="AG365" s="290"/>
      <c r="AH365" s="290"/>
      <c r="AI365" s="290"/>
      <c r="AJ365" s="290"/>
      <c r="AK365" s="290"/>
      <c r="AL365" s="290"/>
      <c r="AM365" s="290"/>
      <c r="AN365" s="290"/>
      <c r="AO365" s="290"/>
      <c r="AP365" s="290"/>
      <c r="AQ365" s="290"/>
      <c r="AR365" s="290"/>
      <c r="AS365" s="290"/>
    </row>
    <row r="366" spans="1:180" s="361" customFormat="1" ht="20.100000000000001" customHeight="1">
      <c r="A366" s="40" t="s">
        <v>222</v>
      </c>
      <c r="B366" s="40"/>
      <c r="C366" s="40"/>
      <c r="D366" s="253"/>
      <c r="E366" s="253"/>
      <c r="F366" s="253"/>
      <c r="G366" s="253"/>
      <c r="H366" s="253"/>
      <c r="I366" s="253">
        <v>-1</v>
      </c>
      <c r="J366" s="253">
        <v>-1</v>
      </c>
      <c r="K366" s="253">
        <v>3</v>
      </c>
      <c r="L366" s="253" t="s">
        <v>68</v>
      </c>
      <c r="M366" s="253" t="s">
        <v>68</v>
      </c>
      <c r="N366" s="253" t="s">
        <v>68</v>
      </c>
      <c r="O366" s="253" t="s">
        <v>68</v>
      </c>
      <c r="P366" s="253" t="s">
        <v>68</v>
      </c>
      <c r="Q366" s="253" t="s">
        <v>68</v>
      </c>
      <c r="R366" s="253" t="s">
        <v>68</v>
      </c>
      <c r="S366" s="253" t="s">
        <v>68</v>
      </c>
      <c r="T366" s="290"/>
      <c r="U366" s="290"/>
      <c r="V366" s="290"/>
      <c r="W366" s="290"/>
      <c r="X366" s="290"/>
      <c r="Y366" s="290"/>
      <c r="Z366" s="290"/>
      <c r="AA366" s="290"/>
      <c r="AB366" s="290"/>
      <c r="AC366" s="290"/>
      <c r="AD366" s="290"/>
      <c r="AE366" s="290"/>
      <c r="AF366" s="290"/>
      <c r="AG366" s="290"/>
      <c r="AH366" s="290"/>
      <c r="AI366" s="290"/>
      <c r="AJ366" s="290"/>
      <c r="AK366" s="290"/>
      <c r="AL366" s="290"/>
      <c r="AM366" s="290"/>
      <c r="AN366" s="290"/>
      <c r="AO366" s="290"/>
      <c r="AP366" s="290"/>
      <c r="AQ366" s="290"/>
      <c r="AR366" s="290"/>
      <c r="AS366" s="290"/>
    </row>
    <row r="367" spans="1:180" s="361" customFormat="1" ht="20.100000000000001" customHeight="1">
      <c r="A367" s="107" t="s">
        <v>203</v>
      </c>
      <c r="B367" s="107"/>
      <c r="C367" s="107"/>
      <c r="D367" s="334">
        <v>0</v>
      </c>
      <c r="E367" s="334">
        <v>0</v>
      </c>
      <c r="F367" s="334">
        <v>-6</v>
      </c>
      <c r="G367" s="334">
        <v>0</v>
      </c>
      <c r="H367" s="334">
        <v>0</v>
      </c>
      <c r="I367" s="334">
        <v>0</v>
      </c>
      <c r="J367" s="334">
        <v>0</v>
      </c>
      <c r="K367" s="334">
        <v>0</v>
      </c>
      <c r="L367" s="334">
        <v>0</v>
      </c>
      <c r="M367" s="334">
        <v>0</v>
      </c>
      <c r="N367" s="334">
        <v>0</v>
      </c>
      <c r="O367" s="334">
        <v>0</v>
      </c>
      <c r="P367" s="334">
        <v>0</v>
      </c>
      <c r="Q367" s="334">
        <v>0</v>
      </c>
      <c r="R367" s="334">
        <v>0</v>
      </c>
      <c r="S367" s="334">
        <v>0</v>
      </c>
      <c r="T367" s="290"/>
      <c r="U367" s="290"/>
      <c r="V367" s="290"/>
      <c r="W367" s="290"/>
      <c r="X367" s="290"/>
      <c r="Y367" s="290"/>
      <c r="Z367" s="290"/>
      <c r="AA367" s="290"/>
      <c r="AB367" s="290"/>
      <c r="AC367" s="290"/>
      <c r="AD367" s="290"/>
      <c r="AE367" s="290"/>
      <c r="AF367" s="290"/>
      <c r="AG367" s="290"/>
      <c r="AH367" s="290"/>
      <c r="AI367" s="290"/>
      <c r="AJ367" s="290"/>
      <c r="AK367" s="290"/>
      <c r="AL367" s="290"/>
      <c r="AM367" s="290"/>
      <c r="AN367" s="290"/>
      <c r="AO367" s="290"/>
      <c r="AP367" s="290"/>
      <c r="AQ367" s="290"/>
      <c r="AR367" s="290"/>
      <c r="AS367" s="290"/>
    </row>
    <row r="368" spans="1:180" ht="20.100000000000001" customHeight="1" thickBot="1">
      <c r="A368" s="116" t="s">
        <v>842</v>
      </c>
      <c r="B368" s="294"/>
      <c r="C368" s="295"/>
      <c r="D368" s="338"/>
      <c r="E368" s="338"/>
      <c r="F368" s="338"/>
      <c r="G368" s="338"/>
      <c r="H368" s="338"/>
      <c r="I368" s="338"/>
      <c r="J368" s="338"/>
      <c r="K368" s="338"/>
      <c r="L368" s="338">
        <v>0</v>
      </c>
      <c r="M368" s="338">
        <v>0</v>
      </c>
      <c r="N368" s="338">
        <v>0</v>
      </c>
      <c r="O368" s="338">
        <v>0</v>
      </c>
      <c r="P368" s="338">
        <v>0</v>
      </c>
      <c r="Q368" s="338">
        <v>0</v>
      </c>
      <c r="R368" s="338">
        <v>0</v>
      </c>
      <c r="S368" s="338">
        <v>0</v>
      </c>
    </row>
    <row r="369" spans="1:180" ht="20.100000000000001" customHeight="1" thickTop="1">
      <c r="A369" s="40" t="s">
        <v>221</v>
      </c>
      <c r="D369" s="253"/>
      <c r="E369" s="253"/>
      <c r="F369" s="253"/>
      <c r="G369" s="253"/>
      <c r="H369" s="253"/>
      <c r="I369" s="253"/>
      <c r="J369" s="253"/>
      <c r="K369" s="253"/>
      <c r="L369" s="253">
        <v>0</v>
      </c>
      <c r="M369" s="253">
        <v>-29</v>
      </c>
      <c r="N369" s="253">
        <v>-1</v>
      </c>
      <c r="O369" s="253">
        <v>-5</v>
      </c>
      <c r="P369" s="253">
        <v>-275</v>
      </c>
      <c r="Q369" s="253">
        <v>-46</v>
      </c>
      <c r="R369" s="253">
        <v>-35</v>
      </c>
      <c r="S369" s="253">
        <v>-550</v>
      </c>
    </row>
    <row r="370" spans="1:180" ht="20.100000000000001" customHeight="1" thickBot="1">
      <c r="A370" s="116" t="s">
        <v>206</v>
      </c>
      <c r="B370" s="116"/>
      <c r="C370" s="116"/>
      <c r="D370" s="338">
        <v>-3</v>
      </c>
      <c r="E370" s="338">
        <v>0</v>
      </c>
      <c r="F370" s="338">
        <v>-6</v>
      </c>
      <c r="G370" s="338">
        <v>0</v>
      </c>
      <c r="H370" s="338">
        <v>0</v>
      </c>
      <c r="I370" s="338">
        <v>-1</v>
      </c>
      <c r="J370" s="338">
        <v>-1</v>
      </c>
      <c r="K370" s="338">
        <v>4</v>
      </c>
      <c r="L370" s="338">
        <v>0</v>
      </c>
      <c r="M370" s="338">
        <v>-29</v>
      </c>
      <c r="N370" s="338">
        <v>-1</v>
      </c>
      <c r="O370" s="338">
        <v>-5</v>
      </c>
      <c r="P370" s="338">
        <v>-275</v>
      </c>
      <c r="Q370" s="338">
        <v>-46</v>
      </c>
      <c r="R370" s="338">
        <v>-35</v>
      </c>
      <c r="S370" s="338">
        <v>-550</v>
      </c>
    </row>
    <row r="371" spans="1:180" s="362" customFormat="1" ht="11.25" customHeight="1" thickTop="1">
      <c r="A371" s="39"/>
      <c r="B371" s="39"/>
      <c r="C371" s="39"/>
      <c r="D371" s="88"/>
      <c r="E371" s="88"/>
      <c r="F371" s="88"/>
      <c r="G371" s="88"/>
      <c r="H371" s="88"/>
      <c r="I371" s="88"/>
      <c r="J371" s="88"/>
      <c r="K371" s="88"/>
      <c r="L371" s="88"/>
      <c r="M371" s="88"/>
      <c r="N371" s="88"/>
      <c r="O371" s="88"/>
      <c r="P371" s="88"/>
      <c r="Q371" s="88"/>
      <c r="R371" s="88"/>
      <c r="S371" s="88"/>
      <c r="T371" s="317"/>
      <c r="U371" s="317"/>
      <c r="V371" s="317"/>
      <c r="W371" s="317"/>
      <c r="X371" s="317"/>
      <c r="Y371" s="317"/>
      <c r="Z371" s="317"/>
      <c r="AA371" s="317"/>
      <c r="AB371" s="317"/>
      <c r="AC371" s="317"/>
      <c r="AD371" s="317"/>
      <c r="AE371" s="317"/>
      <c r="AF371" s="317"/>
      <c r="AG371" s="317"/>
      <c r="AH371" s="317"/>
      <c r="AI371" s="317"/>
      <c r="AJ371" s="317"/>
      <c r="AK371" s="317"/>
      <c r="AL371" s="317"/>
      <c r="AM371" s="317"/>
      <c r="AN371" s="317"/>
      <c r="AO371" s="317"/>
      <c r="AP371" s="317"/>
      <c r="AQ371" s="317"/>
      <c r="AR371" s="317"/>
      <c r="AS371" s="317"/>
    </row>
    <row r="372" spans="1:180" s="361" customFormat="1" ht="20.100000000000001" customHeight="1">
      <c r="A372" s="40"/>
      <c r="B372" s="40"/>
      <c r="C372" s="40"/>
      <c r="D372" s="88"/>
      <c r="E372" s="88"/>
      <c r="F372" s="88"/>
      <c r="G372" s="88"/>
      <c r="H372" s="88"/>
      <c r="I372" s="88"/>
      <c r="J372" s="88"/>
      <c r="K372" s="88"/>
      <c r="L372" s="88"/>
      <c r="M372" s="88"/>
      <c r="N372" s="88"/>
      <c r="O372" s="88"/>
      <c r="P372" s="88"/>
      <c r="Q372" s="88"/>
      <c r="R372" s="88"/>
      <c r="S372" s="88"/>
      <c r="T372" s="290"/>
      <c r="U372" s="290"/>
      <c r="V372" s="290"/>
      <c r="W372" s="290"/>
      <c r="X372" s="290"/>
      <c r="Y372" s="290"/>
      <c r="Z372" s="290"/>
      <c r="AA372" s="290"/>
      <c r="AB372" s="290"/>
      <c r="AC372" s="290"/>
      <c r="AD372" s="290"/>
      <c r="AE372" s="290"/>
      <c r="AF372" s="290"/>
      <c r="AG372" s="290"/>
      <c r="AH372" s="290"/>
      <c r="AI372" s="290"/>
      <c r="AJ372" s="290"/>
      <c r="AK372" s="290"/>
      <c r="AL372" s="290"/>
      <c r="AM372" s="290"/>
      <c r="AN372" s="290"/>
      <c r="AO372" s="290"/>
      <c r="AP372" s="290"/>
      <c r="AQ372" s="290"/>
      <c r="AR372" s="290"/>
      <c r="AS372" s="290"/>
    </row>
    <row r="373" spans="1:180" s="361" customFormat="1" ht="20.100000000000001" customHeight="1">
      <c r="D373" s="88"/>
      <c r="E373" s="88"/>
      <c r="F373" s="88"/>
      <c r="G373" s="88"/>
      <c r="H373" s="88"/>
      <c r="I373" s="88"/>
      <c r="J373" s="88"/>
      <c r="K373" s="88"/>
      <c r="L373" s="88"/>
      <c r="M373" s="88"/>
      <c r="N373" s="88"/>
      <c r="O373" s="88"/>
      <c r="P373" s="88"/>
      <c r="Q373" s="88"/>
      <c r="R373" s="88"/>
      <c r="S373" s="88"/>
      <c r="T373" s="290"/>
      <c r="U373" s="290"/>
      <c r="V373" s="290"/>
      <c r="W373" s="290"/>
      <c r="X373" s="290"/>
      <c r="Y373" s="290"/>
      <c r="Z373" s="290"/>
      <c r="AA373" s="290"/>
      <c r="AB373" s="290"/>
      <c r="AC373" s="290"/>
      <c r="AD373" s="290"/>
      <c r="AE373" s="290"/>
      <c r="AF373" s="290"/>
      <c r="AG373" s="290"/>
      <c r="AH373" s="290"/>
      <c r="AI373" s="290"/>
      <c r="AJ373" s="290"/>
      <c r="AK373" s="290"/>
      <c r="AL373" s="290"/>
      <c r="AM373" s="290"/>
      <c r="AN373" s="290"/>
      <c r="AO373" s="290"/>
      <c r="AP373" s="290"/>
      <c r="AQ373" s="290"/>
      <c r="AR373" s="290"/>
      <c r="AS373" s="290"/>
    </row>
    <row r="374" spans="1:180" ht="20.100000000000001" customHeight="1">
      <c r="A374" s="643" t="s">
        <v>212</v>
      </c>
      <c r="B374" s="644"/>
      <c r="C374" s="644"/>
      <c r="T374" s="90"/>
      <c r="AB374" s="90"/>
      <c r="AJ374" s="90"/>
      <c r="AR374" s="90"/>
      <c r="AZ374" s="39"/>
      <c r="BH374" s="39"/>
      <c r="BP374" s="39"/>
      <c r="BX374" s="39"/>
      <c r="CF374" s="39"/>
      <c r="CN374" s="39"/>
      <c r="CV374" s="39"/>
      <c r="DD374" s="39"/>
      <c r="DL374" s="39"/>
      <c r="DT374" s="39"/>
      <c r="EB374" s="39"/>
      <c r="EJ374" s="39"/>
      <c r="ER374" s="39"/>
      <c r="EZ374" s="39"/>
      <c r="FH374" s="39"/>
      <c r="FP374" s="39"/>
      <c r="FX374" s="39"/>
    </row>
    <row r="375" spans="1:180" ht="37.5" customHeight="1" thickBot="1">
      <c r="A375" s="3" t="s">
        <v>3</v>
      </c>
      <c r="B375" s="99"/>
      <c r="C375" s="100"/>
      <c r="D375" s="324" t="s">
        <v>429</v>
      </c>
      <c r="E375" s="324" t="s">
        <v>430</v>
      </c>
      <c r="F375" s="324" t="s">
        <v>431</v>
      </c>
      <c r="G375" s="324" t="s">
        <v>432</v>
      </c>
      <c r="H375" s="324" t="s">
        <v>433</v>
      </c>
      <c r="I375" s="324" t="s">
        <v>434</v>
      </c>
      <c r="J375" s="324" t="s">
        <v>435</v>
      </c>
      <c r="K375" s="324" t="s">
        <v>436</v>
      </c>
      <c r="L375" s="352" t="s">
        <v>682</v>
      </c>
      <c r="M375" s="352" t="s">
        <v>683</v>
      </c>
      <c r="N375" s="352" t="s">
        <v>684</v>
      </c>
      <c r="O375" s="352" t="s">
        <v>685</v>
      </c>
      <c r="P375" s="352" t="s">
        <v>531</v>
      </c>
      <c r="Q375" s="352" t="s">
        <v>532</v>
      </c>
      <c r="R375" s="352" t="s">
        <v>190</v>
      </c>
      <c r="S375" s="324" t="s">
        <v>191</v>
      </c>
    </row>
    <row r="376" spans="1:180" ht="20.100000000000001" customHeight="1">
      <c r="A376" s="40" t="s">
        <v>0</v>
      </c>
      <c r="D376" s="253">
        <v>3</v>
      </c>
      <c r="E376" s="253">
        <v>0</v>
      </c>
      <c r="F376" s="253">
        <v>0</v>
      </c>
      <c r="G376" s="253">
        <v>0</v>
      </c>
      <c r="H376" s="253">
        <v>0</v>
      </c>
      <c r="I376" s="253">
        <v>0</v>
      </c>
      <c r="J376" s="253">
        <v>0</v>
      </c>
      <c r="K376" s="253">
        <v>0</v>
      </c>
      <c r="L376" s="253">
        <v>50</v>
      </c>
      <c r="M376" s="253">
        <v>0</v>
      </c>
      <c r="N376" s="253">
        <v>0</v>
      </c>
      <c r="O376" s="253">
        <v>0</v>
      </c>
      <c r="P376" s="253">
        <v>0</v>
      </c>
      <c r="Q376" s="253">
        <v>0</v>
      </c>
      <c r="R376" s="253">
        <v>0</v>
      </c>
      <c r="S376" s="253">
        <v>0</v>
      </c>
    </row>
    <row r="377" spans="1:180" ht="20.100000000000001" customHeight="1">
      <c r="A377" s="40" t="s">
        <v>221</v>
      </c>
      <c r="D377" s="253">
        <v>0</v>
      </c>
      <c r="E377" s="253">
        <v>0</v>
      </c>
      <c r="F377" s="253">
        <v>1</v>
      </c>
      <c r="G377" s="253">
        <v>0</v>
      </c>
      <c r="H377" s="253">
        <v>0</v>
      </c>
      <c r="I377" s="253">
        <v>1</v>
      </c>
      <c r="J377" s="253">
        <v>0</v>
      </c>
      <c r="K377" s="253">
        <v>0</v>
      </c>
      <c r="L377" s="40"/>
      <c r="M377" s="40"/>
      <c r="N377" s="40"/>
      <c r="O377" s="40"/>
      <c r="P377" s="40"/>
      <c r="Q377" s="40"/>
      <c r="R377" s="40"/>
      <c r="S377" s="40"/>
    </row>
    <row r="378" spans="1:180" ht="20.100000000000001" customHeight="1">
      <c r="A378" s="40" t="s">
        <v>845</v>
      </c>
      <c r="D378" s="253">
        <v>0</v>
      </c>
      <c r="E378" s="253">
        <v>4</v>
      </c>
      <c r="F378" s="253">
        <v>0</v>
      </c>
      <c r="G378" s="253">
        <v>1</v>
      </c>
      <c r="H378" s="253">
        <v>431</v>
      </c>
      <c r="I378" s="253">
        <v>0</v>
      </c>
      <c r="J378" s="253">
        <v>292</v>
      </c>
      <c r="K378" s="253">
        <v>0</v>
      </c>
      <c r="L378" s="253">
        <v>0</v>
      </c>
      <c r="M378" s="253">
        <v>3</v>
      </c>
      <c r="N378" s="253">
        <v>2605</v>
      </c>
      <c r="O378" s="253">
        <v>0</v>
      </c>
      <c r="P378" s="253">
        <v>0</v>
      </c>
      <c r="Q378" s="253">
        <v>639</v>
      </c>
      <c r="R378" s="253">
        <v>0</v>
      </c>
      <c r="S378" s="253">
        <v>4</v>
      </c>
    </row>
    <row r="379" spans="1:180" ht="20.100000000000001" customHeight="1">
      <c r="A379" s="40" t="s">
        <v>1</v>
      </c>
      <c r="D379" s="253">
        <v>0</v>
      </c>
      <c r="E379" s="253">
        <v>0</v>
      </c>
      <c r="F379" s="253">
        <v>0</v>
      </c>
      <c r="G379" s="253">
        <v>0</v>
      </c>
      <c r="H379" s="253">
        <v>0</v>
      </c>
      <c r="I379" s="253">
        <v>0</v>
      </c>
      <c r="J379" s="253">
        <v>0</v>
      </c>
      <c r="K379" s="253">
        <v>0</v>
      </c>
      <c r="L379" s="253">
        <v>0</v>
      </c>
      <c r="M379" s="253">
        <v>0</v>
      </c>
      <c r="N379" s="253">
        <v>0</v>
      </c>
      <c r="O379" s="253">
        <v>0</v>
      </c>
      <c r="P379" s="253">
        <v>0</v>
      </c>
      <c r="Q379" s="253">
        <v>0</v>
      </c>
      <c r="R379" s="253">
        <v>0</v>
      </c>
      <c r="S379" s="253">
        <v>0</v>
      </c>
    </row>
    <row r="380" spans="1:180" ht="19.5" customHeight="1">
      <c r="A380" s="40" t="s">
        <v>222</v>
      </c>
      <c r="D380" s="253"/>
      <c r="E380" s="253"/>
      <c r="F380" s="253"/>
      <c r="G380" s="253"/>
      <c r="H380" s="253"/>
      <c r="I380" s="253">
        <v>-2</v>
      </c>
      <c r="J380" s="253">
        <v>6</v>
      </c>
      <c r="K380" s="253">
        <v>-16</v>
      </c>
      <c r="L380" s="253" t="s">
        <v>68</v>
      </c>
      <c r="M380" s="253" t="s">
        <v>68</v>
      </c>
      <c r="N380" s="253" t="s">
        <v>68</v>
      </c>
      <c r="O380" s="253" t="s">
        <v>68</v>
      </c>
      <c r="P380" s="253" t="s">
        <v>68</v>
      </c>
      <c r="Q380" s="253" t="s">
        <v>68</v>
      </c>
      <c r="R380" s="253" t="s">
        <v>68</v>
      </c>
      <c r="S380" s="253" t="s">
        <v>68</v>
      </c>
    </row>
    <row r="381" spans="1:180" ht="20.100000000000001" customHeight="1">
      <c r="A381" s="107" t="s">
        <v>203</v>
      </c>
      <c r="B381" s="107"/>
      <c r="C381" s="107"/>
      <c r="D381" s="334">
        <v>0</v>
      </c>
      <c r="E381" s="334">
        <v>-1</v>
      </c>
      <c r="F381" s="334">
        <v>2</v>
      </c>
      <c r="G381" s="334">
        <v>-3</v>
      </c>
      <c r="H381" s="334">
        <v>-18</v>
      </c>
      <c r="I381" s="334">
        <v>70</v>
      </c>
      <c r="J381" s="334">
        <v>0</v>
      </c>
      <c r="K381" s="334">
        <v>0</v>
      </c>
      <c r="L381" s="334">
        <v>0</v>
      </c>
      <c r="M381" s="334">
        <v>9</v>
      </c>
      <c r="N381" s="334">
        <v>6</v>
      </c>
      <c r="O381" s="334">
        <v>-1</v>
      </c>
      <c r="P381" s="334">
        <v>2</v>
      </c>
      <c r="Q381" s="334">
        <v>1</v>
      </c>
      <c r="R381" s="334">
        <v>138</v>
      </c>
      <c r="S381" s="334">
        <v>1</v>
      </c>
    </row>
    <row r="382" spans="1:180" ht="20.100000000000001" customHeight="1" thickBot="1">
      <c r="A382" s="116" t="s">
        <v>842</v>
      </c>
      <c r="B382" s="294"/>
      <c r="C382" s="295"/>
      <c r="D382" s="338"/>
      <c r="E382" s="338"/>
      <c r="F382" s="338"/>
      <c r="G382" s="338"/>
      <c r="H382" s="338"/>
      <c r="I382" s="338"/>
      <c r="J382" s="338"/>
      <c r="K382" s="338"/>
      <c r="L382" s="338">
        <v>50</v>
      </c>
      <c r="M382" s="338">
        <v>12</v>
      </c>
      <c r="N382" s="338">
        <v>2611</v>
      </c>
      <c r="O382" s="338">
        <v>-1</v>
      </c>
      <c r="P382" s="338">
        <v>3</v>
      </c>
      <c r="Q382" s="338">
        <v>639</v>
      </c>
      <c r="R382" s="338">
        <v>138</v>
      </c>
      <c r="S382" s="338">
        <v>5</v>
      </c>
    </row>
    <row r="383" spans="1:180" ht="20.100000000000001" customHeight="1" thickTop="1">
      <c r="A383" s="40" t="s">
        <v>221</v>
      </c>
      <c r="D383" s="253"/>
      <c r="E383" s="253"/>
      <c r="F383" s="253"/>
      <c r="G383" s="253"/>
      <c r="H383" s="253"/>
      <c r="I383" s="253"/>
      <c r="J383" s="253"/>
      <c r="K383" s="253"/>
      <c r="L383" s="253">
        <v>0</v>
      </c>
      <c r="M383" s="253">
        <v>0</v>
      </c>
      <c r="N383" s="253">
        <v>0</v>
      </c>
      <c r="O383" s="253">
        <v>0</v>
      </c>
      <c r="P383" s="253">
        <v>0</v>
      </c>
      <c r="Q383" s="253">
        <v>0</v>
      </c>
      <c r="R383" s="253">
        <v>0</v>
      </c>
      <c r="S383" s="253">
        <v>0</v>
      </c>
    </row>
    <row r="384" spans="1:180" ht="20.100000000000001" customHeight="1" thickBot="1">
      <c r="A384" s="116" t="s">
        <v>206</v>
      </c>
      <c r="B384" s="116"/>
      <c r="C384" s="116"/>
      <c r="D384" s="338">
        <v>3</v>
      </c>
      <c r="E384" s="338">
        <v>3</v>
      </c>
      <c r="F384" s="338">
        <v>3</v>
      </c>
      <c r="G384" s="338">
        <v>-2</v>
      </c>
      <c r="H384" s="338">
        <v>413</v>
      </c>
      <c r="I384" s="338">
        <v>69</v>
      </c>
      <c r="J384" s="338">
        <v>299</v>
      </c>
      <c r="K384" s="338">
        <v>-16</v>
      </c>
      <c r="L384" s="338">
        <v>50</v>
      </c>
      <c r="M384" s="338">
        <v>12</v>
      </c>
      <c r="N384" s="338">
        <v>2612</v>
      </c>
      <c r="O384" s="338">
        <v>-1</v>
      </c>
      <c r="P384" s="338">
        <v>3</v>
      </c>
      <c r="Q384" s="338">
        <v>640</v>
      </c>
      <c r="R384" s="338">
        <v>138</v>
      </c>
      <c r="S384" s="338">
        <v>5</v>
      </c>
    </row>
    <row r="385" spans="1:45" s="39" customFormat="1" ht="11.25" customHeight="1" thickTop="1">
      <c r="D385" s="88"/>
      <c r="E385" s="88"/>
      <c r="F385" s="88"/>
      <c r="G385" s="88"/>
      <c r="H385" s="88"/>
      <c r="I385" s="88"/>
      <c r="J385" s="88"/>
      <c r="K385" s="88"/>
      <c r="L385" s="88"/>
      <c r="M385" s="88"/>
      <c r="N385" s="88"/>
      <c r="O385" s="88"/>
      <c r="P385" s="88"/>
      <c r="Q385" s="88"/>
      <c r="R385" s="88"/>
      <c r="S385" s="88"/>
      <c r="T385" s="90"/>
      <c r="U385" s="90"/>
      <c r="V385" s="90"/>
      <c r="W385" s="90"/>
      <c r="X385" s="90"/>
      <c r="Y385" s="90"/>
      <c r="Z385" s="90"/>
      <c r="AA385" s="90"/>
      <c r="AB385" s="90"/>
      <c r="AC385" s="90"/>
      <c r="AD385" s="90"/>
      <c r="AE385" s="90"/>
      <c r="AF385" s="90"/>
      <c r="AG385" s="90"/>
      <c r="AH385" s="90"/>
      <c r="AI385" s="90"/>
      <c r="AJ385" s="90"/>
      <c r="AK385" s="90"/>
      <c r="AL385" s="90"/>
      <c r="AM385" s="90"/>
      <c r="AN385" s="90"/>
      <c r="AO385" s="90"/>
      <c r="AP385" s="90"/>
      <c r="AQ385" s="90"/>
      <c r="AR385" s="90"/>
      <c r="AS385" s="90"/>
    </row>
    <row r="386" spans="1:45" ht="20.100000000000001" customHeight="1"/>
    <row r="387" spans="1:45" ht="20.100000000000001" customHeight="1">
      <c r="A387" s="39" t="s">
        <v>213</v>
      </c>
      <c r="B387" s="42"/>
      <c r="C387" s="42"/>
    </row>
    <row r="388" spans="1:45" ht="37.5" customHeight="1" thickBot="1">
      <c r="A388" s="3" t="s">
        <v>3</v>
      </c>
      <c r="B388" s="99"/>
      <c r="C388" s="100"/>
      <c r="D388" s="324" t="s">
        <v>429</v>
      </c>
      <c r="E388" s="324" t="s">
        <v>430</v>
      </c>
      <c r="F388" s="324" t="s">
        <v>431</v>
      </c>
      <c r="G388" s="324" t="s">
        <v>432</v>
      </c>
      <c r="H388" s="324" t="s">
        <v>433</v>
      </c>
      <c r="I388" s="324" t="s">
        <v>434</v>
      </c>
      <c r="J388" s="324" t="s">
        <v>435</v>
      </c>
      <c r="K388" s="324" t="s">
        <v>436</v>
      </c>
      <c r="L388" s="352" t="s">
        <v>682</v>
      </c>
      <c r="M388" s="352" t="s">
        <v>683</v>
      </c>
      <c r="N388" s="352" t="s">
        <v>684</v>
      </c>
      <c r="O388" s="352" t="s">
        <v>685</v>
      </c>
      <c r="P388" s="352" t="s">
        <v>531</v>
      </c>
      <c r="Q388" s="352" t="s">
        <v>532</v>
      </c>
      <c r="R388" s="352" t="s">
        <v>190</v>
      </c>
      <c r="S388" s="324" t="s">
        <v>191</v>
      </c>
    </row>
    <row r="389" spans="1:45" ht="20.100000000000001" customHeight="1">
      <c r="A389" s="40" t="s">
        <v>0</v>
      </c>
      <c r="D389" s="253">
        <v>-16</v>
      </c>
      <c r="E389" s="253">
        <v>4</v>
      </c>
      <c r="F389" s="253">
        <v>-29</v>
      </c>
      <c r="G389" s="253">
        <v>27</v>
      </c>
      <c r="H389" s="253">
        <v>45</v>
      </c>
      <c r="I389" s="253">
        <v>-39</v>
      </c>
      <c r="J389" s="253">
        <v>0</v>
      </c>
      <c r="K389" s="253">
        <v>-18</v>
      </c>
      <c r="L389" s="253">
        <v>-2</v>
      </c>
      <c r="M389" s="253">
        <v>-8</v>
      </c>
      <c r="N389" s="253">
        <v>-66</v>
      </c>
      <c r="O389" s="253">
        <v>-31</v>
      </c>
      <c r="P389" s="253">
        <v>17</v>
      </c>
      <c r="Q389" s="253">
        <v>-302</v>
      </c>
      <c r="R389" s="253">
        <v>131</v>
      </c>
      <c r="S389" s="253">
        <v>-43</v>
      </c>
    </row>
    <row r="390" spans="1:45" ht="20.100000000000001" customHeight="1">
      <c r="A390" s="40" t="s">
        <v>221</v>
      </c>
      <c r="D390" s="253">
        <v>0</v>
      </c>
      <c r="E390" s="253">
        <v>0</v>
      </c>
      <c r="F390" s="253">
        <v>0</v>
      </c>
      <c r="G390" s="253">
        <v>0</v>
      </c>
      <c r="H390" s="253">
        <v>0</v>
      </c>
      <c r="I390" s="253">
        <v>0</v>
      </c>
      <c r="J390" s="253">
        <v>0</v>
      </c>
      <c r="K390" s="253">
        <v>0</v>
      </c>
      <c r="L390" s="40"/>
      <c r="M390" s="40"/>
      <c r="N390" s="40"/>
      <c r="O390" s="40"/>
      <c r="P390" s="40"/>
      <c r="Q390" s="40"/>
      <c r="R390" s="40"/>
      <c r="S390" s="40"/>
    </row>
    <row r="391" spans="1:45" ht="20.100000000000001" customHeight="1">
      <c r="A391" s="40" t="s">
        <v>845</v>
      </c>
      <c r="D391" s="253">
        <v>2</v>
      </c>
      <c r="E391" s="253">
        <v>1</v>
      </c>
      <c r="F391" s="253">
        <v>-2</v>
      </c>
      <c r="G391" s="253">
        <v>1</v>
      </c>
      <c r="H391" s="253">
        <v>-4</v>
      </c>
      <c r="I391" s="253">
        <v>7</v>
      </c>
      <c r="J391" s="253">
        <v>-1</v>
      </c>
      <c r="K391" s="253">
        <v>3</v>
      </c>
      <c r="L391" s="253">
        <v>-1</v>
      </c>
      <c r="M391" s="253">
        <v>-3</v>
      </c>
      <c r="N391" s="253">
        <v>-9</v>
      </c>
      <c r="O391" s="253">
        <v>-59</v>
      </c>
      <c r="P391" s="253">
        <v>-12</v>
      </c>
      <c r="Q391" s="253">
        <v>-39</v>
      </c>
      <c r="R391" s="253">
        <v>-64</v>
      </c>
      <c r="S391" s="253">
        <v>164</v>
      </c>
    </row>
    <row r="392" spans="1:45" ht="20.100000000000001" customHeight="1">
      <c r="A392" s="40" t="s">
        <v>1</v>
      </c>
      <c r="D392" s="253">
        <v>-32</v>
      </c>
      <c r="E392" s="253">
        <v>-9</v>
      </c>
      <c r="F392" s="253">
        <v>5</v>
      </c>
      <c r="G392" s="253">
        <v>-23</v>
      </c>
      <c r="H392" s="253">
        <v>-22</v>
      </c>
      <c r="I392" s="253">
        <v>26</v>
      </c>
      <c r="J392" s="253">
        <v>8</v>
      </c>
      <c r="K392" s="253">
        <v>27</v>
      </c>
      <c r="L392" s="253">
        <v>23</v>
      </c>
      <c r="M392" s="253">
        <v>68</v>
      </c>
      <c r="N392" s="253">
        <v>222</v>
      </c>
      <c r="O392" s="253">
        <v>129</v>
      </c>
      <c r="P392" s="253">
        <v>157</v>
      </c>
      <c r="Q392" s="253">
        <v>200</v>
      </c>
      <c r="R392" s="253">
        <v>342</v>
      </c>
      <c r="S392" s="253">
        <v>-945</v>
      </c>
    </row>
    <row r="393" spans="1:45" ht="20.100000000000001" customHeight="1">
      <c r="A393" s="40" t="s">
        <v>222</v>
      </c>
      <c r="D393" s="253"/>
      <c r="E393" s="253"/>
      <c r="F393" s="253"/>
      <c r="G393" s="253"/>
      <c r="H393" s="253"/>
      <c r="I393" s="253">
        <v>275</v>
      </c>
      <c r="J393" s="253">
        <v>-126</v>
      </c>
      <c r="K393" s="253">
        <v>-469</v>
      </c>
      <c r="L393" s="253" t="s">
        <v>68</v>
      </c>
      <c r="M393" s="253" t="s">
        <v>68</v>
      </c>
      <c r="N393" s="253" t="s">
        <v>68</v>
      </c>
      <c r="O393" s="253" t="s">
        <v>68</v>
      </c>
      <c r="P393" s="253" t="s">
        <v>68</v>
      </c>
      <c r="Q393" s="253" t="s">
        <v>68</v>
      </c>
      <c r="R393" s="253" t="s">
        <v>68</v>
      </c>
      <c r="S393" s="253" t="s">
        <v>68</v>
      </c>
    </row>
    <row r="394" spans="1:45" ht="20.100000000000001" customHeight="1">
      <c r="A394" s="107" t="s">
        <v>846</v>
      </c>
      <c r="B394" s="107"/>
      <c r="C394" s="107"/>
      <c r="D394" s="334">
        <v>0</v>
      </c>
      <c r="E394" s="334">
        <v>0</v>
      </c>
      <c r="F394" s="334">
        <v>0</v>
      </c>
      <c r="G394" s="334">
        <v>0</v>
      </c>
      <c r="H394" s="334">
        <v>-222</v>
      </c>
      <c r="I394" s="334">
        <v>0</v>
      </c>
      <c r="J394" s="334">
        <v>0</v>
      </c>
      <c r="K394" s="334">
        <v>0</v>
      </c>
      <c r="L394" s="334">
        <v>0</v>
      </c>
      <c r="M394" s="334">
        <v>0</v>
      </c>
      <c r="N394" s="334">
        <v>0</v>
      </c>
      <c r="O394" s="334">
        <v>-6</v>
      </c>
      <c r="P394" s="334">
        <v>-10</v>
      </c>
      <c r="Q394" s="334">
        <v>0</v>
      </c>
      <c r="R394" s="334">
        <v>0</v>
      </c>
      <c r="S394" s="334">
        <v>-24</v>
      </c>
    </row>
    <row r="395" spans="1:45" ht="20.100000000000001" customHeight="1" thickBot="1">
      <c r="A395" s="116" t="s">
        <v>842</v>
      </c>
      <c r="B395" s="294"/>
      <c r="C395" s="295"/>
      <c r="D395" s="338"/>
      <c r="E395" s="338"/>
      <c r="F395" s="338"/>
      <c r="G395" s="338"/>
      <c r="H395" s="338"/>
      <c r="I395" s="338"/>
      <c r="J395" s="338"/>
      <c r="K395" s="338"/>
      <c r="L395" s="338">
        <v>21</v>
      </c>
      <c r="M395" s="338">
        <v>58</v>
      </c>
      <c r="N395" s="338">
        <v>146</v>
      </c>
      <c r="O395" s="338">
        <v>34</v>
      </c>
      <c r="P395" s="338">
        <v>152</v>
      </c>
      <c r="Q395" s="338">
        <v>-141</v>
      </c>
      <c r="R395" s="338">
        <v>409</v>
      </c>
      <c r="S395" s="338">
        <v>-848</v>
      </c>
    </row>
    <row r="396" spans="1:45" ht="20.100000000000001" customHeight="1" thickTop="1">
      <c r="A396" s="40" t="s">
        <v>221</v>
      </c>
      <c r="D396" s="253"/>
      <c r="E396" s="253"/>
      <c r="F396" s="253"/>
      <c r="G396" s="253"/>
      <c r="H396" s="253"/>
      <c r="I396" s="253"/>
      <c r="J396" s="253"/>
      <c r="K396" s="253"/>
      <c r="L396" s="253">
        <v>0</v>
      </c>
      <c r="M396" s="253">
        <v>0</v>
      </c>
      <c r="N396" s="253">
        <v>0</v>
      </c>
      <c r="O396" s="253">
        <v>0</v>
      </c>
      <c r="P396" s="253">
        <v>-21</v>
      </c>
      <c r="Q396" s="253">
        <v>-3</v>
      </c>
      <c r="R396" s="253">
        <v>-16</v>
      </c>
      <c r="S396" s="253">
        <v>-5</v>
      </c>
    </row>
    <row r="397" spans="1:45" ht="20.100000000000001" customHeight="1" thickBot="1">
      <c r="A397" s="116" t="s">
        <v>206</v>
      </c>
      <c r="B397" s="116"/>
      <c r="C397" s="116"/>
      <c r="D397" s="338">
        <v>-46</v>
      </c>
      <c r="E397" s="338">
        <v>-5</v>
      </c>
      <c r="F397" s="338">
        <v>-27</v>
      </c>
      <c r="G397" s="338">
        <v>5</v>
      </c>
      <c r="H397" s="338">
        <v>-204</v>
      </c>
      <c r="I397" s="338">
        <v>269</v>
      </c>
      <c r="J397" s="338">
        <v>-119</v>
      </c>
      <c r="K397" s="338">
        <v>-458</v>
      </c>
      <c r="L397" s="338">
        <v>21</v>
      </c>
      <c r="M397" s="338">
        <v>58</v>
      </c>
      <c r="N397" s="338">
        <v>146</v>
      </c>
      <c r="O397" s="338">
        <v>34</v>
      </c>
      <c r="P397" s="338">
        <v>131</v>
      </c>
      <c r="Q397" s="338">
        <v>-145</v>
      </c>
      <c r="R397" s="338">
        <v>393</v>
      </c>
      <c r="S397" s="338">
        <v>-852</v>
      </c>
    </row>
    <row r="398" spans="1:45" s="39" customFormat="1" ht="11.25" customHeight="1" thickTop="1">
      <c r="D398" s="88"/>
      <c r="E398" s="88"/>
      <c r="F398" s="88"/>
      <c r="G398" s="88"/>
      <c r="H398" s="88"/>
      <c r="I398" s="88"/>
      <c r="J398" s="88"/>
      <c r="K398" s="88"/>
      <c r="L398" s="88"/>
      <c r="M398" s="88"/>
      <c r="N398" s="88"/>
      <c r="O398" s="88"/>
      <c r="P398" s="88"/>
      <c r="Q398" s="88"/>
      <c r="R398" s="88"/>
      <c r="S398" s="88"/>
      <c r="T398" s="90"/>
      <c r="U398" s="90"/>
      <c r="V398" s="90"/>
      <c r="W398" s="90"/>
      <c r="X398" s="90"/>
      <c r="Y398" s="90"/>
      <c r="Z398" s="90"/>
      <c r="AA398" s="90"/>
      <c r="AB398" s="90"/>
      <c r="AC398" s="90"/>
      <c r="AD398" s="90"/>
      <c r="AE398" s="90"/>
      <c r="AF398" s="90"/>
      <c r="AG398" s="90"/>
      <c r="AH398" s="90"/>
      <c r="AI398" s="90"/>
      <c r="AJ398" s="90"/>
      <c r="AK398" s="90"/>
      <c r="AL398" s="90"/>
      <c r="AM398" s="90"/>
      <c r="AN398" s="90"/>
      <c r="AO398" s="90"/>
      <c r="AP398" s="90"/>
      <c r="AQ398" s="90"/>
      <c r="AR398" s="90"/>
      <c r="AS398" s="90"/>
    </row>
    <row r="399" spans="1:45">
      <c r="A399" s="645" t="s">
        <v>214</v>
      </c>
      <c r="B399" s="645"/>
      <c r="C399" s="645"/>
      <c r="D399" s="645"/>
      <c r="E399" s="645"/>
      <c r="F399" s="645"/>
      <c r="G399" s="645"/>
      <c r="H399" s="645"/>
      <c r="I399" s="645"/>
      <c r="J399" s="645"/>
      <c r="T399" s="60"/>
      <c r="U399" s="60"/>
      <c r="V399" s="60"/>
      <c r="W399" s="60"/>
      <c r="X399" s="60"/>
      <c r="Y399" s="60"/>
      <c r="Z399" s="60"/>
      <c r="AA399" s="60"/>
      <c r="AB399" s="60"/>
      <c r="AC399" s="60"/>
      <c r="AD399" s="60"/>
      <c r="AE399" s="60"/>
      <c r="AF399" s="60"/>
      <c r="AG399" s="60"/>
      <c r="AH399" s="60"/>
      <c r="AI399" s="60"/>
      <c r="AJ399" s="60"/>
      <c r="AK399" s="60"/>
      <c r="AL399" s="60"/>
      <c r="AM399" s="60"/>
      <c r="AN399" s="60"/>
      <c r="AO399" s="60"/>
      <c r="AP399" s="60"/>
      <c r="AQ399" s="60"/>
      <c r="AR399" s="60"/>
      <c r="AS399" s="60"/>
    </row>
    <row r="400" spans="1:45" ht="20.100000000000001" customHeight="1">
      <c r="A400" s="40" t="s">
        <v>847</v>
      </c>
    </row>
    <row r="401" spans="1:45" ht="20.100000000000001" customHeight="1">
      <c r="B401" s="39"/>
      <c r="C401" s="39"/>
      <c r="T401"/>
      <c r="U401"/>
      <c r="V401"/>
      <c r="W401"/>
      <c r="X401"/>
      <c r="Y401"/>
      <c r="Z401"/>
      <c r="AA401"/>
      <c r="AB401"/>
      <c r="AC401"/>
      <c r="AD401"/>
      <c r="AE401"/>
      <c r="AF401"/>
      <c r="AG401"/>
      <c r="AH401"/>
      <c r="AI401"/>
      <c r="AJ401"/>
      <c r="AK401"/>
      <c r="AL401"/>
      <c r="AM401"/>
      <c r="AN401"/>
      <c r="AO401"/>
      <c r="AP401"/>
      <c r="AQ401"/>
      <c r="AR401"/>
      <c r="AS401"/>
    </row>
    <row r="402" spans="1:45" ht="20.100000000000001" customHeight="1">
      <c r="A402" s="39" t="s">
        <v>215</v>
      </c>
      <c r="B402" s="42"/>
      <c r="C402" s="42"/>
    </row>
    <row r="403" spans="1:45" ht="37.5" customHeight="1" thickBot="1">
      <c r="A403" s="3" t="s">
        <v>3</v>
      </c>
      <c r="B403" s="99"/>
      <c r="C403" s="100"/>
      <c r="D403" s="324" t="s">
        <v>429</v>
      </c>
      <c r="E403" s="324" t="s">
        <v>430</v>
      </c>
      <c r="F403" s="324" t="s">
        <v>431</v>
      </c>
      <c r="G403" s="324" t="s">
        <v>432</v>
      </c>
      <c r="H403" s="324" t="s">
        <v>433</v>
      </c>
      <c r="I403" s="324" t="s">
        <v>434</v>
      </c>
      <c r="J403" s="324" t="s">
        <v>435</v>
      </c>
      <c r="K403" s="324" t="s">
        <v>436</v>
      </c>
      <c r="L403" s="352" t="s">
        <v>682</v>
      </c>
      <c r="M403" s="352" t="s">
        <v>683</v>
      </c>
      <c r="N403" s="352" t="s">
        <v>684</v>
      </c>
      <c r="O403" s="352" t="s">
        <v>685</v>
      </c>
      <c r="P403" s="352" t="s">
        <v>531</v>
      </c>
      <c r="Q403" s="352" t="s">
        <v>532</v>
      </c>
      <c r="R403" s="352" t="s">
        <v>190</v>
      </c>
      <c r="S403" s="324" t="s">
        <v>191</v>
      </c>
    </row>
    <row r="404" spans="1:45" ht="20.100000000000001" customHeight="1">
      <c r="A404" s="40" t="s">
        <v>0</v>
      </c>
      <c r="D404" s="253">
        <v>259</v>
      </c>
      <c r="E404" s="253">
        <v>225</v>
      </c>
      <c r="F404" s="253">
        <v>176</v>
      </c>
      <c r="G404" s="253">
        <v>278</v>
      </c>
      <c r="H404" s="253">
        <v>273</v>
      </c>
      <c r="I404" s="253">
        <v>212</v>
      </c>
      <c r="J404" s="253">
        <v>181</v>
      </c>
      <c r="K404" s="253">
        <v>220</v>
      </c>
      <c r="L404" s="253">
        <v>307</v>
      </c>
      <c r="M404" s="253">
        <v>232</v>
      </c>
      <c r="N404" s="253">
        <v>278</v>
      </c>
      <c r="O404" s="253">
        <v>470</v>
      </c>
      <c r="P404" s="253">
        <v>316</v>
      </c>
      <c r="Q404" s="253">
        <v>341</v>
      </c>
      <c r="R404" s="253">
        <v>416</v>
      </c>
      <c r="S404" s="253">
        <v>692</v>
      </c>
    </row>
    <row r="405" spans="1:45" ht="20.100000000000001" customHeight="1">
      <c r="A405" s="40" t="s">
        <v>221</v>
      </c>
      <c r="D405" s="253">
        <v>135</v>
      </c>
      <c r="E405" s="253">
        <v>107</v>
      </c>
      <c r="F405" s="253">
        <v>91</v>
      </c>
      <c r="G405" s="253">
        <v>136</v>
      </c>
      <c r="H405" s="253">
        <v>138</v>
      </c>
      <c r="I405" s="253">
        <v>74</v>
      </c>
      <c r="J405" s="253">
        <v>73</v>
      </c>
      <c r="K405" s="253">
        <v>108</v>
      </c>
      <c r="L405" s="40"/>
      <c r="M405" s="40"/>
      <c r="N405" s="40"/>
      <c r="O405" s="40"/>
      <c r="P405" s="40"/>
      <c r="Q405" s="40"/>
      <c r="R405" s="40"/>
      <c r="S405" s="40"/>
    </row>
    <row r="406" spans="1:45" ht="20.100000000000001" customHeight="1">
      <c r="A406" s="40" t="s">
        <v>845</v>
      </c>
      <c r="D406" s="253">
        <v>137</v>
      </c>
      <c r="E406" s="253">
        <v>31</v>
      </c>
      <c r="F406" s="253">
        <v>11</v>
      </c>
      <c r="G406" s="253">
        <v>130</v>
      </c>
      <c r="H406" s="253">
        <v>106</v>
      </c>
      <c r="I406" s="253">
        <v>32</v>
      </c>
      <c r="J406" s="253">
        <v>10</v>
      </c>
      <c r="K406" s="253">
        <v>90</v>
      </c>
      <c r="L406" s="253">
        <v>132</v>
      </c>
      <c r="M406" s="253">
        <v>43</v>
      </c>
      <c r="N406" s="253">
        <v>22</v>
      </c>
      <c r="O406" s="253">
        <v>119</v>
      </c>
      <c r="P406" s="253">
        <v>90</v>
      </c>
      <c r="Q406" s="253">
        <v>0</v>
      </c>
      <c r="R406" s="253">
        <v>17</v>
      </c>
      <c r="S406" s="2">
        <v>69</v>
      </c>
    </row>
    <row r="407" spans="1:45" ht="20.100000000000001" customHeight="1">
      <c r="A407" s="40" t="s">
        <v>1</v>
      </c>
      <c r="D407" s="253">
        <v>41</v>
      </c>
      <c r="E407" s="253">
        <v>34</v>
      </c>
      <c r="F407" s="253">
        <v>31</v>
      </c>
      <c r="G407" s="253">
        <v>35</v>
      </c>
      <c r="H407" s="253">
        <v>48</v>
      </c>
      <c r="I407" s="253">
        <v>35</v>
      </c>
      <c r="J407" s="253">
        <v>33</v>
      </c>
      <c r="K407" s="253">
        <v>38</v>
      </c>
      <c r="L407" s="253">
        <v>53</v>
      </c>
      <c r="M407" s="253">
        <v>36</v>
      </c>
      <c r="N407" s="253">
        <v>31</v>
      </c>
      <c r="O407" s="253">
        <v>3</v>
      </c>
      <c r="P407" s="253">
        <v>54</v>
      </c>
      <c r="Q407" s="253">
        <v>40</v>
      </c>
      <c r="R407" s="253">
        <v>36</v>
      </c>
      <c r="S407" s="2">
        <v>43</v>
      </c>
    </row>
    <row r="408" spans="1:45" ht="19.5" customHeight="1">
      <c r="A408" s="40" t="s">
        <v>222</v>
      </c>
      <c r="D408" s="253"/>
      <c r="E408" s="253"/>
      <c r="F408" s="253"/>
      <c r="G408" s="253"/>
      <c r="H408" s="253"/>
      <c r="I408" s="253">
        <v>184</v>
      </c>
      <c r="J408" s="253">
        <v>-147</v>
      </c>
      <c r="K408" s="253">
        <v>819</v>
      </c>
      <c r="L408" s="253" t="s">
        <v>68</v>
      </c>
      <c r="M408" s="253" t="s">
        <v>68</v>
      </c>
      <c r="N408" s="253" t="s">
        <v>68</v>
      </c>
      <c r="O408" s="253" t="s">
        <v>68</v>
      </c>
      <c r="P408" s="253" t="s">
        <v>68</v>
      </c>
      <c r="Q408" s="253" t="s">
        <v>68</v>
      </c>
      <c r="R408" s="253" t="s">
        <v>68</v>
      </c>
      <c r="S408" s="253" t="s">
        <v>68</v>
      </c>
    </row>
    <row r="409" spans="1:45" ht="20.100000000000001" customHeight="1">
      <c r="A409" s="107" t="s">
        <v>203</v>
      </c>
      <c r="B409" s="107"/>
      <c r="C409" s="107"/>
      <c r="D409" s="334">
        <v>-25</v>
      </c>
      <c r="E409" s="334">
        <v>-25</v>
      </c>
      <c r="F409" s="334">
        <v>-14</v>
      </c>
      <c r="G409" s="334">
        <v>-27</v>
      </c>
      <c r="H409" s="334">
        <v>-22</v>
      </c>
      <c r="I409" s="334">
        <v>-26</v>
      </c>
      <c r="J409" s="334">
        <v>-19</v>
      </c>
      <c r="K409" s="334">
        <v>-28</v>
      </c>
      <c r="L409" s="334">
        <v>-23</v>
      </c>
      <c r="M409" s="334">
        <v>-29</v>
      </c>
      <c r="N409" s="334">
        <v>-25</v>
      </c>
      <c r="O409" s="334">
        <v>-36</v>
      </c>
      <c r="P409" s="334">
        <v>-25</v>
      </c>
      <c r="Q409" s="334">
        <v>-19</v>
      </c>
      <c r="R409" s="334">
        <v>-15</v>
      </c>
      <c r="S409" s="10">
        <v>-30</v>
      </c>
    </row>
    <row r="410" spans="1:45" ht="20.100000000000001" customHeight="1" thickBot="1">
      <c r="A410" s="116" t="s">
        <v>842</v>
      </c>
      <c r="B410" s="294"/>
      <c r="C410" s="295"/>
      <c r="D410" s="338"/>
      <c r="E410" s="338"/>
      <c r="F410" s="338"/>
      <c r="G410" s="338"/>
      <c r="H410" s="338"/>
      <c r="I410" s="338"/>
      <c r="J410" s="338"/>
      <c r="K410" s="338"/>
      <c r="L410" s="338">
        <v>469</v>
      </c>
      <c r="M410" s="338">
        <v>283</v>
      </c>
      <c r="N410" s="338">
        <v>305</v>
      </c>
      <c r="O410" s="338">
        <v>555</v>
      </c>
      <c r="P410" s="338">
        <v>435</v>
      </c>
      <c r="Q410" s="338">
        <v>362</v>
      </c>
      <c r="R410" s="338">
        <v>454</v>
      </c>
      <c r="S410" s="338">
        <v>775</v>
      </c>
    </row>
    <row r="411" spans="1:45" ht="20.100000000000001" customHeight="1" thickTop="1">
      <c r="A411" s="40" t="s">
        <v>221</v>
      </c>
      <c r="D411" s="253"/>
      <c r="E411" s="253"/>
      <c r="F411" s="253"/>
      <c r="G411" s="253"/>
      <c r="H411" s="253"/>
      <c r="I411" s="253"/>
      <c r="J411" s="253"/>
      <c r="K411" s="253"/>
      <c r="L411" s="253">
        <v>134</v>
      </c>
      <c r="M411" s="253">
        <v>70</v>
      </c>
      <c r="N411" s="253">
        <v>81</v>
      </c>
      <c r="O411" s="253">
        <v>118</v>
      </c>
      <c r="P411" s="253">
        <v>92</v>
      </c>
      <c r="Q411" s="253">
        <v>91</v>
      </c>
      <c r="R411" s="253">
        <v>107</v>
      </c>
      <c r="S411" s="2">
        <v>120</v>
      </c>
    </row>
    <row r="412" spans="1:45" ht="20.100000000000001" customHeight="1" thickBot="1">
      <c r="A412" s="116" t="s">
        <v>206</v>
      </c>
      <c r="B412" s="116"/>
      <c r="C412" s="116"/>
      <c r="D412" s="338">
        <v>545</v>
      </c>
      <c r="E412" s="338">
        <v>372</v>
      </c>
      <c r="F412" s="338">
        <v>295</v>
      </c>
      <c r="G412" s="338">
        <v>552</v>
      </c>
      <c r="H412" s="338">
        <v>543</v>
      </c>
      <c r="I412" s="338">
        <v>512</v>
      </c>
      <c r="J412" s="338">
        <v>132</v>
      </c>
      <c r="K412" s="338">
        <v>1247</v>
      </c>
      <c r="L412" s="338">
        <v>603</v>
      </c>
      <c r="M412" s="338">
        <v>354</v>
      </c>
      <c r="N412" s="338">
        <v>386</v>
      </c>
      <c r="O412" s="338">
        <v>673</v>
      </c>
      <c r="P412" s="338">
        <v>527</v>
      </c>
      <c r="Q412" s="338">
        <v>453</v>
      </c>
      <c r="R412" s="338">
        <v>561</v>
      </c>
      <c r="S412" s="338">
        <v>895</v>
      </c>
    </row>
    <row r="413" spans="1:45" s="39" customFormat="1" ht="10.15" customHeight="1" thickTop="1">
      <c r="A413" s="40"/>
      <c r="B413" s="40"/>
      <c r="C413" s="40"/>
      <c r="D413" s="88"/>
      <c r="E413" s="88"/>
      <c r="F413" s="88"/>
      <c r="G413" s="88"/>
      <c r="H413" s="88"/>
      <c r="I413" s="88"/>
      <c r="J413" s="88"/>
      <c r="K413" s="88"/>
      <c r="L413" s="88"/>
      <c r="M413" s="88"/>
      <c r="N413" s="88"/>
      <c r="O413" s="88"/>
      <c r="P413" s="88"/>
      <c r="Q413" s="88"/>
      <c r="R413" s="88"/>
      <c r="S413" s="88"/>
      <c r="T413" s="90"/>
      <c r="U413" s="90"/>
      <c r="V413" s="90"/>
      <c r="W413" s="90"/>
      <c r="X413" s="90"/>
      <c r="Y413" s="90"/>
      <c r="Z413" s="90"/>
      <c r="AA413" s="90"/>
      <c r="AB413" s="90"/>
      <c r="AC413" s="90"/>
      <c r="AD413" s="90"/>
      <c r="AE413" s="90"/>
      <c r="AF413" s="90"/>
      <c r="AG413" s="90"/>
      <c r="AH413" s="90"/>
      <c r="AI413" s="90"/>
      <c r="AJ413" s="90"/>
      <c r="AK413" s="90"/>
      <c r="AL413" s="90"/>
      <c r="AM413" s="90"/>
      <c r="AN413" s="90"/>
      <c r="AO413" s="90"/>
      <c r="AP413" s="90"/>
      <c r="AQ413" s="90"/>
      <c r="AR413" s="90"/>
      <c r="AS413" s="90"/>
    </row>
    <row r="414" spans="1:45" s="39" customFormat="1" ht="20.100000000000001" customHeight="1">
      <c r="A414" s="40"/>
      <c r="B414" s="40"/>
      <c r="C414" s="40"/>
      <c r="D414" s="88"/>
      <c r="E414" s="88"/>
      <c r="F414" s="88"/>
      <c r="G414" s="88"/>
      <c r="H414" s="88"/>
      <c r="I414" s="88"/>
      <c r="J414" s="88"/>
      <c r="K414" s="88"/>
      <c r="L414" s="88"/>
      <c r="M414" s="88"/>
      <c r="N414" s="88"/>
      <c r="O414" s="88"/>
      <c r="P414" s="88"/>
      <c r="Q414" s="88"/>
      <c r="R414" s="88"/>
      <c r="S414" s="88"/>
      <c r="T414" s="90"/>
      <c r="U414" s="90"/>
      <c r="V414" s="90"/>
      <c r="W414" s="90"/>
      <c r="X414" s="90"/>
      <c r="Y414" s="90"/>
      <c r="Z414" s="90"/>
      <c r="AA414" s="90"/>
      <c r="AB414" s="90"/>
      <c r="AC414" s="90"/>
      <c r="AD414" s="90"/>
      <c r="AE414" s="90"/>
      <c r="AF414" s="90"/>
      <c r="AG414" s="90"/>
      <c r="AH414" s="90"/>
      <c r="AI414" s="90"/>
      <c r="AJ414" s="90"/>
      <c r="AK414" s="90"/>
      <c r="AL414" s="90"/>
      <c r="AM414" s="90"/>
      <c r="AN414" s="90"/>
      <c r="AO414" s="90"/>
      <c r="AP414" s="90"/>
      <c r="AQ414" s="90"/>
      <c r="AR414" s="90"/>
      <c r="AS414" s="90"/>
    </row>
    <row r="415" spans="1:45" ht="20.100000000000001" customHeight="1">
      <c r="A415" s="39" t="s">
        <v>216</v>
      </c>
      <c r="B415" s="42"/>
      <c r="C415" s="42"/>
    </row>
    <row r="416" spans="1:45" ht="37.5" customHeight="1" thickBot="1">
      <c r="A416" s="3" t="s">
        <v>3</v>
      </c>
      <c r="B416" s="99"/>
      <c r="C416" s="100"/>
      <c r="D416" s="324" t="s">
        <v>429</v>
      </c>
      <c r="E416" s="324" t="s">
        <v>430</v>
      </c>
      <c r="F416" s="324" t="s">
        <v>431</v>
      </c>
      <c r="G416" s="324" t="s">
        <v>432</v>
      </c>
      <c r="H416" s="324" t="s">
        <v>433</v>
      </c>
      <c r="I416" s="324" t="s">
        <v>434</v>
      </c>
      <c r="J416" s="324" t="s">
        <v>435</v>
      </c>
      <c r="K416" s="324" t="s">
        <v>436</v>
      </c>
      <c r="L416" s="352" t="s">
        <v>682</v>
      </c>
      <c r="M416" s="352" t="s">
        <v>683</v>
      </c>
      <c r="N416" s="352" t="s">
        <v>684</v>
      </c>
      <c r="O416" s="352" t="s">
        <v>685</v>
      </c>
      <c r="P416" s="352" t="s">
        <v>531</v>
      </c>
      <c r="Q416" s="352" t="s">
        <v>532</v>
      </c>
      <c r="R416" s="352" t="s">
        <v>190</v>
      </c>
      <c r="S416" s="324" t="s">
        <v>191</v>
      </c>
    </row>
    <row r="417" spans="1:45" ht="20.100000000000001" customHeight="1">
      <c r="A417" s="40" t="s">
        <v>0</v>
      </c>
      <c r="D417" s="253">
        <v>35</v>
      </c>
      <c r="E417" s="253">
        <v>35</v>
      </c>
      <c r="F417" s="253">
        <v>36</v>
      </c>
      <c r="G417" s="253">
        <v>39</v>
      </c>
      <c r="H417" s="253">
        <v>38</v>
      </c>
      <c r="I417" s="253">
        <v>39</v>
      </c>
      <c r="J417" s="253">
        <v>44</v>
      </c>
      <c r="K417" s="253">
        <v>42</v>
      </c>
      <c r="L417" s="253">
        <v>40</v>
      </c>
      <c r="M417" s="253">
        <v>42</v>
      </c>
      <c r="N417" s="253">
        <v>40</v>
      </c>
      <c r="O417" s="253">
        <v>42</v>
      </c>
      <c r="P417" s="253">
        <v>41</v>
      </c>
      <c r="Q417" s="253">
        <v>41</v>
      </c>
      <c r="R417" s="253">
        <v>41</v>
      </c>
      <c r="S417" s="253">
        <v>42</v>
      </c>
    </row>
    <row r="418" spans="1:45" ht="20.100000000000001" customHeight="1">
      <c r="A418" s="40" t="s">
        <v>221</v>
      </c>
      <c r="D418" s="253">
        <v>36</v>
      </c>
      <c r="E418" s="253">
        <v>37</v>
      </c>
      <c r="F418" s="253">
        <v>38</v>
      </c>
      <c r="G418" s="253">
        <v>41</v>
      </c>
      <c r="H418" s="253">
        <v>40</v>
      </c>
      <c r="I418" s="253">
        <v>38</v>
      </c>
      <c r="J418" s="253">
        <v>33</v>
      </c>
      <c r="K418" s="253">
        <v>33</v>
      </c>
      <c r="L418" s="40"/>
      <c r="M418" s="40"/>
      <c r="N418" s="40"/>
      <c r="O418" s="40"/>
      <c r="P418" s="40"/>
      <c r="Q418" s="40"/>
      <c r="R418" s="40"/>
      <c r="S418" s="40"/>
    </row>
    <row r="419" spans="1:45" ht="20.100000000000001" customHeight="1">
      <c r="A419" s="40" t="s">
        <v>845</v>
      </c>
      <c r="D419" s="253">
        <v>45</v>
      </c>
      <c r="E419" s="253">
        <v>46</v>
      </c>
      <c r="F419" s="253">
        <v>47</v>
      </c>
      <c r="G419" s="253">
        <v>50</v>
      </c>
      <c r="H419" s="253">
        <v>48</v>
      </c>
      <c r="I419" s="253">
        <v>47</v>
      </c>
      <c r="J419" s="253">
        <v>47</v>
      </c>
      <c r="K419" s="253">
        <v>50</v>
      </c>
      <c r="L419" s="253">
        <v>46</v>
      </c>
      <c r="M419" s="253">
        <v>47</v>
      </c>
      <c r="N419" s="253">
        <v>43</v>
      </c>
      <c r="O419" s="253">
        <v>46</v>
      </c>
      <c r="P419" s="253">
        <v>42</v>
      </c>
      <c r="Q419" s="253">
        <v>36</v>
      </c>
      <c r="R419" s="253">
        <v>33</v>
      </c>
      <c r="S419" s="88">
        <v>38</v>
      </c>
    </row>
    <row r="420" spans="1:45" ht="20.100000000000001" customHeight="1">
      <c r="A420" s="40" t="s">
        <v>1</v>
      </c>
      <c r="D420" s="253">
        <v>15</v>
      </c>
      <c r="E420" s="253">
        <v>15</v>
      </c>
      <c r="F420" s="253">
        <v>15</v>
      </c>
      <c r="G420" s="253">
        <v>16</v>
      </c>
      <c r="H420" s="253">
        <v>16</v>
      </c>
      <c r="I420" s="253">
        <v>16</v>
      </c>
      <c r="J420" s="253">
        <v>15</v>
      </c>
      <c r="K420" s="253">
        <v>17</v>
      </c>
      <c r="L420" s="253">
        <v>17</v>
      </c>
      <c r="M420" s="253">
        <v>17</v>
      </c>
      <c r="N420" s="253">
        <v>18</v>
      </c>
      <c r="O420" s="253">
        <v>19</v>
      </c>
      <c r="P420" s="253">
        <v>19</v>
      </c>
      <c r="Q420" s="253">
        <v>19</v>
      </c>
      <c r="R420" s="253">
        <v>19</v>
      </c>
      <c r="S420" s="88">
        <v>19</v>
      </c>
    </row>
    <row r="421" spans="1:45" ht="20.100000000000001" customHeight="1">
      <c r="A421" s="40" t="s">
        <v>222</v>
      </c>
      <c r="D421" s="253"/>
      <c r="E421" s="253"/>
      <c r="F421" s="253"/>
      <c r="G421" s="253"/>
      <c r="H421" s="253"/>
      <c r="I421" s="253">
        <v>161</v>
      </c>
      <c r="J421" s="253">
        <v>163</v>
      </c>
      <c r="K421" s="253">
        <v>170</v>
      </c>
      <c r="L421" s="253" t="s">
        <v>68</v>
      </c>
      <c r="M421" s="253" t="s">
        <v>68</v>
      </c>
      <c r="N421" s="253" t="s">
        <v>68</v>
      </c>
      <c r="O421" s="253" t="s">
        <v>68</v>
      </c>
      <c r="P421" s="253" t="s">
        <v>68</v>
      </c>
      <c r="Q421" s="253" t="s">
        <v>68</v>
      </c>
      <c r="R421" s="253" t="s">
        <v>68</v>
      </c>
      <c r="S421" s="253" t="s">
        <v>68</v>
      </c>
    </row>
    <row r="422" spans="1:45" ht="20.100000000000001" customHeight="1">
      <c r="A422" s="107" t="s">
        <v>203</v>
      </c>
      <c r="B422" s="107"/>
      <c r="C422" s="107"/>
      <c r="D422" s="253">
        <v>6</v>
      </c>
      <c r="E422" s="253">
        <v>7</v>
      </c>
      <c r="F422" s="253">
        <v>7</v>
      </c>
      <c r="G422" s="253">
        <v>8</v>
      </c>
      <c r="H422" s="253">
        <v>9</v>
      </c>
      <c r="I422" s="253">
        <v>9</v>
      </c>
      <c r="J422" s="253">
        <v>8</v>
      </c>
      <c r="K422" s="253">
        <v>9</v>
      </c>
      <c r="L422" s="253">
        <v>7</v>
      </c>
      <c r="M422" s="253">
        <v>7</v>
      </c>
      <c r="N422" s="253">
        <v>6</v>
      </c>
      <c r="O422" s="253">
        <v>8</v>
      </c>
      <c r="P422" s="253">
        <v>7</v>
      </c>
      <c r="Q422" s="253">
        <v>5</v>
      </c>
      <c r="R422" s="253">
        <v>7</v>
      </c>
      <c r="S422" s="88">
        <v>7</v>
      </c>
    </row>
    <row r="423" spans="1:45" ht="20.100000000000001" customHeight="1" thickBot="1">
      <c r="A423" s="116" t="s">
        <v>842</v>
      </c>
      <c r="B423" s="294"/>
      <c r="C423" s="295"/>
      <c r="D423" s="338"/>
      <c r="E423" s="338"/>
      <c r="F423" s="338"/>
      <c r="G423" s="338"/>
      <c r="H423" s="338"/>
      <c r="I423" s="338"/>
      <c r="J423" s="338"/>
      <c r="K423" s="338"/>
      <c r="L423" s="338">
        <v>110</v>
      </c>
      <c r="M423" s="338">
        <v>113</v>
      </c>
      <c r="N423" s="338">
        <v>107</v>
      </c>
      <c r="O423" s="338">
        <v>115</v>
      </c>
      <c r="P423" s="338">
        <v>109</v>
      </c>
      <c r="Q423" s="338">
        <v>100</v>
      </c>
      <c r="R423" s="338">
        <v>100</v>
      </c>
      <c r="S423" s="338">
        <v>106</v>
      </c>
    </row>
    <row r="424" spans="1:45" ht="20.100000000000001" customHeight="1" thickTop="1">
      <c r="A424" s="40" t="s">
        <v>221</v>
      </c>
      <c r="D424" s="253"/>
      <c r="E424" s="253"/>
      <c r="F424" s="253"/>
      <c r="G424" s="253"/>
      <c r="H424" s="253"/>
      <c r="I424" s="253"/>
      <c r="J424" s="253"/>
      <c r="K424" s="253"/>
      <c r="L424" s="253">
        <v>35</v>
      </c>
      <c r="M424" s="253">
        <v>33</v>
      </c>
      <c r="N424" s="253">
        <v>36</v>
      </c>
      <c r="O424" s="253">
        <v>39</v>
      </c>
      <c r="P424" s="253">
        <v>31</v>
      </c>
      <c r="Q424" s="253">
        <v>34</v>
      </c>
      <c r="R424" s="253">
        <v>40</v>
      </c>
      <c r="S424" s="88">
        <v>45</v>
      </c>
    </row>
    <row r="425" spans="1:45" ht="20.100000000000001" customHeight="1" thickBot="1">
      <c r="A425" s="116" t="s">
        <v>206</v>
      </c>
      <c r="B425" s="116"/>
      <c r="C425" s="116"/>
      <c r="D425" s="338">
        <v>137</v>
      </c>
      <c r="E425" s="338">
        <v>141</v>
      </c>
      <c r="F425" s="338">
        <v>143</v>
      </c>
      <c r="G425" s="338">
        <v>154</v>
      </c>
      <c r="H425" s="338">
        <v>150</v>
      </c>
      <c r="I425" s="338">
        <v>309</v>
      </c>
      <c r="J425" s="338">
        <v>311</v>
      </c>
      <c r="K425" s="338">
        <v>320</v>
      </c>
      <c r="L425" s="338">
        <v>145</v>
      </c>
      <c r="M425" s="338">
        <v>146</v>
      </c>
      <c r="N425" s="338">
        <v>143</v>
      </c>
      <c r="O425" s="338">
        <v>154</v>
      </c>
      <c r="P425" s="338">
        <v>140</v>
      </c>
      <c r="Q425" s="338">
        <v>135</v>
      </c>
      <c r="R425" s="338">
        <v>140</v>
      </c>
      <c r="S425" s="338">
        <v>151</v>
      </c>
    </row>
    <row r="426" spans="1:45" ht="20.100000000000001" customHeight="1" thickTop="1">
      <c r="A426" s="107" t="s">
        <v>843</v>
      </c>
      <c r="B426" s="107"/>
      <c r="C426" s="107"/>
      <c r="D426" s="334" t="s">
        <v>68</v>
      </c>
      <c r="E426" s="334" t="s">
        <v>68</v>
      </c>
      <c r="F426" s="334" t="s">
        <v>68</v>
      </c>
      <c r="G426" s="334" t="s">
        <v>68</v>
      </c>
      <c r="H426" s="334" t="s">
        <v>68</v>
      </c>
      <c r="I426" s="334" t="s">
        <v>68</v>
      </c>
      <c r="J426" s="334" t="s">
        <v>68</v>
      </c>
      <c r="K426" s="334" t="s">
        <v>68</v>
      </c>
      <c r="L426" s="334">
        <v>163</v>
      </c>
      <c r="M426" s="334">
        <v>167</v>
      </c>
      <c r="N426" s="334">
        <v>171</v>
      </c>
      <c r="O426" s="334">
        <v>192</v>
      </c>
      <c r="P426" s="334">
        <v>194</v>
      </c>
      <c r="Q426" s="334">
        <v>212</v>
      </c>
      <c r="R426" s="334">
        <v>167</v>
      </c>
      <c r="S426" s="334" t="s">
        <v>68</v>
      </c>
    </row>
    <row r="427" spans="1:45" ht="10.15" customHeight="1"/>
    <row r="428" spans="1:45" s="39" customFormat="1" ht="20.100000000000001" customHeight="1">
      <c r="A428" s="40"/>
      <c r="B428" s="40"/>
      <c r="C428" s="40"/>
      <c r="D428" s="88"/>
      <c r="E428" s="88"/>
      <c r="F428" s="88"/>
      <c r="G428" s="88"/>
      <c r="H428" s="88"/>
      <c r="I428" s="88"/>
      <c r="J428" s="88"/>
      <c r="K428" s="88"/>
      <c r="L428" s="88"/>
      <c r="M428" s="88"/>
      <c r="N428" s="88"/>
      <c r="O428" s="88"/>
      <c r="P428" s="88"/>
      <c r="Q428" s="88"/>
      <c r="R428" s="88"/>
      <c r="S428" s="88"/>
      <c r="T428" s="90"/>
      <c r="U428" s="90"/>
      <c r="V428" s="90"/>
      <c r="W428" s="90"/>
      <c r="X428" s="90"/>
      <c r="Y428" s="90"/>
      <c r="Z428" s="90"/>
      <c r="AA428" s="90"/>
      <c r="AB428" s="90"/>
      <c r="AC428" s="90"/>
      <c r="AD428" s="90"/>
      <c r="AE428" s="90"/>
      <c r="AF428" s="90"/>
      <c r="AG428" s="90"/>
      <c r="AH428" s="90"/>
      <c r="AI428" s="90"/>
      <c r="AJ428" s="90"/>
      <c r="AK428" s="90"/>
      <c r="AL428" s="90"/>
      <c r="AM428" s="90"/>
      <c r="AN428" s="90"/>
      <c r="AO428" s="90"/>
      <c r="AP428" s="90"/>
      <c r="AQ428" s="90"/>
      <c r="AR428" s="90"/>
      <c r="AS428" s="90"/>
    </row>
    <row r="429" spans="1:45" ht="20.100000000000001" customHeight="1">
      <c r="A429" s="39" t="s">
        <v>217</v>
      </c>
      <c r="B429" s="42"/>
      <c r="C429" s="42"/>
    </row>
    <row r="430" spans="1:45" ht="20.100000000000001" customHeight="1">
      <c r="A430" s="362"/>
      <c r="B430" s="42"/>
      <c r="C430" s="42"/>
    </row>
    <row r="431" spans="1:45" ht="37.5" customHeight="1" thickBot="1">
      <c r="A431" s="3" t="s">
        <v>3</v>
      </c>
      <c r="B431" s="99"/>
      <c r="C431" s="100"/>
      <c r="D431" s="324" t="s">
        <v>429</v>
      </c>
      <c r="E431" s="324" t="s">
        <v>430</v>
      </c>
      <c r="F431" s="324" t="s">
        <v>431</v>
      </c>
      <c r="G431" s="324" t="s">
        <v>432</v>
      </c>
      <c r="H431" s="324" t="s">
        <v>433</v>
      </c>
      <c r="I431" s="324" t="s">
        <v>434</v>
      </c>
      <c r="J431" s="324" t="s">
        <v>435</v>
      </c>
      <c r="K431" s="324" t="s">
        <v>436</v>
      </c>
      <c r="L431" s="352" t="s">
        <v>682</v>
      </c>
      <c r="M431" s="352" t="s">
        <v>683</v>
      </c>
      <c r="N431" s="352" t="s">
        <v>684</v>
      </c>
      <c r="O431" s="352" t="s">
        <v>685</v>
      </c>
      <c r="P431" s="352" t="s">
        <v>531</v>
      </c>
      <c r="Q431" s="352" t="s">
        <v>532</v>
      </c>
      <c r="R431" s="352" t="s">
        <v>190</v>
      </c>
      <c r="S431" s="324" t="s">
        <v>191</v>
      </c>
    </row>
    <row r="432" spans="1:45" s="39" customFormat="1" ht="20.100000000000001" customHeight="1">
      <c r="A432" s="40" t="s">
        <v>848</v>
      </c>
      <c r="B432" s="40"/>
      <c r="C432" s="40"/>
      <c r="D432" s="253">
        <v>14</v>
      </c>
      <c r="E432" s="253">
        <v>24</v>
      </c>
      <c r="F432" s="253">
        <v>6</v>
      </c>
      <c r="G432" s="253">
        <v>-34</v>
      </c>
      <c r="H432" s="253">
        <v>-38</v>
      </c>
      <c r="I432" s="253">
        <v>14</v>
      </c>
      <c r="J432" s="253">
        <v>7</v>
      </c>
      <c r="K432" s="253">
        <v>46</v>
      </c>
      <c r="L432" s="253">
        <v>20</v>
      </c>
      <c r="M432" s="253">
        <v>28</v>
      </c>
      <c r="N432" s="253">
        <v>4</v>
      </c>
      <c r="O432" s="253">
        <v>12</v>
      </c>
      <c r="P432" s="253">
        <v>-58</v>
      </c>
      <c r="Q432" s="253">
        <v>-61</v>
      </c>
      <c r="R432" s="253">
        <v>-13</v>
      </c>
      <c r="S432" s="253">
        <v>-63</v>
      </c>
      <c r="T432" s="90"/>
      <c r="U432" s="90"/>
      <c r="V432" s="90"/>
      <c r="W432" s="90"/>
      <c r="X432" s="90"/>
      <c r="Y432" s="90"/>
      <c r="Z432" s="90"/>
      <c r="AA432" s="90"/>
      <c r="AB432" s="90"/>
      <c r="AC432" s="90"/>
      <c r="AD432" s="90"/>
      <c r="AE432" s="90"/>
      <c r="AF432" s="90"/>
      <c r="AG432" s="90"/>
      <c r="AH432" s="90"/>
      <c r="AI432" s="90"/>
      <c r="AJ432" s="90"/>
      <c r="AK432" s="90"/>
      <c r="AL432" s="90"/>
      <c r="AM432" s="90"/>
      <c r="AN432" s="90"/>
      <c r="AO432" s="90"/>
      <c r="AP432" s="90"/>
      <c r="AQ432" s="90"/>
      <c r="AR432" s="90"/>
      <c r="AS432" s="90"/>
    </row>
    <row r="433" spans="1:45" s="39" customFormat="1" ht="20.100000000000001" customHeight="1">
      <c r="A433" s="40" t="s">
        <v>221</v>
      </c>
      <c r="B433" s="40"/>
      <c r="C433" s="40"/>
      <c r="D433" s="253">
        <v>9</v>
      </c>
      <c r="E433" s="253">
        <v>34</v>
      </c>
      <c r="F433" s="253">
        <v>15</v>
      </c>
      <c r="G433" s="253">
        <v>0</v>
      </c>
      <c r="H433" s="253">
        <v>12</v>
      </c>
      <c r="I433" s="253">
        <v>15</v>
      </c>
      <c r="J433" s="253">
        <v>5</v>
      </c>
      <c r="K433" s="253">
        <v>15</v>
      </c>
      <c r="S433" s="40"/>
      <c r="T433" s="90"/>
      <c r="U433" s="90"/>
      <c r="V433" s="90"/>
      <c r="W433" s="90"/>
      <c r="X433" s="90"/>
      <c r="Y433" s="90"/>
      <c r="Z433" s="90"/>
      <c r="AA433" s="90"/>
      <c r="AB433" s="90"/>
      <c r="AC433" s="90"/>
      <c r="AD433" s="90"/>
      <c r="AE433" s="90"/>
      <c r="AF433" s="90"/>
      <c r="AG433" s="90"/>
      <c r="AH433" s="90"/>
      <c r="AI433" s="90"/>
      <c r="AJ433" s="90"/>
      <c r="AK433" s="90"/>
      <c r="AL433" s="90"/>
      <c r="AM433" s="90"/>
      <c r="AN433" s="90"/>
      <c r="AO433" s="90"/>
      <c r="AP433" s="90"/>
      <c r="AQ433" s="90"/>
      <c r="AR433" s="90"/>
      <c r="AS433" s="90"/>
    </row>
    <row r="434" spans="1:45" s="39" customFormat="1" ht="20.100000000000001" customHeight="1">
      <c r="A434" s="40" t="s">
        <v>845</v>
      </c>
      <c r="B434" s="40"/>
      <c r="C434" s="40"/>
      <c r="D434" s="253">
        <v>39</v>
      </c>
      <c r="E434" s="253">
        <v>3</v>
      </c>
      <c r="F434" s="253">
        <v>-1</v>
      </c>
      <c r="G434" s="253">
        <v>-4</v>
      </c>
      <c r="H434" s="253">
        <v>36</v>
      </c>
      <c r="I434" s="253">
        <v>1</v>
      </c>
      <c r="J434" s="253">
        <v>1</v>
      </c>
      <c r="K434" s="253">
        <v>19</v>
      </c>
      <c r="L434" s="253">
        <v>39</v>
      </c>
      <c r="M434" s="253">
        <v>1</v>
      </c>
      <c r="N434" s="253">
        <v>-1</v>
      </c>
      <c r="O434" s="253">
        <v>4</v>
      </c>
      <c r="P434" s="253">
        <v>4</v>
      </c>
      <c r="Q434" s="253">
        <v>3</v>
      </c>
      <c r="R434" s="253">
        <v>3</v>
      </c>
      <c r="S434" s="88">
        <v>4</v>
      </c>
      <c r="T434" s="90"/>
      <c r="U434" s="90"/>
      <c r="V434" s="90"/>
      <c r="W434" s="90"/>
      <c r="X434" s="90"/>
      <c r="Y434" s="90"/>
      <c r="Z434" s="90"/>
      <c r="AA434" s="90"/>
      <c r="AB434" s="90"/>
      <c r="AC434" s="90"/>
      <c r="AD434" s="90"/>
      <c r="AE434" s="90"/>
      <c r="AF434" s="90"/>
      <c r="AG434" s="90"/>
      <c r="AH434" s="90"/>
      <c r="AI434" s="90"/>
      <c r="AJ434" s="90"/>
      <c r="AK434" s="90"/>
      <c r="AL434" s="90"/>
      <c r="AM434" s="90"/>
      <c r="AN434" s="90"/>
      <c r="AO434" s="90"/>
      <c r="AP434" s="90"/>
      <c r="AQ434" s="90"/>
      <c r="AR434" s="90"/>
      <c r="AS434" s="90"/>
    </row>
    <row r="435" spans="1:45" s="39" customFormat="1" ht="19.5" customHeight="1">
      <c r="A435" s="40" t="s">
        <v>1</v>
      </c>
      <c r="B435" s="40"/>
      <c r="C435" s="40"/>
      <c r="D435" s="253">
        <v>0</v>
      </c>
      <c r="E435" s="253">
        <v>0</v>
      </c>
      <c r="F435" s="253">
        <v>0</v>
      </c>
      <c r="G435" s="253">
        <v>0</v>
      </c>
      <c r="H435" s="253">
        <v>0</v>
      </c>
      <c r="I435" s="253">
        <v>0</v>
      </c>
      <c r="J435" s="253">
        <v>0</v>
      </c>
      <c r="K435" s="253">
        <v>0</v>
      </c>
      <c r="L435" s="253">
        <v>0</v>
      </c>
      <c r="M435" s="253">
        <v>0</v>
      </c>
      <c r="N435" s="253">
        <v>0</v>
      </c>
      <c r="O435" s="253">
        <v>0</v>
      </c>
      <c r="P435" s="253">
        <v>0</v>
      </c>
      <c r="Q435" s="253">
        <v>0</v>
      </c>
      <c r="R435" s="253">
        <v>0</v>
      </c>
      <c r="S435" s="88">
        <v>0</v>
      </c>
      <c r="T435" s="90"/>
      <c r="U435" s="90"/>
      <c r="V435" s="90"/>
      <c r="W435" s="90"/>
      <c r="X435" s="90"/>
      <c r="Y435" s="90"/>
      <c r="Z435" s="90"/>
      <c r="AA435" s="90"/>
      <c r="AB435" s="90"/>
      <c r="AC435" s="90"/>
      <c r="AD435" s="90"/>
      <c r="AE435" s="90"/>
      <c r="AF435" s="90"/>
      <c r="AG435" s="90"/>
      <c r="AH435" s="90"/>
      <c r="AI435" s="90"/>
      <c r="AJ435" s="90"/>
      <c r="AK435" s="90"/>
      <c r="AL435" s="90"/>
      <c r="AM435" s="90"/>
      <c r="AN435" s="90"/>
      <c r="AO435" s="90"/>
      <c r="AP435" s="90"/>
      <c r="AQ435" s="90"/>
      <c r="AR435" s="90"/>
      <c r="AS435" s="90"/>
    </row>
    <row r="436" spans="1:45" s="39" customFormat="1" ht="20.100000000000001" customHeight="1">
      <c r="A436" s="40" t="s">
        <v>222</v>
      </c>
      <c r="B436" s="40"/>
      <c r="C436" s="40"/>
      <c r="D436" s="253"/>
      <c r="E436" s="253"/>
      <c r="F436" s="253"/>
      <c r="G436" s="253"/>
      <c r="H436" s="253"/>
      <c r="I436" s="253">
        <v>7</v>
      </c>
      <c r="J436" s="253">
        <v>12</v>
      </c>
      <c r="K436" s="253">
        <v>35</v>
      </c>
      <c r="L436" s="253" t="s">
        <v>68</v>
      </c>
      <c r="M436" s="253" t="s">
        <v>68</v>
      </c>
      <c r="N436" s="253" t="s">
        <v>68</v>
      </c>
      <c r="O436" s="253" t="s">
        <v>68</v>
      </c>
      <c r="P436" s="253" t="s">
        <v>68</v>
      </c>
      <c r="Q436" s="253" t="s">
        <v>68</v>
      </c>
      <c r="R436" s="253" t="s">
        <v>68</v>
      </c>
      <c r="S436" s="253" t="s">
        <v>68</v>
      </c>
      <c r="T436" s="90"/>
      <c r="U436" s="90"/>
      <c r="V436" s="90"/>
      <c r="W436" s="90"/>
      <c r="X436" s="90"/>
      <c r="Y436" s="90"/>
      <c r="Z436" s="90"/>
      <c r="AA436" s="90"/>
      <c r="AB436" s="90"/>
      <c r="AC436" s="90"/>
      <c r="AD436" s="90"/>
      <c r="AE436" s="90"/>
      <c r="AF436" s="90"/>
      <c r="AG436" s="90"/>
      <c r="AH436" s="90"/>
      <c r="AI436" s="90"/>
      <c r="AJ436" s="90"/>
      <c r="AK436" s="90"/>
      <c r="AL436" s="90"/>
      <c r="AM436" s="90"/>
      <c r="AN436" s="90"/>
      <c r="AO436" s="90"/>
      <c r="AP436" s="90"/>
      <c r="AQ436" s="90"/>
      <c r="AR436" s="90"/>
      <c r="AS436" s="90"/>
    </row>
    <row r="437" spans="1:45" s="39" customFormat="1" ht="20.100000000000001" customHeight="1">
      <c r="A437" s="107" t="s">
        <v>203</v>
      </c>
      <c r="B437" s="107"/>
      <c r="C437" s="107"/>
      <c r="D437" s="253">
        <v>49</v>
      </c>
      <c r="E437" s="253">
        <v>399</v>
      </c>
      <c r="F437" s="253">
        <v>86</v>
      </c>
      <c r="G437" s="253">
        <v>103</v>
      </c>
      <c r="H437" s="253">
        <v>469</v>
      </c>
      <c r="I437" s="253">
        <v>2</v>
      </c>
      <c r="J437" s="253">
        <v>0</v>
      </c>
      <c r="K437" s="253">
        <v>-1</v>
      </c>
      <c r="L437" s="253">
        <v>-1</v>
      </c>
      <c r="M437" s="253">
        <v>1</v>
      </c>
      <c r="N437" s="253">
        <v>0</v>
      </c>
      <c r="O437" s="253">
        <v>0</v>
      </c>
      <c r="P437" s="253">
        <v>-1</v>
      </c>
      <c r="Q437" s="253">
        <v>0</v>
      </c>
      <c r="R437" s="253">
        <v>-4</v>
      </c>
      <c r="S437" s="88">
        <v>0</v>
      </c>
      <c r="T437" s="90"/>
      <c r="U437" s="90"/>
      <c r="V437" s="90"/>
      <c r="W437" s="90"/>
      <c r="X437" s="90"/>
      <c r="Y437" s="90"/>
      <c r="Z437" s="90"/>
      <c r="AA437" s="90"/>
      <c r="AB437" s="90"/>
      <c r="AC437" s="90"/>
      <c r="AD437" s="90"/>
      <c r="AE437" s="90"/>
      <c r="AF437" s="90"/>
      <c r="AG437" s="90"/>
      <c r="AH437" s="90"/>
      <c r="AI437" s="90"/>
      <c r="AJ437" s="90"/>
      <c r="AK437" s="90"/>
      <c r="AL437" s="90"/>
      <c r="AM437" s="90"/>
      <c r="AN437" s="90"/>
      <c r="AO437" s="90"/>
      <c r="AP437" s="90"/>
      <c r="AQ437" s="90"/>
      <c r="AR437" s="90"/>
      <c r="AS437" s="90"/>
    </row>
    <row r="438" spans="1:45" ht="20.100000000000001" customHeight="1" thickBot="1">
      <c r="A438" s="116" t="s">
        <v>842</v>
      </c>
      <c r="B438" s="294"/>
      <c r="C438" s="295"/>
      <c r="D438" s="338"/>
      <c r="E438" s="338"/>
      <c r="F438" s="338"/>
      <c r="G438" s="338"/>
      <c r="H438" s="338"/>
      <c r="I438" s="338"/>
      <c r="J438" s="338"/>
      <c r="K438" s="338"/>
      <c r="L438" s="338">
        <v>58</v>
      </c>
      <c r="M438" s="338">
        <v>30</v>
      </c>
      <c r="N438" s="338">
        <v>3</v>
      </c>
      <c r="O438" s="338">
        <v>16</v>
      </c>
      <c r="P438" s="338">
        <v>-56</v>
      </c>
      <c r="Q438" s="338">
        <v>-57</v>
      </c>
      <c r="R438" s="338">
        <v>-14</v>
      </c>
      <c r="S438" s="338">
        <v>-59</v>
      </c>
    </row>
    <row r="439" spans="1:45" s="39" customFormat="1" ht="20.100000000000001" customHeight="1" thickTop="1">
      <c r="A439" s="40" t="s">
        <v>221</v>
      </c>
      <c r="B439" s="40"/>
      <c r="C439" s="40"/>
      <c r="D439" s="253"/>
      <c r="E439" s="253"/>
      <c r="F439" s="253"/>
      <c r="G439" s="253"/>
      <c r="H439" s="253"/>
      <c r="I439" s="253"/>
      <c r="J439" s="253"/>
      <c r="K439" s="253"/>
      <c r="L439" s="253">
        <v>22</v>
      </c>
      <c r="M439" s="253">
        <v>29</v>
      </c>
      <c r="N439" s="253">
        <v>5</v>
      </c>
      <c r="O439" s="253">
        <v>5</v>
      </c>
      <c r="P439" s="253">
        <v>-159</v>
      </c>
      <c r="Q439" s="253">
        <v>-24</v>
      </c>
      <c r="R439" s="253">
        <v>-24</v>
      </c>
      <c r="S439" s="88">
        <v>-236</v>
      </c>
      <c r="T439" s="90"/>
      <c r="U439" s="90"/>
      <c r="V439" s="90"/>
      <c r="W439" s="90"/>
      <c r="X439" s="90"/>
      <c r="Y439" s="90"/>
      <c r="Z439" s="90"/>
      <c r="AA439" s="90"/>
      <c r="AB439" s="90"/>
      <c r="AC439" s="90"/>
      <c r="AD439" s="90"/>
      <c r="AE439" s="90"/>
      <c r="AF439" s="90"/>
      <c r="AG439" s="90"/>
      <c r="AH439" s="90"/>
      <c r="AI439" s="90"/>
      <c r="AJ439" s="90"/>
      <c r="AK439" s="90"/>
      <c r="AL439" s="90"/>
      <c r="AM439" s="90"/>
      <c r="AN439" s="90"/>
      <c r="AO439" s="90"/>
      <c r="AP439" s="90"/>
      <c r="AQ439" s="90"/>
      <c r="AR439" s="90"/>
      <c r="AS439" s="90"/>
    </row>
    <row r="440" spans="1:45" ht="20.100000000000001" customHeight="1" thickBot="1">
      <c r="A440" s="116" t="s">
        <v>206</v>
      </c>
      <c r="B440" s="116"/>
      <c r="C440" s="116"/>
      <c r="D440" s="338">
        <v>111</v>
      </c>
      <c r="E440" s="338">
        <v>461</v>
      </c>
      <c r="F440" s="338">
        <v>106</v>
      </c>
      <c r="G440" s="338">
        <v>65</v>
      </c>
      <c r="H440" s="338">
        <v>479</v>
      </c>
      <c r="I440" s="338">
        <v>39</v>
      </c>
      <c r="J440" s="338">
        <v>25</v>
      </c>
      <c r="K440" s="338">
        <v>113</v>
      </c>
      <c r="L440" s="338">
        <v>80</v>
      </c>
      <c r="M440" s="338">
        <v>59</v>
      </c>
      <c r="N440" s="338">
        <v>7</v>
      </c>
      <c r="O440" s="338">
        <v>21</v>
      </c>
      <c r="P440" s="338">
        <v>-215</v>
      </c>
      <c r="Q440" s="338">
        <v>-81</v>
      </c>
      <c r="R440" s="338">
        <v>-37</v>
      </c>
      <c r="S440" s="338">
        <v>-295</v>
      </c>
    </row>
    <row r="441" spans="1:45" ht="20.100000000000001" customHeight="1" thickTop="1">
      <c r="A441" s="107" t="s">
        <v>843</v>
      </c>
      <c r="B441" s="107"/>
      <c r="C441" s="107"/>
      <c r="D441" s="334" t="s">
        <v>68</v>
      </c>
      <c r="E441" s="334" t="s">
        <v>68</v>
      </c>
      <c r="F441" s="334" t="s">
        <v>68</v>
      </c>
      <c r="G441" s="334" t="s">
        <v>68</v>
      </c>
      <c r="H441" s="334" t="s">
        <v>68</v>
      </c>
      <c r="I441" s="334" t="s">
        <v>68</v>
      </c>
      <c r="J441" s="334" t="s">
        <v>68</v>
      </c>
      <c r="K441" s="334" t="s">
        <v>68</v>
      </c>
      <c r="L441" s="334">
        <v>-1</v>
      </c>
      <c r="M441" s="334">
        <v>2</v>
      </c>
      <c r="N441" s="334">
        <v>4</v>
      </c>
      <c r="O441" s="334">
        <v>18</v>
      </c>
      <c r="P441" s="334">
        <v>25</v>
      </c>
      <c r="Q441" s="334">
        <v>32</v>
      </c>
      <c r="R441" s="334">
        <v>14</v>
      </c>
      <c r="S441" s="334" t="s">
        <v>68</v>
      </c>
    </row>
    <row r="442" spans="1:45" ht="10.15" customHeight="1">
      <c r="A442" s="39"/>
      <c r="B442" s="39"/>
      <c r="C442" s="39"/>
    </row>
    <row r="443" spans="1:45" s="361" customFormat="1" ht="20.100000000000001" customHeight="1">
      <c r="A443" s="40" t="s">
        <v>849</v>
      </c>
      <c r="B443" s="362"/>
      <c r="C443" s="362"/>
      <c r="D443" s="88"/>
      <c r="E443" s="88"/>
      <c r="F443" s="88"/>
      <c r="G443" s="88"/>
      <c r="H443" s="88"/>
      <c r="I443" s="88"/>
      <c r="J443" s="88"/>
      <c r="K443" s="88"/>
      <c r="L443" s="88"/>
      <c r="M443" s="88"/>
      <c r="N443" s="88"/>
      <c r="O443" s="88"/>
      <c r="P443" s="88"/>
      <c r="Q443" s="88"/>
      <c r="R443" s="88"/>
      <c r="S443" s="88"/>
      <c r="T443" s="290"/>
      <c r="U443" s="290"/>
      <c r="V443" s="290"/>
      <c r="W443" s="290"/>
      <c r="X443" s="290"/>
      <c r="Y443" s="290"/>
      <c r="Z443" s="290"/>
      <c r="AA443" s="290"/>
      <c r="AB443" s="290"/>
      <c r="AC443" s="290"/>
      <c r="AD443" s="290"/>
      <c r="AE443" s="290"/>
      <c r="AF443" s="290"/>
      <c r="AG443" s="290"/>
      <c r="AH443" s="290"/>
      <c r="AI443" s="290"/>
      <c r="AJ443" s="290"/>
      <c r="AK443" s="290"/>
      <c r="AL443" s="290"/>
      <c r="AM443" s="290"/>
      <c r="AN443" s="290"/>
      <c r="AO443" s="290"/>
      <c r="AP443" s="290"/>
      <c r="AQ443" s="290"/>
      <c r="AR443" s="290"/>
      <c r="AS443" s="290"/>
    </row>
    <row r="444" spans="1:45" s="361" customFormat="1" ht="19.5" customHeight="1">
      <c r="A444" s="40" t="s">
        <v>850</v>
      </c>
      <c r="B444" s="40"/>
      <c r="C444" s="40"/>
      <c r="D444" s="88">
        <v>-1</v>
      </c>
      <c r="E444" s="88">
        <v>9</v>
      </c>
      <c r="F444" s="88">
        <v>3</v>
      </c>
      <c r="G444" s="88">
        <v>2</v>
      </c>
      <c r="H444" s="88">
        <v>1</v>
      </c>
      <c r="I444" s="88">
        <v>1</v>
      </c>
      <c r="J444" s="88">
        <v>1</v>
      </c>
      <c r="K444" s="88">
        <v>42</v>
      </c>
      <c r="L444" s="88">
        <v>20</v>
      </c>
      <c r="M444" s="88">
        <v>17</v>
      </c>
      <c r="N444" s="88">
        <v>2</v>
      </c>
      <c r="O444" s="88">
        <v>26</v>
      </c>
      <c r="P444" s="88">
        <v>-64</v>
      </c>
      <c r="Q444" s="88">
        <v>-66</v>
      </c>
      <c r="R444" s="88">
        <v>-24</v>
      </c>
      <c r="S444" s="88">
        <v>9</v>
      </c>
      <c r="T444" s="290"/>
      <c r="U444" s="290"/>
      <c r="V444" s="290"/>
      <c r="W444" s="290"/>
      <c r="X444" s="290"/>
      <c r="Y444" s="290"/>
      <c r="Z444" s="290"/>
      <c r="AA444" s="290"/>
      <c r="AB444" s="290"/>
      <c r="AC444" s="290"/>
      <c r="AD444" s="290"/>
      <c r="AE444" s="290"/>
      <c r="AF444" s="290"/>
      <c r="AG444" s="290"/>
      <c r="AH444" s="290"/>
      <c r="AI444" s="290"/>
      <c r="AJ444" s="290"/>
      <c r="AK444" s="290"/>
      <c r="AL444" s="290"/>
      <c r="AM444" s="290"/>
      <c r="AN444" s="290"/>
      <c r="AO444" s="290"/>
      <c r="AP444" s="290"/>
      <c r="AQ444" s="290"/>
      <c r="AR444" s="290"/>
      <c r="AS444" s="290"/>
    </row>
    <row r="445" spans="1:45" ht="8.25" customHeight="1">
      <c r="A445" s="39"/>
      <c r="B445" s="39"/>
      <c r="C445" s="39"/>
    </row>
    <row r="446" spans="1:45" ht="20.100000000000001" customHeight="1">
      <c r="A446" s="40" t="s">
        <v>851</v>
      </c>
      <c r="B446" s="39"/>
      <c r="C446" s="39"/>
    </row>
    <row r="447" spans="1:45" ht="20.100000000000001" customHeight="1">
      <c r="B447" s="39"/>
      <c r="C447" s="39"/>
    </row>
    <row r="448" spans="1:45" ht="20.100000000000001" customHeight="1">
      <c r="A448" s="39" t="s">
        <v>219</v>
      </c>
      <c r="B448" s="39"/>
      <c r="C448" s="39"/>
    </row>
    <row r="449" spans="1:45" s="39" customFormat="1" ht="20.100000000000001" customHeight="1">
      <c r="D449" s="88"/>
      <c r="E449" s="88"/>
      <c r="F449" s="88"/>
      <c r="G449" s="88"/>
      <c r="H449" s="88"/>
      <c r="I449" s="88"/>
      <c r="J449" s="88"/>
      <c r="K449" s="88"/>
      <c r="L449" s="88"/>
      <c r="M449" s="88"/>
      <c r="N449" s="88"/>
      <c r="O449" s="88"/>
      <c r="P449" s="88"/>
      <c r="Q449" s="88"/>
      <c r="R449" s="88"/>
      <c r="S449" s="88"/>
      <c r="T449" s="90"/>
      <c r="U449" s="90"/>
      <c r="V449" s="90"/>
      <c r="W449" s="90"/>
      <c r="X449" s="90"/>
      <c r="Y449" s="90"/>
      <c r="Z449" s="90"/>
      <c r="AA449" s="90"/>
      <c r="AB449" s="90"/>
      <c r="AC449" s="90"/>
      <c r="AD449" s="90"/>
      <c r="AE449" s="90"/>
      <c r="AF449" s="90"/>
      <c r="AG449" s="90"/>
      <c r="AH449" s="90"/>
      <c r="AI449" s="90"/>
      <c r="AJ449" s="90"/>
      <c r="AK449" s="90"/>
      <c r="AL449" s="90"/>
      <c r="AM449" s="90"/>
      <c r="AN449" s="90"/>
      <c r="AO449" s="90"/>
      <c r="AP449" s="90"/>
      <c r="AQ449" s="90"/>
      <c r="AR449" s="90"/>
      <c r="AS449" s="90"/>
    </row>
    <row r="450" spans="1:45" s="39" customFormat="1" ht="36.75" thickBot="1">
      <c r="A450" s="3" t="s">
        <v>3</v>
      </c>
      <c r="B450" s="99"/>
      <c r="C450" s="100"/>
      <c r="D450" s="324"/>
      <c r="E450" s="324"/>
      <c r="F450" s="324"/>
      <c r="G450" s="324"/>
      <c r="H450" s="324" t="s">
        <v>433</v>
      </c>
      <c r="I450" s="324" t="s">
        <v>434</v>
      </c>
      <c r="J450" s="324" t="s">
        <v>435</v>
      </c>
      <c r="K450" s="324" t="s">
        <v>436</v>
      </c>
      <c r="L450" s="352" t="s">
        <v>682</v>
      </c>
      <c r="M450" s="352" t="s">
        <v>683</v>
      </c>
      <c r="N450" s="352" t="s">
        <v>684</v>
      </c>
      <c r="O450" s="352" t="s">
        <v>685</v>
      </c>
      <c r="P450" s="352" t="s">
        <v>531</v>
      </c>
      <c r="Q450" s="352" t="s">
        <v>532</v>
      </c>
      <c r="R450" s="352" t="s">
        <v>190</v>
      </c>
      <c r="S450" s="324" t="s">
        <v>191</v>
      </c>
      <c r="T450" s="90"/>
      <c r="U450" s="90"/>
      <c r="V450" s="90"/>
      <c r="W450" s="90"/>
      <c r="X450" s="90"/>
      <c r="Y450" s="90"/>
      <c r="Z450" s="90"/>
      <c r="AA450" s="90"/>
      <c r="AB450" s="90"/>
      <c r="AC450" s="90"/>
      <c r="AD450" s="90"/>
      <c r="AE450" s="90"/>
      <c r="AF450" s="90"/>
      <c r="AG450" s="90"/>
      <c r="AH450" s="90"/>
      <c r="AI450" s="90"/>
      <c r="AJ450" s="90"/>
      <c r="AK450" s="90"/>
      <c r="AL450" s="90"/>
      <c r="AM450" s="90"/>
      <c r="AN450" s="90"/>
      <c r="AO450" s="90"/>
      <c r="AP450" s="90"/>
      <c r="AQ450" s="90"/>
      <c r="AR450" s="90"/>
      <c r="AS450" s="90"/>
    </row>
    <row r="451" spans="1:45" s="39" customFormat="1" ht="20.100000000000001" customHeight="1">
      <c r="A451" s="40" t="s">
        <v>0</v>
      </c>
      <c r="B451" s="40"/>
      <c r="C451" s="40"/>
      <c r="D451" s="88"/>
      <c r="E451" s="88"/>
      <c r="F451" s="88"/>
      <c r="G451" s="88"/>
      <c r="H451" s="253">
        <v>2</v>
      </c>
      <c r="I451" s="253">
        <v>2</v>
      </c>
      <c r="J451" s="253">
        <v>3</v>
      </c>
      <c r="K451" s="253">
        <v>5</v>
      </c>
      <c r="L451" s="253">
        <v>0</v>
      </c>
      <c r="M451" s="253">
        <v>11</v>
      </c>
      <c r="N451" s="253">
        <v>2</v>
      </c>
      <c r="O451" s="253">
        <v>-13</v>
      </c>
      <c r="P451" s="253">
        <v>6</v>
      </c>
      <c r="Q451" s="253">
        <v>6</v>
      </c>
      <c r="R451" s="253">
        <v>11</v>
      </c>
      <c r="S451" s="253">
        <v>-72</v>
      </c>
      <c r="T451" s="90"/>
      <c r="U451" s="90"/>
      <c r="V451" s="90"/>
      <c r="W451" s="90"/>
      <c r="X451" s="90"/>
      <c r="Y451" s="90"/>
      <c r="Z451" s="90"/>
      <c r="AA451" s="90"/>
      <c r="AB451" s="90"/>
      <c r="AC451" s="90"/>
      <c r="AD451" s="90"/>
      <c r="AE451" s="90"/>
      <c r="AF451" s="90"/>
      <c r="AG451" s="90"/>
      <c r="AH451" s="90"/>
      <c r="AI451" s="90"/>
      <c r="AJ451" s="90"/>
      <c r="AK451" s="90"/>
      <c r="AL451" s="90"/>
      <c r="AM451" s="90"/>
      <c r="AN451" s="90"/>
      <c r="AO451" s="90"/>
      <c r="AP451" s="90"/>
      <c r="AQ451" s="90"/>
      <c r="AR451" s="90"/>
      <c r="AS451" s="90"/>
    </row>
    <row r="452" spans="1:45" s="39" customFormat="1" ht="20.100000000000001" customHeight="1">
      <c r="A452" s="40" t="s">
        <v>221</v>
      </c>
      <c r="B452" s="40"/>
      <c r="C452" s="40"/>
      <c r="D452" s="88"/>
      <c r="E452" s="88"/>
      <c r="F452" s="88"/>
      <c r="G452" s="88"/>
      <c r="H452" s="253">
        <v>12</v>
      </c>
      <c r="I452" s="253">
        <v>15</v>
      </c>
      <c r="J452" s="253">
        <v>5</v>
      </c>
      <c r="K452" s="253">
        <v>15</v>
      </c>
      <c r="S452" s="40"/>
      <c r="T452" s="90"/>
      <c r="U452" s="90"/>
      <c r="V452" s="90"/>
      <c r="W452" s="90"/>
      <c r="X452" s="90"/>
      <c r="Y452" s="90"/>
      <c r="Z452" s="90"/>
      <c r="AA452" s="90"/>
      <c r="AB452" s="90"/>
      <c r="AC452" s="90"/>
      <c r="AD452" s="90"/>
      <c r="AE452" s="90"/>
      <c r="AF452" s="90"/>
      <c r="AG452" s="90"/>
      <c r="AH452" s="90"/>
      <c r="AI452" s="90"/>
      <c r="AJ452" s="90"/>
      <c r="AK452" s="90"/>
      <c r="AL452" s="90"/>
      <c r="AM452" s="90"/>
      <c r="AN452" s="90"/>
      <c r="AO452" s="90"/>
      <c r="AP452" s="90"/>
      <c r="AQ452" s="90"/>
      <c r="AR452" s="90"/>
      <c r="AS452" s="90"/>
    </row>
    <row r="453" spans="1:45" s="39" customFormat="1" ht="20.100000000000001" customHeight="1">
      <c r="A453" s="40" t="s">
        <v>845</v>
      </c>
      <c r="B453" s="40"/>
      <c r="C453" s="40"/>
      <c r="D453" s="88"/>
      <c r="E453" s="88"/>
      <c r="F453" s="88"/>
      <c r="G453" s="88"/>
      <c r="H453" s="253">
        <v>36</v>
      </c>
      <c r="I453" s="253">
        <v>1</v>
      </c>
      <c r="J453" s="253">
        <v>1</v>
      </c>
      <c r="K453" s="253">
        <v>19</v>
      </c>
      <c r="L453" s="253">
        <v>39</v>
      </c>
      <c r="M453" s="253">
        <v>1</v>
      </c>
      <c r="N453" s="253">
        <v>-1</v>
      </c>
      <c r="O453" s="253">
        <v>4</v>
      </c>
      <c r="P453" s="253">
        <v>4</v>
      </c>
      <c r="Q453" s="253">
        <v>3</v>
      </c>
      <c r="R453" s="253">
        <v>3</v>
      </c>
      <c r="S453" s="88">
        <v>4</v>
      </c>
      <c r="T453" s="90"/>
      <c r="U453" s="90"/>
      <c r="V453" s="90"/>
      <c r="W453" s="90"/>
      <c r="X453" s="90"/>
      <c r="Y453" s="90"/>
      <c r="Z453" s="90"/>
      <c r="AA453" s="90"/>
      <c r="AB453" s="90"/>
      <c r="AC453" s="90"/>
      <c r="AD453" s="90"/>
      <c r="AE453" s="90"/>
      <c r="AF453" s="90"/>
      <c r="AG453" s="90"/>
      <c r="AH453" s="90"/>
      <c r="AI453" s="90"/>
      <c r="AJ453" s="90"/>
      <c r="AK453" s="90"/>
      <c r="AL453" s="90"/>
      <c r="AM453" s="90"/>
      <c r="AN453" s="90"/>
      <c r="AO453" s="90"/>
      <c r="AP453" s="90"/>
      <c r="AQ453" s="90"/>
      <c r="AR453" s="90"/>
      <c r="AS453" s="90"/>
    </row>
    <row r="454" spans="1:45" s="39" customFormat="1" ht="20.100000000000001" customHeight="1">
      <c r="A454" s="40" t="s">
        <v>1</v>
      </c>
      <c r="B454" s="40"/>
      <c r="C454" s="40"/>
      <c r="D454" s="88"/>
      <c r="E454" s="88"/>
      <c r="F454" s="88"/>
      <c r="G454" s="88"/>
      <c r="H454" s="253">
        <v>0</v>
      </c>
      <c r="I454" s="253">
        <v>0</v>
      </c>
      <c r="J454" s="253">
        <v>0</v>
      </c>
      <c r="K454" s="253">
        <v>0</v>
      </c>
      <c r="L454" s="253">
        <v>0</v>
      </c>
      <c r="M454" s="253">
        <v>0</v>
      </c>
      <c r="N454" s="253">
        <v>0</v>
      </c>
      <c r="O454" s="253">
        <v>0</v>
      </c>
      <c r="P454" s="253">
        <v>0</v>
      </c>
      <c r="Q454" s="253">
        <v>0</v>
      </c>
      <c r="R454" s="253">
        <v>0</v>
      </c>
      <c r="S454" s="88">
        <v>0</v>
      </c>
      <c r="T454" s="90"/>
      <c r="U454" s="90"/>
      <c r="V454" s="90"/>
      <c r="W454" s="90"/>
      <c r="X454" s="90"/>
      <c r="Y454" s="90"/>
      <c r="Z454" s="90"/>
      <c r="AA454" s="90"/>
      <c r="AB454" s="90"/>
      <c r="AC454" s="90"/>
      <c r="AD454" s="90"/>
      <c r="AE454" s="90"/>
      <c r="AF454" s="90"/>
      <c r="AG454" s="90"/>
      <c r="AH454" s="90"/>
      <c r="AI454" s="90"/>
      <c r="AJ454" s="90"/>
      <c r="AK454" s="90"/>
      <c r="AL454" s="90"/>
      <c r="AM454" s="90"/>
      <c r="AN454" s="90"/>
      <c r="AO454" s="90"/>
      <c r="AP454" s="90"/>
      <c r="AQ454" s="90"/>
      <c r="AR454" s="90"/>
      <c r="AS454" s="90"/>
    </row>
    <row r="455" spans="1:45" s="39" customFormat="1" ht="20.100000000000001" customHeight="1">
      <c r="A455" s="40" t="s">
        <v>222</v>
      </c>
      <c r="B455" s="40"/>
      <c r="C455" s="40"/>
      <c r="D455" s="88"/>
      <c r="E455" s="88"/>
      <c r="F455" s="88"/>
      <c r="G455" s="88"/>
      <c r="H455" s="253">
        <v>0</v>
      </c>
      <c r="I455" s="253">
        <v>3</v>
      </c>
      <c r="J455" s="253">
        <v>10</v>
      </c>
      <c r="K455" s="253">
        <v>25</v>
      </c>
      <c r="L455" s="253" t="s">
        <v>68</v>
      </c>
      <c r="M455" s="253" t="s">
        <v>68</v>
      </c>
      <c r="N455" s="253" t="s">
        <v>68</v>
      </c>
      <c r="O455" s="253" t="s">
        <v>68</v>
      </c>
      <c r="P455" s="253" t="s">
        <v>68</v>
      </c>
      <c r="Q455" s="253" t="s">
        <v>68</v>
      </c>
      <c r="R455" s="253" t="s">
        <v>68</v>
      </c>
      <c r="S455" s="253" t="s">
        <v>68</v>
      </c>
      <c r="T455" s="90"/>
      <c r="U455" s="90"/>
      <c r="V455" s="90"/>
      <c r="W455" s="90"/>
      <c r="X455" s="90"/>
      <c r="Y455" s="90"/>
      <c r="Z455" s="90"/>
      <c r="AA455" s="90"/>
      <c r="AB455" s="90"/>
      <c r="AC455" s="90"/>
      <c r="AD455" s="90"/>
      <c r="AE455" s="90"/>
      <c r="AF455" s="90"/>
      <c r="AG455" s="90"/>
      <c r="AH455" s="90"/>
      <c r="AI455" s="90"/>
      <c r="AJ455" s="90"/>
      <c r="AK455" s="90"/>
      <c r="AL455" s="90"/>
      <c r="AM455" s="90"/>
      <c r="AN455" s="90"/>
      <c r="AO455" s="90"/>
      <c r="AP455" s="90"/>
      <c r="AQ455" s="90"/>
      <c r="AR455" s="90"/>
      <c r="AS455" s="90"/>
    </row>
    <row r="456" spans="1:45" s="39" customFormat="1" ht="20.100000000000001" customHeight="1">
      <c r="A456" s="107" t="s">
        <v>203</v>
      </c>
      <c r="B456" s="107"/>
      <c r="C456" s="107"/>
      <c r="D456" s="253"/>
      <c r="E456" s="253"/>
      <c r="F456" s="253"/>
      <c r="G456" s="253"/>
      <c r="H456" s="253">
        <v>501</v>
      </c>
      <c r="I456" s="253">
        <v>2</v>
      </c>
      <c r="J456" s="253">
        <v>0</v>
      </c>
      <c r="K456" s="253">
        <v>-1</v>
      </c>
      <c r="L456" s="253">
        <v>-1</v>
      </c>
      <c r="M456" s="253">
        <v>1</v>
      </c>
      <c r="N456" s="253">
        <v>0</v>
      </c>
      <c r="O456" s="253">
        <v>0</v>
      </c>
      <c r="P456" s="253">
        <v>-1</v>
      </c>
      <c r="Q456" s="253">
        <v>0</v>
      </c>
      <c r="R456" s="253">
        <v>-4</v>
      </c>
      <c r="S456" s="88">
        <v>0</v>
      </c>
      <c r="T456" s="90"/>
      <c r="U456" s="90"/>
      <c r="V456" s="90"/>
      <c r="W456" s="90"/>
      <c r="X456" s="90"/>
      <c r="Y456" s="90"/>
      <c r="Z456" s="90"/>
      <c r="AA456" s="90"/>
      <c r="AB456" s="90"/>
      <c r="AC456" s="90"/>
      <c r="AD456" s="90"/>
      <c r="AE456" s="90"/>
      <c r="AF456" s="90"/>
      <c r="AG456" s="90"/>
      <c r="AH456" s="90"/>
      <c r="AI456" s="90"/>
      <c r="AJ456" s="90"/>
      <c r="AK456" s="90"/>
      <c r="AL456" s="90"/>
      <c r="AM456" s="90"/>
      <c r="AN456" s="90"/>
      <c r="AO456" s="90"/>
      <c r="AP456" s="90"/>
      <c r="AQ456" s="90"/>
      <c r="AR456" s="90"/>
      <c r="AS456" s="90"/>
    </row>
    <row r="457" spans="1:45" ht="20.100000000000001" customHeight="1" thickBot="1">
      <c r="A457" s="116" t="s">
        <v>842</v>
      </c>
      <c r="B457" s="294"/>
      <c r="C457" s="295"/>
      <c r="D457" s="338"/>
      <c r="E457" s="338"/>
      <c r="F457" s="338"/>
      <c r="G457" s="338"/>
      <c r="H457" s="338"/>
      <c r="I457" s="338"/>
      <c r="J457" s="338"/>
      <c r="K457" s="338"/>
      <c r="L457" s="338">
        <v>38</v>
      </c>
      <c r="M457" s="338">
        <v>13</v>
      </c>
      <c r="N457" s="338">
        <v>0</v>
      </c>
      <c r="O457" s="338">
        <v>-10</v>
      </c>
      <c r="P457" s="338">
        <v>8</v>
      </c>
      <c r="Q457" s="338">
        <v>9</v>
      </c>
      <c r="R457" s="338">
        <v>10</v>
      </c>
      <c r="S457" s="338">
        <v>-68</v>
      </c>
    </row>
    <row r="458" spans="1:45" s="39" customFormat="1" ht="20.100000000000001" customHeight="1" thickTop="1">
      <c r="A458" s="40" t="s">
        <v>221</v>
      </c>
      <c r="B458" s="40"/>
      <c r="C458" s="40"/>
      <c r="D458" s="253"/>
      <c r="E458" s="253"/>
      <c r="F458" s="253"/>
      <c r="G458" s="253"/>
      <c r="H458" s="253"/>
      <c r="I458" s="253"/>
      <c r="J458" s="253"/>
      <c r="K458" s="253"/>
      <c r="L458" s="253">
        <v>22</v>
      </c>
      <c r="M458" s="253">
        <v>29</v>
      </c>
      <c r="N458" s="253">
        <v>5</v>
      </c>
      <c r="O458" s="253">
        <v>5</v>
      </c>
      <c r="P458" s="253">
        <v>13</v>
      </c>
      <c r="Q458" s="253">
        <v>3</v>
      </c>
      <c r="R458" s="253">
        <v>-1</v>
      </c>
      <c r="S458" s="88">
        <v>16</v>
      </c>
      <c r="T458" s="90"/>
      <c r="U458" s="90"/>
      <c r="V458" s="90"/>
      <c r="W458" s="90"/>
      <c r="X458" s="90"/>
      <c r="Y458" s="90"/>
      <c r="Z458" s="90"/>
      <c r="AA458" s="90"/>
      <c r="AB458" s="90"/>
      <c r="AC458" s="90"/>
      <c r="AD458" s="90"/>
      <c r="AE458" s="90"/>
      <c r="AF458" s="90"/>
      <c r="AG458" s="90"/>
      <c r="AH458" s="90"/>
      <c r="AI458" s="90"/>
      <c r="AJ458" s="90"/>
      <c r="AK458" s="90"/>
      <c r="AL458" s="90"/>
      <c r="AM458" s="90"/>
      <c r="AN458" s="90"/>
      <c r="AO458" s="90"/>
      <c r="AP458" s="90"/>
      <c r="AQ458" s="90"/>
      <c r="AR458" s="90"/>
      <c r="AS458" s="90"/>
    </row>
    <row r="459" spans="1:45" s="39" customFormat="1" ht="20.100000000000001" customHeight="1" thickBot="1">
      <c r="A459" s="116" t="s">
        <v>206</v>
      </c>
      <c r="B459" s="116"/>
      <c r="C459" s="116"/>
      <c r="D459" s="338"/>
      <c r="E459" s="338"/>
      <c r="F459" s="338"/>
      <c r="G459" s="338"/>
      <c r="H459" s="338">
        <v>551</v>
      </c>
      <c r="I459" s="338">
        <v>23</v>
      </c>
      <c r="J459" s="338">
        <v>19</v>
      </c>
      <c r="K459" s="338">
        <v>63</v>
      </c>
      <c r="L459" s="338">
        <v>61</v>
      </c>
      <c r="M459" s="338">
        <v>42</v>
      </c>
      <c r="N459" s="338">
        <v>5</v>
      </c>
      <c r="O459" s="338">
        <v>-4</v>
      </c>
      <c r="P459" s="338">
        <v>21</v>
      </c>
      <c r="Q459" s="338">
        <v>12</v>
      </c>
      <c r="R459" s="338">
        <v>9</v>
      </c>
      <c r="S459" s="338">
        <v>-53</v>
      </c>
      <c r="T459" s="90"/>
      <c r="U459" s="90"/>
      <c r="V459" s="90"/>
      <c r="W459" s="90"/>
      <c r="X459" s="90"/>
      <c r="Y459" s="90"/>
      <c r="Z459" s="90"/>
      <c r="AA459" s="90"/>
      <c r="AB459" s="90"/>
      <c r="AC459" s="90"/>
      <c r="AD459" s="90"/>
      <c r="AE459" s="90"/>
      <c r="AF459" s="90"/>
      <c r="AG459" s="90"/>
      <c r="AH459" s="90"/>
      <c r="AI459" s="90"/>
      <c r="AJ459" s="90"/>
      <c r="AK459" s="90"/>
      <c r="AL459" s="90"/>
      <c r="AM459" s="90"/>
      <c r="AN459" s="90"/>
      <c r="AO459" s="90"/>
      <c r="AP459" s="90"/>
      <c r="AQ459" s="90"/>
      <c r="AR459" s="90"/>
      <c r="AS459" s="90"/>
    </row>
    <row r="460" spans="1:45" s="39" customFormat="1" ht="20.100000000000001" customHeight="1" thickTop="1">
      <c r="C460" s="362"/>
      <c r="D460" s="88"/>
      <c r="E460" s="88"/>
      <c r="F460" s="88"/>
      <c r="G460" s="88"/>
      <c r="H460" s="88"/>
      <c r="I460" s="88"/>
      <c r="J460" s="88"/>
      <c r="K460" s="88"/>
      <c r="L460" s="290"/>
      <c r="M460" s="290"/>
      <c r="N460" s="290"/>
      <c r="O460" s="290"/>
      <c r="P460" s="88"/>
      <c r="Q460" s="88"/>
      <c r="R460" s="88"/>
      <c r="S460" s="88"/>
      <c r="T460" s="90"/>
      <c r="U460" s="90"/>
      <c r="V460" s="90"/>
      <c r="W460" s="90"/>
      <c r="X460" s="90"/>
      <c r="Y460" s="90"/>
      <c r="Z460" s="90"/>
      <c r="AA460" s="90"/>
      <c r="AB460" s="90"/>
      <c r="AC460" s="90"/>
      <c r="AD460" s="90"/>
      <c r="AE460" s="90"/>
      <c r="AF460" s="90"/>
      <c r="AG460" s="90"/>
      <c r="AH460" s="90"/>
      <c r="AI460" s="90"/>
      <c r="AJ460" s="90"/>
      <c r="AK460" s="90"/>
      <c r="AL460" s="90"/>
      <c r="AM460" s="90"/>
      <c r="AN460" s="90"/>
      <c r="AO460" s="90"/>
      <c r="AP460" s="90"/>
      <c r="AQ460" s="90"/>
      <c r="AR460" s="90"/>
      <c r="AS460" s="90"/>
    </row>
    <row r="461" spans="1:45" s="39" customFormat="1" ht="20.100000000000001" customHeight="1">
      <c r="A461" s="40"/>
      <c r="B461" s="40"/>
      <c r="C461" s="40"/>
      <c r="D461" s="88"/>
      <c r="E461" s="88"/>
      <c r="F461" s="88"/>
      <c r="G461" s="88"/>
      <c r="H461" s="88"/>
      <c r="I461" s="88"/>
      <c r="J461" s="88"/>
      <c r="K461" s="88"/>
      <c r="L461" s="88"/>
      <c r="M461" s="88"/>
      <c r="N461" s="88"/>
      <c r="O461" s="88"/>
      <c r="P461" s="88"/>
      <c r="Q461" s="88"/>
      <c r="R461" s="88"/>
      <c r="S461" s="88"/>
      <c r="T461" s="90"/>
      <c r="U461" s="90"/>
      <c r="V461" s="90"/>
      <c r="W461" s="90"/>
      <c r="X461" s="90"/>
      <c r="Y461" s="90"/>
      <c r="Z461" s="90"/>
      <c r="AA461" s="90"/>
      <c r="AB461" s="90"/>
      <c r="AC461" s="90"/>
      <c r="AD461" s="90"/>
      <c r="AE461" s="90"/>
      <c r="AF461" s="90"/>
      <c r="AG461" s="90"/>
      <c r="AH461" s="90"/>
      <c r="AI461" s="90"/>
      <c r="AJ461" s="90"/>
      <c r="AK461" s="90"/>
      <c r="AL461" s="90"/>
      <c r="AM461" s="90"/>
      <c r="AN461" s="90"/>
      <c r="AO461" s="90"/>
      <c r="AP461" s="90"/>
      <c r="AQ461" s="90"/>
      <c r="AR461" s="90"/>
      <c r="AS461" s="90"/>
    </row>
    <row r="462" spans="1:45" ht="20.100000000000001" customHeight="1">
      <c r="A462" s="39" t="s">
        <v>220</v>
      </c>
      <c r="B462" s="42"/>
      <c r="C462" s="42"/>
    </row>
    <row r="463" spans="1:45" ht="37.5" customHeight="1" thickBot="1">
      <c r="A463" s="3" t="s">
        <v>3</v>
      </c>
      <c r="B463" s="99"/>
      <c r="C463" s="100"/>
      <c r="D463" s="358" t="s">
        <v>775</v>
      </c>
      <c r="E463" s="358" t="s">
        <v>776</v>
      </c>
      <c r="F463" s="358" t="s">
        <v>513</v>
      </c>
      <c r="G463" s="358" t="s">
        <v>514</v>
      </c>
      <c r="H463" s="358" t="s">
        <v>515</v>
      </c>
      <c r="I463" s="358" t="s">
        <v>777</v>
      </c>
      <c r="J463" s="358" t="s">
        <v>517</v>
      </c>
      <c r="K463" s="358" t="s">
        <v>518</v>
      </c>
      <c r="L463" s="358" t="s">
        <v>519</v>
      </c>
      <c r="M463" s="358" t="s">
        <v>520</v>
      </c>
      <c r="N463" s="358" t="s">
        <v>521</v>
      </c>
      <c r="O463" s="358" t="s">
        <v>522</v>
      </c>
      <c r="P463" s="358" t="s">
        <v>79</v>
      </c>
      <c r="Q463" s="358" t="s">
        <v>80</v>
      </c>
      <c r="R463" s="358" t="s">
        <v>81</v>
      </c>
      <c r="S463" s="358" t="s">
        <v>82</v>
      </c>
    </row>
    <row r="464" spans="1:45" s="39" customFormat="1" ht="20.100000000000001" customHeight="1">
      <c r="A464" s="40" t="s">
        <v>852</v>
      </c>
      <c r="B464" s="40"/>
      <c r="C464" s="40"/>
      <c r="D464" s="253">
        <v>855</v>
      </c>
      <c r="E464" s="253">
        <v>863</v>
      </c>
      <c r="F464" s="253">
        <v>852</v>
      </c>
      <c r="G464" s="253">
        <v>838</v>
      </c>
      <c r="H464" s="253">
        <v>806</v>
      </c>
      <c r="I464" s="253">
        <v>832</v>
      </c>
      <c r="J464" s="253">
        <v>834</v>
      </c>
      <c r="K464" s="253">
        <v>961</v>
      </c>
      <c r="L464" s="253">
        <v>983</v>
      </c>
      <c r="M464" s="253">
        <v>1017</v>
      </c>
      <c r="N464" s="253">
        <v>1020</v>
      </c>
      <c r="O464" s="253">
        <v>1032</v>
      </c>
      <c r="P464" s="253">
        <v>987</v>
      </c>
      <c r="Q464" s="253">
        <v>938</v>
      </c>
      <c r="R464" s="253">
        <v>926</v>
      </c>
      <c r="S464" s="88">
        <v>937</v>
      </c>
      <c r="T464" s="90"/>
      <c r="U464" s="90"/>
      <c r="V464" s="90"/>
      <c r="W464" s="90"/>
      <c r="X464" s="90"/>
      <c r="Y464" s="90"/>
      <c r="Z464" s="90"/>
      <c r="AA464" s="90"/>
      <c r="AB464" s="90"/>
      <c r="AC464" s="90"/>
      <c r="AD464" s="90"/>
      <c r="AE464" s="90"/>
      <c r="AF464" s="90"/>
      <c r="AG464" s="90"/>
      <c r="AH464" s="90"/>
      <c r="AI464" s="90"/>
      <c r="AJ464" s="90"/>
      <c r="AK464" s="90"/>
      <c r="AL464" s="90"/>
      <c r="AM464" s="90"/>
      <c r="AN464" s="90"/>
      <c r="AO464" s="90"/>
      <c r="AP464" s="90"/>
      <c r="AQ464" s="90"/>
      <c r="AR464" s="90"/>
      <c r="AS464" s="90"/>
    </row>
    <row r="465" spans="1:45" s="39" customFormat="1" ht="20.100000000000001" customHeight="1">
      <c r="A465" s="40" t="s">
        <v>845</v>
      </c>
      <c r="B465" s="40"/>
      <c r="C465" s="40"/>
      <c r="D465" s="253">
        <v>677</v>
      </c>
      <c r="E465" s="253">
        <v>588</v>
      </c>
      <c r="F465" s="253">
        <v>583</v>
      </c>
      <c r="G465" s="253">
        <v>584</v>
      </c>
      <c r="H465" s="253">
        <v>588</v>
      </c>
      <c r="I465" s="253">
        <v>566</v>
      </c>
      <c r="J465" s="253">
        <v>565</v>
      </c>
      <c r="K465" s="253">
        <v>612</v>
      </c>
      <c r="L465" s="253">
        <v>611</v>
      </c>
      <c r="M465" s="253">
        <v>57</v>
      </c>
      <c r="N465" s="253">
        <v>61</v>
      </c>
      <c r="O465" s="253">
        <v>74</v>
      </c>
      <c r="P465" s="253">
        <v>84</v>
      </c>
      <c r="Q465" s="253">
        <v>70</v>
      </c>
      <c r="R465" s="253">
        <v>77</v>
      </c>
      <c r="S465" s="88">
        <v>77</v>
      </c>
      <c r="T465" s="90"/>
      <c r="U465" s="90"/>
      <c r="V465" s="90"/>
      <c r="W465" s="90"/>
      <c r="X465" s="90"/>
      <c r="Y465" s="90"/>
      <c r="Z465" s="90"/>
      <c r="AA465" s="90"/>
      <c r="AB465" s="90"/>
      <c r="AC465" s="90"/>
      <c r="AD465" s="90"/>
      <c r="AE465" s="90"/>
      <c r="AF465" s="90"/>
      <c r="AG465" s="90"/>
      <c r="AH465" s="90"/>
      <c r="AI465" s="90"/>
      <c r="AJ465" s="90"/>
      <c r="AK465" s="90"/>
      <c r="AL465" s="90"/>
      <c r="AM465" s="90"/>
      <c r="AN465" s="90"/>
      <c r="AO465" s="90"/>
      <c r="AP465" s="90"/>
      <c r="AQ465" s="90"/>
      <c r="AR465" s="90"/>
      <c r="AS465" s="90"/>
    </row>
    <row r="466" spans="1:45" s="39" customFormat="1" ht="20.100000000000001" customHeight="1">
      <c r="A466" s="40" t="s">
        <v>1</v>
      </c>
      <c r="B466" s="40"/>
      <c r="C466" s="40"/>
      <c r="D466" s="253">
        <v>0</v>
      </c>
      <c r="E466" s="253">
        <v>0</v>
      </c>
      <c r="F466" s="253">
        <v>0</v>
      </c>
      <c r="G466" s="253">
        <v>0</v>
      </c>
      <c r="H466" s="253">
        <v>0</v>
      </c>
      <c r="I466" s="253">
        <v>0</v>
      </c>
      <c r="J466" s="253">
        <v>0</v>
      </c>
      <c r="K466" s="253">
        <v>0</v>
      </c>
      <c r="L466" s="253">
        <v>0</v>
      </c>
      <c r="M466" s="253">
        <v>0</v>
      </c>
      <c r="N466" s="253">
        <v>0</v>
      </c>
      <c r="O466" s="253">
        <v>0</v>
      </c>
      <c r="P466" s="253">
        <v>0</v>
      </c>
      <c r="Q466" s="253">
        <v>0</v>
      </c>
      <c r="R466" s="253">
        <v>0</v>
      </c>
      <c r="S466" s="88">
        <v>0</v>
      </c>
      <c r="T466" s="90"/>
      <c r="U466" s="90"/>
      <c r="V466" s="90"/>
      <c r="W466" s="90"/>
      <c r="X466" s="90"/>
      <c r="Y466" s="90"/>
      <c r="Z466" s="90"/>
      <c r="AA466" s="90"/>
      <c r="AB466" s="90"/>
      <c r="AC466" s="90"/>
      <c r="AD466" s="90"/>
      <c r="AE466" s="90"/>
      <c r="AF466" s="90"/>
      <c r="AG466" s="90"/>
      <c r="AH466" s="90"/>
      <c r="AI466" s="90"/>
      <c r="AJ466" s="90"/>
      <c r="AK466" s="90"/>
      <c r="AL466" s="90"/>
      <c r="AM466" s="90"/>
      <c r="AN466" s="90"/>
      <c r="AO466" s="90"/>
      <c r="AP466" s="90"/>
      <c r="AQ466" s="90"/>
      <c r="AR466" s="90"/>
      <c r="AS466" s="90"/>
    </row>
    <row r="467" spans="1:45" ht="20.100000000000001" customHeight="1">
      <c r="A467" s="40" t="s">
        <v>221</v>
      </c>
      <c r="D467" s="253">
        <v>551</v>
      </c>
      <c r="E467" s="253">
        <v>595</v>
      </c>
      <c r="F467" s="253">
        <v>610</v>
      </c>
      <c r="G467" s="253">
        <v>681</v>
      </c>
      <c r="H467" s="253">
        <v>570</v>
      </c>
      <c r="I467" s="253">
        <v>670</v>
      </c>
      <c r="J467" s="253">
        <v>557</v>
      </c>
      <c r="K467" s="253">
        <v>577</v>
      </c>
      <c r="L467" s="253">
        <v>624</v>
      </c>
      <c r="M467" s="253">
        <v>661</v>
      </c>
      <c r="N467" s="253">
        <v>684</v>
      </c>
      <c r="O467" s="253">
        <v>678</v>
      </c>
      <c r="P467" s="253">
        <v>458</v>
      </c>
      <c r="Q467" s="253">
        <v>592</v>
      </c>
      <c r="R467" s="253">
        <v>561</v>
      </c>
      <c r="S467" s="88">
        <v>211</v>
      </c>
    </row>
    <row r="468" spans="1:45" s="39" customFormat="1" ht="20.100000000000001" customHeight="1">
      <c r="A468" s="40" t="s">
        <v>853</v>
      </c>
      <c r="B468" s="40"/>
      <c r="C468" s="40"/>
      <c r="D468" s="253"/>
      <c r="E468" s="253"/>
      <c r="F468" s="253"/>
      <c r="G468" s="253"/>
      <c r="H468" s="253">
        <v>750</v>
      </c>
      <c r="I468" s="253">
        <v>771</v>
      </c>
      <c r="J468" s="253">
        <v>725</v>
      </c>
      <c r="K468" s="253">
        <v>729</v>
      </c>
      <c r="L468" s="253">
        <v>723</v>
      </c>
      <c r="M468" s="253">
        <v>660</v>
      </c>
      <c r="N468" s="253">
        <v>647</v>
      </c>
      <c r="O468" s="253">
        <v>644</v>
      </c>
      <c r="P468" s="253">
        <v>665</v>
      </c>
      <c r="Q468" s="253">
        <v>681</v>
      </c>
      <c r="R468" s="253" t="s">
        <v>68</v>
      </c>
      <c r="S468" s="253" t="s">
        <v>68</v>
      </c>
      <c r="T468" s="90"/>
      <c r="U468" s="90"/>
      <c r="V468" s="90"/>
      <c r="W468" s="90"/>
      <c r="X468" s="90"/>
      <c r="Y468" s="90"/>
      <c r="Z468" s="90"/>
      <c r="AA468" s="90"/>
      <c r="AB468" s="90"/>
      <c r="AC468" s="90"/>
      <c r="AD468" s="90"/>
      <c r="AE468" s="90"/>
      <c r="AF468" s="90"/>
      <c r="AG468" s="90"/>
      <c r="AH468" s="90"/>
      <c r="AI468" s="90"/>
      <c r="AJ468" s="90"/>
      <c r="AK468" s="90"/>
      <c r="AL468" s="90"/>
      <c r="AM468" s="90"/>
      <c r="AN468" s="90"/>
      <c r="AO468" s="90"/>
      <c r="AP468" s="90"/>
      <c r="AQ468" s="90"/>
      <c r="AR468" s="90"/>
      <c r="AS468" s="90"/>
    </row>
    <row r="469" spans="1:45" ht="20.100000000000001" customHeight="1">
      <c r="A469" s="40" t="s">
        <v>203</v>
      </c>
      <c r="D469" s="253">
        <v>3948</v>
      </c>
      <c r="E469" s="253">
        <v>4249</v>
      </c>
      <c r="F469" s="253">
        <v>4284</v>
      </c>
      <c r="G469" s="253">
        <v>4331</v>
      </c>
      <c r="H469" s="253">
        <v>24</v>
      </c>
      <c r="I469" s="253">
        <v>34</v>
      </c>
      <c r="J469" s="253">
        <v>34</v>
      </c>
      <c r="K469" s="253">
        <v>33</v>
      </c>
      <c r="L469" s="253">
        <v>32</v>
      </c>
      <c r="M469" s="253">
        <v>35</v>
      </c>
      <c r="N469" s="253">
        <v>31</v>
      </c>
      <c r="O469" s="253">
        <v>32</v>
      </c>
      <c r="P469" s="253">
        <v>31</v>
      </c>
      <c r="Q469" s="253">
        <v>35</v>
      </c>
      <c r="R469" s="253">
        <v>23</v>
      </c>
      <c r="S469" s="88">
        <v>25</v>
      </c>
    </row>
    <row r="470" spans="1:45" ht="20.100000000000001" customHeight="1" thickBot="1">
      <c r="A470" s="116" t="s">
        <v>223</v>
      </c>
      <c r="B470" s="116"/>
      <c r="C470" s="116"/>
      <c r="D470" s="338">
        <v>6032</v>
      </c>
      <c r="E470" s="338">
        <v>6295</v>
      </c>
      <c r="F470" s="338">
        <v>6328</v>
      </c>
      <c r="G470" s="338">
        <v>6435</v>
      </c>
      <c r="H470" s="338">
        <v>2738</v>
      </c>
      <c r="I470" s="338">
        <v>2872</v>
      </c>
      <c r="J470" s="338">
        <v>2716</v>
      </c>
      <c r="K470" s="338">
        <v>2912</v>
      </c>
      <c r="L470" s="338">
        <v>2973</v>
      </c>
      <c r="M470" s="338">
        <v>2429</v>
      </c>
      <c r="N470" s="338">
        <v>2443</v>
      </c>
      <c r="O470" s="338">
        <v>2461</v>
      </c>
      <c r="P470" s="338">
        <v>2225</v>
      </c>
      <c r="Q470" s="338">
        <v>2316</v>
      </c>
      <c r="R470" s="338">
        <v>1586</v>
      </c>
      <c r="S470" s="338">
        <v>1249</v>
      </c>
    </row>
    <row r="471" spans="1:45" ht="10.15" customHeight="1" thickTop="1">
      <c r="A471" s="39"/>
      <c r="B471" s="39"/>
      <c r="C471" s="39"/>
      <c r="D471" s="253"/>
      <c r="E471" s="253"/>
      <c r="F471" s="253"/>
      <c r="G471" s="253"/>
      <c r="H471" s="253"/>
      <c r="I471" s="253"/>
      <c r="J471" s="253"/>
      <c r="K471" s="253"/>
      <c r="L471" s="253"/>
      <c r="M471" s="253"/>
      <c r="N471" s="253"/>
      <c r="O471" s="253"/>
      <c r="P471" s="253"/>
      <c r="Q471" s="253"/>
      <c r="R471" s="253"/>
      <c r="S471" s="253"/>
    </row>
    <row r="472" spans="1:45" s="39" customFormat="1" ht="20.100000000000001" customHeight="1">
      <c r="A472" s="40" t="s">
        <v>854</v>
      </c>
      <c r="D472" s="88"/>
      <c r="E472" s="88"/>
      <c r="F472" s="88"/>
      <c r="G472" s="88"/>
      <c r="H472" s="88"/>
      <c r="I472" s="88"/>
      <c r="J472" s="88"/>
      <c r="K472" s="88"/>
      <c r="L472" s="88"/>
      <c r="M472" s="88"/>
      <c r="N472" s="88"/>
      <c r="O472" s="88"/>
      <c r="P472" s="88"/>
      <c r="Q472" s="88"/>
      <c r="R472" s="88"/>
      <c r="S472" s="88"/>
      <c r="T472" s="90"/>
      <c r="U472" s="90"/>
      <c r="V472" s="90"/>
      <c r="W472" s="90"/>
      <c r="X472" s="90"/>
      <c r="Y472" s="90"/>
      <c r="Z472" s="90"/>
      <c r="AA472" s="90"/>
      <c r="AB472" s="90"/>
      <c r="AC472" s="90"/>
      <c r="AD472" s="90"/>
      <c r="AE472" s="90"/>
      <c r="AF472" s="90"/>
      <c r="AG472" s="90"/>
      <c r="AH472" s="90"/>
      <c r="AI472" s="90"/>
      <c r="AJ472" s="90"/>
      <c r="AK472" s="90"/>
      <c r="AL472" s="90"/>
      <c r="AM472" s="90"/>
      <c r="AN472" s="90"/>
      <c r="AO472" s="90"/>
      <c r="AP472" s="90"/>
      <c r="AQ472" s="90"/>
      <c r="AR472" s="90"/>
      <c r="AS472" s="90"/>
    </row>
    <row r="473" spans="1:45" s="39" customFormat="1" ht="20.100000000000001" customHeight="1">
      <c r="D473" s="88"/>
      <c r="E473" s="88"/>
      <c r="F473" s="88"/>
      <c r="G473" s="88"/>
      <c r="H473" s="88"/>
      <c r="I473" s="88"/>
      <c r="J473" s="88"/>
      <c r="K473" s="88"/>
      <c r="L473" s="88"/>
      <c r="M473" s="88"/>
      <c r="N473" s="88"/>
      <c r="O473" s="88"/>
      <c r="P473" s="88"/>
      <c r="Q473" s="88"/>
      <c r="R473" s="88"/>
      <c r="S473" s="88"/>
      <c r="T473" s="90"/>
      <c r="U473" s="90"/>
      <c r="V473" s="90"/>
      <c r="W473" s="90"/>
      <c r="X473" s="90"/>
      <c r="Y473" s="90"/>
      <c r="Z473" s="90"/>
      <c r="AA473" s="90"/>
      <c r="AB473" s="90"/>
      <c r="AC473" s="90"/>
      <c r="AD473" s="90"/>
      <c r="AE473" s="90"/>
      <c r="AF473" s="90"/>
      <c r="AG473" s="90"/>
      <c r="AH473" s="90"/>
      <c r="AI473" s="90"/>
      <c r="AJ473" s="90"/>
      <c r="AK473" s="90"/>
      <c r="AL473" s="90"/>
      <c r="AM473" s="90"/>
      <c r="AN473" s="90"/>
      <c r="AO473" s="90"/>
      <c r="AP473" s="90"/>
      <c r="AQ473" s="90"/>
      <c r="AR473" s="90"/>
      <c r="AS473" s="90"/>
    </row>
    <row r="474" spans="1:45" ht="20.100000000000001" customHeight="1">
      <c r="A474" s="39" t="s">
        <v>224</v>
      </c>
      <c r="B474" s="42"/>
      <c r="C474" s="42"/>
    </row>
    <row r="475" spans="1:45" ht="37.5" customHeight="1" thickBot="1">
      <c r="A475" s="3" t="s">
        <v>3</v>
      </c>
      <c r="B475" s="99"/>
      <c r="C475" s="100"/>
      <c r="D475" s="324" t="s">
        <v>429</v>
      </c>
      <c r="E475" s="324" t="s">
        <v>430</v>
      </c>
      <c r="F475" s="324" t="s">
        <v>431</v>
      </c>
      <c r="G475" s="324" t="s">
        <v>432</v>
      </c>
      <c r="H475" s="324" t="s">
        <v>433</v>
      </c>
      <c r="I475" s="324" t="s">
        <v>434</v>
      </c>
      <c r="J475" s="324" t="s">
        <v>435</v>
      </c>
      <c r="K475" s="324" t="s">
        <v>436</v>
      </c>
      <c r="L475" s="352" t="s">
        <v>682</v>
      </c>
      <c r="M475" s="352" t="s">
        <v>683</v>
      </c>
      <c r="N475" s="352" t="s">
        <v>684</v>
      </c>
      <c r="O475" s="352" t="s">
        <v>685</v>
      </c>
      <c r="P475" s="352" t="s">
        <v>531</v>
      </c>
      <c r="Q475" s="352" t="s">
        <v>532</v>
      </c>
      <c r="R475" s="352" t="s">
        <v>190</v>
      </c>
      <c r="S475" s="324" t="s">
        <v>191</v>
      </c>
    </row>
    <row r="476" spans="1:45" s="39" customFormat="1" ht="20.100000000000001" customHeight="1">
      <c r="A476" s="40" t="s">
        <v>0</v>
      </c>
      <c r="B476" s="40"/>
      <c r="C476" s="40"/>
      <c r="D476" s="253">
        <v>38</v>
      </c>
      <c r="E476" s="253">
        <v>58</v>
      </c>
      <c r="F476" s="253">
        <v>74</v>
      </c>
      <c r="G476" s="253">
        <v>77</v>
      </c>
      <c r="H476" s="253">
        <v>30</v>
      </c>
      <c r="I476" s="253">
        <v>31</v>
      </c>
      <c r="J476" s="253">
        <v>46</v>
      </c>
      <c r="K476" s="253">
        <v>52</v>
      </c>
      <c r="L476" s="253">
        <v>27</v>
      </c>
      <c r="M476" s="253">
        <v>35</v>
      </c>
      <c r="N476" s="253">
        <v>35</v>
      </c>
      <c r="O476" s="253">
        <v>72</v>
      </c>
      <c r="P476" s="253">
        <v>34</v>
      </c>
      <c r="Q476" s="253">
        <v>42</v>
      </c>
      <c r="R476" s="253">
        <v>76</v>
      </c>
      <c r="S476" s="88">
        <v>80</v>
      </c>
      <c r="T476" s="90"/>
      <c r="U476" s="90"/>
      <c r="V476" s="90"/>
      <c r="W476" s="90"/>
      <c r="X476" s="90"/>
      <c r="Y476" s="90"/>
      <c r="Z476" s="90"/>
      <c r="AA476" s="90"/>
      <c r="AB476" s="90"/>
      <c r="AC476" s="90"/>
      <c r="AD476" s="90"/>
      <c r="AE476" s="90"/>
      <c r="AF476" s="90"/>
      <c r="AG476" s="90"/>
      <c r="AH476" s="90"/>
      <c r="AI476" s="90"/>
      <c r="AJ476" s="90"/>
      <c r="AK476" s="90"/>
      <c r="AL476" s="90"/>
      <c r="AM476" s="90"/>
      <c r="AN476" s="90"/>
      <c r="AO476" s="90"/>
      <c r="AP476" s="90"/>
      <c r="AQ476" s="90"/>
      <c r="AR476" s="90"/>
      <c r="AS476" s="90"/>
    </row>
    <row r="477" spans="1:45" ht="20.100000000000001" customHeight="1">
      <c r="A477" s="40" t="s">
        <v>221</v>
      </c>
      <c r="D477" s="253">
        <v>5</v>
      </c>
      <c r="E477" s="253">
        <v>13</v>
      </c>
      <c r="F477" s="253">
        <v>13</v>
      </c>
      <c r="G477" s="253">
        <v>36</v>
      </c>
      <c r="H477" s="253">
        <v>3</v>
      </c>
      <c r="I477" s="253">
        <v>8</v>
      </c>
      <c r="J477" s="253">
        <v>13</v>
      </c>
      <c r="K477" s="253">
        <v>20</v>
      </c>
      <c r="L477" s="40"/>
      <c r="M477" s="40"/>
      <c r="N477" s="40"/>
      <c r="O477" s="40"/>
      <c r="P477" s="40"/>
      <c r="Q477" s="40"/>
      <c r="R477" s="40"/>
      <c r="S477" s="40"/>
    </row>
    <row r="478" spans="1:45" s="39" customFormat="1" ht="20.100000000000001" customHeight="1">
      <c r="A478" s="40" t="s">
        <v>845</v>
      </c>
      <c r="B478" s="40"/>
      <c r="C478" s="40"/>
      <c r="D478" s="253">
        <v>68</v>
      </c>
      <c r="E478" s="253">
        <v>136</v>
      </c>
      <c r="F478" s="253">
        <v>53</v>
      </c>
      <c r="G478" s="253">
        <v>58</v>
      </c>
      <c r="H478" s="253">
        <v>31</v>
      </c>
      <c r="I478" s="253">
        <v>31</v>
      </c>
      <c r="J478" s="253">
        <v>42</v>
      </c>
      <c r="K478" s="253">
        <v>114</v>
      </c>
      <c r="L478" s="253">
        <v>48</v>
      </c>
      <c r="M478" s="253">
        <v>39</v>
      </c>
      <c r="N478" s="253">
        <v>32</v>
      </c>
      <c r="O478" s="253">
        <v>42</v>
      </c>
      <c r="P478" s="253">
        <v>25</v>
      </c>
      <c r="Q478" s="253">
        <v>38</v>
      </c>
      <c r="R478" s="253">
        <v>43</v>
      </c>
      <c r="S478" s="88">
        <v>49</v>
      </c>
      <c r="T478" s="90"/>
      <c r="U478" s="90"/>
      <c r="V478" s="90"/>
      <c r="W478" s="90"/>
      <c r="X478" s="90"/>
      <c r="Y478" s="90"/>
      <c r="Z478" s="90"/>
      <c r="AA478" s="90"/>
      <c r="AB478" s="90"/>
      <c r="AC478" s="90"/>
      <c r="AD478" s="90"/>
      <c r="AE478" s="90"/>
      <c r="AF478" s="90"/>
      <c r="AG478" s="90"/>
      <c r="AH478" s="90"/>
      <c r="AI478" s="90"/>
      <c r="AJ478" s="90"/>
      <c r="AK478" s="90"/>
      <c r="AL478" s="90"/>
      <c r="AM478" s="90"/>
      <c r="AN478" s="90"/>
      <c r="AO478" s="90"/>
      <c r="AP478" s="90"/>
      <c r="AQ478" s="90"/>
      <c r="AR478" s="90"/>
      <c r="AS478" s="90"/>
    </row>
    <row r="479" spans="1:45" s="39" customFormat="1" ht="20.100000000000001" customHeight="1">
      <c r="A479" s="40" t="s">
        <v>1</v>
      </c>
      <c r="B479" s="40"/>
      <c r="C479" s="40"/>
      <c r="D479" s="253">
        <v>13</v>
      </c>
      <c r="E479" s="253">
        <v>13</v>
      </c>
      <c r="F479" s="253">
        <v>13</v>
      </c>
      <c r="G479" s="253">
        <v>15</v>
      </c>
      <c r="H479" s="253">
        <v>15</v>
      </c>
      <c r="I479" s="253">
        <v>13</v>
      </c>
      <c r="J479" s="253">
        <v>15</v>
      </c>
      <c r="K479" s="253">
        <v>14</v>
      </c>
      <c r="L479" s="253">
        <v>11</v>
      </c>
      <c r="M479" s="253">
        <v>25</v>
      </c>
      <c r="N479" s="253">
        <v>13</v>
      </c>
      <c r="O479" s="253">
        <v>19</v>
      </c>
      <c r="P479" s="253">
        <v>16</v>
      </c>
      <c r="Q479" s="253">
        <v>17</v>
      </c>
      <c r="R479" s="253">
        <v>18</v>
      </c>
      <c r="S479" s="88">
        <v>20</v>
      </c>
      <c r="T479" s="90"/>
      <c r="U479" s="90"/>
      <c r="V479" s="90"/>
      <c r="W479" s="90"/>
      <c r="X479" s="90"/>
      <c r="Y479" s="90"/>
      <c r="Z479" s="90"/>
      <c r="AA479" s="90"/>
      <c r="AB479" s="90"/>
      <c r="AC479" s="90"/>
      <c r="AD479" s="90"/>
      <c r="AE479" s="90"/>
      <c r="AF479" s="90"/>
      <c r="AG479" s="90"/>
      <c r="AH479" s="90"/>
      <c r="AI479" s="90"/>
      <c r="AJ479" s="90"/>
      <c r="AK479" s="90"/>
      <c r="AL479" s="90"/>
      <c r="AM479" s="90"/>
      <c r="AN479" s="90"/>
      <c r="AO479" s="90"/>
      <c r="AP479" s="90"/>
      <c r="AQ479" s="90"/>
      <c r="AR479" s="90"/>
      <c r="AS479" s="90"/>
    </row>
    <row r="480" spans="1:45" s="39" customFormat="1" ht="20.100000000000001" customHeight="1">
      <c r="A480" s="40" t="s">
        <v>855</v>
      </c>
      <c r="B480" s="361"/>
      <c r="C480" s="361"/>
      <c r="D480" s="316"/>
      <c r="E480" s="316"/>
      <c r="F480" s="316"/>
      <c r="G480" s="316"/>
      <c r="H480" s="253"/>
      <c r="I480" s="253">
        <v>143</v>
      </c>
      <c r="J480" s="253">
        <v>234</v>
      </c>
      <c r="K480" s="253">
        <v>258</v>
      </c>
      <c r="L480" s="253" t="s">
        <v>68</v>
      </c>
      <c r="M480" s="253" t="s">
        <v>68</v>
      </c>
      <c r="N480" s="253" t="s">
        <v>68</v>
      </c>
      <c r="O480" s="253" t="s">
        <v>68</v>
      </c>
      <c r="P480" s="253" t="s">
        <v>68</v>
      </c>
      <c r="Q480" s="253" t="s">
        <v>68</v>
      </c>
      <c r="R480" s="253" t="s">
        <v>68</v>
      </c>
      <c r="S480" s="253" t="s">
        <v>68</v>
      </c>
      <c r="T480" s="90"/>
      <c r="U480" s="90"/>
      <c r="V480" s="90"/>
      <c r="W480" s="90"/>
      <c r="X480" s="90"/>
      <c r="Y480" s="90"/>
      <c r="Z480" s="90"/>
      <c r="AA480" s="90"/>
      <c r="AB480" s="90"/>
      <c r="AC480" s="90"/>
      <c r="AD480" s="90"/>
      <c r="AE480" s="90"/>
      <c r="AF480" s="90"/>
      <c r="AG480" s="90"/>
      <c r="AH480" s="90"/>
      <c r="AI480" s="90"/>
      <c r="AJ480" s="90"/>
      <c r="AK480" s="90"/>
      <c r="AL480" s="90"/>
      <c r="AM480" s="90"/>
      <c r="AN480" s="90"/>
      <c r="AO480" s="90"/>
      <c r="AP480" s="90"/>
      <c r="AQ480" s="90"/>
      <c r="AR480" s="90"/>
      <c r="AS480" s="90"/>
    </row>
    <row r="481" spans="1:45" ht="20.100000000000001" customHeight="1">
      <c r="A481" s="107" t="s">
        <v>203</v>
      </c>
      <c r="B481" s="107"/>
      <c r="C481" s="107"/>
      <c r="D481" s="253">
        <v>5</v>
      </c>
      <c r="E481" s="253">
        <v>5</v>
      </c>
      <c r="F481" s="253">
        <v>9</v>
      </c>
      <c r="G481" s="253">
        <v>11</v>
      </c>
      <c r="H481" s="253">
        <v>5</v>
      </c>
      <c r="I481" s="253">
        <v>10</v>
      </c>
      <c r="J481" s="253">
        <v>6</v>
      </c>
      <c r="K481" s="253">
        <v>13</v>
      </c>
      <c r="L481" s="253">
        <v>3</v>
      </c>
      <c r="M481" s="253">
        <v>7</v>
      </c>
      <c r="N481" s="253">
        <v>1</v>
      </c>
      <c r="O481" s="253">
        <v>3</v>
      </c>
      <c r="P481" s="253">
        <v>1</v>
      </c>
      <c r="Q481" s="253">
        <v>4</v>
      </c>
      <c r="R481" s="253">
        <v>2</v>
      </c>
      <c r="S481" s="88">
        <v>4</v>
      </c>
    </row>
    <row r="482" spans="1:45" ht="20.100000000000001" customHeight="1" thickBot="1">
      <c r="A482" s="116" t="s">
        <v>842</v>
      </c>
      <c r="B482" s="294"/>
      <c r="C482" s="295"/>
      <c r="D482" s="338"/>
      <c r="E482" s="338"/>
      <c r="F482" s="338"/>
      <c r="G482" s="338"/>
      <c r="H482" s="338"/>
      <c r="I482" s="338"/>
      <c r="J482" s="338"/>
      <c r="K482" s="338"/>
      <c r="L482" s="338">
        <v>89</v>
      </c>
      <c r="M482" s="338">
        <v>92</v>
      </c>
      <c r="N482" s="338">
        <v>81</v>
      </c>
      <c r="O482" s="338">
        <v>135</v>
      </c>
      <c r="P482" s="338">
        <v>76</v>
      </c>
      <c r="Q482" s="338">
        <v>99</v>
      </c>
      <c r="R482" s="338">
        <v>139</v>
      </c>
      <c r="S482" s="338">
        <v>153</v>
      </c>
    </row>
    <row r="483" spans="1:45" ht="20.100000000000001" customHeight="1" thickTop="1">
      <c r="A483" s="40" t="s">
        <v>221</v>
      </c>
      <c r="D483" s="253"/>
      <c r="E483" s="253"/>
      <c r="F483" s="253"/>
      <c r="G483" s="253"/>
      <c r="H483" s="253"/>
      <c r="I483" s="253"/>
      <c r="J483" s="253"/>
      <c r="K483" s="253"/>
      <c r="L483" s="253">
        <v>6</v>
      </c>
      <c r="M483" s="253">
        <v>12</v>
      </c>
      <c r="N483" s="253">
        <v>8</v>
      </c>
      <c r="O483" s="253">
        <v>21</v>
      </c>
      <c r="P483" s="253">
        <v>4</v>
      </c>
      <c r="Q483" s="253">
        <v>5</v>
      </c>
      <c r="R483" s="253">
        <v>12</v>
      </c>
      <c r="S483" s="88">
        <v>37</v>
      </c>
    </row>
    <row r="484" spans="1:45" ht="20.100000000000001" customHeight="1" thickBot="1">
      <c r="A484" s="116" t="s">
        <v>856</v>
      </c>
      <c r="B484" s="116"/>
      <c r="C484" s="116"/>
      <c r="D484" s="338">
        <v>129</v>
      </c>
      <c r="E484" s="338">
        <v>226</v>
      </c>
      <c r="F484" s="338">
        <v>162</v>
      </c>
      <c r="G484" s="338">
        <v>197</v>
      </c>
      <c r="H484" s="338">
        <v>84</v>
      </c>
      <c r="I484" s="338">
        <v>236</v>
      </c>
      <c r="J484" s="338">
        <v>355</v>
      </c>
      <c r="K484" s="338">
        <v>471</v>
      </c>
      <c r="L484" s="338">
        <v>95</v>
      </c>
      <c r="M484" s="338">
        <v>104</v>
      </c>
      <c r="N484" s="338">
        <v>88</v>
      </c>
      <c r="O484" s="338">
        <v>156</v>
      </c>
      <c r="P484" s="338">
        <v>80</v>
      </c>
      <c r="Q484" s="338">
        <v>104</v>
      </c>
      <c r="R484" s="338">
        <v>151</v>
      </c>
      <c r="S484" s="338">
        <v>190</v>
      </c>
    </row>
    <row r="485" spans="1:45" ht="10.15" customHeight="1" thickTop="1">
      <c r="A485" s="39"/>
      <c r="B485" s="293"/>
      <c r="C485" s="42"/>
      <c r="D485" s="253"/>
      <c r="E485" s="253"/>
      <c r="F485" s="253"/>
      <c r="G485" s="253"/>
      <c r="H485" s="253"/>
      <c r="I485" s="253"/>
      <c r="J485" s="253"/>
      <c r="K485" s="253"/>
      <c r="L485" s="253"/>
      <c r="M485" s="253"/>
      <c r="N485" s="253"/>
      <c r="O485" s="253"/>
      <c r="P485" s="253"/>
      <c r="Q485" s="253"/>
      <c r="R485" s="253"/>
      <c r="S485" s="253"/>
    </row>
    <row r="486" spans="1:45" ht="20.100000000000001" customHeight="1">
      <c r="A486" s="40" t="s">
        <v>857</v>
      </c>
      <c r="B486" s="39"/>
      <c r="C486" s="39"/>
      <c r="D486" s="88">
        <v>3</v>
      </c>
      <c r="E486" s="88">
        <v>2</v>
      </c>
      <c r="F486" s="88">
        <v>2</v>
      </c>
      <c r="G486" s="88">
        <v>2</v>
      </c>
      <c r="P486" s="362"/>
    </row>
    <row r="487" spans="1:45" s="39" customFormat="1" ht="10.15" customHeight="1">
      <c r="D487" s="88"/>
      <c r="E487" s="88"/>
      <c r="F487" s="88"/>
      <c r="G487" s="88"/>
      <c r="H487" s="88"/>
      <c r="I487" s="88"/>
      <c r="J487" s="88"/>
      <c r="K487" s="88"/>
      <c r="L487" s="88"/>
      <c r="M487" s="88"/>
      <c r="N487" s="88"/>
      <c r="O487" s="88"/>
      <c r="P487" s="88"/>
      <c r="Q487" s="88"/>
      <c r="R487" s="88"/>
      <c r="S487" s="88"/>
      <c r="T487" s="90"/>
      <c r="U487" s="90"/>
      <c r="V487" s="90"/>
      <c r="W487" s="90"/>
      <c r="X487" s="90"/>
      <c r="Y487" s="90"/>
      <c r="Z487" s="90"/>
      <c r="AA487" s="90"/>
      <c r="AB487" s="90"/>
      <c r="AC487" s="90"/>
      <c r="AD487" s="90"/>
      <c r="AE487" s="90"/>
      <c r="AF487" s="90"/>
      <c r="AG487" s="90"/>
      <c r="AH487" s="90"/>
      <c r="AI487" s="90"/>
      <c r="AJ487" s="90"/>
      <c r="AK487" s="90"/>
      <c r="AL487" s="90"/>
      <c r="AM487" s="90"/>
      <c r="AN487" s="90"/>
      <c r="AO487" s="90"/>
      <c r="AP487" s="90"/>
      <c r="AQ487" s="90"/>
      <c r="AR487" s="90"/>
      <c r="AS487" s="90"/>
    </row>
    <row r="488" spans="1:45" s="39" customFormat="1" ht="20.100000000000001" customHeight="1">
      <c r="A488" s="40" t="s">
        <v>689</v>
      </c>
      <c r="D488" s="88"/>
      <c r="E488" s="88"/>
      <c r="F488" s="88"/>
      <c r="G488" s="88"/>
      <c r="H488" s="88"/>
      <c r="I488" s="88"/>
      <c r="J488" s="88"/>
      <c r="K488" s="88"/>
      <c r="L488" s="88"/>
      <c r="M488" s="88"/>
      <c r="N488" s="88"/>
      <c r="O488" s="88"/>
      <c r="P488" s="88"/>
      <c r="Q488" s="88"/>
      <c r="R488" s="88"/>
      <c r="S488" s="88"/>
      <c r="T488" s="90"/>
      <c r="U488" s="90"/>
      <c r="V488" s="90"/>
      <c r="W488" s="90"/>
      <c r="X488" s="90"/>
      <c r="Y488" s="90"/>
      <c r="Z488" s="90"/>
      <c r="AA488" s="90"/>
      <c r="AB488" s="90"/>
      <c r="AC488" s="90"/>
      <c r="AD488" s="90"/>
      <c r="AE488" s="90"/>
      <c r="AF488" s="90"/>
      <c r="AG488" s="90"/>
      <c r="AH488" s="90"/>
      <c r="AI488" s="90"/>
      <c r="AJ488" s="90"/>
      <c r="AK488" s="90"/>
      <c r="AL488" s="90"/>
      <c r="AM488" s="90"/>
      <c r="AN488" s="90"/>
      <c r="AO488" s="90"/>
      <c r="AP488" s="90"/>
      <c r="AQ488" s="90"/>
      <c r="AR488" s="90"/>
      <c r="AS488" s="90"/>
    </row>
    <row r="489" spans="1:45" s="39" customFormat="1" ht="20.100000000000001" customHeight="1">
      <c r="A489" s="40" t="s">
        <v>858</v>
      </c>
      <c r="D489" s="88"/>
      <c r="E489" s="88"/>
      <c r="F489" s="88"/>
      <c r="G489" s="88"/>
      <c r="H489" s="88"/>
      <c r="I489" s="88"/>
      <c r="J489" s="88"/>
      <c r="K489" s="88"/>
      <c r="L489" s="88"/>
      <c r="M489" s="88"/>
      <c r="N489" s="88"/>
      <c r="O489" s="88"/>
      <c r="P489" s="88"/>
      <c r="Q489" s="88"/>
      <c r="R489" s="88"/>
      <c r="S489" s="88"/>
      <c r="T489" s="90"/>
      <c r="U489" s="90"/>
      <c r="V489" s="90"/>
      <c r="W489" s="90"/>
      <c r="X489" s="90"/>
      <c r="Y489" s="90"/>
      <c r="Z489" s="90"/>
      <c r="AA489" s="90"/>
      <c r="AB489" s="90"/>
      <c r="AC489" s="90"/>
      <c r="AD489" s="90"/>
      <c r="AE489" s="90"/>
      <c r="AF489" s="90"/>
      <c r="AG489" s="90"/>
      <c r="AH489" s="90"/>
      <c r="AI489" s="90"/>
      <c r="AJ489" s="90"/>
      <c r="AK489" s="90"/>
      <c r="AL489" s="90"/>
      <c r="AM489" s="90"/>
      <c r="AN489" s="90"/>
      <c r="AO489" s="90"/>
      <c r="AP489" s="90"/>
      <c r="AQ489" s="90"/>
      <c r="AR489" s="90"/>
      <c r="AS489" s="90"/>
    </row>
    <row r="490" spans="1:45" s="39" customFormat="1" ht="20.100000000000001" customHeight="1">
      <c r="D490" s="88"/>
      <c r="E490" s="88"/>
      <c r="F490" s="88"/>
      <c r="G490" s="88"/>
      <c r="H490" s="88"/>
      <c r="I490" s="88"/>
      <c r="J490" s="88"/>
      <c r="K490" s="88"/>
      <c r="L490" s="88"/>
      <c r="M490" s="88"/>
      <c r="N490" s="88"/>
      <c r="O490" s="88"/>
      <c r="P490" s="88"/>
      <c r="Q490" s="88"/>
      <c r="R490" s="88"/>
      <c r="S490" s="88"/>
      <c r="T490" s="90"/>
      <c r="U490" s="90"/>
      <c r="V490" s="90"/>
      <c r="W490" s="90"/>
      <c r="X490" s="90"/>
      <c r="Y490" s="90"/>
      <c r="Z490" s="90"/>
      <c r="AA490" s="90"/>
      <c r="AB490" s="90"/>
      <c r="AC490" s="90"/>
      <c r="AD490" s="90"/>
      <c r="AE490" s="90"/>
      <c r="AF490" s="90"/>
      <c r="AG490" s="90"/>
      <c r="AH490" s="90"/>
      <c r="AI490" s="90"/>
      <c r="AJ490" s="90"/>
      <c r="AK490" s="90"/>
      <c r="AL490" s="90"/>
      <c r="AM490" s="90"/>
      <c r="AN490" s="90"/>
      <c r="AO490" s="90"/>
      <c r="AP490" s="90"/>
      <c r="AQ490" s="90"/>
      <c r="AR490" s="90"/>
      <c r="AS490" s="90"/>
    </row>
    <row r="491" spans="1:45" ht="20.100000000000001" customHeight="1">
      <c r="A491" s="39" t="s">
        <v>225</v>
      </c>
      <c r="B491" s="42"/>
      <c r="C491" s="42"/>
    </row>
    <row r="492" spans="1:45" ht="37.5" customHeight="1" thickBot="1">
      <c r="A492" s="3" t="s">
        <v>3</v>
      </c>
      <c r="B492" s="99"/>
      <c r="C492" s="100"/>
      <c r="D492" s="324" t="s">
        <v>429</v>
      </c>
      <c r="E492" s="324" t="s">
        <v>430</v>
      </c>
      <c r="F492" s="324" t="s">
        <v>431</v>
      </c>
      <c r="G492" s="324" t="s">
        <v>432</v>
      </c>
      <c r="H492" s="324" t="s">
        <v>433</v>
      </c>
      <c r="I492" s="324" t="s">
        <v>434</v>
      </c>
      <c r="J492" s="324" t="s">
        <v>435</v>
      </c>
      <c r="K492" s="324" t="s">
        <v>436</v>
      </c>
      <c r="L492" s="352" t="s">
        <v>682</v>
      </c>
      <c r="M492" s="352" t="s">
        <v>683</v>
      </c>
      <c r="N492" s="352" t="s">
        <v>684</v>
      </c>
      <c r="O492" s="352" t="s">
        <v>685</v>
      </c>
      <c r="P492" s="352" t="s">
        <v>531</v>
      </c>
      <c r="Q492" s="352" t="s">
        <v>532</v>
      </c>
      <c r="R492" s="352" t="s">
        <v>190</v>
      </c>
      <c r="S492" s="324" t="s">
        <v>191</v>
      </c>
    </row>
    <row r="493" spans="1:45" s="39" customFormat="1" ht="20.100000000000001" customHeight="1">
      <c r="A493" s="40" t="s">
        <v>0</v>
      </c>
      <c r="B493" s="40"/>
      <c r="C493" s="40"/>
      <c r="D493" s="253">
        <v>0</v>
      </c>
      <c r="E493" s="253">
        <v>5</v>
      </c>
      <c r="F493" s="253">
        <v>7</v>
      </c>
      <c r="G493" s="253">
        <v>0</v>
      </c>
      <c r="H493" s="253">
        <v>4</v>
      </c>
      <c r="I493" s="253">
        <v>3</v>
      </c>
      <c r="J493" s="253">
        <v>0</v>
      </c>
      <c r="K493" s="253">
        <v>63</v>
      </c>
      <c r="L493" s="253">
        <v>0</v>
      </c>
      <c r="M493" s="253">
        <v>0</v>
      </c>
      <c r="N493" s="253">
        <v>2</v>
      </c>
      <c r="O493" s="253">
        <v>4</v>
      </c>
      <c r="P493" s="253">
        <v>0</v>
      </c>
      <c r="Q493" s="253">
        <v>0</v>
      </c>
      <c r="R493" s="253">
        <v>3</v>
      </c>
      <c r="S493" s="88">
        <v>0</v>
      </c>
      <c r="T493" s="90"/>
      <c r="U493" s="90"/>
      <c r="V493" s="90"/>
      <c r="W493" s="90"/>
      <c r="X493" s="90"/>
      <c r="Y493" s="90"/>
      <c r="Z493" s="90"/>
      <c r="AA493" s="90"/>
      <c r="AB493" s="90"/>
      <c r="AC493" s="90"/>
      <c r="AD493" s="90"/>
      <c r="AE493" s="90"/>
      <c r="AF493" s="90"/>
      <c r="AG493" s="90"/>
      <c r="AH493" s="90"/>
      <c r="AI493" s="90"/>
      <c r="AJ493" s="90"/>
      <c r="AK493" s="90"/>
      <c r="AL493" s="90"/>
      <c r="AM493" s="90"/>
      <c r="AN493" s="90"/>
      <c r="AO493" s="90"/>
      <c r="AP493" s="90"/>
      <c r="AQ493" s="90"/>
      <c r="AR493" s="90"/>
      <c r="AS493" s="90"/>
    </row>
    <row r="494" spans="1:45" ht="20.100000000000001" customHeight="1">
      <c r="A494" s="40" t="s">
        <v>221</v>
      </c>
      <c r="D494" s="253">
        <v>0</v>
      </c>
      <c r="E494" s="253">
        <v>1</v>
      </c>
      <c r="F494" s="253">
        <v>3</v>
      </c>
      <c r="G494" s="253">
        <v>62</v>
      </c>
      <c r="H494" s="253">
        <v>1</v>
      </c>
      <c r="I494" s="253">
        <v>39</v>
      </c>
      <c r="J494" s="253">
        <v>9</v>
      </c>
      <c r="K494" s="253">
        <v>-1</v>
      </c>
      <c r="L494" s="40"/>
      <c r="M494" s="40"/>
      <c r="N494" s="40"/>
      <c r="O494" s="40"/>
      <c r="P494" s="40"/>
      <c r="Q494" s="40"/>
      <c r="R494" s="40"/>
      <c r="S494" s="40"/>
    </row>
    <row r="495" spans="1:45" s="39" customFormat="1" ht="20.100000000000001" customHeight="1">
      <c r="A495" s="40" t="s">
        <v>845</v>
      </c>
      <c r="B495" s="40"/>
      <c r="C495" s="40"/>
      <c r="D495" s="253">
        <v>4</v>
      </c>
      <c r="E495" s="253">
        <v>0</v>
      </c>
      <c r="F495" s="253">
        <v>1</v>
      </c>
      <c r="G495" s="253">
        <v>3</v>
      </c>
      <c r="H495" s="253">
        <v>7</v>
      </c>
      <c r="I495" s="253">
        <v>-1</v>
      </c>
      <c r="J495" s="253">
        <v>106</v>
      </c>
      <c r="K495" s="253">
        <v>2</v>
      </c>
      <c r="L495" s="253">
        <v>0</v>
      </c>
      <c r="M495" s="253">
        <v>0</v>
      </c>
      <c r="N495" s="253">
        <v>2</v>
      </c>
      <c r="O495" s="253">
        <v>0</v>
      </c>
      <c r="P495" s="253">
        <v>0</v>
      </c>
      <c r="Q495" s="253">
        <v>0</v>
      </c>
      <c r="R495" s="253">
        <v>3</v>
      </c>
      <c r="S495" s="253">
        <v>1</v>
      </c>
      <c r="T495" s="90"/>
      <c r="U495" s="90"/>
      <c r="V495" s="90"/>
      <c r="W495" s="90"/>
      <c r="X495" s="90"/>
      <c r="Y495" s="90"/>
      <c r="Z495" s="90"/>
      <c r="AA495" s="90"/>
      <c r="AB495" s="90"/>
      <c r="AC495" s="90"/>
      <c r="AD495" s="90"/>
      <c r="AE495" s="90"/>
      <c r="AF495" s="90"/>
      <c r="AG495" s="90"/>
      <c r="AH495" s="90"/>
      <c r="AI495" s="90"/>
      <c r="AJ495" s="90"/>
      <c r="AK495" s="90"/>
      <c r="AL495" s="90"/>
      <c r="AM495" s="90"/>
      <c r="AN495" s="90"/>
      <c r="AO495" s="90"/>
      <c r="AP495" s="90"/>
      <c r="AQ495" s="90"/>
      <c r="AR495" s="90"/>
      <c r="AS495" s="90"/>
    </row>
    <row r="496" spans="1:45" s="39" customFormat="1" ht="20.100000000000001" customHeight="1">
      <c r="A496" s="40" t="s">
        <v>1</v>
      </c>
      <c r="B496" s="40"/>
      <c r="C496" s="40"/>
      <c r="D496" s="253">
        <v>0</v>
      </c>
      <c r="E496" s="253">
        <v>0</v>
      </c>
      <c r="F496" s="253">
        <v>0</v>
      </c>
      <c r="G496" s="253">
        <v>0</v>
      </c>
      <c r="H496" s="253">
        <v>0</v>
      </c>
      <c r="I496" s="253">
        <v>0</v>
      </c>
      <c r="J496" s="253">
        <v>0</v>
      </c>
      <c r="K496" s="253">
        <v>0</v>
      </c>
      <c r="L496" s="253">
        <v>0</v>
      </c>
      <c r="M496" s="253">
        <v>0</v>
      </c>
      <c r="N496" s="253">
        <v>0</v>
      </c>
      <c r="O496" s="253">
        <v>0</v>
      </c>
      <c r="P496" s="253">
        <v>0</v>
      </c>
      <c r="Q496" s="253">
        <v>0</v>
      </c>
      <c r="R496" s="253">
        <v>0</v>
      </c>
      <c r="S496" s="253">
        <v>0</v>
      </c>
      <c r="T496" s="90"/>
      <c r="U496" s="90"/>
      <c r="V496" s="90"/>
      <c r="W496" s="90"/>
      <c r="X496" s="90"/>
      <c r="Y496" s="90"/>
      <c r="Z496" s="90"/>
      <c r="AA496" s="90"/>
      <c r="AB496" s="90"/>
      <c r="AC496" s="90"/>
      <c r="AD496" s="90"/>
      <c r="AE496" s="90"/>
      <c r="AF496" s="90"/>
      <c r="AG496" s="90"/>
      <c r="AH496" s="90"/>
      <c r="AI496" s="90"/>
      <c r="AJ496" s="90"/>
      <c r="AK496" s="90"/>
      <c r="AL496" s="90"/>
      <c r="AM496" s="90"/>
      <c r="AN496" s="90"/>
      <c r="AO496" s="90"/>
      <c r="AP496" s="90"/>
      <c r="AQ496" s="90"/>
      <c r="AR496" s="90"/>
      <c r="AS496" s="90"/>
    </row>
    <row r="497" spans="1:45" s="39" customFormat="1" ht="20.100000000000001" customHeight="1">
      <c r="A497" s="40" t="s">
        <v>222</v>
      </c>
      <c r="B497" s="40"/>
      <c r="C497" s="40"/>
      <c r="D497" s="253"/>
      <c r="E497" s="253"/>
      <c r="F497" s="253"/>
      <c r="G497" s="253"/>
      <c r="H497" s="253"/>
      <c r="I497" s="253">
        <v>2</v>
      </c>
      <c r="J497" s="253">
        <v>-1</v>
      </c>
      <c r="K497" s="253">
        <v>3</v>
      </c>
      <c r="L497" s="253" t="s">
        <v>68</v>
      </c>
      <c r="M497" s="253" t="s">
        <v>68</v>
      </c>
      <c r="N497" s="253" t="s">
        <v>68</v>
      </c>
      <c r="O497" s="253" t="s">
        <v>68</v>
      </c>
      <c r="P497" s="253" t="s">
        <v>68</v>
      </c>
      <c r="Q497" s="253" t="s">
        <v>68</v>
      </c>
      <c r="R497" s="253" t="s">
        <v>68</v>
      </c>
      <c r="S497" s="253" t="s">
        <v>68</v>
      </c>
      <c r="T497" s="90"/>
      <c r="U497" s="90"/>
      <c r="V497" s="90"/>
      <c r="W497" s="90"/>
      <c r="X497" s="90"/>
      <c r="Y497" s="90"/>
      <c r="Z497" s="90"/>
      <c r="AA497" s="90"/>
      <c r="AB497" s="90"/>
      <c r="AC497" s="90"/>
      <c r="AD497" s="90"/>
      <c r="AE497" s="90"/>
      <c r="AF497" s="90"/>
      <c r="AG497" s="90"/>
      <c r="AH497" s="90"/>
      <c r="AI497" s="90"/>
      <c r="AJ497" s="90"/>
      <c r="AK497" s="90"/>
      <c r="AL497" s="90"/>
      <c r="AM497" s="90"/>
      <c r="AN497" s="90"/>
      <c r="AO497" s="90"/>
      <c r="AP497" s="90"/>
      <c r="AQ497" s="90"/>
      <c r="AR497" s="90"/>
      <c r="AS497" s="90"/>
    </row>
    <row r="498" spans="1:45" ht="20.100000000000001" customHeight="1">
      <c r="A498" s="107" t="s">
        <v>203</v>
      </c>
      <c r="B498" s="107"/>
      <c r="C498" s="107"/>
      <c r="D498" s="253">
        <v>2</v>
      </c>
      <c r="E498" s="253">
        <v>2</v>
      </c>
      <c r="F498" s="253">
        <v>10</v>
      </c>
      <c r="G498" s="253">
        <v>4</v>
      </c>
      <c r="H498" s="253">
        <v>3270</v>
      </c>
      <c r="I498" s="253">
        <v>102</v>
      </c>
      <c r="J498" s="253">
        <v>114</v>
      </c>
      <c r="K498" s="253">
        <v>86</v>
      </c>
      <c r="L498" s="253">
        <v>20</v>
      </c>
      <c r="M498" s="253">
        <v>162</v>
      </c>
      <c r="N498" s="253">
        <v>44</v>
      </c>
      <c r="O498" s="253">
        <v>10</v>
      </c>
      <c r="P498" s="253">
        <v>6</v>
      </c>
      <c r="Q498" s="253">
        <v>9</v>
      </c>
      <c r="R498" s="253">
        <v>2</v>
      </c>
      <c r="S498" s="253">
        <v>5</v>
      </c>
    </row>
    <row r="499" spans="1:45" ht="20.100000000000001" customHeight="1" thickBot="1">
      <c r="A499" s="116" t="s">
        <v>842</v>
      </c>
      <c r="B499" s="294"/>
      <c r="C499" s="295"/>
      <c r="D499" s="338"/>
      <c r="E499" s="338"/>
      <c r="F499" s="338"/>
      <c r="G499" s="338"/>
      <c r="H499" s="338"/>
      <c r="I499" s="338"/>
      <c r="J499" s="338"/>
      <c r="K499" s="338"/>
      <c r="L499" s="338">
        <v>20</v>
      </c>
      <c r="M499" s="338">
        <v>162</v>
      </c>
      <c r="N499" s="338">
        <v>48</v>
      </c>
      <c r="O499" s="338">
        <v>14</v>
      </c>
      <c r="P499" s="338">
        <v>6</v>
      </c>
      <c r="Q499" s="338">
        <v>10</v>
      </c>
      <c r="R499" s="338">
        <v>7</v>
      </c>
      <c r="S499" s="338">
        <v>6</v>
      </c>
    </row>
    <row r="500" spans="1:45" ht="20.100000000000001" customHeight="1" thickTop="1">
      <c r="A500" s="40" t="s">
        <v>221</v>
      </c>
      <c r="D500" s="253"/>
      <c r="E500" s="253"/>
      <c r="F500" s="253"/>
      <c r="G500" s="253"/>
      <c r="H500" s="253"/>
      <c r="I500" s="253"/>
      <c r="J500" s="253"/>
      <c r="K500" s="253"/>
      <c r="L500" s="253">
        <v>0</v>
      </c>
      <c r="M500" s="253">
        <v>18</v>
      </c>
      <c r="N500" s="253">
        <v>16</v>
      </c>
      <c r="O500" s="253">
        <v>1</v>
      </c>
      <c r="P500" s="253">
        <v>7</v>
      </c>
      <c r="Q500" s="253">
        <v>-3</v>
      </c>
      <c r="R500" s="253">
        <v>0</v>
      </c>
      <c r="S500" s="253">
        <v>0</v>
      </c>
    </row>
    <row r="501" spans="1:45" ht="20.100000000000001" customHeight="1" thickBot="1">
      <c r="A501" s="116" t="s">
        <v>206</v>
      </c>
      <c r="B501" s="116"/>
      <c r="C501" s="116"/>
      <c r="D501" s="338">
        <v>6</v>
      </c>
      <c r="E501" s="338">
        <v>8</v>
      </c>
      <c r="F501" s="338">
        <v>21</v>
      </c>
      <c r="G501" s="338">
        <v>70</v>
      </c>
      <c r="H501" s="338">
        <v>3282</v>
      </c>
      <c r="I501" s="338">
        <v>145</v>
      </c>
      <c r="J501" s="338">
        <v>227</v>
      </c>
      <c r="K501" s="338">
        <v>152</v>
      </c>
      <c r="L501" s="338">
        <v>21</v>
      </c>
      <c r="M501" s="338">
        <v>180</v>
      </c>
      <c r="N501" s="338">
        <v>64</v>
      </c>
      <c r="O501" s="338">
        <v>16</v>
      </c>
      <c r="P501" s="338">
        <v>12</v>
      </c>
      <c r="Q501" s="338">
        <v>6</v>
      </c>
      <c r="R501" s="338">
        <v>8</v>
      </c>
      <c r="S501" s="338">
        <v>6</v>
      </c>
    </row>
    <row r="502" spans="1:45" ht="10.15" customHeight="1" thickTop="1">
      <c r="A502" s="210"/>
      <c r="B502" s="39"/>
      <c r="C502" s="39"/>
    </row>
    <row r="503" spans="1:45" ht="20.100000000000001" customHeight="1">
      <c r="A503" s="210"/>
      <c r="B503" s="39"/>
      <c r="C503" s="39"/>
      <c r="P503" s="362"/>
    </row>
    <row r="504" spans="1:45" ht="20.100000000000001" customHeight="1">
      <c r="A504" s="210"/>
      <c r="B504" s="39"/>
      <c r="C504" s="39"/>
    </row>
    <row r="505" spans="1:45" ht="20.100000000000001" customHeight="1">
      <c r="A505" s="39" t="s">
        <v>226</v>
      </c>
      <c r="B505" s="39"/>
      <c r="C505" s="39"/>
    </row>
    <row r="506" spans="1:45" ht="37.5" customHeight="1" thickBot="1">
      <c r="A506" s="3" t="s">
        <v>3</v>
      </c>
      <c r="B506" s="99"/>
      <c r="C506" s="100"/>
      <c r="D506" s="324" t="s">
        <v>429</v>
      </c>
      <c r="E506" s="324" t="s">
        <v>430</v>
      </c>
      <c r="F506" s="324" t="s">
        <v>431</v>
      </c>
      <c r="G506" s="324" t="s">
        <v>432</v>
      </c>
      <c r="H506" s="324" t="s">
        <v>433</v>
      </c>
      <c r="I506" s="324" t="s">
        <v>434</v>
      </c>
      <c r="J506" s="324" t="s">
        <v>435</v>
      </c>
      <c r="K506" s="324" t="s">
        <v>436</v>
      </c>
      <c r="L506" s="352" t="s">
        <v>682</v>
      </c>
      <c r="M506" s="352" t="s">
        <v>683</v>
      </c>
      <c r="N506" s="352" t="s">
        <v>684</v>
      </c>
      <c r="O506" s="352" t="s">
        <v>685</v>
      </c>
      <c r="P506" s="352" t="s">
        <v>531</v>
      </c>
      <c r="Q506" s="352" t="s">
        <v>532</v>
      </c>
      <c r="R506" s="352" t="s">
        <v>190</v>
      </c>
      <c r="S506" s="324" t="s">
        <v>191</v>
      </c>
    </row>
    <row r="507" spans="1:45" ht="20.100000000000001" customHeight="1">
      <c r="A507" s="40" t="s">
        <v>0</v>
      </c>
      <c r="B507" s="39"/>
      <c r="C507" s="39"/>
      <c r="D507" s="253">
        <v>4</v>
      </c>
      <c r="E507" s="253">
        <v>0</v>
      </c>
      <c r="F507" s="253">
        <v>8</v>
      </c>
      <c r="G507" s="253">
        <v>0</v>
      </c>
      <c r="H507" s="253">
        <v>0</v>
      </c>
      <c r="I507" s="253">
        <v>171</v>
      </c>
      <c r="J507" s="253">
        <v>0</v>
      </c>
      <c r="K507" s="253">
        <v>0</v>
      </c>
      <c r="L507" s="253">
        <v>129</v>
      </c>
      <c r="M507" s="253">
        <v>0</v>
      </c>
      <c r="N507" s="253">
        <v>0</v>
      </c>
      <c r="O507" s="253">
        <v>0</v>
      </c>
      <c r="P507" s="253">
        <v>0</v>
      </c>
      <c r="Q507" s="253">
        <v>0</v>
      </c>
      <c r="R507" s="253">
        <v>0</v>
      </c>
      <c r="S507" s="88">
        <v>0</v>
      </c>
    </row>
    <row r="508" spans="1:45" ht="20.100000000000001" customHeight="1">
      <c r="A508" s="40" t="s">
        <v>221</v>
      </c>
      <c r="B508" s="39"/>
      <c r="C508" s="39"/>
      <c r="D508" s="253">
        <v>0</v>
      </c>
      <c r="E508" s="253">
        <v>0</v>
      </c>
      <c r="F508" s="253">
        <v>0</v>
      </c>
      <c r="G508" s="253">
        <v>0</v>
      </c>
      <c r="H508" s="253">
        <v>0</v>
      </c>
      <c r="I508" s="253">
        <v>0</v>
      </c>
      <c r="J508" s="253">
        <v>0</v>
      </c>
      <c r="K508" s="253">
        <v>0</v>
      </c>
      <c r="L508" s="40"/>
      <c r="M508" s="40"/>
      <c r="N508" s="40"/>
      <c r="O508" s="40"/>
      <c r="P508" s="40"/>
      <c r="Q508" s="40"/>
      <c r="R508" s="40"/>
      <c r="S508" s="40"/>
    </row>
    <row r="509" spans="1:45" ht="20.100000000000001" customHeight="1">
      <c r="A509" s="40" t="s">
        <v>845</v>
      </c>
      <c r="B509" s="39"/>
      <c r="C509" s="39"/>
      <c r="D509" s="253">
        <v>0</v>
      </c>
      <c r="E509" s="253">
        <v>2</v>
      </c>
      <c r="F509" s="253">
        <v>0</v>
      </c>
      <c r="G509" s="253">
        <v>0</v>
      </c>
      <c r="H509" s="253">
        <v>527</v>
      </c>
      <c r="I509" s="253">
        <v>0</v>
      </c>
      <c r="J509" s="253">
        <v>368</v>
      </c>
      <c r="K509" s="253">
        <v>0</v>
      </c>
      <c r="L509" s="253">
        <v>0</v>
      </c>
      <c r="M509" s="253">
        <v>5</v>
      </c>
      <c r="N509" s="253">
        <v>3578</v>
      </c>
      <c r="O509" s="253">
        <v>286</v>
      </c>
      <c r="P509" s="253">
        <v>0</v>
      </c>
      <c r="Q509" s="253">
        <v>1209</v>
      </c>
      <c r="R509" s="253">
        <v>0</v>
      </c>
      <c r="S509" s="253">
        <v>4</v>
      </c>
    </row>
    <row r="510" spans="1:45" ht="20.100000000000001" customHeight="1">
      <c r="A510" s="40" t="s">
        <v>1</v>
      </c>
      <c r="B510" s="39"/>
      <c r="C510" s="39"/>
      <c r="D510" s="253">
        <v>0</v>
      </c>
      <c r="E510" s="253">
        <v>0</v>
      </c>
      <c r="F510" s="253">
        <v>0</v>
      </c>
      <c r="G510" s="253">
        <v>0</v>
      </c>
      <c r="H510" s="253">
        <v>0</v>
      </c>
      <c r="I510" s="253">
        <v>0</v>
      </c>
      <c r="J510" s="253">
        <v>0</v>
      </c>
      <c r="K510" s="253">
        <v>10</v>
      </c>
      <c r="L510" s="253">
        <v>0</v>
      </c>
      <c r="M510" s="253">
        <v>0</v>
      </c>
      <c r="N510" s="253">
        <v>0</v>
      </c>
      <c r="O510" s="253">
        <v>0</v>
      </c>
      <c r="P510" s="253">
        <v>0</v>
      </c>
      <c r="Q510" s="253">
        <v>0</v>
      </c>
      <c r="R510" s="253">
        <v>0</v>
      </c>
      <c r="S510" s="253">
        <v>0</v>
      </c>
    </row>
    <row r="511" spans="1:45" ht="20.100000000000001" customHeight="1">
      <c r="A511" s="40" t="s">
        <v>222</v>
      </c>
      <c r="B511" s="39"/>
      <c r="C511" s="39"/>
      <c r="D511" s="253"/>
      <c r="E511" s="253"/>
      <c r="F511" s="253"/>
      <c r="G511" s="253"/>
      <c r="H511" s="253"/>
      <c r="I511" s="253">
        <v>3</v>
      </c>
      <c r="J511" s="253">
        <v>53</v>
      </c>
      <c r="K511" s="253">
        <v>13</v>
      </c>
      <c r="L511" s="253" t="s">
        <v>68</v>
      </c>
      <c r="M511" s="253" t="s">
        <v>68</v>
      </c>
      <c r="N511" s="253" t="s">
        <v>68</v>
      </c>
      <c r="O511" s="253" t="s">
        <v>68</v>
      </c>
      <c r="P511" s="253" t="s">
        <v>68</v>
      </c>
      <c r="Q511" s="253" t="s">
        <v>68</v>
      </c>
      <c r="R511" s="253" t="s">
        <v>68</v>
      </c>
      <c r="S511" s="253" t="s">
        <v>68</v>
      </c>
    </row>
    <row r="512" spans="1:45" ht="20.100000000000001" customHeight="1">
      <c r="A512" s="107" t="s">
        <v>203</v>
      </c>
      <c r="B512" s="39"/>
      <c r="C512" s="39"/>
      <c r="D512" s="253">
        <v>4</v>
      </c>
      <c r="E512" s="253">
        <v>0</v>
      </c>
      <c r="F512" s="253">
        <v>12</v>
      </c>
      <c r="G512" s="253">
        <v>0</v>
      </c>
      <c r="H512" s="253">
        <v>0</v>
      </c>
      <c r="I512" s="253">
        <v>81</v>
      </c>
      <c r="J512" s="253">
        <v>0</v>
      </c>
      <c r="K512" s="253">
        <v>0</v>
      </c>
      <c r="L512" s="253">
        <v>0</v>
      </c>
      <c r="M512" s="253">
        <v>8</v>
      </c>
      <c r="N512" s="253">
        <v>11</v>
      </c>
      <c r="O512" s="253">
        <v>0</v>
      </c>
      <c r="P512" s="253">
        <v>0</v>
      </c>
      <c r="Q512" s="253">
        <v>0</v>
      </c>
      <c r="R512" s="253">
        <v>150</v>
      </c>
      <c r="S512" s="253">
        <v>0</v>
      </c>
    </row>
    <row r="513" spans="1:45" ht="20.100000000000001" customHeight="1" thickBot="1">
      <c r="A513" s="116" t="s">
        <v>842</v>
      </c>
      <c r="B513" s="294"/>
      <c r="C513" s="295"/>
      <c r="D513" s="338"/>
      <c r="E513" s="338"/>
      <c r="F513" s="338"/>
      <c r="G513" s="338"/>
      <c r="H513" s="338"/>
      <c r="I513" s="338"/>
      <c r="J513" s="338"/>
      <c r="K513" s="338"/>
      <c r="L513" s="338">
        <v>129</v>
      </c>
      <c r="M513" s="338">
        <v>13</v>
      </c>
      <c r="N513" s="338">
        <v>3589</v>
      </c>
      <c r="O513" s="338">
        <v>286</v>
      </c>
      <c r="P513" s="338">
        <v>0</v>
      </c>
      <c r="Q513" s="338">
        <v>1209</v>
      </c>
      <c r="R513" s="338">
        <v>150</v>
      </c>
      <c r="S513" s="338">
        <v>4</v>
      </c>
    </row>
    <row r="514" spans="1:45" ht="20.100000000000001" customHeight="1" thickTop="1">
      <c r="A514" s="40" t="s">
        <v>221</v>
      </c>
      <c r="B514" s="39"/>
      <c r="C514" s="39"/>
      <c r="D514" s="253"/>
      <c r="E514" s="253"/>
      <c r="F514" s="253"/>
      <c r="G514" s="253"/>
      <c r="H514" s="253"/>
      <c r="I514" s="253"/>
      <c r="J514" s="253"/>
      <c r="K514" s="253"/>
      <c r="L514" s="253">
        <v>17</v>
      </c>
      <c r="M514" s="253">
        <v>0</v>
      </c>
      <c r="N514" s="253">
        <v>0</v>
      </c>
      <c r="O514" s="253">
        <v>0</v>
      </c>
      <c r="P514" s="253">
        <v>0</v>
      </c>
      <c r="Q514" s="253">
        <v>0</v>
      </c>
      <c r="R514" s="253">
        <v>1</v>
      </c>
      <c r="S514" s="253">
        <v>0</v>
      </c>
    </row>
    <row r="515" spans="1:45" ht="20.100000000000001" customHeight="1" thickBot="1">
      <c r="A515" s="116" t="s">
        <v>206</v>
      </c>
      <c r="B515" s="116"/>
      <c r="C515" s="116"/>
      <c r="D515" s="338">
        <v>8</v>
      </c>
      <c r="E515" s="338">
        <v>2</v>
      </c>
      <c r="F515" s="338">
        <v>20</v>
      </c>
      <c r="G515" s="338">
        <v>0</v>
      </c>
      <c r="H515" s="338">
        <v>527</v>
      </c>
      <c r="I515" s="338">
        <v>255</v>
      </c>
      <c r="J515" s="338">
        <v>420</v>
      </c>
      <c r="K515" s="338">
        <v>24</v>
      </c>
      <c r="L515" s="338">
        <v>146</v>
      </c>
      <c r="M515" s="338">
        <v>13</v>
      </c>
      <c r="N515" s="338">
        <v>3589</v>
      </c>
      <c r="O515" s="338">
        <v>286</v>
      </c>
      <c r="P515" s="338">
        <v>0</v>
      </c>
      <c r="Q515" s="338">
        <v>1209</v>
      </c>
      <c r="R515" s="338">
        <v>152</v>
      </c>
      <c r="S515" s="338">
        <v>4</v>
      </c>
    </row>
    <row r="516" spans="1:45" ht="10.15" customHeight="1" thickTop="1">
      <c r="A516" s="210"/>
      <c r="B516" s="39"/>
      <c r="C516" s="39"/>
    </row>
    <row r="517" spans="1:45" ht="20.100000000000001" customHeight="1">
      <c r="A517" s="210"/>
      <c r="B517" s="39"/>
      <c r="C517" s="39"/>
      <c r="P517" s="362"/>
    </row>
    <row r="518" spans="1:45" ht="20.100000000000001" customHeight="1">
      <c r="A518" s="210"/>
      <c r="B518" s="39"/>
      <c r="C518" s="39"/>
    </row>
    <row r="519" spans="1:45" ht="20.100000000000001" customHeight="1">
      <c r="A519" s="39" t="s">
        <v>227</v>
      </c>
      <c r="B519" s="42"/>
      <c r="C519" s="42"/>
    </row>
    <row r="520" spans="1:45" ht="37.5" customHeight="1" thickBot="1">
      <c r="A520" s="3" t="s">
        <v>3</v>
      </c>
      <c r="B520" s="99"/>
      <c r="C520" s="100"/>
      <c r="D520" s="358" t="s">
        <v>775</v>
      </c>
      <c r="E520" s="358" t="s">
        <v>776</v>
      </c>
      <c r="F520" s="358" t="s">
        <v>513</v>
      </c>
      <c r="G520" s="358" t="s">
        <v>514</v>
      </c>
      <c r="H520" s="358" t="s">
        <v>515</v>
      </c>
      <c r="I520" s="358" t="s">
        <v>777</v>
      </c>
      <c r="J520" s="358" t="s">
        <v>517</v>
      </c>
      <c r="K520" s="358" t="s">
        <v>518</v>
      </c>
      <c r="L520" s="358" t="s">
        <v>519</v>
      </c>
      <c r="M520" s="358" t="s">
        <v>520</v>
      </c>
      <c r="N520" s="358" t="s">
        <v>521</v>
      </c>
      <c r="O520" s="358" t="s">
        <v>522</v>
      </c>
      <c r="P520" s="358" t="s">
        <v>79</v>
      </c>
      <c r="Q520" s="358" t="s">
        <v>80</v>
      </c>
      <c r="R520" s="358" t="s">
        <v>81</v>
      </c>
      <c r="S520" s="358" t="s">
        <v>82</v>
      </c>
    </row>
    <row r="521" spans="1:45" s="39" customFormat="1" ht="20.100000000000001" customHeight="1">
      <c r="A521" s="40" t="s">
        <v>852</v>
      </c>
      <c r="B521" s="40"/>
      <c r="C521" s="40"/>
      <c r="D521" s="253">
        <v>6026</v>
      </c>
      <c r="E521" s="253">
        <v>5962</v>
      </c>
      <c r="F521" s="253">
        <v>5802</v>
      </c>
      <c r="G521" s="253">
        <v>6019</v>
      </c>
      <c r="H521" s="253">
        <v>5899</v>
      </c>
      <c r="I521" s="253">
        <v>5957</v>
      </c>
      <c r="J521" s="253">
        <v>5921</v>
      </c>
      <c r="K521" s="253">
        <v>6234</v>
      </c>
      <c r="L521" s="253">
        <v>5828</v>
      </c>
      <c r="M521" s="253">
        <v>5915</v>
      </c>
      <c r="N521" s="253">
        <v>5906</v>
      </c>
      <c r="O521" s="253">
        <v>5961</v>
      </c>
      <c r="P521" s="253">
        <v>5878</v>
      </c>
      <c r="Q521" s="253">
        <v>5735</v>
      </c>
      <c r="R521" s="253">
        <v>5573</v>
      </c>
      <c r="S521" s="253">
        <v>5549</v>
      </c>
      <c r="T521" s="90"/>
      <c r="U521" s="90"/>
      <c r="V521" s="90"/>
      <c r="W521" s="90"/>
      <c r="X521" s="90"/>
      <c r="Y521" s="90"/>
      <c r="Z521" s="90"/>
      <c r="AA521" s="90"/>
      <c r="AB521" s="90"/>
      <c r="AC521" s="90"/>
      <c r="AD521" s="90"/>
      <c r="AE521" s="90"/>
      <c r="AF521" s="90"/>
      <c r="AG521" s="90"/>
      <c r="AH521" s="90"/>
      <c r="AI521" s="90"/>
      <c r="AJ521" s="90"/>
      <c r="AK521" s="90"/>
      <c r="AL521" s="90"/>
      <c r="AM521" s="90"/>
      <c r="AN521" s="90"/>
      <c r="AO521" s="90"/>
      <c r="AP521" s="90"/>
      <c r="AQ521" s="90"/>
      <c r="AR521" s="90"/>
      <c r="AS521" s="90"/>
    </row>
    <row r="522" spans="1:45" s="39" customFormat="1" ht="20.100000000000001" customHeight="1">
      <c r="A522" s="40" t="s">
        <v>845</v>
      </c>
      <c r="B522" s="40"/>
      <c r="C522" s="40"/>
      <c r="D522" s="253">
        <v>3899</v>
      </c>
      <c r="E522" s="253">
        <v>3847</v>
      </c>
      <c r="F522" s="253">
        <v>3841</v>
      </c>
      <c r="G522" s="253">
        <v>3945</v>
      </c>
      <c r="H522" s="253">
        <v>3625</v>
      </c>
      <c r="I522" s="253">
        <v>3628</v>
      </c>
      <c r="J522" s="253">
        <v>3520</v>
      </c>
      <c r="K522" s="253">
        <v>3679</v>
      </c>
      <c r="L522" s="253">
        <v>3305</v>
      </c>
      <c r="M522" s="253">
        <v>2572</v>
      </c>
      <c r="N522" s="253">
        <v>2561</v>
      </c>
      <c r="O522" s="253">
        <v>2456</v>
      </c>
      <c r="P522" s="253">
        <v>1679</v>
      </c>
      <c r="Q522" s="253">
        <v>1614</v>
      </c>
      <c r="R522" s="253">
        <v>1655</v>
      </c>
      <c r="S522" s="253">
        <v>1760</v>
      </c>
      <c r="T522" s="90"/>
      <c r="U522" s="90"/>
      <c r="V522" s="90"/>
      <c r="W522" s="90"/>
      <c r="X522" s="90"/>
      <c r="Y522" s="90"/>
      <c r="Z522" s="90"/>
      <c r="AA522" s="90"/>
      <c r="AB522" s="90"/>
      <c r="AC522" s="90"/>
      <c r="AD522" s="90"/>
      <c r="AE522" s="90"/>
      <c r="AF522" s="90"/>
      <c r="AG522" s="90"/>
      <c r="AH522" s="90"/>
      <c r="AI522" s="90"/>
      <c r="AJ522" s="90"/>
      <c r="AK522" s="90"/>
      <c r="AL522" s="90"/>
      <c r="AM522" s="90"/>
      <c r="AN522" s="90"/>
      <c r="AO522" s="90"/>
      <c r="AP522" s="90"/>
      <c r="AQ522" s="90"/>
      <c r="AR522" s="90"/>
      <c r="AS522" s="90"/>
    </row>
    <row r="523" spans="1:45" s="39" customFormat="1" ht="20.100000000000001" customHeight="1">
      <c r="A523" s="40" t="s">
        <v>1</v>
      </c>
      <c r="B523" s="40"/>
      <c r="C523" s="40"/>
      <c r="D523" s="253">
        <v>642</v>
      </c>
      <c r="E523" s="253">
        <v>503</v>
      </c>
      <c r="F523" s="253">
        <v>560</v>
      </c>
      <c r="G523" s="253">
        <v>637</v>
      </c>
      <c r="H523" s="253">
        <v>566</v>
      </c>
      <c r="I523" s="253">
        <v>543</v>
      </c>
      <c r="J523" s="253">
        <v>533</v>
      </c>
      <c r="K523" s="253">
        <v>565</v>
      </c>
      <c r="L523" s="253">
        <v>721</v>
      </c>
      <c r="M523" s="253">
        <v>618</v>
      </c>
      <c r="N523" s="253">
        <v>701</v>
      </c>
      <c r="O523" s="253">
        <v>1125</v>
      </c>
      <c r="P523" s="253">
        <v>1001</v>
      </c>
      <c r="Q523" s="253">
        <v>809</v>
      </c>
      <c r="R523" s="253">
        <v>1039</v>
      </c>
      <c r="S523" s="253">
        <v>1365</v>
      </c>
      <c r="T523" s="90"/>
      <c r="U523" s="90"/>
      <c r="V523" s="90"/>
      <c r="W523" s="90"/>
      <c r="X523" s="90"/>
      <c r="Y523" s="90"/>
      <c r="Z523" s="90"/>
      <c r="AA523" s="90"/>
      <c r="AB523" s="90"/>
      <c r="AC523" s="90"/>
      <c r="AD523" s="90"/>
      <c r="AE523" s="90"/>
      <c r="AF523" s="90"/>
      <c r="AG523" s="90"/>
      <c r="AH523" s="90"/>
      <c r="AI523" s="90"/>
      <c r="AJ523" s="90"/>
      <c r="AK523" s="90"/>
      <c r="AL523" s="90"/>
      <c r="AM523" s="90"/>
      <c r="AN523" s="90"/>
      <c r="AO523" s="90"/>
      <c r="AP523" s="90"/>
      <c r="AQ523" s="90"/>
      <c r="AR523" s="90"/>
      <c r="AS523" s="90"/>
    </row>
    <row r="524" spans="1:45" s="39" customFormat="1" ht="20.100000000000001" customHeight="1">
      <c r="A524" s="40" t="s">
        <v>221</v>
      </c>
      <c r="B524" s="40"/>
      <c r="C524" s="40"/>
      <c r="D524" s="253">
        <v>3040</v>
      </c>
      <c r="E524" s="253">
        <v>3093</v>
      </c>
      <c r="F524" s="253">
        <v>3107</v>
      </c>
      <c r="G524" s="253">
        <v>3212</v>
      </c>
      <c r="H524" s="253">
        <v>2612</v>
      </c>
      <c r="I524" s="253">
        <v>2813</v>
      </c>
      <c r="J524" s="253">
        <v>2398</v>
      </c>
      <c r="K524" s="253">
        <v>2431</v>
      </c>
      <c r="L524" s="253">
        <v>2517</v>
      </c>
      <c r="M524" s="253">
        <v>2572</v>
      </c>
      <c r="N524" s="253">
        <v>2551</v>
      </c>
      <c r="O524" s="253">
        <v>2508</v>
      </c>
      <c r="P524" s="253">
        <v>1970</v>
      </c>
      <c r="Q524" s="253">
        <v>3352</v>
      </c>
      <c r="R524" s="253">
        <v>3328</v>
      </c>
      <c r="S524" s="253">
        <v>1690</v>
      </c>
      <c r="T524" s="90"/>
      <c r="U524" s="90"/>
      <c r="V524" s="90"/>
      <c r="W524" s="90"/>
      <c r="X524" s="90"/>
      <c r="Y524" s="90"/>
      <c r="Z524" s="90"/>
      <c r="AA524" s="90"/>
      <c r="AB524" s="90"/>
      <c r="AC524" s="90"/>
      <c r="AD524" s="90"/>
      <c r="AE524" s="90"/>
      <c r="AF524" s="90"/>
      <c r="AG524" s="90"/>
      <c r="AH524" s="90"/>
      <c r="AI524" s="90"/>
      <c r="AJ524" s="90"/>
      <c r="AK524" s="90"/>
      <c r="AL524" s="90"/>
      <c r="AM524" s="90"/>
      <c r="AN524" s="90"/>
      <c r="AO524" s="90"/>
      <c r="AP524" s="90"/>
      <c r="AQ524" s="90"/>
      <c r="AR524" s="90"/>
      <c r="AS524" s="90"/>
    </row>
    <row r="525" spans="1:45" s="39" customFormat="1" ht="20.100000000000001" customHeight="1">
      <c r="A525" s="40" t="s">
        <v>222</v>
      </c>
      <c r="B525" s="40"/>
      <c r="C525" s="40"/>
      <c r="D525" s="253"/>
      <c r="E525" s="253"/>
      <c r="F525" s="253"/>
      <c r="G525" s="253"/>
      <c r="H525" s="253"/>
      <c r="I525" s="253">
        <v>7768</v>
      </c>
      <c r="J525" s="253">
        <v>6653</v>
      </c>
      <c r="K525" s="253">
        <v>7432</v>
      </c>
      <c r="L525" s="253">
        <v>8240</v>
      </c>
      <c r="M525" s="253">
        <v>8233</v>
      </c>
      <c r="N525" s="253">
        <v>6229</v>
      </c>
      <c r="O525" s="253">
        <v>4971</v>
      </c>
      <c r="P525" s="253">
        <v>3662</v>
      </c>
      <c r="Q525" s="253">
        <v>1173</v>
      </c>
      <c r="R525" s="253" t="s">
        <v>68</v>
      </c>
      <c r="S525" s="253" t="s">
        <v>68</v>
      </c>
      <c r="T525" s="90"/>
      <c r="U525" s="90"/>
      <c r="V525" s="90"/>
      <c r="W525" s="90"/>
      <c r="X525" s="90"/>
      <c r="Y525" s="90"/>
      <c r="Z525" s="90"/>
      <c r="AA525" s="90"/>
      <c r="AB525" s="90"/>
      <c r="AC525" s="90"/>
      <c r="AD525" s="90"/>
      <c r="AE525" s="90"/>
      <c r="AF525" s="90"/>
      <c r="AG525" s="90"/>
      <c r="AH525" s="90"/>
      <c r="AI525" s="90"/>
      <c r="AJ525" s="90"/>
      <c r="AK525" s="90"/>
      <c r="AL525" s="90"/>
      <c r="AM525" s="90"/>
      <c r="AN525" s="90"/>
      <c r="AO525" s="90"/>
      <c r="AP525" s="90"/>
      <c r="AQ525" s="90"/>
      <c r="AR525" s="90"/>
      <c r="AS525" s="90"/>
    </row>
    <row r="526" spans="1:45" ht="20.100000000000001" customHeight="1">
      <c r="A526" s="107" t="s">
        <v>203</v>
      </c>
      <c r="B526" s="107"/>
      <c r="C526" s="107"/>
      <c r="D526" s="253">
        <v>4007</v>
      </c>
      <c r="E526" s="253">
        <v>4316</v>
      </c>
      <c r="F526" s="253">
        <v>4341</v>
      </c>
      <c r="G526" s="253">
        <v>4400</v>
      </c>
      <c r="H526" s="253"/>
      <c r="I526" s="253"/>
      <c r="J526" s="253"/>
      <c r="K526" s="253"/>
      <c r="L526" s="253"/>
      <c r="M526" s="253"/>
      <c r="N526" s="253"/>
      <c r="O526" s="253"/>
      <c r="P526" s="253"/>
      <c r="Q526" s="253"/>
      <c r="R526" s="253"/>
      <c r="S526" s="253"/>
    </row>
    <row r="527" spans="1:45" ht="20.100000000000001" customHeight="1" thickBot="1">
      <c r="A527" s="116" t="s">
        <v>223</v>
      </c>
      <c r="B527" s="116"/>
      <c r="C527" s="116"/>
      <c r="D527" s="338">
        <v>17613</v>
      </c>
      <c r="E527" s="338">
        <v>17720</v>
      </c>
      <c r="F527" s="338">
        <v>17651</v>
      </c>
      <c r="G527" s="338">
        <v>18214</v>
      </c>
      <c r="H527" s="253"/>
      <c r="I527" s="253"/>
      <c r="J527" s="253"/>
      <c r="K527" s="253"/>
      <c r="L527" s="253"/>
      <c r="M527" s="253"/>
      <c r="N527" s="253"/>
      <c r="O527" s="253"/>
      <c r="P527" s="253"/>
      <c r="Q527" s="253"/>
      <c r="R527" s="253"/>
      <c r="S527" s="253"/>
    </row>
    <row r="528" spans="1:45" ht="16.899999999999999" customHeight="1" thickTop="1">
      <c r="A528" s="365"/>
      <c r="B528" s="39"/>
      <c r="C528" s="39"/>
    </row>
    <row r="529" spans="1:45" ht="20.100000000000001" customHeight="1">
      <c r="A529" s="665" t="s">
        <v>859</v>
      </c>
      <c r="B529" s="665"/>
      <c r="C529" s="665"/>
      <c r="D529" s="665"/>
      <c r="E529" s="665"/>
      <c r="F529" s="665"/>
      <c r="G529" s="665"/>
      <c r="H529" s="665"/>
      <c r="I529" s="665"/>
      <c r="J529" s="665"/>
      <c r="K529" s="665"/>
    </row>
    <row r="530" spans="1:45" ht="20.100000000000001" customHeight="1">
      <c r="A530" s="665"/>
      <c r="B530" s="665"/>
      <c r="C530" s="665"/>
      <c r="D530" s="665"/>
      <c r="E530" s="665"/>
      <c r="F530" s="665"/>
      <c r="G530" s="665"/>
      <c r="H530" s="665"/>
      <c r="I530" s="665"/>
      <c r="J530" s="665"/>
      <c r="K530" s="665"/>
    </row>
    <row r="531" spans="1:45" ht="20.100000000000001" customHeight="1">
      <c r="B531" s="39"/>
      <c r="C531" s="39"/>
    </row>
    <row r="532" spans="1:45" ht="20.100000000000001" customHeight="1">
      <c r="A532" s="39" t="s">
        <v>228</v>
      </c>
      <c r="B532" s="42"/>
      <c r="C532" s="42"/>
    </row>
    <row r="533" spans="1:45" ht="56.25" customHeight="1" thickBot="1">
      <c r="A533" s="3" t="s">
        <v>229</v>
      </c>
      <c r="B533" s="99"/>
      <c r="C533" s="100"/>
      <c r="D533" s="358" t="s">
        <v>860</v>
      </c>
      <c r="E533" s="358" t="s">
        <v>861</v>
      </c>
      <c r="F533" s="358" t="s">
        <v>862</v>
      </c>
      <c r="G533" s="358" t="s">
        <v>863</v>
      </c>
      <c r="H533" s="358" t="s">
        <v>864</v>
      </c>
      <c r="I533" s="358" t="s">
        <v>865</v>
      </c>
      <c r="J533" s="358" t="s">
        <v>866</v>
      </c>
      <c r="K533" s="358" t="s">
        <v>867</v>
      </c>
      <c r="L533" s="358" t="s">
        <v>868</v>
      </c>
      <c r="M533" s="358" t="s">
        <v>869</v>
      </c>
      <c r="N533" s="358" t="s">
        <v>870</v>
      </c>
      <c r="O533" s="358" t="s">
        <v>522</v>
      </c>
      <c r="P533" s="358" t="s">
        <v>230</v>
      </c>
      <c r="Q533" s="358" t="s">
        <v>231</v>
      </c>
      <c r="R533" s="358" t="s">
        <v>232</v>
      </c>
      <c r="S533" s="358" t="s">
        <v>82</v>
      </c>
    </row>
    <row r="534" spans="1:45" s="39" customFormat="1" ht="20.100000000000001" customHeight="1">
      <c r="A534" s="40" t="s">
        <v>852</v>
      </c>
      <c r="B534" s="40"/>
      <c r="C534" s="40"/>
      <c r="D534" s="339">
        <v>11.5</v>
      </c>
      <c r="E534" s="339">
        <v>12.4</v>
      </c>
      <c r="F534" s="339">
        <v>13.6</v>
      </c>
      <c r="G534" s="339">
        <v>13.3</v>
      </c>
      <c r="H534" s="339">
        <v>12.6</v>
      </c>
      <c r="I534" s="339">
        <v>12.3</v>
      </c>
      <c r="J534" s="339">
        <v>12.3</v>
      </c>
      <c r="K534" s="339">
        <v>12.2</v>
      </c>
      <c r="L534" s="339">
        <v>14.2</v>
      </c>
      <c r="M534" s="339">
        <v>14.5</v>
      </c>
      <c r="N534" s="339">
        <v>16.100000000000001</v>
      </c>
      <c r="O534" s="339">
        <v>19</v>
      </c>
      <c r="P534" s="339">
        <v>19.3</v>
      </c>
      <c r="Q534" s="339">
        <v>21.1</v>
      </c>
      <c r="R534" s="339">
        <v>23.9</v>
      </c>
      <c r="S534" s="339">
        <v>27</v>
      </c>
      <c r="T534" s="90"/>
      <c r="U534" s="90"/>
      <c r="V534" s="90"/>
      <c r="W534" s="90"/>
      <c r="X534" s="90"/>
      <c r="Y534" s="90"/>
      <c r="Z534" s="90"/>
      <c r="AA534" s="90"/>
      <c r="AB534" s="90"/>
      <c r="AC534" s="90"/>
      <c r="AD534" s="90"/>
      <c r="AE534" s="90"/>
      <c r="AF534" s="90"/>
      <c r="AG534" s="90"/>
      <c r="AH534" s="90"/>
      <c r="AI534" s="90"/>
      <c r="AJ534" s="90"/>
      <c r="AK534" s="90"/>
      <c r="AL534" s="90"/>
      <c r="AM534" s="90"/>
      <c r="AN534" s="90"/>
      <c r="AO534" s="90"/>
      <c r="AP534" s="90"/>
      <c r="AQ534" s="90"/>
      <c r="AR534" s="90"/>
      <c r="AS534" s="90"/>
    </row>
    <row r="535" spans="1:45" s="39" customFormat="1" ht="20.100000000000001" customHeight="1">
      <c r="A535" s="40" t="s">
        <v>845</v>
      </c>
      <c r="B535" s="40"/>
      <c r="C535" s="40"/>
      <c r="D535" s="339">
        <v>5.5</v>
      </c>
      <c r="E535" s="339">
        <v>5.7</v>
      </c>
      <c r="F535" s="339">
        <v>4.4000000000000004</v>
      </c>
      <c r="G535" s="339">
        <v>4.5999999999999996</v>
      </c>
      <c r="H535" s="339">
        <v>3.7</v>
      </c>
      <c r="I535" s="339">
        <v>3.7</v>
      </c>
      <c r="J535" s="339">
        <v>3.8</v>
      </c>
      <c r="K535" s="339">
        <v>2.8</v>
      </c>
      <c r="L535" s="339">
        <v>3.8</v>
      </c>
      <c r="M535" s="339">
        <v>4.4000000000000004</v>
      </c>
      <c r="N535" s="339">
        <v>5.0999999999999996</v>
      </c>
      <c r="O535" s="339">
        <v>6.1</v>
      </c>
      <c r="P535" s="339">
        <v>4.0999999999999996</v>
      </c>
      <c r="Q535" s="339">
        <v>3.4</v>
      </c>
      <c r="R535" s="339">
        <v>4.2</v>
      </c>
      <c r="S535" s="339">
        <v>2.2999999999999998</v>
      </c>
      <c r="T535" s="90"/>
      <c r="U535" s="90"/>
      <c r="V535" s="90"/>
      <c r="W535" s="90"/>
      <c r="X535" s="90"/>
      <c r="Y535" s="90"/>
      <c r="Z535" s="90"/>
      <c r="AA535" s="90"/>
      <c r="AB535" s="90"/>
      <c r="AC535" s="90"/>
      <c r="AD535" s="90"/>
      <c r="AE535" s="90"/>
      <c r="AF535" s="90"/>
      <c r="AG535" s="90"/>
      <c r="AH535" s="90"/>
      <c r="AI535" s="90"/>
      <c r="AJ535" s="90"/>
      <c r="AK535" s="90"/>
      <c r="AL535" s="90"/>
      <c r="AM535" s="90"/>
      <c r="AN535" s="90"/>
      <c r="AO535" s="90"/>
      <c r="AP535" s="90"/>
      <c r="AQ535" s="90"/>
      <c r="AR535" s="90"/>
      <c r="AS535" s="90"/>
    </row>
    <row r="536" spans="1:45" s="39" customFormat="1" ht="19.899999999999999" customHeight="1">
      <c r="A536" s="40" t="s">
        <v>1</v>
      </c>
      <c r="B536" s="40"/>
      <c r="C536" s="40"/>
      <c r="D536" s="339">
        <v>9.1999999999999993</v>
      </c>
      <c r="E536" s="339">
        <v>11.2</v>
      </c>
      <c r="F536" s="339">
        <v>12.9</v>
      </c>
      <c r="G536" s="339">
        <v>13.3</v>
      </c>
      <c r="H536" s="339">
        <v>14.7</v>
      </c>
      <c r="I536" s="339">
        <v>15.3</v>
      </c>
      <c r="J536" s="339">
        <v>15.5</v>
      </c>
      <c r="K536" s="339">
        <v>15.9</v>
      </c>
      <c r="L536" s="339">
        <v>16.100000000000001</v>
      </c>
      <c r="M536" s="339">
        <v>15.8</v>
      </c>
      <c r="N536" s="339">
        <v>14.2</v>
      </c>
      <c r="O536" s="339">
        <v>6.9</v>
      </c>
      <c r="P536" s="339">
        <v>6.1</v>
      </c>
      <c r="Q536" s="339">
        <v>6.2</v>
      </c>
      <c r="R536" s="339">
        <v>6</v>
      </c>
      <c r="S536" s="339">
        <v>9.1</v>
      </c>
      <c r="T536" s="90"/>
      <c r="U536" s="90"/>
      <c r="V536" s="90"/>
      <c r="W536" s="90"/>
      <c r="X536" s="90"/>
      <c r="Y536" s="90"/>
      <c r="Z536" s="90"/>
      <c r="AA536" s="90"/>
      <c r="AB536" s="90"/>
      <c r="AC536" s="90"/>
      <c r="AD536" s="90"/>
      <c r="AE536" s="90"/>
      <c r="AF536" s="90"/>
      <c r="AG536" s="90"/>
      <c r="AH536" s="90"/>
      <c r="AI536" s="90"/>
      <c r="AJ536" s="90"/>
      <c r="AK536" s="90"/>
      <c r="AL536" s="90"/>
      <c r="AM536" s="90"/>
      <c r="AN536" s="90"/>
      <c r="AO536" s="90"/>
      <c r="AP536" s="90"/>
      <c r="AQ536" s="90"/>
      <c r="AR536" s="90"/>
      <c r="AS536" s="90"/>
    </row>
    <row r="537" spans="1:45" s="39" customFormat="1" ht="20.100000000000001" customHeight="1">
      <c r="A537" s="40" t="s">
        <v>221</v>
      </c>
      <c r="B537" s="40"/>
      <c r="C537" s="40"/>
      <c r="D537" s="339">
        <v>10.4</v>
      </c>
      <c r="E537" s="339">
        <v>11.7</v>
      </c>
      <c r="F537" s="339">
        <v>12.4</v>
      </c>
      <c r="G537" s="339">
        <v>12.3</v>
      </c>
      <c r="H537" s="339">
        <v>12.5</v>
      </c>
      <c r="I537" s="339">
        <v>11</v>
      </c>
      <c r="J537" s="339">
        <v>10.7</v>
      </c>
      <c r="K537" s="339">
        <v>11.1</v>
      </c>
      <c r="L537" s="339">
        <v>12.1</v>
      </c>
      <c r="M537" s="339">
        <v>12.7</v>
      </c>
      <c r="N537" s="339">
        <v>13.2</v>
      </c>
      <c r="O537" s="339">
        <v>12.9</v>
      </c>
      <c r="P537" s="339">
        <v>11.3</v>
      </c>
      <c r="Q537" s="339">
        <v>10.3</v>
      </c>
      <c r="R537" s="339">
        <v>10.3</v>
      </c>
      <c r="S537" s="339">
        <v>11.3</v>
      </c>
      <c r="T537" s="90"/>
      <c r="U537" s="90"/>
      <c r="V537" s="90"/>
      <c r="W537" s="90"/>
      <c r="X537" s="90"/>
      <c r="Y537" s="90"/>
      <c r="Z537" s="90"/>
      <c r="AA537" s="90"/>
      <c r="AB537" s="90"/>
      <c r="AC537" s="90"/>
      <c r="AD537" s="90"/>
      <c r="AE537" s="90"/>
      <c r="AF537" s="90"/>
      <c r="AG537" s="90"/>
      <c r="AH537" s="90"/>
      <c r="AI537" s="90"/>
      <c r="AJ537" s="90"/>
      <c r="AK537" s="90"/>
      <c r="AL537" s="90"/>
      <c r="AM537" s="90"/>
      <c r="AN537" s="90"/>
      <c r="AO537" s="90"/>
      <c r="AP537" s="90"/>
      <c r="AQ537" s="90"/>
      <c r="AR537" s="90"/>
      <c r="AS537" s="90"/>
    </row>
    <row r="538" spans="1:45" s="39" customFormat="1" ht="19.899999999999999" customHeight="1">
      <c r="A538" s="40" t="s">
        <v>222</v>
      </c>
      <c r="B538" s="40"/>
      <c r="C538" s="40"/>
      <c r="D538" s="339"/>
      <c r="E538" s="339"/>
      <c r="F538" s="339"/>
      <c r="G538" s="339"/>
      <c r="H538" s="339"/>
      <c r="I538" s="339"/>
      <c r="J538" s="339"/>
      <c r="K538" s="339"/>
      <c r="L538" s="339">
        <v>14.9</v>
      </c>
      <c r="M538" s="339">
        <v>12.1</v>
      </c>
      <c r="N538" s="339">
        <v>16.899999999999999</v>
      </c>
      <c r="O538" s="339">
        <v>16.5</v>
      </c>
      <c r="P538" s="339">
        <v>-6.2</v>
      </c>
      <c r="Q538" s="339">
        <v>1</v>
      </c>
      <c r="R538" s="339" t="s">
        <v>68</v>
      </c>
      <c r="S538" s="253" t="s">
        <v>68</v>
      </c>
      <c r="T538" s="90"/>
      <c r="U538" s="90"/>
      <c r="V538" s="90"/>
      <c r="W538" s="90"/>
      <c r="X538" s="90"/>
      <c r="Y538" s="90"/>
      <c r="Z538" s="90"/>
      <c r="AA538" s="90"/>
      <c r="AB538" s="90"/>
      <c r="AC538" s="90"/>
      <c r="AD538" s="90"/>
      <c r="AE538" s="90"/>
      <c r="AF538" s="90"/>
      <c r="AG538" s="90"/>
      <c r="AH538" s="90"/>
      <c r="AI538" s="90"/>
      <c r="AJ538" s="90"/>
      <c r="AK538" s="90"/>
      <c r="AL538" s="90"/>
      <c r="AM538" s="90"/>
      <c r="AN538" s="90"/>
      <c r="AO538" s="90"/>
      <c r="AP538" s="90"/>
      <c r="AQ538" s="90"/>
      <c r="AR538" s="90"/>
      <c r="AS538" s="90"/>
    </row>
    <row r="539" spans="1:45" ht="14.45" customHeight="1">
      <c r="A539" s="365"/>
      <c r="B539" s="39"/>
      <c r="C539" s="39"/>
    </row>
    <row r="540" spans="1:45" ht="20.25" customHeight="1">
      <c r="A540" s="665" t="s">
        <v>859</v>
      </c>
      <c r="B540" s="665"/>
      <c r="C540" s="665"/>
      <c r="D540" s="665"/>
      <c r="E540" s="665"/>
      <c r="F540" s="665"/>
      <c r="G540" s="665"/>
      <c r="H540" s="665"/>
      <c r="I540" s="665"/>
      <c r="J540" s="665"/>
      <c r="K540" s="665"/>
    </row>
    <row r="541" spans="1:45" ht="53.45" customHeight="1">
      <c r="A541" s="665"/>
      <c r="B541" s="665"/>
      <c r="C541" s="665"/>
      <c r="D541" s="665"/>
      <c r="E541" s="665"/>
      <c r="F541" s="665"/>
      <c r="G541" s="665"/>
      <c r="H541" s="665"/>
      <c r="I541" s="665"/>
      <c r="J541" s="665"/>
      <c r="K541" s="665"/>
    </row>
    <row r="542" spans="1:45" ht="20.100000000000001" customHeight="1">
      <c r="A542" s="361"/>
      <c r="B542" s="39"/>
      <c r="C542" s="39"/>
    </row>
    <row r="543" spans="1:45" ht="20.100000000000001" customHeight="1">
      <c r="A543" s="39" t="s">
        <v>241</v>
      </c>
    </row>
    <row r="544" spans="1:45" s="39" customFormat="1" ht="41.25" customHeight="1" thickBot="1">
      <c r="A544" s="3" t="s">
        <v>3</v>
      </c>
      <c r="B544" s="14"/>
      <c r="C544" s="100"/>
      <c r="D544" s="358" t="s">
        <v>775</v>
      </c>
      <c r="E544" s="358" t="s">
        <v>776</v>
      </c>
      <c r="F544" s="358" t="s">
        <v>513</v>
      </c>
      <c r="G544" s="358" t="s">
        <v>514</v>
      </c>
      <c r="H544" s="358" t="s">
        <v>515</v>
      </c>
      <c r="I544" s="358" t="s">
        <v>777</v>
      </c>
      <c r="J544" s="358" t="s">
        <v>517</v>
      </c>
      <c r="K544" s="358" t="s">
        <v>518</v>
      </c>
      <c r="L544" s="358" t="s">
        <v>519</v>
      </c>
      <c r="M544" s="358" t="s">
        <v>520</v>
      </c>
      <c r="N544" s="358" t="s">
        <v>521</v>
      </c>
      <c r="O544" s="358" t="s">
        <v>522</v>
      </c>
      <c r="P544" s="358" t="s">
        <v>79</v>
      </c>
      <c r="Q544" s="358" t="s">
        <v>80</v>
      </c>
      <c r="R544" s="358" t="s">
        <v>81</v>
      </c>
      <c r="S544" s="358" t="s">
        <v>82</v>
      </c>
      <c r="T544" s="90"/>
      <c r="U544" s="90"/>
      <c r="V544" s="90"/>
      <c r="W544" s="90"/>
      <c r="X544" s="90"/>
      <c r="Y544" s="90"/>
      <c r="Z544" s="90"/>
      <c r="AA544" s="90"/>
      <c r="AB544" s="90"/>
      <c r="AC544" s="90"/>
      <c r="AD544" s="90"/>
      <c r="AE544" s="90"/>
      <c r="AF544" s="90"/>
      <c r="AG544" s="90"/>
      <c r="AH544" s="90"/>
      <c r="AI544" s="90"/>
      <c r="AJ544" s="90"/>
      <c r="AK544" s="90"/>
      <c r="AL544" s="90"/>
      <c r="AM544" s="90"/>
      <c r="AN544" s="90"/>
      <c r="AO544" s="90"/>
      <c r="AP544" s="90"/>
      <c r="AQ544" s="90"/>
      <c r="AR544" s="90"/>
      <c r="AS544" s="90"/>
    </row>
    <row r="545" spans="1:45" s="39" customFormat="1" ht="20.100000000000001" customHeight="1">
      <c r="A545" s="40" t="s">
        <v>852</v>
      </c>
      <c r="B545" s="40"/>
      <c r="C545" s="40"/>
      <c r="D545" s="88">
        <v>6225</v>
      </c>
      <c r="E545" s="88">
        <v>6110</v>
      </c>
      <c r="F545" s="88">
        <v>6075</v>
      </c>
      <c r="G545" s="88">
        <v>6299</v>
      </c>
      <c r="H545" s="88">
        <v>6288</v>
      </c>
      <c r="I545" s="88">
        <v>6351</v>
      </c>
      <c r="J545" s="88">
        <v>6336</v>
      </c>
      <c r="K545" s="88">
        <v>6742</v>
      </c>
      <c r="L545" s="88">
        <v>6105</v>
      </c>
      <c r="M545" s="88">
        <v>6202</v>
      </c>
      <c r="N545" s="88">
        <v>6234</v>
      </c>
      <c r="O545" s="88">
        <v>6577</v>
      </c>
      <c r="P545" s="88">
        <v>6200</v>
      </c>
      <c r="Q545" s="88">
        <v>6109</v>
      </c>
      <c r="R545" s="88">
        <v>5896</v>
      </c>
      <c r="S545" s="88">
        <v>6283</v>
      </c>
      <c r="T545" s="90"/>
      <c r="U545" s="90"/>
      <c r="V545" s="90"/>
      <c r="W545" s="90"/>
      <c r="X545" s="90"/>
      <c r="Y545" s="90"/>
      <c r="Z545" s="90"/>
      <c r="AA545" s="90"/>
      <c r="AB545" s="90"/>
      <c r="AC545" s="90"/>
      <c r="AD545" s="90"/>
      <c r="AE545" s="90"/>
      <c r="AF545" s="90"/>
      <c r="AG545" s="90"/>
      <c r="AH545" s="90"/>
      <c r="AI545" s="90"/>
      <c r="AJ545" s="90"/>
      <c r="AK545" s="90"/>
      <c r="AL545" s="90"/>
      <c r="AM545" s="90"/>
      <c r="AN545" s="90"/>
      <c r="AO545" s="90"/>
      <c r="AP545" s="90"/>
      <c r="AQ545" s="90"/>
      <c r="AR545" s="90"/>
      <c r="AS545" s="90"/>
    </row>
    <row r="546" spans="1:45" s="39" customFormat="1" ht="20.100000000000001" customHeight="1">
      <c r="A546" s="40" t="s">
        <v>845</v>
      </c>
      <c r="B546" s="40"/>
      <c r="C546" s="40"/>
      <c r="D546" s="88">
        <v>4330</v>
      </c>
      <c r="E546" s="88">
        <v>4249</v>
      </c>
      <c r="F546" s="88">
        <v>4221</v>
      </c>
      <c r="G546" s="88">
        <v>4364</v>
      </c>
      <c r="H546" s="88">
        <v>4022</v>
      </c>
      <c r="I546" s="88">
        <v>3959</v>
      </c>
      <c r="J546" s="88">
        <v>3853</v>
      </c>
      <c r="K546" s="88">
        <v>4123</v>
      </c>
      <c r="L546" s="88">
        <v>3702</v>
      </c>
      <c r="M546" s="88">
        <v>2904</v>
      </c>
      <c r="N546" s="88">
        <v>2888</v>
      </c>
      <c r="O546" s="88">
        <v>2949</v>
      </c>
      <c r="P546" s="88">
        <v>2044</v>
      </c>
      <c r="Q546" s="88">
        <v>1966</v>
      </c>
      <c r="R546" s="88">
        <v>1984</v>
      </c>
      <c r="S546" s="88">
        <v>2204</v>
      </c>
      <c r="T546" s="90"/>
      <c r="U546" s="90"/>
      <c r="V546" s="90"/>
      <c r="W546" s="90"/>
      <c r="X546" s="90"/>
      <c r="Y546" s="90"/>
      <c r="Z546" s="90"/>
      <c r="AA546" s="90"/>
      <c r="AB546" s="90"/>
      <c r="AC546" s="90"/>
      <c r="AD546" s="90"/>
      <c r="AE546" s="90"/>
      <c r="AF546" s="90"/>
      <c r="AG546" s="90"/>
      <c r="AH546" s="90"/>
      <c r="AI546" s="90"/>
      <c r="AJ546" s="90"/>
      <c r="AK546" s="90"/>
      <c r="AL546" s="90"/>
      <c r="AM546" s="90"/>
      <c r="AN546" s="90"/>
      <c r="AO546" s="90"/>
      <c r="AP546" s="90"/>
      <c r="AQ546" s="90"/>
      <c r="AR546" s="90"/>
      <c r="AS546" s="90"/>
    </row>
    <row r="547" spans="1:45" s="39" customFormat="1" ht="20.100000000000001" customHeight="1">
      <c r="A547" s="40" t="s">
        <v>1</v>
      </c>
      <c r="B547" s="40"/>
      <c r="C547" s="40"/>
      <c r="D547" s="88">
        <v>1091</v>
      </c>
      <c r="E547" s="88">
        <v>827</v>
      </c>
      <c r="F547" s="88">
        <v>789</v>
      </c>
      <c r="G547" s="88">
        <v>939</v>
      </c>
      <c r="H547" s="88">
        <v>804</v>
      </c>
      <c r="I547" s="88">
        <v>685</v>
      </c>
      <c r="J547" s="88">
        <v>688</v>
      </c>
      <c r="K547" s="88">
        <v>780</v>
      </c>
      <c r="L547" s="88">
        <v>1028</v>
      </c>
      <c r="M547" s="88">
        <v>833</v>
      </c>
      <c r="N547" s="88">
        <v>929</v>
      </c>
      <c r="O547" s="88">
        <v>1496</v>
      </c>
      <c r="P547" s="88">
        <v>1468</v>
      </c>
      <c r="Q547" s="88">
        <v>1156</v>
      </c>
      <c r="R547" s="88">
        <v>1422</v>
      </c>
      <c r="S547" s="88">
        <v>1801</v>
      </c>
      <c r="T547" s="90"/>
      <c r="U547" s="90"/>
      <c r="V547" s="90"/>
      <c r="W547" s="90"/>
      <c r="X547" s="90"/>
      <c r="Y547" s="90"/>
      <c r="Z547" s="90"/>
      <c r="AA547" s="90"/>
      <c r="AB547" s="90"/>
      <c r="AC547" s="90"/>
      <c r="AD547" s="90"/>
      <c r="AE547" s="90"/>
      <c r="AF547" s="90"/>
      <c r="AG547" s="90"/>
      <c r="AH547" s="90"/>
      <c r="AI547" s="90"/>
      <c r="AJ547" s="90"/>
      <c r="AK547" s="90"/>
      <c r="AL547" s="90"/>
      <c r="AM547" s="90"/>
      <c r="AN547" s="90"/>
      <c r="AO547" s="90"/>
      <c r="AP547" s="90"/>
      <c r="AQ547" s="90"/>
      <c r="AR547" s="90"/>
      <c r="AS547" s="90"/>
    </row>
    <row r="548" spans="1:45" ht="20.100000000000001" customHeight="1">
      <c r="A548" s="40" t="s">
        <v>221</v>
      </c>
      <c r="D548" s="88">
        <v>3144</v>
      </c>
      <c r="E548" s="88">
        <v>3179</v>
      </c>
      <c r="F548" s="88">
        <v>3201</v>
      </c>
      <c r="G548" s="88">
        <v>3319</v>
      </c>
      <c r="H548" s="88">
        <v>2697</v>
      </c>
      <c r="I548" s="88">
        <v>2881</v>
      </c>
      <c r="J548" s="88">
        <v>2465</v>
      </c>
      <c r="K548" s="88">
        <v>2597</v>
      </c>
      <c r="L548" s="88">
        <v>2619</v>
      </c>
      <c r="M548" s="88">
        <v>2639</v>
      </c>
      <c r="N548" s="88">
        <v>2626</v>
      </c>
      <c r="O548" s="88">
        <v>2601</v>
      </c>
      <c r="P548" s="88">
        <v>2157</v>
      </c>
      <c r="Q548" s="88">
        <v>3441</v>
      </c>
      <c r="R548" s="88">
        <v>3484</v>
      </c>
      <c r="S548" s="88">
        <v>1825</v>
      </c>
    </row>
    <row r="549" spans="1:45">
      <c r="A549" s="40" t="s">
        <v>853</v>
      </c>
      <c r="D549" s="88">
        <v>0</v>
      </c>
      <c r="E549" s="88">
        <v>0</v>
      </c>
      <c r="F549" s="88">
        <v>0</v>
      </c>
      <c r="G549" s="88">
        <v>0</v>
      </c>
      <c r="H549" s="88">
        <v>20290</v>
      </c>
      <c r="I549" s="88">
        <v>18816</v>
      </c>
      <c r="J549" s="88">
        <v>19716</v>
      </c>
      <c r="K549" s="88">
        <v>21375</v>
      </c>
      <c r="L549" s="253">
        <v>22075</v>
      </c>
      <c r="M549" s="88">
        <v>21437</v>
      </c>
      <c r="N549" s="88">
        <v>23764</v>
      </c>
      <c r="O549" s="88">
        <v>27781</v>
      </c>
      <c r="P549" s="88">
        <v>27233</v>
      </c>
      <c r="Q549" s="88">
        <v>25816</v>
      </c>
      <c r="R549" s="253" t="s">
        <v>68</v>
      </c>
      <c r="S549" s="253" t="s">
        <v>68</v>
      </c>
    </row>
    <row r="550" spans="1:45" ht="20.100000000000001" customHeight="1">
      <c r="A550" s="40" t="s">
        <v>203</v>
      </c>
      <c r="D550" s="88">
        <v>4134</v>
      </c>
      <c r="E550" s="88">
        <v>4444</v>
      </c>
      <c r="F550" s="88">
        <v>4479</v>
      </c>
      <c r="G550" s="88">
        <v>4568</v>
      </c>
      <c r="H550" s="88">
        <v>231</v>
      </c>
      <c r="I550" s="88">
        <v>271</v>
      </c>
      <c r="J550" s="88">
        <v>275</v>
      </c>
      <c r="K550" s="88">
        <v>303</v>
      </c>
      <c r="L550" s="88">
        <v>289</v>
      </c>
      <c r="M550" s="88">
        <v>300</v>
      </c>
      <c r="N550" s="88">
        <v>297</v>
      </c>
      <c r="O550" s="88">
        <v>315</v>
      </c>
      <c r="P550" s="88">
        <v>292</v>
      </c>
      <c r="Q550" s="88">
        <v>309</v>
      </c>
      <c r="R550" s="88">
        <v>300</v>
      </c>
      <c r="S550" s="88">
        <v>263</v>
      </c>
    </row>
    <row r="551" spans="1:45" ht="20.100000000000001" customHeight="1">
      <c r="A551" s="107" t="s">
        <v>242</v>
      </c>
      <c r="B551" s="107"/>
      <c r="C551" s="107"/>
      <c r="D551" s="329">
        <v>-174</v>
      </c>
      <c r="E551" s="329">
        <v>-42</v>
      </c>
      <c r="F551" s="329">
        <v>-55</v>
      </c>
      <c r="G551" s="329">
        <v>-107</v>
      </c>
      <c r="H551" s="329">
        <v>-56</v>
      </c>
      <c r="I551" s="329">
        <v>-34</v>
      </c>
      <c r="J551" s="329">
        <v>-45</v>
      </c>
      <c r="K551" s="329">
        <v>-57</v>
      </c>
      <c r="L551" s="329">
        <v>-74</v>
      </c>
      <c r="M551" s="329">
        <v>-59</v>
      </c>
      <c r="N551" s="329">
        <v>-138</v>
      </c>
      <c r="O551" s="329">
        <v>-386</v>
      </c>
      <c r="P551" s="329">
        <v>-354</v>
      </c>
      <c r="Q551" s="329">
        <v>-348</v>
      </c>
      <c r="R551" s="329">
        <v>-338</v>
      </c>
      <c r="S551" s="329">
        <v>-373</v>
      </c>
    </row>
    <row r="552" spans="1:45" s="39" customFormat="1" ht="20.100000000000001" customHeight="1">
      <c r="A552" s="39" t="s">
        <v>243</v>
      </c>
      <c r="D552" s="88">
        <v>18750</v>
      </c>
      <c r="E552" s="88">
        <v>18766</v>
      </c>
      <c r="F552" s="88">
        <v>18710</v>
      </c>
      <c r="G552" s="88">
        <v>19381</v>
      </c>
      <c r="H552" s="88">
        <v>34278</v>
      </c>
      <c r="I552" s="88">
        <v>32929</v>
      </c>
      <c r="J552" s="88">
        <v>33289</v>
      </c>
      <c r="K552" s="88">
        <v>35863</v>
      </c>
      <c r="L552" s="88">
        <v>35744</v>
      </c>
      <c r="M552" s="88">
        <v>34255</v>
      </c>
      <c r="N552" s="88">
        <v>36600</v>
      </c>
      <c r="O552" s="88">
        <v>41333</v>
      </c>
      <c r="P552" s="88">
        <v>39040</v>
      </c>
      <c r="Q552" s="88">
        <v>38449</v>
      </c>
      <c r="R552" s="88">
        <v>12748</v>
      </c>
      <c r="S552" s="88">
        <v>12004</v>
      </c>
      <c r="T552" s="90"/>
      <c r="U552" s="90"/>
      <c r="V552" s="90"/>
      <c r="W552" s="90"/>
      <c r="X552" s="90"/>
      <c r="Y552" s="90"/>
      <c r="Z552" s="90"/>
      <c r="AA552" s="90"/>
      <c r="AB552" s="90"/>
      <c r="AC552" s="90"/>
      <c r="AD552" s="90"/>
      <c r="AE552" s="90"/>
      <c r="AF552" s="90"/>
      <c r="AG552" s="90"/>
      <c r="AH552" s="90"/>
      <c r="AI552" s="90"/>
      <c r="AJ552" s="90"/>
      <c r="AK552" s="90"/>
      <c r="AL552" s="90"/>
      <c r="AM552" s="90"/>
      <c r="AN552" s="90"/>
      <c r="AO552" s="90"/>
      <c r="AP552" s="90"/>
      <c r="AQ552" s="90"/>
      <c r="AR552" s="90"/>
      <c r="AS552" s="90"/>
    </row>
    <row r="553" spans="1:45" ht="20.100000000000001" customHeight="1">
      <c r="A553" s="40" t="s">
        <v>244</v>
      </c>
      <c r="D553" s="88">
        <v>1091</v>
      </c>
      <c r="E553" s="88">
        <v>1046</v>
      </c>
      <c r="F553" s="88">
        <v>1089</v>
      </c>
      <c r="G553" s="88">
        <v>1035</v>
      </c>
      <c r="H553" s="88">
        <v>2661</v>
      </c>
      <c r="I553" s="88">
        <v>2911</v>
      </c>
      <c r="J553" s="88">
        <v>2992</v>
      </c>
      <c r="K553" s="88">
        <v>3000</v>
      </c>
      <c r="L553" s="88">
        <v>3010</v>
      </c>
      <c r="M553" s="88">
        <v>3060</v>
      </c>
      <c r="N553" s="88">
        <v>3084</v>
      </c>
      <c r="O553" s="88">
        <v>3107</v>
      </c>
      <c r="P553" s="88">
        <v>1961</v>
      </c>
      <c r="Q553" s="88">
        <v>2015</v>
      </c>
      <c r="R553" s="88">
        <v>5388</v>
      </c>
      <c r="S553" s="88">
        <v>1284</v>
      </c>
    </row>
    <row r="554" spans="1:45" ht="20.100000000000001" customHeight="1">
      <c r="A554" s="40" t="s">
        <v>245</v>
      </c>
      <c r="D554" s="88">
        <v>80</v>
      </c>
      <c r="E554" s="88">
        <v>78</v>
      </c>
      <c r="F554" s="88">
        <v>75</v>
      </c>
      <c r="G554" s="88">
        <v>77</v>
      </c>
      <c r="H554" s="88">
        <v>1088</v>
      </c>
      <c r="I554" s="88">
        <v>958</v>
      </c>
      <c r="J554" s="88">
        <v>1038</v>
      </c>
      <c r="K554" s="88">
        <v>1089</v>
      </c>
      <c r="L554" s="88">
        <v>1009</v>
      </c>
      <c r="M554" s="88">
        <v>1093</v>
      </c>
      <c r="N554" s="88">
        <v>2793</v>
      </c>
      <c r="O554" s="88">
        <v>2149</v>
      </c>
      <c r="P554" s="88">
        <v>3180</v>
      </c>
      <c r="Q554" s="88">
        <v>4886</v>
      </c>
      <c r="R554" s="88">
        <v>844</v>
      </c>
      <c r="S554" s="88">
        <v>933</v>
      </c>
    </row>
    <row r="555" spans="1:45" ht="20.100000000000001" customHeight="1">
      <c r="A555" s="40" t="s">
        <v>246</v>
      </c>
      <c r="D555" s="88">
        <v>1751</v>
      </c>
      <c r="E555" s="88">
        <v>1625</v>
      </c>
      <c r="F555" s="88">
        <v>1554</v>
      </c>
      <c r="G555" s="88">
        <v>1437</v>
      </c>
      <c r="H555" s="88">
        <v>26889</v>
      </c>
      <c r="I555" s="88">
        <v>19173</v>
      </c>
      <c r="J555" s="88">
        <v>14207</v>
      </c>
      <c r="K555" s="88">
        <v>15550</v>
      </c>
      <c r="L555" s="88">
        <v>20055</v>
      </c>
      <c r="M555" s="88">
        <v>47488</v>
      </c>
      <c r="N555" s="88">
        <v>115712</v>
      </c>
      <c r="O555" s="88">
        <v>95481</v>
      </c>
      <c r="P555" s="88">
        <v>155824</v>
      </c>
      <c r="Q555" s="88">
        <v>182154</v>
      </c>
      <c r="R555" s="88">
        <v>9100</v>
      </c>
      <c r="S555" s="88">
        <v>5502</v>
      </c>
    </row>
    <row r="556" spans="1:45" ht="20.100000000000001" customHeight="1">
      <c r="A556" s="40" t="s">
        <v>110</v>
      </c>
      <c r="D556" s="88">
        <v>1692</v>
      </c>
      <c r="E556" s="88">
        <v>1297</v>
      </c>
      <c r="F556" s="88">
        <v>1430</v>
      </c>
      <c r="G556" s="88">
        <v>1435</v>
      </c>
      <c r="H556" s="88">
        <v>4081</v>
      </c>
      <c r="I556" s="88">
        <v>2403</v>
      </c>
      <c r="J556" s="88">
        <v>2474</v>
      </c>
      <c r="K556" s="88">
        <v>2308</v>
      </c>
      <c r="L556" s="88">
        <v>3598</v>
      </c>
      <c r="M556" s="88">
        <v>1703</v>
      </c>
      <c r="N556" s="88">
        <v>6236</v>
      </c>
      <c r="O556" s="88">
        <v>7592</v>
      </c>
      <c r="P556" s="88">
        <v>6419</v>
      </c>
      <c r="Q556" s="88">
        <v>4165</v>
      </c>
      <c r="R556" s="88">
        <v>3638</v>
      </c>
      <c r="S556" s="88">
        <v>3919</v>
      </c>
    </row>
    <row r="557" spans="1:45" ht="20.100000000000001" customHeight="1" thickBot="1">
      <c r="A557" s="116" t="s">
        <v>113</v>
      </c>
      <c r="B557" s="116"/>
      <c r="C557" s="116"/>
      <c r="D557" s="338">
        <v>23363</v>
      </c>
      <c r="E557" s="338">
        <v>22813</v>
      </c>
      <c r="F557" s="338">
        <v>22858</v>
      </c>
      <c r="G557" s="338">
        <v>23364</v>
      </c>
      <c r="H557" s="338">
        <v>68997</v>
      </c>
      <c r="I557" s="338">
        <v>58374</v>
      </c>
      <c r="J557" s="338">
        <v>54000</v>
      </c>
      <c r="K557" s="338">
        <v>57810</v>
      </c>
      <c r="L557" s="338">
        <v>63416</v>
      </c>
      <c r="M557" s="338">
        <v>87600</v>
      </c>
      <c r="N557" s="338">
        <v>164425</v>
      </c>
      <c r="O557" s="338">
        <v>149661</v>
      </c>
      <c r="P557" s="338">
        <v>206425</v>
      </c>
      <c r="Q557" s="338">
        <v>231669</v>
      </c>
      <c r="R557" s="338">
        <v>31719</v>
      </c>
      <c r="S557" s="338">
        <v>23642</v>
      </c>
    </row>
    <row r="558" spans="1:45" ht="20.25" customHeight="1" thickTop="1">
      <c r="A558" s="39"/>
      <c r="B558" s="39"/>
      <c r="C558" s="39"/>
      <c r="D558" s="253"/>
      <c r="E558" s="253"/>
      <c r="F558" s="253"/>
      <c r="G558" s="253"/>
      <c r="H558" s="253"/>
      <c r="I558" s="253"/>
      <c r="J558" s="253"/>
      <c r="K558" s="253"/>
      <c r="L558" s="253"/>
      <c r="M558" s="253"/>
      <c r="N558" s="253"/>
      <c r="O558" s="253"/>
      <c r="P558" s="253"/>
      <c r="Q558" s="253"/>
      <c r="R558" s="253"/>
      <c r="S558" s="253"/>
    </row>
    <row r="559" spans="1:45" s="371" customFormat="1" ht="20.100000000000001" customHeight="1">
      <c r="A559" s="40" t="s">
        <v>854</v>
      </c>
      <c r="B559" s="368"/>
      <c r="C559" s="368"/>
      <c r="D559" s="88"/>
      <c r="E559" s="88"/>
      <c r="F559" s="88"/>
      <c r="G559" s="88"/>
      <c r="H559" s="88"/>
      <c r="I559" s="88"/>
      <c r="J559" s="88"/>
      <c r="K559" s="88"/>
      <c r="L559" s="88"/>
      <c r="M559" s="88"/>
      <c r="N559" s="88"/>
      <c r="O559" s="88"/>
      <c r="P559" s="88"/>
      <c r="Q559" s="88"/>
      <c r="R559" s="88"/>
      <c r="S559" s="88"/>
      <c r="T559" s="370"/>
      <c r="U559" s="370"/>
      <c r="V559" s="370"/>
      <c r="W559" s="370"/>
      <c r="X559" s="370"/>
      <c r="Y559" s="370"/>
      <c r="Z559" s="370"/>
      <c r="AA559" s="370"/>
      <c r="AB559" s="370"/>
      <c r="AC559" s="370"/>
      <c r="AD559" s="370"/>
      <c r="AE559" s="370"/>
      <c r="AF559" s="370"/>
      <c r="AG559" s="370"/>
      <c r="AH559" s="370"/>
      <c r="AI559" s="370"/>
      <c r="AJ559" s="370"/>
      <c r="AK559" s="370"/>
      <c r="AL559" s="370"/>
      <c r="AM559" s="370"/>
      <c r="AN559" s="370"/>
      <c r="AO559" s="370"/>
      <c r="AP559" s="370"/>
      <c r="AQ559" s="370"/>
      <c r="AR559" s="370"/>
      <c r="AS559" s="370"/>
    </row>
    <row r="560" spans="1:45" s="371" customFormat="1" ht="20.100000000000001" customHeight="1">
      <c r="A560" s="40"/>
      <c r="B560" s="368"/>
      <c r="C560" s="368"/>
      <c r="D560" s="88"/>
      <c r="E560" s="88"/>
      <c r="F560" s="88"/>
      <c r="G560" s="88"/>
      <c r="H560" s="88"/>
      <c r="I560" s="88"/>
      <c r="J560" s="88"/>
      <c r="K560" s="88"/>
      <c r="L560" s="88"/>
      <c r="M560" s="88"/>
      <c r="N560" s="88"/>
      <c r="O560" s="88"/>
      <c r="P560" s="88"/>
      <c r="Q560" s="88"/>
      <c r="R560" s="88"/>
      <c r="S560" s="88"/>
      <c r="T560" s="370"/>
      <c r="U560" s="370"/>
      <c r="V560" s="370"/>
      <c r="W560" s="370"/>
      <c r="X560" s="370"/>
      <c r="Y560" s="370"/>
      <c r="Z560" s="370"/>
      <c r="AA560" s="370"/>
      <c r="AB560" s="370"/>
      <c r="AC560" s="370"/>
      <c r="AD560" s="370"/>
      <c r="AE560" s="370"/>
      <c r="AF560" s="370"/>
      <c r="AG560" s="370"/>
      <c r="AH560" s="370"/>
      <c r="AI560" s="370"/>
      <c r="AJ560" s="370"/>
      <c r="AK560" s="370"/>
      <c r="AL560" s="370"/>
      <c r="AM560" s="370"/>
      <c r="AN560" s="370"/>
      <c r="AO560" s="370"/>
      <c r="AP560" s="370"/>
      <c r="AQ560" s="370"/>
      <c r="AR560" s="370"/>
      <c r="AS560" s="370"/>
    </row>
    <row r="561" spans="1:45" ht="20.100000000000001" customHeight="1">
      <c r="A561" s="39" t="s">
        <v>247</v>
      </c>
    </row>
    <row r="562" spans="1:45" s="39" customFormat="1" ht="42.75" customHeight="1" thickBot="1">
      <c r="A562" s="3" t="s">
        <v>3</v>
      </c>
      <c r="B562" s="14"/>
      <c r="C562" s="100"/>
      <c r="D562" s="358" t="s">
        <v>775</v>
      </c>
      <c r="E562" s="358" t="s">
        <v>776</v>
      </c>
      <c r="F562" s="358" t="s">
        <v>513</v>
      </c>
      <c r="G562" s="358" t="s">
        <v>514</v>
      </c>
      <c r="H562" s="358" t="s">
        <v>515</v>
      </c>
      <c r="I562" s="358" t="s">
        <v>777</v>
      </c>
      <c r="J562" s="358" t="s">
        <v>517</v>
      </c>
      <c r="K562" s="358" t="s">
        <v>518</v>
      </c>
      <c r="L562" s="358" t="s">
        <v>519</v>
      </c>
      <c r="M562" s="358" t="s">
        <v>520</v>
      </c>
      <c r="N562" s="358" t="s">
        <v>521</v>
      </c>
      <c r="O562" s="358" t="s">
        <v>522</v>
      </c>
      <c r="P562" s="358" t="s">
        <v>79</v>
      </c>
      <c r="Q562" s="358" t="s">
        <v>80</v>
      </c>
      <c r="R562" s="358" t="s">
        <v>81</v>
      </c>
      <c r="S562" s="358" t="s">
        <v>82</v>
      </c>
      <c r="T562" s="90"/>
      <c r="U562" s="90"/>
      <c r="V562" s="90"/>
      <c r="W562" s="90"/>
      <c r="X562" s="90"/>
      <c r="Y562" s="90"/>
      <c r="Z562" s="90"/>
      <c r="AA562" s="90"/>
      <c r="AB562" s="90"/>
      <c r="AC562" s="90"/>
      <c r="AD562" s="90"/>
      <c r="AE562" s="90"/>
      <c r="AF562" s="90"/>
      <c r="AG562" s="90"/>
      <c r="AH562" s="90"/>
      <c r="AI562" s="90"/>
      <c r="AJ562" s="90"/>
      <c r="AK562" s="90"/>
      <c r="AL562" s="90"/>
      <c r="AM562" s="90"/>
      <c r="AN562" s="90"/>
      <c r="AO562" s="90"/>
      <c r="AP562" s="90"/>
      <c r="AQ562" s="90"/>
      <c r="AR562" s="90"/>
      <c r="AS562" s="90"/>
    </row>
    <row r="563" spans="1:45" s="39" customFormat="1" ht="20.100000000000001" customHeight="1">
      <c r="A563" s="40" t="s">
        <v>852</v>
      </c>
      <c r="B563" s="40"/>
      <c r="C563" s="40"/>
      <c r="D563" s="88">
        <v>200</v>
      </c>
      <c r="E563" s="88">
        <v>148</v>
      </c>
      <c r="F563" s="88">
        <v>273</v>
      </c>
      <c r="G563" s="88">
        <v>279</v>
      </c>
      <c r="H563" s="88">
        <v>390</v>
      </c>
      <c r="I563" s="88">
        <v>394</v>
      </c>
      <c r="J563" s="88">
        <v>415</v>
      </c>
      <c r="K563" s="88">
        <v>508</v>
      </c>
      <c r="L563" s="88">
        <v>277</v>
      </c>
      <c r="M563" s="88">
        <v>287</v>
      </c>
      <c r="N563" s="88">
        <v>328</v>
      </c>
      <c r="O563" s="88">
        <v>616</v>
      </c>
      <c r="P563" s="88">
        <v>322</v>
      </c>
      <c r="Q563" s="88">
        <v>374</v>
      </c>
      <c r="R563" s="88">
        <v>323</v>
      </c>
      <c r="S563" s="88">
        <v>734</v>
      </c>
      <c r="T563" s="90"/>
      <c r="U563" s="90"/>
      <c r="V563" s="90"/>
      <c r="W563" s="90"/>
      <c r="X563" s="90"/>
      <c r="Y563" s="90"/>
      <c r="Z563" s="90"/>
      <c r="AA563" s="90"/>
      <c r="AB563" s="90"/>
      <c r="AC563" s="90"/>
      <c r="AD563" s="90"/>
      <c r="AE563" s="90"/>
      <c r="AF563" s="90"/>
      <c r="AG563" s="90"/>
      <c r="AH563" s="90"/>
      <c r="AI563" s="90"/>
      <c r="AJ563" s="90"/>
      <c r="AK563" s="90"/>
      <c r="AL563" s="90"/>
      <c r="AM563" s="90"/>
      <c r="AN563" s="90"/>
      <c r="AO563" s="90"/>
      <c r="AP563" s="90"/>
      <c r="AQ563" s="90"/>
      <c r="AR563" s="90"/>
      <c r="AS563" s="90"/>
    </row>
    <row r="564" spans="1:45" s="39" customFormat="1" ht="20.100000000000001" customHeight="1">
      <c r="A564" s="40" t="s">
        <v>845</v>
      </c>
      <c r="B564" s="40"/>
      <c r="C564" s="40"/>
      <c r="D564" s="88">
        <v>431</v>
      </c>
      <c r="E564" s="88">
        <v>402</v>
      </c>
      <c r="F564" s="88">
        <v>380</v>
      </c>
      <c r="G564" s="88">
        <v>419</v>
      </c>
      <c r="H564" s="88">
        <v>396</v>
      </c>
      <c r="I564" s="88">
        <v>331</v>
      </c>
      <c r="J564" s="88">
        <v>333</v>
      </c>
      <c r="K564" s="88">
        <v>445</v>
      </c>
      <c r="L564" s="88">
        <v>397</v>
      </c>
      <c r="M564" s="88">
        <v>332</v>
      </c>
      <c r="N564" s="88">
        <v>327</v>
      </c>
      <c r="O564" s="88">
        <v>492</v>
      </c>
      <c r="P564" s="88">
        <v>365</v>
      </c>
      <c r="Q564" s="88">
        <v>352</v>
      </c>
      <c r="R564" s="88">
        <v>329</v>
      </c>
      <c r="S564" s="88">
        <v>445</v>
      </c>
      <c r="T564" s="90"/>
      <c r="U564" s="90"/>
      <c r="V564" s="90"/>
      <c r="W564" s="90"/>
      <c r="X564" s="90"/>
      <c r="Y564" s="90"/>
      <c r="Z564" s="90"/>
      <c r="AA564" s="90"/>
      <c r="AB564" s="90"/>
      <c r="AC564" s="90"/>
      <c r="AD564" s="90"/>
      <c r="AE564" s="90"/>
      <c r="AF564" s="90"/>
      <c r="AG564" s="90"/>
      <c r="AH564" s="90"/>
      <c r="AI564" s="90"/>
      <c r="AJ564" s="90"/>
      <c r="AK564" s="90"/>
      <c r="AL564" s="90"/>
      <c r="AM564" s="90"/>
      <c r="AN564" s="90"/>
      <c r="AO564" s="90"/>
      <c r="AP564" s="90"/>
      <c r="AQ564" s="90"/>
      <c r="AR564" s="90"/>
      <c r="AS564" s="90"/>
    </row>
    <row r="565" spans="1:45" s="39" customFormat="1" ht="20.100000000000001" customHeight="1">
      <c r="A565" s="40" t="s">
        <v>1</v>
      </c>
      <c r="B565" s="40"/>
      <c r="C565" s="40"/>
      <c r="D565" s="88">
        <v>449</v>
      </c>
      <c r="E565" s="88">
        <v>325</v>
      </c>
      <c r="F565" s="88">
        <v>229</v>
      </c>
      <c r="G565" s="88">
        <v>302</v>
      </c>
      <c r="H565" s="88">
        <v>239</v>
      </c>
      <c r="I565" s="88">
        <v>142</v>
      </c>
      <c r="J565" s="88">
        <v>155</v>
      </c>
      <c r="K565" s="88">
        <v>215</v>
      </c>
      <c r="L565" s="88">
        <v>308</v>
      </c>
      <c r="M565" s="88">
        <v>215</v>
      </c>
      <c r="N565" s="88">
        <v>228</v>
      </c>
      <c r="O565" s="88">
        <v>371</v>
      </c>
      <c r="P565" s="88">
        <v>467</v>
      </c>
      <c r="Q565" s="88">
        <v>347</v>
      </c>
      <c r="R565" s="88">
        <v>383</v>
      </c>
      <c r="S565" s="88">
        <v>436</v>
      </c>
      <c r="T565" s="90"/>
      <c r="U565" s="90"/>
      <c r="V565" s="90"/>
      <c r="W565" s="90"/>
      <c r="X565" s="90"/>
      <c r="Y565" s="90"/>
      <c r="Z565" s="90"/>
      <c r="AA565" s="90"/>
      <c r="AB565" s="90"/>
      <c r="AC565" s="90"/>
      <c r="AD565" s="90"/>
      <c r="AE565" s="90"/>
      <c r="AF565" s="90"/>
      <c r="AG565" s="90"/>
      <c r="AH565" s="90"/>
      <c r="AI565" s="90"/>
      <c r="AJ565" s="90"/>
      <c r="AK565" s="90"/>
      <c r="AL565" s="90"/>
      <c r="AM565" s="90"/>
      <c r="AN565" s="90"/>
      <c r="AO565" s="90"/>
      <c r="AP565" s="90"/>
      <c r="AQ565" s="90"/>
      <c r="AR565" s="90"/>
      <c r="AS565" s="90"/>
    </row>
    <row r="566" spans="1:45" s="39" customFormat="1" ht="19.5" customHeight="1">
      <c r="A566" s="40" t="s">
        <v>221</v>
      </c>
      <c r="B566" s="40"/>
      <c r="C566" s="40"/>
      <c r="D566" s="88">
        <v>104</v>
      </c>
      <c r="E566" s="88">
        <v>86</v>
      </c>
      <c r="F566" s="88">
        <v>95</v>
      </c>
      <c r="G566" s="88">
        <v>107</v>
      </c>
      <c r="H566" s="88">
        <v>85</v>
      </c>
      <c r="I566" s="88">
        <v>67</v>
      </c>
      <c r="J566" s="88">
        <v>68</v>
      </c>
      <c r="K566" s="88">
        <v>166</v>
      </c>
      <c r="L566" s="88">
        <v>102</v>
      </c>
      <c r="M566" s="88">
        <v>67</v>
      </c>
      <c r="N566" s="88">
        <v>75</v>
      </c>
      <c r="O566" s="88">
        <v>93</v>
      </c>
      <c r="P566" s="88">
        <v>187</v>
      </c>
      <c r="Q566" s="88">
        <v>89</v>
      </c>
      <c r="R566" s="88">
        <v>156</v>
      </c>
      <c r="S566" s="88">
        <v>135</v>
      </c>
      <c r="T566" s="90"/>
      <c r="U566" s="90"/>
      <c r="V566" s="90"/>
      <c r="W566" s="90"/>
      <c r="X566" s="90"/>
      <c r="Y566" s="90"/>
      <c r="Z566" s="90"/>
      <c r="AA566" s="90"/>
      <c r="AB566" s="90"/>
      <c r="AC566" s="90"/>
      <c r="AD566" s="90"/>
      <c r="AE566" s="90"/>
      <c r="AF566" s="90"/>
      <c r="AG566" s="90"/>
      <c r="AH566" s="90"/>
      <c r="AI566" s="90"/>
      <c r="AJ566" s="90"/>
      <c r="AK566" s="90"/>
      <c r="AL566" s="90"/>
      <c r="AM566" s="90"/>
      <c r="AN566" s="90"/>
      <c r="AO566" s="90"/>
      <c r="AP566" s="90"/>
      <c r="AQ566" s="90"/>
      <c r="AR566" s="90"/>
      <c r="AS566" s="90"/>
    </row>
    <row r="567" spans="1:45">
      <c r="A567" s="40" t="s">
        <v>853</v>
      </c>
      <c r="D567" s="88">
        <v>0</v>
      </c>
      <c r="E567" s="88">
        <v>0</v>
      </c>
      <c r="F567" s="88">
        <v>0</v>
      </c>
      <c r="G567" s="88">
        <v>0</v>
      </c>
      <c r="H567" s="88">
        <v>12721</v>
      </c>
      <c r="I567" s="88">
        <v>11048</v>
      </c>
      <c r="J567" s="88">
        <v>13063</v>
      </c>
      <c r="K567" s="88">
        <v>13943</v>
      </c>
      <c r="L567" s="253">
        <v>13528</v>
      </c>
      <c r="M567" s="88">
        <v>12912</v>
      </c>
      <c r="N567" s="88">
        <v>17246</v>
      </c>
      <c r="O567" s="88">
        <v>22435</v>
      </c>
      <c r="P567" s="88">
        <v>23203</v>
      </c>
      <c r="Q567" s="88">
        <v>24268</v>
      </c>
      <c r="R567" s="253" t="s">
        <v>68</v>
      </c>
      <c r="S567" s="253" t="s">
        <v>68</v>
      </c>
    </row>
    <row r="568" spans="1:45" s="39" customFormat="1" ht="20.100000000000001" customHeight="1">
      <c r="A568" s="40" t="s">
        <v>203</v>
      </c>
      <c r="B568" s="40"/>
      <c r="C568" s="40"/>
      <c r="D568" s="88">
        <v>126</v>
      </c>
      <c r="E568" s="88">
        <v>128</v>
      </c>
      <c r="F568" s="88">
        <v>139</v>
      </c>
      <c r="G568" s="88">
        <v>168</v>
      </c>
      <c r="H568" s="88">
        <v>122</v>
      </c>
      <c r="I568" s="88">
        <v>132</v>
      </c>
      <c r="J568" s="88">
        <v>138</v>
      </c>
      <c r="K568" s="88">
        <v>167</v>
      </c>
      <c r="L568" s="88">
        <v>150</v>
      </c>
      <c r="M568" s="88">
        <v>152</v>
      </c>
      <c r="N568" s="88">
        <v>155</v>
      </c>
      <c r="O568" s="88">
        <v>190</v>
      </c>
      <c r="P568" s="88">
        <v>185</v>
      </c>
      <c r="Q568" s="88">
        <v>150</v>
      </c>
      <c r="R568" s="88">
        <v>140</v>
      </c>
      <c r="S568" s="88">
        <v>199</v>
      </c>
      <c r="T568" s="90"/>
      <c r="U568" s="90"/>
      <c r="V568" s="90"/>
      <c r="W568" s="90"/>
      <c r="X568" s="90"/>
      <c r="Y568" s="90"/>
      <c r="Z568" s="90"/>
      <c r="AA568" s="90"/>
      <c r="AB568" s="90"/>
      <c r="AC568" s="90"/>
      <c r="AD568" s="90"/>
      <c r="AE568" s="90"/>
      <c r="AF568" s="90"/>
      <c r="AG568" s="90"/>
      <c r="AH568" s="90"/>
      <c r="AI568" s="90"/>
      <c r="AJ568" s="90"/>
      <c r="AK568" s="90"/>
      <c r="AL568" s="90"/>
      <c r="AM568" s="90"/>
      <c r="AN568" s="90"/>
      <c r="AO568" s="90"/>
      <c r="AP568" s="90"/>
      <c r="AQ568" s="90"/>
      <c r="AR568" s="90"/>
      <c r="AS568" s="90"/>
    </row>
    <row r="569" spans="1:45" s="39" customFormat="1" ht="20.100000000000001" customHeight="1">
      <c r="A569" s="107" t="s">
        <v>242</v>
      </c>
      <c r="B569" s="107"/>
      <c r="C569" s="107"/>
      <c r="D569" s="329">
        <v>-174</v>
      </c>
      <c r="E569" s="329">
        <v>-42</v>
      </c>
      <c r="F569" s="329">
        <v>-55</v>
      </c>
      <c r="G569" s="329">
        <v>-107</v>
      </c>
      <c r="H569" s="329">
        <v>-56</v>
      </c>
      <c r="I569" s="329">
        <v>-34</v>
      </c>
      <c r="J569" s="329">
        <v>-46</v>
      </c>
      <c r="K569" s="329">
        <v>-57</v>
      </c>
      <c r="L569" s="329">
        <v>-74</v>
      </c>
      <c r="M569" s="329">
        <v>-59</v>
      </c>
      <c r="N569" s="329">
        <v>-138</v>
      </c>
      <c r="O569" s="329">
        <v>-386</v>
      </c>
      <c r="P569" s="329">
        <v>-354</v>
      </c>
      <c r="Q569" s="329">
        <v>-348</v>
      </c>
      <c r="R569" s="329">
        <v>-338</v>
      </c>
      <c r="S569" s="329">
        <v>-373</v>
      </c>
      <c r="T569" s="90"/>
      <c r="U569" s="90"/>
      <c r="V569" s="90"/>
      <c r="W569" s="90"/>
      <c r="X569" s="90"/>
      <c r="Y569" s="90"/>
      <c r="Z569" s="90"/>
      <c r="AA569" s="90"/>
      <c r="AB569" s="90"/>
      <c r="AC569" s="90"/>
      <c r="AD569" s="90"/>
      <c r="AE569" s="90"/>
      <c r="AF569" s="90"/>
      <c r="AG569" s="90"/>
      <c r="AH569" s="90"/>
      <c r="AI569" s="90"/>
      <c r="AJ569" s="90"/>
      <c r="AK569" s="90"/>
      <c r="AL569" s="90"/>
      <c r="AM569" s="90"/>
      <c r="AN569" s="90"/>
      <c r="AO569" s="90"/>
      <c r="AP569" s="90"/>
      <c r="AQ569" s="90"/>
      <c r="AR569" s="90"/>
      <c r="AS569" s="90"/>
    </row>
    <row r="570" spans="1:45" s="39" customFormat="1" ht="20.100000000000001" customHeight="1">
      <c r="A570" s="39" t="s">
        <v>248</v>
      </c>
      <c r="D570" s="353">
        <v>1137</v>
      </c>
      <c r="E570" s="353">
        <v>1046</v>
      </c>
      <c r="F570" s="353">
        <v>1059</v>
      </c>
      <c r="G570" s="353">
        <v>1168</v>
      </c>
      <c r="H570" s="353">
        <v>13897</v>
      </c>
      <c r="I570" s="353">
        <v>12080</v>
      </c>
      <c r="J570" s="353">
        <v>14127</v>
      </c>
      <c r="K570" s="353">
        <v>15386</v>
      </c>
      <c r="L570" s="353">
        <v>14688</v>
      </c>
      <c r="M570" s="353">
        <v>13905</v>
      </c>
      <c r="N570" s="353">
        <v>18221</v>
      </c>
      <c r="O570" s="353">
        <v>23810</v>
      </c>
      <c r="P570" s="353">
        <v>24375</v>
      </c>
      <c r="Q570" s="353">
        <v>25231</v>
      </c>
      <c r="R570" s="353">
        <v>993</v>
      </c>
      <c r="S570" s="353">
        <v>1576</v>
      </c>
      <c r="T570" s="90"/>
      <c r="U570" s="90"/>
      <c r="V570" s="90"/>
      <c r="W570" s="90"/>
      <c r="X570" s="90"/>
      <c r="Y570" s="90"/>
      <c r="Z570" s="90"/>
      <c r="AA570" s="90"/>
      <c r="AB570" s="90"/>
      <c r="AC570" s="90"/>
      <c r="AD570" s="90"/>
      <c r="AE570" s="90"/>
      <c r="AF570" s="90"/>
      <c r="AG570" s="90"/>
      <c r="AH570" s="90"/>
      <c r="AI570" s="90"/>
      <c r="AJ570" s="90"/>
      <c r="AK570" s="90"/>
      <c r="AL570" s="90"/>
      <c r="AM570" s="90"/>
      <c r="AN570" s="90"/>
      <c r="AO570" s="90"/>
      <c r="AP570" s="90"/>
      <c r="AQ570" s="90"/>
      <c r="AR570" s="90"/>
      <c r="AS570" s="90"/>
    </row>
    <row r="571" spans="1:45" ht="20.100000000000001" customHeight="1">
      <c r="A571" s="40" t="s">
        <v>125</v>
      </c>
      <c r="D571" s="88">
        <v>855</v>
      </c>
      <c r="E571" s="88">
        <v>853</v>
      </c>
      <c r="F571" s="88">
        <v>809</v>
      </c>
      <c r="G571" s="88">
        <v>885</v>
      </c>
      <c r="H571" s="88">
        <v>1182</v>
      </c>
      <c r="I571" s="88">
        <v>1140</v>
      </c>
      <c r="J571" s="88">
        <v>980</v>
      </c>
      <c r="K571" s="88">
        <v>952</v>
      </c>
      <c r="L571" s="88">
        <v>967</v>
      </c>
      <c r="M571" s="88">
        <v>930</v>
      </c>
      <c r="N571" s="88">
        <v>977</v>
      </c>
      <c r="O571" s="88">
        <v>827</v>
      </c>
      <c r="P571" s="88">
        <v>679</v>
      </c>
      <c r="Q571" s="88">
        <v>926</v>
      </c>
      <c r="R571" s="88">
        <v>514</v>
      </c>
      <c r="S571" s="88">
        <v>152</v>
      </c>
    </row>
    <row r="572" spans="1:45" ht="20.100000000000001" customHeight="1">
      <c r="A572" s="40" t="s">
        <v>249</v>
      </c>
      <c r="D572" s="88">
        <v>2744</v>
      </c>
      <c r="E572" s="88">
        <v>1574</v>
      </c>
      <c r="F572" s="88">
        <v>1555</v>
      </c>
      <c r="G572" s="88">
        <v>1382</v>
      </c>
      <c r="H572" s="88">
        <v>26436</v>
      </c>
      <c r="I572" s="88">
        <v>18600</v>
      </c>
      <c r="J572" s="88">
        <v>13426</v>
      </c>
      <c r="K572" s="88">
        <v>15233</v>
      </c>
      <c r="L572" s="88">
        <v>19570</v>
      </c>
      <c r="M572" s="88">
        <v>46670</v>
      </c>
      <c r="N572" s="88">
        <v>119359</v>
      </c>
      <c r="O572" s="88">
        <v>94140</v>
      </c>
      <c r="P572" s="88">
        <v>157734</v>
      </c>
      <c r="Q572" s="88">
        <v>189924</v>
      </c>
      <c r="R572" s="88">
        <v>10682</v>
      </c>
      <c r="S572" s="88">
        <v>6392</v>
      </c>
    </row>
    <row r="573" spans="1:45" ht="20.100000000000001" customHeight="1">
      <c r="A573" s="607" t="s">
        <v>250</v>
      </c>
      <c r="B573" s="607"/>
      <c r="C573" s="607"/>
      <c r="D573" s="514">
        <v>4736</v>
      </c>
      <c r="E573" s="514">
        <v>3473</v>
      </c>
      <c r="F573" s="514">
        <v>3422</v>
      </c>
      <c r="G573" s="514">
        <v>3435</v>
      </c>
      <c r="H573" s="514">
        <v>41515</v>
      </c>
      <c r="I573" s="514">
        <v>31820</v>
      </c>
      <c r="J573" s="514">
        <v>28533</v>
      </c>
      <c r="K573" s="514">
        <v>31570</v>
      </c>
      <c r="L573" s="514">
        <v>35225</v>
      </c>
      <c r="M573" s="514">
        <v>61505</v>
      </c>
      <c r="N573" s="514">
        <v>138557</v>
      </c>
      <c r="O573" s="514">
        <v>118777</v>
      </c>
      <c r="P573" s="514">
        <v>182788</v>
      </c>
      <c r="Q573" s="514">
        <v>216081</v>
      </c>
      <c r="R573" s="514">
        <v>12188</v>
      </c>
      <c r="S573" s="514">
        <v>8120</v>
      </c>
    </row>
    <row r="574" spans="1:45" ht="20.100000000000001" customHeight="1">
      <c r="A574" s="40" t="s">
        <v>124</v>
      </c>
      <c r="B574" s="39"/>
      <c r="C574" s="39"/>
      <c r="D574" s="88">
        <v>6687</v>
      </c>
      <c r="E574" s="88">
        <v>6719</v>
      </c>
      <c r="F574" s="88">
        <v>6797</v>
      </c>
      <c r="G574" s="88">
        <v>6694</v>
      </c>
      <c r="H574" s="88">
        <v>10626</v>
      </c>
      <c r="I574" s="88">
        <v>10360</v>
      </c>
      <c r="J574" s="88">
        <v>10315</v>
      </c>
      <c r="K574" s="88">
        <v>10662</v>
      </c>
      <c r="L574" s="88">
        <v>10978</v>
      </c>
      <c r="M574" s="88">
        <v>10824</v>
      </c>
      <c r="N574" s="88">
        <v>12676</v>
      </c>
      <c r="O574" s="88">
        <v>17220</v>
      </c>
      <c r="P574" s="88">
        <v>14875</v>
      </c>
      <c r="Q574" s="88">
        <v>14277</v>
      </c>
      <c r="R574" s="88">
        <v>12987</v>
      </c>
      <c r="S574" s="88">
        <v>7785</v>
      </c>
    </row>
    <row r="575" spans="1:45" ht="20.100000000000001" customHeight="1">
      <c r="A575" s="40" t="s">
        <v>121</v>
      </c>
      <c r="B575" s="39"/>
      <c r="C575" s="39"/>
      <c r="D575" s="88">
        <v>11941</v>
      </c>
      <c r="E575" s="88">
        <v>12621</v>
      </c>
      <c r="F575" s="88">
        <v>12639</v>
      </c>
      <c r="G575" s="88">
        <v>13235</v>
      </c>
      <c r="H575" s="88">
        <v>16856</v>
      </c>
      <c r="I575" s="88">
        <v>16195</v>
      </c>
      <c r="J575" s="88">
        <v>15152</v>
      </c>
      <c r="K575" s="88">
        <v>15577</v>
      </c>
      <c r="L575" s="88">
        <v>17213</v>
      </c>
      <c r="M575" s="88">
        <v>15271</v>
      </c>
      <c r="N575" s="88">
        <v>13192</v>
      </c>
      <c r="O575" s="88">
        <v>13665</v>
      </c>
      <c r="P575" s="88">
        <v>8762</v>
      </c>
      <c r="Q575" s="88">
        <v>1311</v>
      </c>
      <c r="R575" s="88">
        <v>6543</v>
      </c>
      <c r="S575" s="88">
        <v>7737</v>
      </c>
    </row>
    <row r="576" spans="1:45" ht="20.100000000000001" customHeight="1" thickBot="1">
      <c r="A576" s="116" t="s">
        <v>137</v>
      </c>
      <c r="B576" s="116"/>
      <c r="C576" s="116"/>
      <c r="D576" s="338">
        <v>23363</v>
      </c>
      <c r="E576" s="338">
        <v>22813</v>
      </c>
      <c r="F576" s="338">
        <v>22858</v>
      </c>
      <c r="G576" s="338">
        <v>23364</v>
      </c>
      <c r="H576" s="338">
        <v>68997</v>
      </c>
      <c r="I576" s="338">
        <v>58375</v>
      </c>
      <c r="J576" s="338">
        <v>54000</v>
      </c>
      <c r="K576" s="338">
        <v>57810</v>
      </c>
      <c r="L576" s="338">
        <v>63416</v>
      </c>
      <c r="M576" s="338">
        <v>87600</v>
      </c>
      <c r="N576" s="338">
        <v>164425</v>
      </c>
      <c r="O576" s="338">
        <v>149661</v>
      </c>
      <c r="P576" s="338">
        <v>206425</v>
      </c>
      <c r="Q576" s="338">
        <v>231669</v>
      </c>
      <c r="R576" s="338">
        <v>31719</v>
      </c>
      <c r="S576" s="338">
        <v>23642</v>
      </c>
    </row>
    <row r="577" spans="1:45" ht="17.25" customHeight="1" thickTop="1">
      <c r="A577" s="39"/>
      <c r="B577" s="39"/>
      <c r="C577" s="39"/>
      <c r="D577" s="253"/>
      <c r="E577" s="253"/>
      <c r="F577" s="253"/>
      <c r="G577" s="253"/>
      <c r="H577" s="253"/>
      <c r="I577" s="253"/>
      <c r="J577" s="253"/>
      <c r="K577" s="253"/>
      <c r="L577" s="253"/>
      <c r="M577" s="253"/>
      <c r="N577" s="253"/>
      <c r="O577" s="253"/>
      <c r="P577" s="253"/>
      <c r="Q577" s="253"/>
      <c r="R577" s="253"/>
      <c r="S577" s="253"/>
    </row>
    <row r="578" spans="1:45" ht="20.100000000000001" customHeight="1">
      <c r="A578" s="40" t="s">
        <v>854</v>
      </c>
      <c r="B578" s="39"/>
      <c r="C578" s="39"/>
    </row>
    <row r="579" spans="1:45" ht="20.100000000000001" customHeight="1">
      <c r="A579" s="41"/>
      <c r="B579" s="39"/>
      <c r="C579" s="39"/>
    </row>
    <row r="580" spans="1:45" s="368" customFormat="1" ht="20.100000000000001" customHeight="1">
      <c r="A580" s="372"/>
      <c r="B580" s="371"/>
      <c r="C580" s="371"/>
      <c r="D580" s="88"/>
      <c r="E580" s="88"/>
      <c r="F580" s="88"/>
      <c r="G580" s="88"/>
      <c r="H580" s="88"/>
      <c r="I580" s="88"/>
      <c r="J580" s="88"/>
      <c r="K580" s="88"/>
      <c r="L580" s="88"/>
      <c r="M580" s="88"/>
      <c r="N580" s="88"/>
      <c r="O580" s="88"/>
      <c r="P580" s="88"/>
      <c r="Q580" s="88"/>
      <c r="R580" s="88"/>
      <c r="S580" s="88"/>
      <c r="T580" s="369"/>
      <c r="U580" s="369"/>
      <c r="V580" s="369"/>
      <c r="W580" s="369"/>
      <c r="X580" s="369"/>
      <c r="Y580" s="369"/>
      <c r="Z580" s="369"/>
      <c r="AA580" s="369"/>
      <c r="AB580" s="369"/>
      <c r="AC580" s="369"/>
      <c r="AD580" s="369"/>
      <c r="AE580" s="369"/>
      <c r="AF580" s="369"/>
      <c r="AG580" s="369"/>
      <c r="AH580" s="369"/>
      <c r="AI580" s="369"/>
      <c r="AJ580" s="369"/>
      <c r="AK580" s="369"/>
      <c r="AL580" s="369"/>
      <c r="AM580" s="369"/>
      <c r="AN580" s="369"/>
      <c r="AO580" s="369"/>
      <c r="AP580" s="369"/>
      <c r="AQ580" s="369"/>
      <c r="AR580" s="369"/>
      <c r="AS580" s="369"/>
    </row>
    <row r="581" spans="1:45" ht="20.100000000000001" customHeight="1">
      <c r="A581" s="39" t="s">
        <v>251</v>
      </c>
      <c r="B581" s="42"/>
      <c r="C581" s="42"/>
    </row>
    <row r="582" spans="1:45" ht="37.5" customHeight="1" thickBot="1">
      <c r="A582" s="3"/>
      <c r="B582" s="99"/>
      <c r="C582" s="100"/>
      <c r="D582" s="358" t="s">
        <v>775</v>
      </c>
      <c r="E582" s="358" t="s">
        <v>776</v>
      </c>
      <c r="F582" s="358" t="s">
        <v>513</v>
      </c>
      <c r="G582" s="358" t="s">
        <v>514</v>
      </c>
      <c r="H582" s="358" t="s">
        <v>515</v>
      </c>
      <c r="I582" s="358" t="s">
        <v>777</v>
      </c>
      <c r="J582" s="358" t="s">
        <v>517</v>
      </c>
      <c r="K582" s="358" t="s">
        <v>518</v>
      </c>
      <c r="L582" s="358" t="s">
        <v>519</v>
      </c>
      <c r="M582" s="358" t="s">
        <v>520</v>
      </c>
      <c r="N582" s="358" t="s">
        <v>521</v>
      </c>
      <c r="O582" s="358" t="s">
        <v>522</v>
      </c>
      <c r="P582" s="358" t="s">
        <v>79</v>
      </c>
      <c r="Q582" s="358" t="s">
        <v>80</v>
      </c>
      <c r="R582" s="358" t="s">
        <v>81</v>
      </c>
      <c r="S582" s="358" t="s">
        <v>82</v>
      </c>
    </row>
    <row r="583" spans="1:45" s="39" customFormat="1" ht="20.25" customHeight="1">
      <c r="A583" s="40" t="s">
        <v>0</v>
      </c>
      <c r="B583" s="40"/>
      <c r="C583" s="40"/>
      <c r="D583" s="253">
        <v>1091</v>
      </c>
      <c r="E583" s="253">
        <v>1162</v>
      </c>
      <c r="F583" s="253">
        <v>1143</v>
      </c>
      <c r="G583" s="253">
        <v>1109</v>
      </c>
      <c r="H583" s="253">
        <v>1113</v>
      </c>
      <c r="I583" s="253">
        <v>1208</v>
      </c>
      <c r="J583" s="253">
        <v>1222</v>
      </c>
      <c r="K583" s="253">
        <v>1143</v>
      </c>
      <c r="L583" s="253">
        <v>1130</v>
      </c>
      <c r="M583" s="253">
        <v>1193</v>
      </c>
      <c r="N583" s="253">
        <v>1186</v>
      </c>
      <c r="O583" s="253">
        <v>1116</v>
      </c>
      <c r="P583" s="253">
        <v>1262</v>
      </c>
      <c r="Q583" s="253">
        <v>1344</v>
      </c>
      <c r="R583" s="253">
        <v>1371</v>
      </c>
      <c r="S583" s="253">
        <v>1155</v>
      </c>
      <c r="T583" s="90"/>
      <c r="U583" s="90"/>
      <c r="V583" s="90"/>
      <c r="W583" s="90"/>
      <c r="X583" s="90"/>
      <c r="Y583" s="90"/>
      <c r="Z583" s="90"/>
      <c r="AA583" s="90"/>
      <c r="AB583" s="90"/>
      <c r="AC583" s="90"/>
      <c r="AD583" s="90"/>
      <c r="AE583" s="90"/>
      <c r="AF583" s="90"/>
      <c r="AG583" s="90"/>
      <c r="AH583" s="90"/>
      <c r="AI583" s="90"/>
      <c r="AJ583" s="90"/>
      <c r="AK583" s="90"/>
      <c r="AL583" s="90"/>
      <c r="AM583" s="90"/>
      <c r="AN583" s="90"/>
      <c r="AO583" s="90"/>
      <c r="AP583" s="90"/>
      <c r="AQ583" s="90"/>
      <c r="AR583" s="90"/>
      <c r="AS583" s="90"/>
    </row>
    <row r="584" spans="1:45" s="39" customFormat="1" ht="20.25" customHeight="1">
      <c r="A584" s="40" t="s">
        <v>845</v>
      </c>
      <c r="B584" s="40"/>
      <c r="C584" s="40"/>
      <c r="D584" s="88">
        <v>2016</v>
      </c>
      <c r="E584" s="88">
        <v>2003</v>
      </c>
      <c r="F584" s="88">
        <v>1946</v>
      </c>
      <c r="G584" s="88">
        <v>1970</v>
      </c>
      <c r="H584" s="88">
        <v>1997</v>
      </c>
      <c r="I584" s="88">
        <v>2103</v>
      </c>
      <c r="J584" s="88">
        <v>2084</v>
      </c>
      <c r="K584" s="88">
        <v>2093</v>
      </c>
      <c r="L584" s="88">
        <v>2094</v>
      </c>
      <c r="M584" s="88">
        <v>2162</v>
      </c>
      <c r="N584" s="88">
        <v>1775</v>
      </c>
      <c r="O584" s="88">
        <v>1766</v>
      </c>
      <c r="P584" s="88">
        <v>1751</v>
      </c>
      <c r="Q584" s="88">
        <v>1607</v>
      </c>
      <c r="R584" s="88">
        <v>1606</v>
      </c>
      <c r="S584" s="253">
        <v>1691</v>
      </c>
      <c r="T584" s="90"/>
      <c r="U584" s="90"/>
      <c r="V584" s="90"/>
      <c r="W584" s="90"/>
      <c r="X584" s="90"/>
      <c r="Y584" s="90"/>
      <c r="Z584" s="90"/>
      <c r="AA584" s="90"/>
      <c r="AB584" s="90"/>
      <c r="AC584" s="90"/>
      <c r="AD584" s="90"/>
      <c r="AE584" s="90"/>
      <c r="AF584" s="90"/>
      <c r="AG584" s="90"/>
      <c r="AH584" s="90"/>
      <c r="AI584" s="90"/>
      <c r="AJ584" s="90"/>
      <c r="AK584" s="90"/>
      <c r="AL584" s="90"/>
      <c r="AM584" s="90"/>
      <c r="AN584" s="90"/>
      <c r="AO584" s="90"/>
      <c r="AP584" s="90"/>
      <c r="AQ584" s="90"/>
      <c r="AR584" s="90"/>
      <c r="AS584" s="90"/>
    </row>
    <row r="585" spans="1:45" s="39" customFormat="1" ht="20.25" customHeight="1">
      <c r="A585" s="40" t="s">
        <v>1</v>
      </c>
      <c r="B585" s="40"/>
      <c r="C585" s="40"/>
      <c r="D585" s="88">
        <v>1455</v>
      </c>
      <c r="E585" s="88">
        <v>1434</v>
      </c>
      <c r="F585" s="88">
        <v>1299</v>
      </c>
      <c r="G585" s="88">
        <v>1327</v>
      </c>
      <c r="H585" s="88">
        <v>1279</v>
      </c>
      <c r="I585" s="88">
        <v>1305</v>
      </c>
      <c r="J585" s="88">
        <v>1105</v>
      </c>
      <c r="K585" s="88">
        <v>1048</v>
      </c>
      <c r="L585" s="88">
        <v>1020</v>
      </c>
      <c r="M585" s="88">
        <v>1131</v>
      </c>
      <c r="N585" s="88">
        <v>1120</v>
      </c>
      <c r="O585" s="88">
        <v>1176</v>
      </c>
      <c r="P585" s="88">
        <v>1185</v>
      </c>
      <c r="Q585" s="88">
        <v>1172</v>
      </c>
      <c r="R585" s="88">
        <v>1176</v>
      </c>
      <c r="S585" s="253">
        <v>1179</v>
      </c>
      <c r="T585" s="90"/>
      <c r="U585" s="90"/>
      <c r="V585" s="90"/>
      <c r="W585" s="90"/>
      <c r="X585" s="90"/>
      <c r="Y585" s="90"/>
      <c r="Z585" s="90"/>
      <c r="AA585" s="90"/>
      <c r="AB585" s="90"/>
      <c r="AC585" s="90"/>
      <c r="AD585" s="90"/>
      <c r="AE585" s="90"/>
      <c r="AF585" s="90"/>
      <c r="AG585" s="90"/>
      <c r="AH585" s="90"/>
      <c r="AI585" s="90"/>
      <c r="AJ585" s="90"/>
      <c r="AK585" s="90"/>
      <c r="AL585" s="90"/>
      <c r="AM585" s="90"/>
      <c r="AN585" s="90"/>
      <c r="AO585" s="90"/>
      <c r="AP585" s="90"/>
      <c r="AQ585" s="90"/>
      <c r="AR585" s="90"/>
      <c r="AS585" s="90"/>
    </row>
    <row r="586" spans="1:45" s="39" customFormat="1" ht="20.25" customHeight="1">
      <c r="A586" s="40" t="s">
        <v>221</v>
      </c>
      <c r="B586" s="40"/>
      <c r="C586" s="40"/>
      <c r="D586" s="88">
        <v>2910</v>
      </c>
      <c r="E586" s="88">
        <v>2937</v>
      </c>
      <c r="F586" s="88">
        <v>2968</v>
      </c>
      <c r="G586" s="88">
        <v>2955</v>
      </c>
      <c r="H586" s="88">
        <v>2982</v>
      </c>
      <c r="I586" s="88">
        <v>2982</v>
      </c>
      <c r="J586" s="88">
        <v>2964</v>
      </c>
      <c r="K586" s="88">
        <v>2935</v>
      </c>
      <c r="L586" s="88">
        <v>2960</v>
      </c>
      <c r="M586" s="88">
        <v>2954</v>
      </c>
      <c r="N586" s="88">
        <v>2667</v>
      </c>
      <c r="O586" s="88">
        <v>2627</v>
      </c>
      <c r="P586" s="88">
        <v>2744</v>
      </c>
      <c r="Q586" s="88">
        <v>2579</v>
      </c>
      <c r="R586" s="88">
        <v>2708</v>
      </c>
      <c r="S586" s="353">
        <v>2724</v>
      </c>
      <c r="T586" s="90"/>
      <c r="U586" s="90"/>
      <c r="V586" s="90"/>
      <c r="W586" s="90"/>
      <c r="X586" s="90"/>
      <c r="Y586" s="90"/>
      <c r="Z586" s="90"/>
      <c r="AA586" s="90"/>
      <c r="AB586" s="90"/>
      <c r="AC586" s="90"/>
      <c r="AD586" s="90"/>
      <c r="AE586" s="90"/>
      <c r="AF586" s="90"/>
      <c r="AG586" s="90"/>
      <c r="AH586" s="90"/>
      <c r="AI586" s="90"/>
      <c r="AJ586" s="90"/>
      <c r="AK586" s="90"/>
      <c r="AL586" s="90"/>
      <c r="AM586" s="90"/>
      <c r="AN586" s="90"/>
      <c r="AO586" s="90"/>
      <c r="AP586" s="90"/>
      <c r="AQ586" s="90"/>
      <c r="AR586" s="90"/>
      <c r="AS586" s="90"/>
    </row>
    <row r="587" spans="1:45" ht="20.25" customHeight="1">
      <c r="A587" s="40" t="s">
        <v>222</v>
      </c>
      <c r="H587" s="88">
        <v>11611</v>
      </c>
      <c r="I587" s="88">
        <v>11591</v>
      </c>
      <c r="J587" s="88">
        <v>11644</v>
      </c>
      <c r="K587" s="88">
        <v>11751</v>
      </c>
      <c r="L587" s="253">
        <v>11813</v>
      </c>
      <c r="M587" s="253">
        <v>11773</v>
      </c>
      <c r="N587" s="253">
        <v>11754</v>
      </c>
      <c r="O587" s="253">
        <v>11494</v>
      </c>
      <c r="P587" s="88">
        <v>11319</v>
      </c>
      <c r="Q587" s="88">
        <v>11249</v>
      </c>
      <c r="R587" s="253" t="s">
        <v>68</v>
      </c>
      <c r="S587" s="253" t="s">
        <v>68</v>
      </c>
    </row>
    <row r="588" spans="1:45" ht="20.25" customHeight="1">
      <c r="A588" s="107" t="s">
        <v>203</v>
      </c>
      <c r="B588" s="107"/>
      <c r="C588" s="107"/>
      <c r="D588" s="88">
        <v>804</v>
      </c>
      <c r="E588" s="88">
        <v>847</v>
      </c>
      <c r="F588" s="88">
        <v>835</v>
      </c>
      <c r="G588" s="88">
        <v>830</v>
      </c>
      <c r="H588" s="88">
        <v>953</v>
      </c>
      <c r="I588" s="88">
        <v>990</v>
      </c>
      <c r="J588" s="88">
        <v>964</v>
      </c>
      <c r="K588" s="88">
        <v>963</v>
      </c>
      <c r="L588" s="88">
        <v>1019</v>
      </c>
      <c r="M588" s="88">
        <v>971</v>
      </c>
      <c r="N588" s="88">
        <v>950</v>
      </c>
      <c r="O588" s="88">
        <v>961</v>
      </c>
      <c r="P588" s="88">
        <v>999</v>
      </c>
      <c r="Q588" s="88">
        <v>1010</v>
      </c>
      <c r="R588" s="88">
        <v>969</v>
      </c>
      <c r="S588" s="253">
        <v>963</v>
      </c>
    </row>
    <row r="589" spans="1:45" ht="20.25" customHeight="1" thickBot="1">
      <c r="A589" s="116" t="s">
        <v>223</v>
      </c>
      <c r="B589" s="116"/>
      <c r="C589" s="116"/>
      <c r="D589" s="338">
        <v>8276</v>
      </c>
      <c r="E589" s="338">
        <v>8383</v>
      </c>
      <c r="F589" s="338">
        <v>8191</v>
      </c>
      <c r="G589" s="338">
        <v>8191</v>
      </c>
      <c r="H589" s="338">
        <v>19935</v>
      </c>
      <c r="I589" s="338">
        <v>20179</v>
      </c>
      <c r="J589" s="338">
        <v>19983</v>
      </c>
      <c r="K589" s="338">
        <v>19933</v>
      </c>
      <c r="L589" s="338">
        <v>20036</v>
      </c>
      <c r="M589" s="338">
        <v>20184</v>
      </c>
      <c r="N589" s="338">
        <v>19452</v>
      </c>
      <c r="O589" s="338">
        <v>19140</v>
      </c>
      <c r="P589" s="338">
        <v>19260</v>
      </c>
      <c r="Q589" s="338">
        <v>18961</v>
      </c>
      <c r="R589" s="338">
        <v>7830</v>
      </c>
      <c r="S589" s="338">
        <v>7712</v>
      </c>
    </row>
    <row r="590" spans="1:45" ht="10.15" customHeight="1" thickTop="1">
      <c r="A590" s="41"/>
      <c r="B590" s="39"/>
      <c r="C590" s="39"/>
    </row>
    <row r="591" spans="1:45" ht="20.100000000000001" customHeight="1">
      <c r="A591" s="41"/>
      <c r="B591" s="39"/>
      <c r="C591" s="39"/>
    </row>
    <row r="592" spans="1:45" ht="25.5" customHeight="1">
      <c r="A592" s="39"/>
      <c r="B592" s="39"/>
      <c r="C592" s="39"/>
    </row>
    <row r="593" spans="1:1014 1034:2048 2068:3060 3080:4094 4114:5106 5126:6140 6160:7152 7172:8186 8206:9198 9218:10232 10252:12278 12298:13312 13332:14324 14344:15358 15378:16326">
      <c r="A593" s="39" t="s">
        <v>871</v>
      </c>
      <c r="L593" s="90"/>
      <c r="S593" s="290"/>
    </row>
    <row r="594" spans="1:1014 1034:2048 2068:3060 3080:4094 4114:5106 5126:6140 6160:7152 7172:8186 8206:9198 9218:10232 10252:12278 12298:13312 13332:14324 14344:15358 15378:16326" s="39" customFormat="1" ht="42.75" customHeight="1" thickBot="1">
      <c r="A594" s="3" t="s">
        <v>3</v>
      </c>
      <c r="B594" s="14"/>
      <c r="C594" s="100"/>
      <c r="D594" s="358"/>
      <c r="E594" s="358"/>
      <c r="F594" s="358"/>
      <c r="G594" s="358"/>
      <c r="H594" s="358"/>
      <c r="I594" s="358"/>
      <c r="J594" s="358"/>
      <c r="K594" s="358"/>
      <c r="L594" s="352" t="s">
        <v>682</v>
      </c>
      <c r="M594" s="352" t="s">
        <v>683</v>
      </c>
      <c r="N594" s="352" t="s">
        <v>684</v>
      </c>
      <c r="O594" s="352" t="s">
        <v>685</v>
      </c>
      <c r="P594" s="352" t="s">
        <v>531</v>
      </c>
      <c r="Q594" s="352" t="s">
        <v>532</v>
      </c>
      <c r="R594" s="352" t="s">
        <v>190</v>
      </c>
      <c r="S594" s="324" t="s">
        <v>191</v>
      </c>
      <c r="T594" s="90"/>
      <c r="U594" s="90"/>
      <c r="V594" s="90"/>
      <c r="W594" s="90"/>
      <c r="X594" s="90"/>
      <c r="Y594" s="90"/>
      <c r="Z594" s="90"/>
      <c r="AA594" s="90"/>
      <c r="AB594" s="90"/>
      <c r="AC594" s="90"/>
      <c r="AD594" s="90"/>
      <c r="AE594" s="90"/>
      <c r="AF594" s="90"/>
      <c r="AG594" s="90"/>
      <c r="AH594" s="90"/>
      <c r="AI594" s="90"/>
      <c r="AJ594" s="90"/>
      <c r="AK594" s="90"/>
      <c r="AL594" s="90"/>
      <c r="AM594" s="90"/>
      <c r="AN594" s="90"/>
      <c r="AO594" s="90"/>
      <c r="AP594" s="90"/>
      <c r="AQ594" s="90"/>
      <c r="AR594" s="90"/>
      <c r="AS594" s="90"/>
    </row>
    <row r="595" spans="1:1014 1034:2048 2068:3060 3080:4094 4114:5106 5126:6140 6160:7152 7172:8186 8206:9198 9218:10232 10252:12278 12298:13312 13332:14324 14344:15358 15378:16326">
      <c r="A595" s="523" t="s">
        <v>872</v>
      </c>
      <c r="L595" s="88">
        <v>530</v>
      </c>
      <c r="M595" s="88">
        <v>248</v>
      </c>
      <c r="N595" s="88">
        <v>3000</v>
      </c>
      <c r="O595" s="88">
        <v>547</v>
      </c>
      <c r="P595" s="88">
        <v>246</v>
      </c>
      <c r="Q595" s="88">
        <v>767</v>
      </c>
      <c r="R595" s="88">
        <v>917</v>
      </c>
      <c r="S595" s="88">
        <v>-653</v>
      </c>
    </row>
    <row r="596" spans="1:1014 1034:2048 2068:3060 3080:4094 4114:5106 5126:6140 6160:7152 7172:8186 8206:9198 9218:10232 10252:12278 12298:13312 13332:14324 14344:15358 15378:16326">
      <c r="A596" s="524" t="s">
        <v>873</v>
      </c>
      <c r="L596" s="88">
        <v>-71</v>
      </c>
      <c r="M596" s="88">
        <v>-41</v>
      </c>
      <c r="N596" s="88">
        <v>-2757</v>
      </c>
      <c r="O596" s="88">
        <v>-28</v>
      </c>
      <c r="P596" s="88">
        <v>142</v>
      </c>
      <c r="Q596" s="88">
        <v>-449</v>
      </c>
      <c r="R596" s="88">
        <v>-496</v>
      </c>
      <c r="S596" s="88">
        <v>1397</v>
      </c>
    </row>
    <row r="597" spans="1:1014 1034:2048 2068:3060 3080:4094 4114:5106 5126:6140 6160:7152 7172:8186 8206:9198 9218:10232 10252:12278 12298:13312 13332:14324 14344:15358 15378:16326">
      <c r="A597" s="623" t="s">
        <v>874</v>
      </c>
      <c r="B597" s="608"/>
      <c r="C597" s="608"/>
      <c r="D597" s="514"/>
      <c r="E597" s="514"/>
      <c r="F597" s="514"/>
      <c r="G597" s="514"/>
      <c r="H597" s="514"/>
      <c r="I597" s="514"/>
      <c r="J597" s="514"/>
      <c r="K597" s="514"/>
      <c r="L597" s="514">
        <v>459</v>
      </c>
      <c r="M597" s="514">
        <v>207</v>
      </c>
      <c r="N597" s="514">
        <v>243</v>
      </c>
      <c r="O597" s="514">
        <v>519</v>
      </c>
      <c r="P597" s="514">
        <v>388</v>
      </c>
      <c r="Q597" s="514">
        <v>318</v>
      </c>
      <c r="R597" s="514">
        <v>421</v>
      </c>
      <c r="S597" s="514">
        <v>744</v>
      </c>
    </row>
    <row r="598" spans="1:1014 1034:2048 2068:3060 3080:4094 4114:5106 5126:6140 6160:7152 7172:8186 8206:9198 9218:10232 10252:12278 12298:13312 13332:14324 14344:15358 15378:16326">
      <c r="A598" s="524" t="s">
        <v>875</v>
      </c>
      <c r="L598" s="88">
        <v>80</v>
      </c>
      <c r="M598" s="88">
        <v>59</v>
      </c>
      <c r="N598" s="88">
        <v>7</v>
      </c>
      <c r="O598" s="88">
        <v>21</v>
      </c>
      <c r="P598" s="88">
        <v>-215</v>
      </c>
      <c r="Q598" s="88">
        <v>-81</v>
      </c>
      <c r="R598" s="88">
        <v>-37</v>
      </c>
      <c r="S598" s="88">
        <v>-295</v>
      </c>
    </row>
    <row r="599" spans="1:1014 1034:2048 2068:3060 3080:4094 4114:5106 5126:6140 6160:7152 7172:8186 8206:9198 9218:10232 10252:12278 12298:13312 13332:14324 14344:15358 15378:16326">
      <c r="A599" s="524" t="s">
        <v>876</v>
      </c>
      <c r="L599" s="88">
        <v>-16</v>
      </c>
      <c r="M599" s="88">
        <v>-20</v>
      </c>
      <c r="N599" s="88">
        <v>-2</v>
      </c>
      <c r="O599" s="88">
        <v>-26</v>
      </c>
      <c r="P599" s="88">
        <v>236</v>
      </c>
      <c r="Q599" s="88">
        <v>93</v>
      </c>
      <c r="R599" s="88">
        <v>46</v>
      </c>
      <c r="S599" s="88">
        <v>243</v>
      </c>
    </row>
    <row r="600" spans="1:1014 1034:2048 2068:3060 3080:4094 4114:5106 5126:6140 6160:7152 7172:8186 8206:9198 9218:10232 10252:12278 12298:13312 13332:14324 14344:15358 15378:16326">
      <c r="A600" s="624" t="s">
        <v>253</v>
      </c>
      <c r="B600" s="608"/>
      <c r="C600" s="608"/>
      <c r="D600" s="514"/>
      <c r="E600" s="514"/>
      <c r="F600" s="514"/>
      <c r="G600" s="514"/>
      <c r="H600" s="514"/>
      <c r="I600" s="514"/>
      <c r="J600" s="514"/>
      <c r="K600" s="514"/>
      <c r="L600" s="514">
        <v>64</v>
      </c>
      <c r="M600" s="514">
        <v>39</v>
      </c>
      <c r="N600" s="514">
        <v>5</v>
      </c>
      <c r="O600" s="514">
        <v>-4</v>
      </c>
      <c r="P600" s="514">
        <v>21</v>
      </c>
      <c r="Q600" s="514">
        <v>12</v>
      </c>
      <c r="R600" s="514">
        <v>9</v>
      </c>
      <c r="S600" s="514">
        <v>-53</v>
      </c>
    </row>
    <row r="601" spans="1:1014 1034:2048 2068:3060 3080:4094 4114:5106 5126:6140 6160:7152 7172:8186 8206:9198 9218:10232 10252:12278 12298:13312 13332:14324 14344:15358 15378:16326">
      <c r="A601" s="524" t="s">
        <v>877</v>
      </c>
      <c r="L601" s="88">
        <v>-42</v>
      </c>
      <c r="M601" s="88">
        <v>-47</v>
      </c>
      <c r="N601" s="88">
        <v>-46</v>
      </c>
      <c r="O601" s="88">
        <v>-26</v>
      </c>
      <c r="P601" s="88">
        <v>59</v>
      </c>
      <c r="Q601" s="88">
        <v>499</v>
      </c>
      <c r="R601" s="88">
        <v>-141</v>
      </c>
      <c r="S601" s="88">
        <v>-610</v>
      </c>
    </row>
    <row r="602" spans="1:1014 1034:2048 2068:3060 3080:4094 4114:5106 5126:6140 6160:7152 7172:8186 8206:9198 9218:10232 10252:12278 12298:13312 13332:14324 14344:15358 15378:16326">
      <c r="A602" s="524" t="s">
        <v>878</v>
      </c>
      <c r="L602" s="88">
        <v>13</v>
      </c>
      <c r="M602" s="88">
        <v>14</v>
      </c>
      <c r="N602" s="88">
        <v>13</v>
      </c>
      <c r="O602" s="88">
        <v>-5</v>
      </c>
      <c r="P602" s="88">
        <v>18</v>
      </c>
      <c r="Q602" s="88">
        <v>63</v>
      </c>
      <c r="R602" s="88">
        <v>66</v>
      </c>
      <c r="S602" s="88">
        <v>201</v>
      </c>
    </row>
    <row r="603" spans="1:1014 1034:2048 2068:3060 3080:4094 4114:5106 5126:6140 6160:7152 7172:8186 8206:9198 9218:10232 10252:12278 12298:13312 13332:14324 14344:15358 15378:16326" s="514" customFormat="1">
      <c r="A603" s="514" t="s">
        <v>254</v>
      </c>
      <c r="J603" s="624"/>
      <c r="K603" s="608"/>
      <c r="L603" s="608">
        <v>-29</v>
      </c>
      <c r="M603" s="514">
        <v>-33</v>
      </c>
      <c r="N603" s="514">
        <v>-34</v>
      </c>
      <c r="O603" s="514">
        <v>-31</v>
      </c>
      <c r="P603" s="514">
        <v>77</v>
      </c>
      <c r="Q603" s="514">
        <v>562</v>
      </c>
      <c r="R603" s="514">
        <v>-75</v>
      </c>
      <c r="S603" s="514">
        <v>-409</v>
      </c>
      <c r="T603" s="88"/>
      <c r="U603" s="88"/>
      <c r="V603" s="2"/>
      <c r="W603" s="40"/>
      <c r="X603" s="40"/>
      <c r="Y603" s="88"/>
      <c r="Z603" s="88"/>
      <c r="AA603" s="88"/>
      <c r="AB603" s="88"/>
      <c r="AC603" s="88"/>
      <c r="AD603" s="88"/>
      <c r="AE603" s="88"/>
      <c r="AF603" s="88"/>
      <c r="AG603" s="88"/>
      <c r="AH603" s="88"/>
      <c r="AI603" s="88"/>
      <c r="AJ603" s="88"/>
      <c r="AK603" s="88"/>
      <c r="AL603" s="88"/>
      <c r="AM603" s="88"/>
      <c r="AN603" s="88"/>
      <c r="AO603" s="88"/>
      <c r="AP603" s="88"/>
      <c r="AQ603" s="88"/>
      <c r="AR603" s="2"/>
      <c r="AS603" s="40"/>
      <c r="AT603" s="40"/>
      <c r="AU603" s="88"/>
      <c r="AV603" s="88"/>
      <c r="AW603" s="88"/>
      <c r="AX603" s="88"/>
      <c r="AY603" s="88"/>
      <c r="AZ603" s="88"/>
      <c r="BA603" s="88"/>
      <c r="BB603" s="88"/>
      <c r="BC603" s="88"/>
      <c r="BD603" s="88"/>
      <c r="BE603" s="88"/>
      <c r="BF603" s="88"/>
      <c r="BG603" s="88"/>
      <c r="BH603" s="88"/>
      <c r="BI603" s="88"/>
      <c r="BJ603" s="88"/>
      <c r="BK603" s="88"/>
      <c r="BL603" s="88"/>
      <c r="BM603" s="88"/>
      <c r="BN603" s="2"/>
      <c r="BO603" s="40"/>
      <c r="BP603" s="40"/>
      <c r="BQ603" s="88"/>
      <c r="BR603" s="88"/>
      <c r="BS603" s="88"/>
      <c r="BT603" s="88"/>
      <c r="BU603" s="88"/>
      <c r="BV603" s="88"/>
      <c r="BW603" s="88"/>
      <c r="BX603" s="88"/>
      <c r="BY603" s="88"/>
      <c r="BZ603" s="88"/>
      <c r="CA603" s="88"/>
      <c r="CB603" s="88"/>
      <c r="CC603" s="88"/>
      <c r="CD603" s="88"/>
      <c r="CE603" s="88"/>
      <c r="CF603" s="88"/>
      <c r="CG603" s="88"/>
      <c r="CH603" s="88"/>
      <c r="CI603" s="88"/>
      <c r="CJ603" s="2"/>
      <c r="CK603" s="40"/>
      <c r="CL603" s="40"/>
      <c r="CM603" s="88"/>
      <c r="CN603" s="88"/>
      <c r="CO603" s="88"/>
      <c r="CP603" s="88"/>
      <c r="CQ603" s="88"/>
      <c r="CR603" s="88"/>
      <c r="CS603" s="88"/>
      <c r="CT603" s="88"/>
      <c r="CU603" s="88"/>
      <c r="CV603" s="88"/>
      <c r="CW603" s="88"/>
      <c r="CX603" s="88"/>
      <c r="CY603" s="88"/>
      <c r="CZ603" s="88"/>
      <c r="DA603" s="88"/>
      <c r="DB603" s="88"/>
      <c r="DC603" s="88"/>
      <c r="DD603" s="88"/>
      <c r="DE603" s="88"/>
      <c r="DF603" s="2"/>
      <c r="DG603" s="40"/>
      <c r="DH603" s="40"/>
      <c r="DI603" s="88"/>
      <c r="DJ603" s="88"/>
      <c r="DK603" s="88"/>
      <c r="DL603" s="88"/>
      <c r="DM603" s="88"/>
      <c r="DN603" s="88"/>
      <c r="DO603" s="88"/>
      <c r="DP603" s="88"/>
      <c r="DQ603" s="88"/>
      <c r="DR603" s="88"/>
      <c r="DS603" s="88"/>
      <c r="DT603" s="88"/>
      <c r="DU603" s="88"/>
      <c r="DV603" s="88"/>
      <c r="DW603" s="88"/>
      <c r="DX603" s="88"/>
      <c r="DY603" s="88"/>
      <c r="DZ603" s="88"/>
      <c r="EA603" s="88"/>
      <c r="EB603" s="2"/>
      <c r="EC603" s="40"/>
      <c r="ED603" s="40"/>
      <c r="EE603" s="88"/>
      <c r="EF603" s="88"/>
      <c r="EG603" s="88"/>
      <c r="EH603" s="88"/>
      <c r="EI603" s="88"/>
      <c r="EJ603" s="88"/>
      <c r="EK603" s="88"/>
      <c r="EL603" s="88"/>
      <c r="EM603" s="88"/>
      <c r="EN603" s="88"/>
      <c r="EO603" s="88"/>
      <c r="EP603" s="88"/>
      <c r="EQ603" s="88"/>
      <c r="ER603" s="88"/>
      <c r="ES603" s="88"/>
      <c r="ET603" s="88"/>
      <c r="EU603" s="88"/>
      <c r="EV603" s="88"/>
      <c r="EW603" s="88"/>
      <c r="EX603" s="2"/>
      <c r="EY603" s="40"/>
      <c r="EZ603" s="40"/>
      <c r="FA603" s="88"/>
      <c r="FB603" s="88"/>
      <c r="FC603" s="88"/>
      <c r="FD603" s="88"/>
      <c r="FE603" s="88"/>
      <c r="FF603" s="88"/>
      <c r="FG603" s="88"/>
      <c r="FH603" s="88"/>
      <c r="FI603" s="88"/>
      <c r="FJ603" s="88"/>
      <c r="FK603" s="88"/>
      <c r="FL603" s="88"/>
      <c r="FM603" s="88"/>
      <c r="FN603" s="88"/>
      <c r="FO603" s="88"/>
      <c r="FP603" s="88"/>
      <c r="FQ603" s="88"/>
      <c r="FR603" s="88"/>
      <c r="FS603" s="88"/>
      <c r="FT603" s="2"/>
      <c r="FU603" s="40"/>
      <c r="FV603" s="40"/>
      <c r="FW603" s="88"/>
      <c r="FX603" s="88"/>
      <c r="FY603" s="88"/>
      <c r="FZ603" s="88"/>
      <c r="GA603" s="88"/>
      <c r="GB603" s="88"/>
      <c r="GC603" s="88"/>
      <c r="GD603" s="88"/>
      <c r="GE603" s="88"/>
      <c r="GF603" s="88"/>
      <c r="GG603" s="88"/>
      <c r="GH603" s="88"/>
      <c r="GI603" s="88"/>
      <c r="GJ603" s="88"/>
      <c r="GK603" s="88"/>
      <c r="GL603" s="88"/>
      <c r="GM603" s="88"/>
      <c r="GN603" s="88"/>
      <c r="GO603" s="88"/>
      <c r="GP603" s="2"/>
      <c r="GQ603" s="40"/>
      <c r="GR603" s="40"/>
      <c r="GS603" s="88"/>
      <c r="GT603" s="88"/>
      <c r="GU603" s="88"/>
      <c r="GV603" s="88"/>
      <c r="GW603" s="88"/>
      <c r="GX603" s="88"/>
      <c r="GY603" s="88"/>
      <c r="GZ603" s="88"/>
      <c r="HA603" s="88"/>
      <c r="HB603" s="88"/>
      <c r="HC603" s="88"/>
      <c r="HD603" s="88"/>
      <c r="HE603" s="88"/>
      <c r="HF603" s="88"/>
      <c r="HG603" s="88"/>
      <c r="HH603" s="88"/>
      <c r="HI603" s="88"/>
      <c r="HJ603" s="88"/>
      <c r="HK603" s="88"/>
      <c r="HL603" s="2"/>
      <c r="HM603" s="40"/>
      <c r="HN603" s="40"/>
      <c r="HO603" s="88"/>
      <c r="HP603" s="88"/>
      <c r="HQ603" s="88"/>
      <c r="HR603" s="88"/>
      <c r="HS603" s="88"/>
      <c r="HT603" s="88"/>
      <c r="HU603" s="88"/>
      <c r="HV603" s="88"/>
      <c r="HW603" s="88"/>
      <c r="HX603" s="88"/>
      <c r="HY603" s="88"/>
      <c r="HZ603" s="88"/>
      <c r="IA603" s="88"/>
      <c r="IB603" s="88"/>
      <c r="IC603" s="88"/>
      <c r="ID603" s="88"/>
      <c r="IE603" s="88"/>
      <c r="IF603" s="88"/>
      <c r="IG603" s="88"/>
      <c r="IH603" s="2"/>
      <c r="II603" s="40"/>
      <c r="IJ603" s="40"/>
      <c r="IK603" s="88"/>
      <c r="IL603" s="88"/>
      <c r="IM603" s="88"/>
      <c r="IN603" s="88"/>
      <c r="IO603" s="88"/>
      <c r="IP603" s="88"/>
      <c r="IQ603" s="88"/>
      <c r="IR603" s="88"/>
      <c r="IS603" s="88"/>
      <c r="IT603" s="88"/>
      <c r="IU603" s="88"/>
      <c r="IV603" s="88"/>
      <c r="IW603" s="88"/>
      <c r="IX603" s="88"/>
      <c r="IY603" s="88"/>
      <c r="IZ603" s="88"/>
      <c r="JA603" s="88"/>
      <c r="JB603" s="88"/>
      <c r="JC603" s="88"/>
      <c r="JD603" s="2"/>
      <c r="JE603" s="40"/>
      <c r="JF603" s="40"/>
      <c r="JG603" s="88"/>
      <c r="JH603" s="88"/>
      <c r="JI603" s="88"/>
      <c r="JJ603" s="88"/>
      <c r="JK603" s="88"/>
      <c r="JL603" s="88"/>
      <c r="JM603" s="88"/>
      <c r="JZ603" s="624"/>
      <c r="KA603" s="608"/>
      <c r="KB603" s="608"/>
      <c r="KV603" s="624"/>
      <c r="KW603" s="608"/>
      <c r="KX603" s="608"/>
      <c r="LR603" s="624"/>
      <c r="LS603" s="608"/>
      <c r="LT603" s="608"/>
      <c r="MN603" s="624"/>
      <c r="MO603" s="608"/>
      <c r="MP603" s="608"/>
      <c r="NJ603" s="624"/>
      <c r="NK603" s="608"/>
      <c r="NL603" s="608"/>
      <c r="OF603" s="624"/>
      <c r="OG603" s="608"/>
      <c r="OH603" s="608"/>
      <c r="PB603" s="624"/>
      <c r="PC603" s="608"/>
      <c r="PD603" s="608"/>
      <c r="PX603" s="624"/>
      <c r="PY603" s="608"/>
      <c r="PZ603" s="608"/>
      <c r="QT603" s="624"/>
      <c r="QU603" s="608"/>
      <c r="QV603" s="608"/>
      <c r="RP603" s="624"/>
      <c r="RQ603" s="608"/>
      <c r="RR603" s="608"/>
      <c r="SL603" s="624"/>
      <c r="SM603" s="608"/>
      <c r="SN603" s="608"/>
      <c r="TH603" s="624"/>
      <c r="TI603" s="608"/>
      <c r="TJ603" s="608"/>
      <c r="UD603" s="624"/>
      <c r="UE603" s="608"/>
      <c r="UF603" s="608"/>
      <c r="UZ603" s="624"/>
      <c r="VA603" s="608"/>
      <c r="VB603" s="608"/>
      <c r="VV603" s="624"/>
      <c r="VW603" s="608"/>
      <c r="VX603" s="608"/>
      <c r="WR603" s="624"/>
      <c r="WS603" s="608"/>
      <c r="WT603" s="608"/>
      <c r="XN603" s="624"/>
      <c r="XO603" s="608"/>
      <c r="XP603" s="608"/>
      <c r="YJ603" s="624"/>
      <c r="YK603" s="608"/>
      <c r="YL603" s="608"/>
      <c r="ZF603" s="624"/>
      <c r="ZG603" s="608"/>
      <c r="ZH603" s="608"/>
      <c r="AAB603" s="624"/>
      <c r="AAC603" s="608"/>
      <c r="AAD603" s="608"/>
      <c r="AAX603" s="624"/>
      <c r="AAY603" s="608"/>
      <c r="AAZ603" s="608"/>
      <c r="ABT603" s="624"/>
      <c r="ABU603" s="608"/>
      <c r="ABV603" s="608"/>
      <c r="ACP603" s="624"/>
      <c r="ACQ603" s="608"/>
      <c r="ACR603" s="608"/>
      <c r="ADL603" s="624"/>
      <c r="ADM603" s="608"/>
      <c r="ADN603" s="608"/>
      <c r="AEH603" s="624"/>
      <c r="AEI603" s="608"/>
      <c r="AEJ603" s="608"/>
      <c r="AFD603" s="624"/>
      <c r="AFE603" s="608"/>
      <c r="AFF603" s="608"/>
      <c r="AFZ603" s="624"/>
      <c r="AGA603" s="608"/>
      <c r="AGB603" s="608"/>
      <c r="AGV603" s="624"/>
      <c r="AGW603" s="608"/>
      <c r="AGX603" s="608"/>
      <c r="AHR603" s="624"/>
      <c r="AHS603" s="608"/>
      <c r="AHT603" s="608"/>
      <c r="AIN603" s="624"/>
      <c r="AIO603" s="608"/>
      <c r="AIP603" s="608"/>
      <c r="AJJ603" s="624"/>
      <c r="AJK603" s="608"/>
      <c r="AJL603" s="608"/>
      <c r="AKF603" s="624"/>
      <c r="AKG603" s="608"/>
      <c r="AKH603" s="608"/>
      <c r="ALB603" s="624"/>
      <c r="ALC603" s="608"/>
      <c r="ALD603" s="608"/>
      <c r="ALX603" s="624"/>
      <c r="ALY603" s="608"/>
      <c r="ALZ603" s="608"/>
      <c r="AMT603" s="624"/>
      <c r="AMU603" s="608"/>
      <c r="AMV603" s="608"/>
      <c r="ANP603" s="624"/>
      <c r="ANQ603" s="608"/>
      <c r="ANR603" s="608"/>
      <c r="AOL603" s="624"/>
      <c r="AOM603" s="608"/>
      <c r="AON603" s="608"/>
      <c r="APH603" s="624"/>
      <c r="API603" s="608"/>
      <c r="APJ603" s="608"/>
      <c r="AQD603" s="624"/>
      <c r="AQE603" s="608"/>
      <c r="AQF603" s="608"/>
      <c r="AQZ603" s="624"/>
      <c r="ARA603" s="608"/>
      <c r="ARB603" s="608"/>
      <c r="ARV603" s="624"/>
      <c r="ARW603" s="608"/>
      <c r="ARX603" s="608"/>
      <c r="ASR603" s="624"/>
      <c r="ASS603" s="608"/>
      <c r="AST603" s="608"/>
      <c r="ATN603" s="624"/>
      <c r="ATO603" s="608"/>
      <c r="ATP603" s="608"/>
      <c r="AUJ603" s="624"/>
      <c r="AUK603" s="608"/>
      <c r="AUL603" s="608"/>
      <c r="AVF603" s="624"/>
      <c r="AVG603" s="608"/>
      <c r="AVH603" s="608"/>
      <c r="AWB603" s="624"/>
      <c r="AWC603" s="608"/>
      <c r="AWD603" s="608"/>
      <c r="AWX603" s="624"/>
      <c r="AWY603" s="608"/>
      <c r="AWZ603" s="608"/>
      <c r="AXT603" s="624"/>
      <c r="AXU603" s="608"/>
      <c r="AXV603" s="608"/>
      <c r="AYP603" s="624"/>
      <c r="AYQ603" s="608"/>
      <c r="AYR603" s="608"/>
      <c r="AZL603" s="624"/>
      <c r="AZM603" s="608"/>
      <c r="AZN603" s="608"/>
      <c r="BAH603" s="624"/>
      <c r="BAI603" s="608"/>
      <c r="BAJ603" s="608"/>
      <c r="BBD603" s="624"/>
      <c r="BBE603" s="608"/>
      <c r="BBF603" s="608"/>
      <c r="BBZ603" s="624"/>
      <c r="BCA603" s="608"/>
      <c r="BCB603" s="608"/>
      <c r="BCV603" s="624"/>
      <c r="BCW603" s="608"/>
      <c r="BCX603" s="608"/>
      <c r="BDR603" s="624"/>
      <c r="BDS603" s="608"/>
      <c r="BDT603" s="608"/>
      <c r="BEN603" s="624"/>
      <c r="BEO603" s="608"/>
      <c r="BEP603" s="608"/>
      <c r="BFJ603" s="624"/>
      <c r="BFK603" s="608"/>
      <c r="BFL603" s="608"/>
      <c r="BGF603" s="624"/>
      <c r="BGG603" s="608"/>
      <c r="BGH603" s="608"/>
      <c r="BHB603" s="624"/>
      <c r="BHC603" s="608"/>
      <c r="BHD603" s="608"/>
      <c r="BHX603" s="624"/>
      <c r="BHY603" s="608"/>
      <c r="BHZ603" s="608"/>
      <c r="BIT603" s="624"/>
      <c r="BIU603" s="608"/>
      <c r="BIV603" s="608"/>
      <c r="BJP603" s="624"/>
      <c r="BJQ603" s="608"/>
      <c r="BJR603" s="608"/>
      <c r="BKL603" s="624"/>
      <c r="BKM603" s="608"/>
      <c r="BKN603" s="608"/>
      <c r="BLH603" s="624"/>
      <c r="BLI603" s="608"/>
      <c r="BLJ603" s="608"/>
      <c r="BMD603" s="624"/>
      <c r="BME603" s="608"/>
      <c r="BMF603" s="608"/>
      <c r="BMZ603" s="624"/>
      <c r="BNA603" s="608"/>
      <c r="BNB603" s="608"/>
      <c r="BNV603" s="624"/>
      <c r="BNW603" s="608"/>
      <c r="BNX603" s="608"/>
      <c r="BOR603" s="624"/>
      <c r="BOS603" s="608"/>
      <c r="BOT603" s="608"/>
      <c r="BPN603" s="624"/>
      <c r="BPO603" s="608"/>
      <c r="BPP603" s="608"/>
      <c r="BQJ603" s="624"/>
      <c r="BQK603" s="608"/>
      <c r="BQL603" s="608"/>
      <c r="BRF603" s="624"/>
      <c r="BRG603" s="608"/>
      <c r="BRH603" s="608"/>
      <c r="BSB603" s="624"/>
      <c r="BSC603" s="608"/>
      <c r="BSD603" s="608"/>
      <c r="BSX603" s="624"/>
      <c r="BSY603" s="608"/>
      <c r="BSZ603" s="608"/>
      <c r="BTT603" s="624"/>
      <c r="BTU603" s="608"/>
      <c r="BTV603" s="608"/>
      <c r="BUP603" s="624"/>
      <c r="BUQ603" s="608"/>
      <c r="BUR603" s="608"/>
      <c r="BVL603" s="624"/>
      <c r="BVM603" s="608"/>
      <c r="BVN603" s="608"/>
      <c r="BWH603" s="624"/>
      <c r="BWI603" s="608"/>
      <c r="BWJ603" s="608"/>
      <c r="BXD603" s="624"/>
      <c r="BXE603" s="608"/>
      <c r="BXF603" s="608"/>
      <c r="BXZ603" s="624"/>
      <c r="BYA603" s="608"/>
      <c r="BYB603" s="608"/>
      <c r="BYV603" s="624"/>
      <c r="BYW603" s="608"/>
      <c r="BYX603" s="608"/>
      <c r="BZR603" s="624"/>
      <c r="BZS603" s="608"/>
      <c r="BZT603" s="608"/>
      <c r="CAN603" s="624"/>
      <c r="CAO603" s="608"/>
      <c r="CAP603" s="608"/>
      <c r="CBJ603" s="624"/>
      <c r="CBK603" s="608"/>
      <c r="CBL603" s="608"/>
      <c r="CCF603" s="624"/>
      <c r="CCG603" s="608"/>
      <c r="CCH603" s="608"/>
      <c r="CDB603" s="624"/>
      <c r="CDC603" s="608"/>
      <c r="CDD603" s="608"/>
      <c r="CDX603" s="624"/>
      <c r="CDY603" s="608"/>
      <c r="CDZ603" s="608"/>
      <c r="CET603" s="624"/>
      <c r="CEU603" s="608"/>
      <c r="CEV603" s="608"/>
      <c r="CFP603" s="624"/>
      <c r="CFQ603" s="608"/>
      <c r="CFR603" s="608"/>
      <c r="CGL603" s="624"/>
      <c r="CGM603" s="608"/>
      <c r="CGN603" s="608"/>
      <c r="CHH603" s="624"/>
      <c r="CHI603" s="608"/>
      <c r="CHJ603" s="608"/>
      <c r="CID603" s="624"/>
      <c r="CIE603" s="608"/>
      <c r="CIF603" s="608"/>
      <c r="CIZ603" s="624"/>
      <c r="CJA603" s="608"/>
      <c r="CJB603" s="608"/>
      <c r="CJV603" s="624"/>
      <c r="CJW603" s="608"/>
      <c r="CJX603" s="608"/>
      <c r="CKR603" s="624"/>
      <c r="CKS603" s="608"/>
      <c r="CKT603" s="608"/>
      <c r="CLN603" s="624"/>
      <c r="CLO603" s="608"/>
      <c r="CLP603" s="608"/>
      <c r="CMJ603" s="624"/>
      <c r="CMK603" s="608"/>
      <c r="CML603" s="608"/>
      <c r="CNF603" s="624"/>
      <c r="CNG603" s="608"/>
      <c r="CNH603" s="608"/>
      <c r="COB603" s="624"/>
      <c r="COC603" s="608"/>
      <c r="COD603" s="608"/>
      <c r="COX603" s="624"/>
      <c r="COY603" s="608"/>
      <c r="COZ603" s="608"/>
      <c r="CPT603" s="624"/>
      <c r="CPU603" s="608"/>
      <c r="CPV603" s="608"/>
      <c r="CQP603" s="624"/>
      <c r="CQQ603" s="608"/>
      <c r="CQR603" s="608"/>
      <c r="CRL603" s="624"/>
      <c r="CRM603" s="608"/>
      <c r="CRN603" s="608"/>
      <c r="CSH603" s="624"/>
      <c r="CSI603" s="608"/>
      <c r="CSJ603" s="608"/>
      <c r="CTD603" s="624"/>
      <c r="CTE603" s="608"/>
      <c r="CTF603" s="608"/>
      <c r="CTZ603" s="624"/>
      <c r="CUA603" s="608"/>
      <c r="CUB603" s="608"/>
      <c r="CUV603" s="624"/>
      <c r="CUW603" s="608"/>
      <c r="CUX603" s="608"/>
      <c r="CVR603" s="624"/>
      <c r="CVS603" s="608"/>
      <c r="CVT603" s="608"/>
      <c r="CWN603" s="624"/>
      <c r="CWO603" s="608"/>
      <c r="CWP603" s="608"/>
      <c r="CXJ603" s="624"/>
      <c r="CXK603" s="608"/>
      <c r="CXL603" s="608"/>
      <c r="CYF603" s="624"/>
      <c r="CYG603" s="608"/>
      <c r="CYH603" s="608"/>
      <c r="CZB603" s="624"/>
      <c r="CZC603" s="608"/>
      <c r="CZD603" s="608"/>
      <c r="CZX603" s="624"/>
      <c r="CZY603" s="608"/>
      <c r="CZZ603" s="608"/>
      <c r="DAT603" s="624"/>
      <c r="DAU603" s="608"/>
      <c r="DAV603" s="608"/>
      <c r="DBP603" s="624"/>
      <c r="DBQ603" s="608"/>
      <c r="DBR603" s="608"/>
      <c r="DCL603" s="624"/>
      <c r="DCM603" s="608"/>
      <c r="DCN603" s="608"/>
      <c r="DDH603" s="624"/>
      <c r="DDI603" s="608"/>
      <c r="DDJ603" s="608"/>
      <c r="DED603" s="624"/>
      <c r="DEE603" s="608"/>
      <c r="DEF603" s="608"/>
      <c r="DEZ603" s="624"/>
      <c r="DFA603" s="608"/>
      <c r="DFB603" s="608"/>
      <c r="DFV603" s="624"/>
      <c r="DFW603" s="608"/>
      <c r="DFX603" s="608"/>
      <c r="DGR603" s="624"/>
      <c r="DGS603" s="608"/>
      <c r="DGT603" s="608"/>
      <c r="DHN603" s="624"/>
      <c r="DHO603" s="608"/>
      <c r="DHP603" s="608"/>
      <c r="DIJ603" s="624"/>
      <c r="DIK603" s="608"/>
      <c r="DIL603" s="608"/>
      <c r="DJF603" s="624"/>
      <c r="DJG603" s="608"/>
      <c r="DJH603" s="608"/>
      <c r="DKB603" s="624"/>
      <c r="DKC603" s="608"/>
      <c r="DKD603" s="608"/>
      <c r="DKX603" s="624"/>
      <c r="DKY603" s="608"/>
      <c r="DKZ603" s="608"/>
      <c r="DLT603" s="624"/>
      <c r="DLU603" s="608"/>
      <c r="DLV603" s="608"/>
      <c r="DMP603" s="624"/>
      <c r="DMQ603" s="608"/>
      <c r="DMR603" s="608"/>
      <c r="DNL603" s="624"/>
      <c r="DNM603" s="608"/>
      <c r="DNN603" s="608"/>
      <c r="DOH603" s="624"/>
      <c r="DOI603" s="608"/>
      <c r="DOJ603" s="608"/>
      <c r="DPD603" s="624"/>
      <c r="DPE603" s="608"/>
      <c r="DPF603" s="608"/>
      <c r="DPZ603" s="624"/>
      <c r="DQA603" s="608"/>
      <c r="DQB603" s="608"/>
      <c r="DQV603" s="624"/>
      <c r="DQW603" s="608"/>
      <c r="DQX603" s="608"/>
      <c r="DRR603" s="624"/>
      <c r="DRS603" s="608"/>
      <c r="DRT603" s="608"/>
      <c r="DSN603" s="624"/>
      <c r="DSO603" s="608"/>
      <c r="DSP603" s="608"/>
      <c r="DTJ603" s="624"/>
      <c r="DTK603" s="608"/>
      <c r="DTL603" s="608"/>
      <c r="DUF603" s="624"/>
      <c r="DUG603" s="608"/>
      <c r="DUH603" s="608"/>
      <c r="DVB603" s="624"/>
      <c r="DVC603" s="608"/>
      <c r="DVD603" s="608"/>
      <c r="DVX603" s="624"/>
      <c r="DVY603" s="608"/>
      <c r="DVZ603" s="608"/>
      <c r="DWT603" s="624"/>
      <c r="DWU603" s="608"/>
      <c r="DWV603" s="608"/>
      <c r="DXP603" s="624"/>
      <c r="DXQ603" s="608"/>
      <c r="DXR603" s="608"/>
      <c r="DYL603" s="624"/>
      <c r="DYM603" s="608"/>
      <c r="DYN603" s="608"/>
      <c r="DZH603" s="624"/>
      <c r="DZI603" s="608"/>
      <c r="DZJ603" s="608"/>
      <c r="EAD603" s="624"/>
      <c r="EAE603" s="608"/>
      <c r="EAF603" s="608"/>
      <c r="EAZ603" s="624"/>
      <c r="EBA603" s="608"/>
      <c r="EBB603" s="608"/>
      <c r="EBV603" s="624"/>
      <c r="EBW603" s="608"/>
      <c r="EBX603" s="608"/>
      <c r="ECR603" s="624"/>
      <c r="ECS603" s="608"/>
      <c r="ECT603" s="608"/>
      <c r="EDN603" s="624"/>
      <c r="EDO603" s="608"/>
      <c r="EDP603" s="608"/>
      <c r="EEJ603" s="624"/>
      <c r="EEK603" s="608"/>
      <c r="EEL603" s="608"/>
      <c r="EFF603" s="624"/>
      <c r="EFG603" s="608"/>
      <c r="EFH603" s="608"/>
      <c r="EGB603" s="624"/>
      <c r="EGC603" s="608"/>
      <c r="EGD603" s="608"/>
      <c r="EGX603" s="624"/>
      <c r="EGY603" s="608"/>
      <c r="EGZ603" s="608"/>
      <c r="EHT603" s="624"/>
      <c r="EHU603" s="608"/>
      <c r="EHV603" s="608"/>
      <c r="EIP603" s="624"/>
      <c r="EIQ603" s="608"/>
      <c r="EIR603" s="608"/>
      <c r="EJL603" s="624"/>
      <c r="EJM603" s="608"/>
      <c r="EJN603" s="608"/>
      <c r="EKH603" s="624"/>
      <c r="EKI603" s="608"/>
      <c r="EKJ603" s="608"/>
      <c r="ELD603" s="624"/>
      <c r="ELE603" s="608"/>
      <c r="ELF603" s="608"/>
      <c r="ELZ603" s="624"/>
      <c r="EMA603" s="608"/>
      <c r="EMB603" s="608"/>
      <c r="EMV603" s="624"/>
      <c r="EMW603" s="608"/>
      <c r="EMX603" s="608"/>
      <c r="ENR603" s="624"/>
      <c r="ENS603" s="608"/>
      <c r="ENT603" s="608"/>
      <c r="EON603" s="624"/>
      <c r="EOO603" s="608"/>
      <c r="EOP603" s="608"/>
      <c r="EPJ603" s="624"/>
      <c r="EPK603" s="608"/>
      <c r="EPL603" s="608"/>
      <c r="EQF603" s="624"/>
      <c r="EQG603" s="608"/>
      <c r="EQH603" s="608"/>
      <c r="ERB603" s="624"/>
      <c r="ERC603" s="608"/>
      <c r="ERD603" s="608"/>
      <c r="ERX603" s="624"/>
      <c r="ERY603" s="608"/>
      <c r="ERZ603" s="608"/>
      <c r="EST603" s="624"/>
      <c r="ESU603" s="608"/>
      <c r="ESV603" s="608"/>
      <c r="ETP603" s="624"/>
      <c r="ETQ603" s="608"/>
      <c r="ETR603" s="608"/>
      <c r="EUL603" s="624"/>
      <c r="EUM603" s="608"/>
      <c r="EUN603" s="608"/>
      <c r="EVH603" s="624"/>
      <c r="EVI603" s="608"/>
      <c r="EVJ603" s="608"/>
      <c r="EWD603" s="624"/>
      <c r="EWE603" s="608"/>
      <c r="EWF603" s="608"/>
      <c r="EWZ603" s="624"/>
      <c r="EXA603" s="608"/>
      <c r="EXB603" s="608"/>
      <c r="EXV603" s="624"/>
      <c r="EXW603" s="608"/>
      <c r="EXX603" s="608"/>
      <c r="EYR603" s="624"/>
      <c r="EYS603" s="608"/>
      <c r="EYT603" s="608"/>
      <c r="EZN603" s="624"/>
      <c r="EZO603" s="608"/>
      <c r="EZP603" s="608"/>
      <c r="FAJ603" s="624"/>
      <c r="FAK603" s="608"/>
      <c r="FAL603" s="608"/>
      <c r="FBF603" s="624"/>
      <c r="FBG603" s="608"/>
      <c r="FBH603" s="608"/>
      <c r="FCB603" s="624"/>
      <c r="FCC603" s="608"/>
      <c r="FCD603" s="608"/>
      <c r="FCX603" s="624"/>
      <c r="FCY603" s="608"/>
      <c r="FCZ603" s="608"/>
      <c r="FDT603" s="624"/>
      <c r="FDU603" s="608"/>
      <c r="FDV603" s="608"/>
      <c r="FEP603" s="624"/>
      <c r="FEQ603" s="608"/>
      <c r="FER603" s="608"/>
      <c r="FFL603" s="624"/>
      <c r="FFM603" s="608"/>
      <c r="FFN603" s="608"/>
      <c r="FGH603" s="624"/>
      <c r="FGI603" s="608"/>
      <c r="FGJ603" s="608"/>
      <c r="FHD603" s="624"/>
      <c r="FHE603" s="608"/>
      <c r="FHF603" s="608"/>
      <c r="FHZ603" s="624"/>
      <c r="FIA603" s="608"/>
      <c r="FIB603" s="608"/>
      <c r="FIV603" s="624"/>
      <c r="FIW603" s="608"/>
      <c r="FIX603" s="608"/>
      <c r="FJR603" s="624"/>
      <c r="FJS603" s="608"/>
      <c r="FJT603" s="608"/>
      <c r="FKN603" s="624"/>
      <c r="FKO603" s="608"/>
      <c r="FKP603" s="608"/>
      <c r="FLJ603" s="624"/>
      <c r="FLK603" s="608"/>
      <c r="FLL603" s="608"/>
      <c r="FMF603" s="624"/>
      <c r="FMG603" s="608"/>
      <c r="FMH603" s="608"/>
      <c r="FNB603" s="624"/>
      <c r="FNC603" s="608"/>
      <c r="FND603" s="608"/>
      <c r="FNX603" s="624"/>
      <c r="FNY603" s="608"/>
      <c r="FNZ603" s="608"/>
      <c r="FOT603" s="624"/>
      <c r="FOU603" s="608"/>
      <c r="FOV603" s="608"/>
      <c r="FPP603" s="624"/>
      <c r="FPQ603" s="608"/>
      <c r="FPR603" s="608"/>
      <c r="FQL603" s="624"/>
      <c r="FQM603" s="608"/>
      <c r="FQN603" s="608"/>
      <c r="FRH603" s="624"/>
      <c r="FRI603" s="608"/>
      <c r="FRJ603" s="608"/>
      <c r="FSD603" s="624"/>
      <c r="FSE603" s="608"/>
      <c r="FSF603" s="608"/>
      <c r="FSZ603" s="624"/>
      <c r="FTA603" s="608"/>
      <c r="FTB603" s="608"/>
      <c r="FTV603" s="624"/>
      <c r="FTW603" s="608"/>
      <c r="FTX603" s="608"/>
      <c r="FUR603" s="624"/>
      <c r="FUS603" s="608"/>
      <c r="FUT603" s="608"/>
      <c r="FVN603" s="624"/>
      <c r="FVO603" s="608"/>
      <c r="FVP603" s="608"/>
      <c r="FWJ603" s="624"/>
      <c r="FWK603" s="608"/>
      <c r="FWL603" s="608"/>
      <c r="FXF603" s="624"/>
      <c r="FXG603" s="608"/>
      <c r="FXH603" s="608"/>
      <c r="FYB603" s="624"/>
      <c r="FYC603" s="608"/>
      <c r="FYD603" s="608"/>
      <c r="FYX603" s="624"/>
      <c r="FYY603" s="608"/>
      <c r="FYZ603" s="608"/>
      <c r="FZT603" s="624"/>
      <c r="FZU603" s="608"/>
      <c r="FZV603" s="608"/>
      <c r="GAP603" s="624"/>
      <c r="GAQ603" s="608"/>
      <c r="GAR603" s="608"/>
      <c r="GBL603" s="624"/>
      <c r="GBM603" s="608"/>
      <c r="GBN603" s="608"/>
      <c r="GCH603" s="624"/>
      <c r="GCI603" s="608"/>
      <c r="GCJ603" s="608"/>
      <c r="GDD603" s="624"/>
      <c r="GDE603" s="608"/>
      <c r="GDF603" s="608"/>
      <c r="GDZ603" s="624"/>
      <c r="GEA603" s="608"/>
      <c r="GEB603" s="608"/>
      <c r="GEV603" s="624"/>
      <c r="GEW603" s="608"/>
      <c r="GEX603" s="608"/>
      <c r="GFR603" s="624"/>
      <c r="GFS603" s="608"/>
      <c r="GFT603" s="608"/>
      <c r="GGN603" s="624"/>
      <c r="GGO603" s="608"/>
      <c r="GGP603" s="608"/>
      <c r="GHJ603" s="624"/>
      <c r="GHK603" s="608"/>
      <c r="GHL603" s="608"/>
      <c r="GIF603" s="624"/>
      <c r="GIG603" s="608"/>
      <c r="GIH603" s="608"/>
      <c r="GJB603" s="624"/>
      <c r="GJC603" s="608"/>
      <c r="GJD603" s="608"/>
      <c r="GJX603" s="624"/>
      <c r="GJY603" s="608"/>
      <c r="GJZ603" s="608"/>
      <c r="GKT603" s="624"/>
      <c r="GKU603" s="608"/>
      <c r="GKV603" s="608"/>
      <c r="GLP603" s="624"/>
      <c r="GLQ603" s="608"/>
      <c r="GLR603" s="608"/>
      <c r="GML603" s="624"/>
      <c r="GMM603" s="608"/>
      <c r="GMN603" s="608"/>
      <c r="GNH603" s="624"/>
      <c r="GNI603" s="608"/>
      <c r="GNJ603" s="608"/>
      <c r="GOD603" s="624"/>
      <c r="GOE603" s="608"/>
      <c r="GOF603" s="608"/>
      <c r="GOZ603" s="624"/>
      <c r="GPA603" s="608"/>
      <c r="GPB603" s="608"/>
      <c r="GPV603" s="624"/>
      <c r="GPW603" s="608"/>
      <c r="GPX603" s="608"/>
      <c r="GQR603" s="624"/>
      <c r="GQS603" s="608"/>
      <c r="GQT603" s="608"/>
      <c r="GRN603" s="624"/>
      <c r="GRO603" s="608"/>
      <c r="GRP603" s="608"/>
      <c r="GSJ603" s="624"/>
      <c r="GSK603" s="608"/>
      <c r="GSL603" s="608"/>
      <c r="GTF603" s="624"/>
      <c r="GTG603" s="608"/>
      <c r="GTH603" s="608"/>
      <c r="GUB603" s="624"/>
      <c r="GUC603" s="608"/>
      <c r="GUD603" s="608"/>
      <c r="GUX603" s="624"/>
      <c r="GUY603" s="608"/>
      <c r="GUZ603" s="608"/>
      <c r="GVT603" s="624"/>
      <c r="GVU603" s="608"/>
      <c r="GVV603" s="608"/>
      <c r="GWP603" s="624"/>
      <c r="GWQ603" s="608"/>
      <c r="GWR603" s="608"/>
      <c r="GXL603" s="624"/>
      <c r="GXM603" s="608"/>
      <c r="GXN603" s="608"/>
      <c r="GYH603" s="624"/>
      <c r="GYI603" s="608"/>
      <c r="GYJ603" s="608"/>
      <c r="GZD603" s="624"/>
      <c r="GZE603" s="608"/>
      <c r="GZF603" s="608"/>
      <c r="GZZ603" s="624"/>
      <c r="HAA603" s="608"/>
      <c r="HAB603" s="608"/>
      <c r="HAV603" s="624"/>
      <c r="HAW603" s="608"/>
      <c r="HAX603" s="608"/>
      <c r="HBR603" s="624"/>
      <c r="HBS603" s="608"/>
      <c r="HBT603" s="608"/>
      <c r="HCN603" s="624"/>
      <c r="HCO603" s="608"/>
      <c r="HCP603" s="608"/>
      <c r="HDJ603" s="624"/>
      <c r="HDK603" s="608"/>
      <c r="HDL603" s="608"/>
      <c r="HEF603" s="624"/>
      <c r="HEG603" s="608"/>
      <c r="HEH603" s="608"/>
      <c r="HFB603" s="624"/>
      <c r="HFC603" s="608"/>
      <c r="HFD603" s="608"/>
      <c r="HFX603" s="624"/>
      <c r="HFY603" s="608"/>
      <c r="HFZ603" s="608"/>
      <c r="HGT603" s="624"/>
      <c r="HGU603" s="608"/>
      <c r="HGV603" s="608"/>
      <c r="HHP603" s="624"/>
      <c r="HHQ603" s="608"/>
      <c r="HHR603" s="608"/>
      <c r="HIL603" s="624"/>
      <c r="HIM603" s="608"/>
      <c r="HIN603" s="608"/>
      <c r="HJH603" s="624"/>
      <c r="HJI603" s="608"/>
      <c r="HJJ603" s="608"/>
      <c r="HKD603" s="624"/>
      <c r="HKE603" s="608"/>
      <c r="HKF603" s="608"/>
      <c r="HKZ603" s="624"/>
      <c r="HLA603" s="608"/>
      <c r="HLB603" s="608"/>
      <c r="HLV603" s="624"/>
      <c r="HLW603" s="608"/>
      <c r="HLX603" s="608"/>
      <c r="HMR603" s="624"/>
      <c r="HMS603" s="608"/>
      <c r="HMT603" s="608"/>
      <c r="HNN603" s="624"/>
      <c r="HNO603" s="608"/>
      <c r="HNP603" s="608"/>
      <c r="HOJ603" s="624"/>
      <c r="HOK603" s="608"/>
      <c r="HOL603" s="608"/>
      <c r="HPF603" s="624"/>
      <c r="HPG603" s="608"/>
      <c r="HPH603" s="608"/>
      <c r="HQB603" s="624"/>
      <c r="HQC603" s="608"/>
      <c r="HQD603" s="608"/>
      <c r="HQX603" s="624"/>
      <c r="HQY603" s="608"/>
      <c r="HQZ603" s="608"/>
      <c r="HRT603" s="624"/>
      <c r="HRU603" s="608"/>
      <c r="HRV603" s="608"/>
      <c r="HSP603" s="624"/>
      <c r="HSQ603" s="608"/>
      <c r="HSR603" s="608"/>
      <c r="HTL603" s="624"/>
      <c r="HTM603" s="608"/>
      <c r="HTN603" s="608"/>
      <c r="HUH603" s="624"/>
      <c r="HUI603" s="608"/>
      <c r="HUJ603" s="608"/>
      <c r="HVD603" s="624"/>
      <c r="HVE603" s="608"/>
      <c r="HVF603" s="608"/>
      <c r="HVZ603" s="624"/>
      <c r="HWA603" s="608"/>
      <c r="HWB603" s="608"/>
      <c r="HWV603" s="624"/>
      <c r="HWW603" s="608"/>
      <c r="HWX603" s="608"/>
      <c r="HXR603" s="624"/>
      <c r="HXS603" s="608"/>
      <c r="HXT603" s="608"/>
      <c r="HYN603" s="624"/>
      <c r="HYO603" s="608"/>
      <c r="HYP603" s="608"/>
      <c r="HZJ603" s="624"/>
      <c r="HZK603" s="608"/>
      <c r="HZL603" s="608"/>
      <c r="IAF603" s="624"/>
      <c r="IAG603" s="608"/>
      <c r="IAH603" s="608"/>
      <c r="IBB603" s="624"/>
      <c r="IBC603" s="608"/>
      <c r="IBD603" s="608"/>
      <c r="IBX603" s="624"/>
      <c r="IBY603" s="608"/>
      <c r="IBZ603" s="608"/>
      <c r="ICT603" s="624"/>
      <c r="ICU603" s="608"/>
      <c r="ICV603" s="608"/>
      <c r="IDP603" s="624"/>
      <c r="IDQ603" s="608"/>
      <c r="IDR603" s="608"/>
      <c r="IEL603" s="624"/>
      <c r="IEM603" s="608"/>
      <c r="IEN603" s="608"/>
      <c r="IFH603" s="624"/>
      <c r="IFI603" s="608"/>
      <c r="IFJ603" s="608"/>
      <c r="IGD603" s="624"/>
      <c r="IGE603" s="608"/>
      <c r="IGF603" s="608"/>
      <c r="IGZ603" s="624"/>
      <c r="IHA603" s="608"/>
      <c r="IHB603" s="608"/>
      <c r="IHV603" s="624"/>
      <c r="IHW603" s="608"/>
      <c r="IHX603" s="608"/>
      <c r="IIR603" s="624"/>
      <c r="IIS603" s="608"/>
      <c r="IIT603" s="608"/>
      <c r="IJN603" s="624"/>
      <c r="IJO603" s="608"/>
      <c r="IJP603" s="608"/>
      <c r="IKJ603" s="624"/>
      <c r="IKK603" s="608"/>
      <c r="IKL603" s="608"/>
      <c r="ILF603" s="624"/>
      <c r="ILG603" s="608"/>
      <c r="ILH603" s="608"/>
      <c r="IMB603" s="624"/>
      <c r="IMC603" s="608"/>
      <c r="IMD603" s="608"/>
      <c r="IMX603" s="624"/>
      <c r="IMY603" s="608"/>
      <c r="IMZ603" s="608"/>
      <c r="INT603" s="624"/>
      <c r="INU603" s="608"/>
      <c r="INV603" s="608"/>
      <c r="IOP603" s="624"/>
      <c r="IOQ603" s="608"/>
      <c r="IOR603" s="608"/>
      <c r="IPL603" s="624"/>
      <c r="IPM603" s="608"/>
      <c r="IPN603" s="608"/>
      <c r="IQH603" s="624"/>
      <c r="IQI603" s="608"/>
      <c r="IQJ603" s="608"/>
      <c r="IRD603" s="624"/>
      <c r="IRE603" s="608"/>
      <c r="IRF603" s="608"/>
      <c r="IRZ603" s="624"/>
      <c r="ISA603" s="608"/>
      <c r="ISB603" s="608"/>
      <c r="ISV603" s="624"/>
      <c r="ISW603" s="608"/>
      <c r="ISX603" s="608"/>
      <c r="ITR603" s="624"/>
      <c r="ITS603" s="608"/>
      <c r="ITT603" s="608"/>
      <c r="IUN603" s="624"/>
      <c r="IUO603" s="608"/>
      <c r="IUP603" s="608"/>
      <c r="IVJ603" s="624"/>
      <c r="IVK603" s="608"/>
      <c r="IVL603" s="608"/>
      <c r="IWF603" s="624"/>
      <c r="IWG603" s="608"/>
      <c r="IWH603" s="608"/>
      <c r="IXB603" s="624"/>
      <c r="IXC603" s="608"/>
      <c r="IXD603" s="608"/>
      <c r="IXX603" s="624"/>
      <c r="IXY603" s="608"/>
      <c r="IXZ603" s="608"/>
      <c r="IYT603" s="624"/>
      <c r="IYU603" s="608"/>
      <c r="IYV603" s="608"/>
      <c r="IZP603" s="624"/>
      <c r="IZQ603" s="608"/>
      <c r="IZR603" s="608"/>
      <c r="JAL603" s="624"/>
      <c r="JAM603" s="608"/>
      <c r="JAN603" s="608"/>
      <c r="JBH603" s="624"/>
      <c r="JBI603" s="608"/>
      <c r="JBJ603" s="608"/>
      <c r="JCD603" s="624"/>
      <c r="JCE603" s="608"/>
      <c r="JCF603" s="608"/>
      <c r="JCZ603" s="624"/>
      <c r="JDA603" s="608"/>
      <c r="JDB603" s="608"/>
      <c r="JDV603" s="624"/>
      <c r="JDW603" s="608"/>
      <c r="JDX603" s="608"/>
      <c r="JER603" s="624"/>
      <c r="JES603" s="608"/>
      <c r="JET603" s="608"/>
      <c r="JFN603" s="624"/>
      <c r="JFO603" s="608"/>
      <c r="JFP603" s="608"/>
      <c r="JGJ603" s="624"/>
      <c r="JGK603" s="608"/>
      <c r="JGL603" s="608"/>
      <c r="JHF603" s="624"/>
      <c r="JHG603" s="608"/>
      <c r="JHH603" s="608"/>
      <c r="JIB603" s="624"/>
      <c r="JIC603" s="608"/>
      <c r="JID603" s="608"/>
      <c r="JIX603" s="624"/>
      <c r="JIY603" s="608"/>
      <c r="JIZ603" s="608"/>
      <c r="JJT603" s="624"/>
      <c r="JJU603" s="608"/>
      <c r="JJV603" s="608"/>
      <c r="JKP603" s="624"/>
      <c r="JKQ603" s="608"/>
      <c r="JKR603" s="608"/>
      <c r="JLL603" s="624"/>
      <c r="JLM603" s="608"/>
      <c r="JLN603" s="608"/>
      <c r="JMH603" s="624"/>
      <c r="JMI603" s="608"/>
      <c r="JMJ603" s="608"/>
      <c r="JND603" s="624"/>
      <c r="JNE603" s="608"/>
      <c r="JNF603" s="608"/>
      <c r="JNZ603" s="624"/>
      <c r="JOA603" s="608"/>
      <c r="JOB603" s="608"/>
      <c r="JOV603" s="624"/>
      <c r="JOW603" s="608"/>
      <c r="JOX603" s="608"/>
      <c r="JPR603" s="624"/>
      <c r="JPS603" s="608"/>
      <c r="JPT603" s="608"/>
      <c r="JQN603" s="624"/>
      <c r="JQO603" s="608"/>
      <c r="JQP603" s="608"/>
      <c r="JRJ603" s="624"/>
      <c r="JRK603" s="608"/>
      <c r="JRL603" s="608"/>
      <c r="JSF603" s="624"/>
      <c r="JSG603" s="608"/>
      <c r="JSH603" s="608"/>
      <c r="JTB603" s="624"/>
      <c r="JTC603" s="608"/>
      <c r="JTD603" s="608"/>
      <c r="JTX603" s="624"/>
      <c r="JTY603" s="608"/>
      <c r="JTZ603" s="608"/>
      <c r="JUT603" s="624"/>
      <c r="JUU603" s="608"/>
      <c r="JUV603" s="608"/>
      <c r="JVP603" s="624"/>
      <c r="JVQ603" s="608"/>
      <c r="JVR603" s="608"/>
      <c r="JWL603" s="624"/>
      <c r="JWM603" s="608"/>
      <c r="JWN603" s="608"/>
      <c r="JXH603" s="624"/>
      <c r="JXI603" s="608"/>
      <c r="JXJ603" s="608"/>
      <c r="JYD603" s="624"/>
      <c r="JYE603" s="608"/>
      <c r="JYF603" s="608"/>
      <c r="JYZ603" s="624"/>
      <c r="JZA603" s="608"/>
      <c r="JZB603" s="608"/>
      <c r="JZV603" s="624"/>
      <c r="JZW603" s="608"/>
      <c r="JZX603" s="608"/>
      <c r="KAR603" s="624"/>
      <c r="KAS603" s="608"/>
      <c r="KAT603" s="608"/>
      <c r="KBN603" s="624"/>
      <c r="KBO603" s="608"/>
      <c r="KBP603" s="608"/>
      <c r="KCJ603" s="624"/>
      <c r="KCK603" s="608"/>
      <c r="KCL603" s="608"/>
      <c r="KDF603" s="624"/>
      <c r="KDG603" s="608"/>
      <c r="KDH603" s="608"/>
      <c r="KEB603" s="624"/>
      <c r="KEC603" s="608"/>
      <c r="KED603" s="608"/>
      <c r="KEX603" s="624"/>
      <c r="KEY603" s="608"/>
      <c r="KEZ603" s="608"/>
      <c r="KFT603" s="624"/>
      <c r="KFU603" s="608"/>
      <c r="KFV603" s="608"/>
      <c r="KGP603" s="624"/>
      <c r="KGQ603" s="608"/>
      <c r="KGR603" s="608"/>
      <c r="KHL603" s="624"/>
      <c r="KHM603" s="608"/>
      <c r="KHN603" s="608"/>
      <c r="KIH603" s="624"/>
      <c r="KII603" s="608"/>
      <c r="KIJ603" s="608"/>
      <c r="KJD603" s="624"/>
      <c r="KJE603" s="608"/>
      <c r="KJF603" s="608"/>
      <c r="KJZ603" s="624"/>
      <c r="KKA603" s="608"/>
      <c r="KKB603" s="608"/>
      <c r="KKV603" s="624"/>
      <c r="KKW603" s="608"/>
      <c r="KKX603" s="608"/>
      <c r="KLR603" s="624"/>
      <c r="KLS603" s="608"/>
      <c r="KLT603" s="608"/>
      <c r="KMN603" s="624"/>
      <c r="KMO603" s="608"/>
      <c r="KMP603" s="608"/>
      <c r="KNJ603" s="624"/>
      <c r="KNK603" s="608"/>
      <c r="KNL603" s="608"/>
      <c r="KOF603" s="624"/>
      <c r="KOG603" s="608"/>
      <c r="KOH603" s="608"/>
      <c r="KPB603" s="624"/>
      <c r="KPC603" s="608"/>
      <c r="KPD603" s="608"/>
      <c r="KPX603" s="624"/>
      <c r="KPY603" s="608"/>
      <c r="KPZ603" s="608"/>
      <c r="KQT603" s="624"/>
      <c r="KQU603" s="608"/>
      <c r="KQV603" s="608"/>
      <c r="KRP603" s="624"/>
      <c r="KRQ603" s="608"/>
      <c r="KRR603" s="608"/>
      <c r="KSL603" s="624"/>
      <c r="KSM603" s="608"/>
      <c r="KSN603" s="608"/>
      <c r="KTH603" s="624"/>
      <c r="KTI603" s="608"/>
      <c r="KTJ603" s="608"/>
      <c r="KUD603" s="624"/>
      <c r="KUE603" s="608"/>
      <c r="KUF603" s="608"/>
      <c r="KUZ603" s="624"/>
      <c r="KVA603" s="608"/>
      <c r="KVB603" s="608"/>
      <c r="KVV603" s="624"/>
      <c r="KVW603" s="608"/>
      <c r="KVX603" s="608"/>
      <c r="KWR603" s="624"/>
      <c r="KWS603" s="608"/>
      <c r="KWT603" s="608"/>
      <c r="KXN603" s="624"/>
      <c r="KXO603" s="608"/>
      <c r="KXP603" s="608"/>
      <c r="KYJ603" s="624"/>
      <c r="KYK603" s="608"/>
      <c r="KYL603" s="608"/>
      <c r="KZF603" s="624"/>
      <c r="KZG603" s="608"/>
      <c r="KZH603" s="608"/>
      <c r="LAB603" s="624"/>
      <c r="LAC603" s="608"/>
      <c r="LAD603" s="608"/>
      <c r="LAX603" s="624"/>
      <c r="LAY603" s="608"/>
      <c r="LAZ603" s="608"/>
      <c r="LBT603" s="624"/>
      <c r="LBU603" s="608"/>
      <c r="LBV603" s="608"/>
      <c r="LCP603" s="624"/>
      <c r="LCQ603" s="608"/>
      <c r="LCR603" s="608"/>
      <c r="LDL603" s="624"/>
      <c r="LDM603" s="608"/>
      <c r="LDN603" s="608"/>
      <c r="LEH603" s="624"/>
      <c r="LEI603" s="608"/>
      <c r="LEJ603" s="608"/>
      <c r="LFD603" s="624"/>
      <c r="LFE603" s="608"/>
      <c r="LFF603" s="608"/>
      <c r="LFZ603" s="624"/>
      <c r="LGA603" s="608"/>
      <c r="LGB603" s="608"/>
      <c r="LGV603" s="624"/>
      <c r="LGW603" s="608"/>
      <c r="LGX603" s="608"/>
      <c r="LHR603" s="624"/>
      <c r="LHS603" s="608"/>
      <c r="LHT603" s="608"/>
      <c r="LIN603" s="624"/>
      <c r="LIO603" s="608"/>
      <c r="LIP603" s="608"/>
      <c r="LJJ603" s="624"/>
      <c r="LJK603" s="608"/>
      <c r="LJL603" s="608"/>
      <c r="LKF603" s="624"/>
      <c r="LKG603" s="608"/>
      <c r="LKH603" s="608"/>
      <c r="LLB603" s="624"/>
      <c r="LLC603" s="608"/>
      <c r="LLD603" s="608"/>
      <c r="LLX603" s="624"/>
      <c r="LLY603" s="608"/>
      <c r="LLZ603" s="608"/>
      <c r="LMT603" s="624"/>
      <c r="LMU603" s="608"/>
      <c r="LMV603" s="608"/>
      <c r="LNP603" s="624"/>
      <c r="LNQ603" s="608"/>
      <c r="LNR603" s="608"/>
      <c r="LOL603" s="624"/>
      <c r="LOM603" s="608"/>
      <c r="LON603" s="608"/>
      <c r="LPH603" s="624"/>
      <c r="LPI603" s="608"/>
      <c r="LPJ603" s="608"/>
      <c r="LQD603" s="624"/>
      <c r="LQE603" s="608"/>
      <c r="LQF603" s="608"/>
      <c r="LQZ603" s="624"/>
      <c r="LRA603" s="608"/>
      <c r="LRB603" s="608"/>
      <c r="LRV603" s="624"/>
      <c r="LRW603" s="608"/>
      <c r="LRX603" s="608"/>
      <c r="LSR603" s="624"/>
      <c r="LSS603" s="608"/>
      <c r="LST603" s="608"/>
      <c r="LTN603" s="624"/>
      <c r="LTO603" s="608"/>
      <c r="LTP603" s="608"/>
      <c r="LUJ603" s="624"/>
      <c r="LUK603" s="608"/>
      <c r="LUL603" s="608"/>
      <c r="LVF603" s="624"/>
      <c r="LVG603" s="608"/>
      <c r="LVH603" s="608"/>
      <c r="LWB603" s="624"/>
      <c r="LWC603" s="608"/>
      <c r="LWD603" s="608"/>
      <c r="LWX603" s="624"/>
      <c r="LWY603" s="608"/>
      <c r="LWZ603" s="608"/>
      <c r="LXT603" s="624"/>
      <c r="LXU603" s="608"/>
      <c r="LXV603" s="608"/>
      <c r="LYP603" s="624"/>
      <c r="LYQ603" s="608"/>
      <c r="LYR603" s="608"/>
      <c r="LZL603" s="624"/>
      <c r="LZM603" s="608"/>
      <c r="LZN603" s="608"/>
      <c r="MAH603" s="624"/>
      <c r="MAI603" s="608"/>
      <c r="MAJ603" s="608"/>
      <c r="MBD603" s="624"/>
      <c r="MBE603" s="608"/>
      <c r="MBF603" s="608"/>
      <c r="MBZ603" s="624"/>
      <c r="MCA603" s="608"/>
      <c r="MCB603" s="608"/>
      <c r="MCV603" s="624"/>
      <c r="MCW603" s="608"/>
      <c r="MCX603" s="608"/>
      <c r="MDR603" s="624"/>
      <c r="MDS603" s="608"/>
      <c r="MDT603" s="608"/>
      <c r="MEN603" s="624"/>
      <c r="MEO603" s="608"/>
      <c r="MEP603" s="608"/>
      <c r="MFJ603" s="624"/>
      <c r="MFK603" s="608"/>
      <c r="MFL603" s="608"/>
      <c r="MGF603" s="624"/>
      <c r="MGG603" s="608"/>
      <c r="MGH603" s="608"/>
      <c r="MHB603" s="624"/>
      <c r="MHC603" s="608"/>
      <c r="MHD603" s="608"/>
      <c r="MHX603" s="624"/>
      <c r="MHY603" s="608"/>
      <c r="MHZ603" s="608"/>
      <c r="MIT603" s="624"/>
      <c r="MIU603" s="608"/>
      <c r="MIV603" s="608"/>
      <c r="MJP603" s="624"/>
      <c r="MJQ603" s="608"/>
      <c r="MJR603" s="608"/>
      <c r="MKL603" s="624"/>
      <c r="MKM603" s="608"/>
      <c r="MKN603" s="608"/>
      <c r="MLH603" s="624"/>
      <c r="MLI603" s="608"/>
      <c r="MLJ603" s="608"/>
      <c r="MMD603" s="624"/>
      <c r="MME603" s="608"/>
      <c r="MMF603" s="608"/>
      <c r="MMZ603" s="624"/>
      <c r="MNA603" s="608"/>
      <c r="MNB603" s="608"/>
      <c r="MNV603" s="624"/>
      <c r="MNW603" s="608"/>
      <c r="MNX603" s="608"/>
      <c r="MOR603" s="624"/>
      <c r="MOS603" s="608"/>
      <c r="MOT603" s="608"/>
      <c r="MPN603" s="624"/>
      <c r="MPO603" s="608"/>
      <c r="MPP603" s="608"/>
      <c r="MQJ603" s="624"/>
      <c r="MQK603" s="608"/>
      <c r="MQL603" s="608"/>
      <c r="MRF603" s="624"/>
      <c r="MRG603" s="608"/>
      <c r="MRH603" s="608"/>
      <c r="MSB603" s="624"/>
      <c r="MSC603" s="608"/>
      <c r="MSD603" s="608"/>
      <c r="MSX603" s="624"/>
      <c r="MSY603" s="608"/>
      <c r="MSZ603" s="608"/>
      <c r="MTT603" s="624"/>
      <c r="MTU603" s="608"/>
      <c r="MTV603" s="608"/>
      <c r="MUP603" s="624"/>
      <c r="MUQ603" s="608"/>
      <c r="MUR603" s="608"/>
      <c r="MVL603" s="624"/>
      <c r="MVM603" s="608"/>
      <c r="MVN603" s="608"/>
      <c r="MWH603" s="624"/>
      <c r="MWI603" s="608"/>
      <c r="MWJ603" s="608"/>
      <c r="MXD603" s="624"/>
      <c r="MXE603" s="608"/>
      <c r="MXF603" s="608"/>
      <c r="MXZ603" s="624"/>
      <c r="MYA603" s="608"/>
      <c r="MYB603" s="608"/>
      <c r="MYV603" s="624"/>
      <c r="MYW603" s="608"/>
      <c r="MYX603" s="608"/>
      <c r="MZR603" s="624"/>
      <c r="MZS603" s="608"/>
      <c r="MZT603" s="608"/>
      <c r="NAN603" s="624"/>
      <c r="NAO603" s="608"/>
      <c r="NAP603" s="608"/>
      <c r="NBJ603" s="624"/>
      <c r="NBK603" s="608"/>
      <c r="NBL603" s="608"/>
      <c r="NCF603" s="624"/>
      <c r="NCG603" s="608"/>
      <c r="NCH603" s="608"/>
      <c r="NDB603" s="624"/>
      <c r="NDC603" s="608"/>
      <c r="NDD603" s="608"/>
      <c r="NDX603" s="624"/>
      <c r="NDY603" s="608"/>
      <c r="NDZ603" s="608"/>
      <c r="NET603" s="624"/>
      <c r="NEU603" s="608"/>
      <c r="NEV603" s="608"/>
      <c r="NFP603" s="624"/>
      <c r="NFQ603" s="608"/>
      <c r="NFR603" s="608"/>
      <c r="NGL603" s="624"/>
      <c r="NGM603" s="608"/>
      <c r="NGN603" s="608"/>
      <c r="NHH603" s="624"/>
      <c r="NHI603" s="608"/>
      <c r="NHJ603" s="608"/>
      <c r="NID603" s="624"/>
      <c r="NIE603" s="608"/>
      <c r="NIF603" s="608"/>
      <c r="NIZ603" s="624"/>
      <c r="NJA603" s="608"/>
      <c r="NJB603" s="608"/>
      <c r="NJV603" s="624"/>
      <c r="NJW603" s="608"/>
      <c r="NJX603" s="608"/>
      <c r="NKR603" s="624"/>
      <c r="NKS603" s="608"/>
      <c r="NKT603" s="608"/>
      <c r="NLN603" s="624"/>
      <c r="NLO603" s="608"/>
      <c r="NLP603" s="608"/>
      <c r="NMJ603" s="624"/>
      <c r="NMK603" s="608"/>
      <c r="NML603" s="608"/>
      <c r="NNF603" s="624"/>
      <c r="NNG603" s="608"/>
      <c r="NNH603" s="608"/>
      <c r="NOB603" s="624"/>
      <c r="NOC603" s="608"/>
      <c r="NOD603" s="608"/>
      <c r="NOX603" s="624"/>
      <c r="NOY603" s="608"/>
      <c r="NOZ603" s="608"/>
      <c r="NPT603" s="624"/>
      <c r="NPU603" s="608"/>
      <c r="NPV603" s="608"/>
      <c r="NQP603" s="624"/>
      <c r="NQQ603" s="608"/>
      <c r="NQR603" s="608"/>
      <c r="NRL603" s="624"/>
      <c r="NRM603" s="608"/>
      <c r="NRN603" s="608"/>
      <c r="NSH603" s="624"/>
      <c r="NSI603" s="608"/>
      <c r="NSJ603" s="608"/>
      <c r="NTD603" s="624"/>
      <c r="NTE603" s="608"/>
      <c r="NTF603" s="608"/>
      <c r="NTZ603" s="624"/>
      <c r="NUA603" s="608"/>
      <c r="NUB603" s="608"/>
      <c r="NUV603" s="624"/>
      <c r="NUW603" s="608"/>
      <c r="NUX603" s="608"/>
      <c r="NVR603" s="624"/>
      <c r="NVS603" s="608"/>
      <c r="NVT603" s="608"/>
      <c r="NWN603" s="624"/>
      <c r="NWO603" s="608"/>
      <c r="NWP603" s="608"/>
      <c r="NXJ603" s="624"/>
      <c r="NXK603" s="608"/>
      <c r="NXL603" s="608"/>
      <c r="NYF603" s="624"/>
      <c r="NYG603" s="608"/>
      <c r="NYH603" s="608"/>
      <c r="NZB603" s="624"/>
      <c r="NZC603" s="608"/>
      <c r="NZD603" s="608"/>
      <c r="NZX603" s="624"/>
      <c r="NZY603" s="608"/>
      <c r="NZZ603" s="608"/>
      <c r="OAT603" s="624"/>
      <c r="OAU603" s="608"/>
      <c r="OAV603" s="608"/>
      <c r="OBP603" s="624"/>
      <c r="OBQ603" s="608"/>
      <c r="OBR603" s="608"/>
      <c r="OCL603" s="624"/>
      <c r="OCM603" s="608"/>
      <c r="OCN603" s="608"/>
      <c r="ODH603" s="624"/>
      <c r="ODI603" s="608"/>
      <c r="ODJ603" s="608"/>
      <c r="OED603" s="624"/>
      <c r="OEE603" s="608"/>
      <c r="OEF603" s="608"/>
      <c r="OEZ603" s="624"/>
      <c r="OFA603" s="608"/>
      <c r="OFB603" s="608"/>
      <c r="OFV603" s="624"/>
      <c r="OFW603" s="608"/>
      <c r="OFX603" s="608"/>
      <c r="OGR603" s="624"/>
      <c r="OGS603" s="608"/>
      <c r="OGT603" s="608"/>
      <c r="OHN603" s="624"/>
      <c r="OHO603" s="608"/>
      <c r="OHP603" s="608"/>
      <c r="OIJ603" s="624"/>
      <c r="OIK603" s="608"/>
      <c r="OIL603" s="608"/>
      <c r="OJF603" s="624"/>
      <c r="OJG603" s="608"/>
      <c r="OJH603" s="608"/>
      <c r="OKB603" s="624"/>
      <c r="OKC603" s="608"/>
      <c r="OKD603" s="608"/>
      <c r="OKX603" s="624"/>
      <c r="OKY603" s="608"/>
      <c r="OKZ603" s="608"/>
      <c r="OLT603" s="624"/>
      <c r="OLU603" s="608"/>
      <c r="OLV603" s="608"/>
      <c r="OMP603" s="624"/>
      <c r="OMQ603" s="608"/>
      <c r="OMR603" s="608"/>
      <c r="ONL603" s="624"/>
      <c r="ONM603" s="608"/>
      <c r="ONN603" s="608"/>
      <c r="OOH603" s="624"/>
      <c r="OOI603" s="608"/>
      <c r="OOJ603" s="608"/>
      <c r="OPD603" s="624"/>
      <c r="OPE603" s="608"/>
      <c r="OPF603" s="608"/>
      <c r="OPZ603" s="624"/>
      <c r="OQA603" s="608"/>
      <c r="OQB603" s="608"/>
      <c r="OQV603" s="624"/>
      <c r="OQW603" s="608"/>
      <c r="OQX603" s="608"/>
      <c r="ORR603" s="624"/>
      <c r="ORS603" s="608"/>
      <c r="ORT603" s="608"/>
      <c r="OSN603" s="624"/>
      <c r="OSO603" s="608"/>
      <c r="OSP603" s="608"/>
      <c r="OTJ603" s="624"/>
      <c r="OTK603" s="608"/>
      <c r="OTL603" s="608"/>
      <c r="OUF603" s="624"/>
      <c r="OUG603" s="608"/>
      <c r="OUH603" s="608"/>
      <c r="OVB603" s="624"/>
      <c r="OVC603" s="608"/>
      <c r="OVD603" s="608"/>
      <c r="OVX603" s="624"/>
      <c r="OVY603" s="608"/>
      <c r="OVZ603" s="608"/>
      <c r="OWT603" s="624"/>
      <c r="OWU603" s="608"/>
      <c r="OWV603" s="608"/>
      <c r="OXP603" s="624"/>
      <c r="OXQ603" s="608"/>
      <c r="OXR603" s="608"/>
      <c r="OYL603" s="624"/>
      <c r="OYM603" s="608"/>
      <c r="OYN603" s="608"/>
      <c r="OZH603" s="624"/>
      <c r="OZI603" s="608"/>
      <c r="OZJ603" s="608"/>
      <c r="PAD603" s="624"/>
      <c r="PAE603" s="608"/>
      <c r="PAF603" s="608"/>
      <c r="PAZ603" s="624"/>
      <c r="PBA603" s="608"/>
      <c r="PBB603" s="608"/>
      <c r="PBV603" s="624"/>
      <c r="PBW603" s="608"/>
      <c r="PBX603" s="608"/>
      <c r="PCR603" s="624"/>
      <c r="PCS603" s="608"/>
      <c r="PCT603" s="608"/>
      <c r="PDN603" s="624"/>
      <c r="PDO603" s="608"/>
      <c r="PDP603" s="608"/>
      <c r="PEJ603" s="624"/>
      <c r="PEK603" s="608"/>
      <c r="PEL603" s="608"/>
      <c r="PFF603" s="624"/>
      <c r="PFG603" s="608"/>
      <c r="PFH603" s="608"/>
      <c r="PGB603" s="624"/>
      <c r="PGC603" s="608"/>
      <c r="PGD603" s="608"/>
      <c r="PGX603" s="624"/>
      <c r="PGY603" s="608"/>
      <c r="PGZ603" s="608"/>
      <c r="PHT603" s="624"/>
      <c r="PHU603" s="608"/>
      <c r="PHV603" s="608"/>
      <c r="PIP603" s="624"/>
      <c r="PIQ603" s="608"/>
      <c r="PIR603" s="608"/>
      <c r="PJL603" s="624"/>
      <c r="PJM603" s="608"/>
      <c r="PJN603" s="608"/>
      <c r="PKH603" s="624"/>
      <c r="PKI603" s="608"/>
      <c r="PKJ603" s="608"/>
      <c r="PLD603" s="624"/>
      <c r="PLE603" s="608"/>
      <c r="PLF603" s="608"/>
      <c r="PLZ603" s="624"/>
      <c r="PMA603" s="608"/>
      <c r="PMB603" s="608"/>
      <c r="PMV603" s="624"/>
      <c r="PMW603" s="608"/>
      <c r="PMX603" s="608"/>
      <c r="PNR603" s="624"/>
      <c r="PNS603" s="608"/>
      <c r="PNT603" s="608"/>
      <c r="PON603" s="624"/>
      <c r="POO603" s="608"/>
      <c r="POP603" s="608"/>
      <c r="PPJ603" s="624"/>
      <c r="PPK603" s="608"/>
      <c r="PPL603" s="608"/>
      <c r="PQF603" s="624"/>
      <c r="PQG603" s="608"/>
      <c r="PQH603" s="608"/>
      <c r="PRB603" s="624"/>
      <c r="PRC603" s="608"/>
      <c r="PRD603" s="608"/>
      <c r="PRX603" s="624"/>
      <c r="PRY603" s="608"/>
      <c r="PRZ603" s="608"/>
      <c r="PST603" s="624"/>
      <c r="PSU603" s="608"/>
      <c r="PSV603" s="608"/>
      <c r="PTP603" s="624"/>
      <c r="PTQ603" s="608"/>
      <c r="PTR603" s="608"/>
      <c r="PUL603" s="624"/>
      <c r="PUM603" s="608"/>
      <c r="PUN603" s="608"/>
      <c r="PVH603" s="624"/>
      <c r="PVI603" s="608"/>
      <c r="PVJ603" s="608"/>
      <c r="PWD603" s="624"/>
      <c r="PWE603" s="608"/>
      <c r="PWF603" s="608"/>
      <c r="PWZ603" s="624"/>
      <c r="PXA603" s="608"/>
      <c r="PXB603" s="608"/>
      <c r="PXV603" s="624"/>
      <c r="PXW603" s="608"/>
      <c r="PXX603" s="608"/>
      <c r="PYR603" s="624"/>
      <c r="PYS603" s="608"/>
      <c r="PYT603" s="608"/>
      <c r="PZN603" s="624"/>
      <c r="PZO603" s="608"/>
      <c r="PZP603" s="608"/>
      <c r="QAJ603" s="624"/>
      <c r="QAK603" s="608"/>
      <c r="QAL603" s="608"/>
      <c r="QBF603" s="624"/>
      <c r="QBG603" s="608"/>
      <c r="QBH603" s="608"/>
      <c r="QCB603" s="624"/>
      <c r="QCC603" s="608"/>
      <c r="QCD603" s="608"/>
      <c r="QCX603" s="624"/>
      <c r="QCY603" s="608"/>
      <c r="QCZ603" s="608"/>
      <c r="QDT603" s="624"/>
      <c r="QDU603" s="608"/>
      <c r="QDV603" s="608"/>
      <c r="QEP603" s="624"/>
      <c r="QEQ603" s="608"/>
      <c r="QER603" s="608"/>
      <c r="QFL603" s="624"/>
      <c r="QFM603" s="608"/>
      <c r="QFN603" s="608"/>
      <c r="QGH603" s="624"/>
      <c r="QGI603" s="608"/>
      <c r="QGJ603" s="608"/>
      <c r="QHD603" s="624"/>
      <c r="QHE603" s="608"/>
      <c r="QHF603" s="608"/>
      <c r="QHZ603" s="624"/>
      <c r="QIA603" s="608"/>
      <c r="QIB603" s="608"/>
      <c r="QIV603" s="624"/>
      <c r="QIW603" s="608"/>
      <c r="QIX603" s="608"/>
      <c r="QJR603" s="624"/>
      <c r="QJS603" s="608"/>
      <c r="QJT603" s="608"/>
      <c r="QKN603" s="624"/>
      <c r="QKO603" s="608"/>
      <c r="QKP603" s="608"/>
      <c r="QLJ603" s="624"/>
      <c r="QLK603" s="608"/>
      <c r="QLL603" s="608"/>
      <c r="QMF603" s="624"/>
      <c r="QMG603" s="608"/>
      <c r="QMH603" s="608"/>
      <c r="QNB603" s="624"/>
      <c r="QNC603" s="608"/>
      <c r="QND603" s="608"/>
      <c r="QNX603" s="624"/>
      <c r="QNY603" s="608"/>
      <c r="QNZ603" s="608"/>
      <c r="QOT603" s="624"/>
      <c r="QOU603" s="608"/>
      <c r="QOV603" s="608"/>
      <c r="QPP603" s="624"/>
      <c r="QPQ603" s="608"/>
      <c r="QPR603" s="608"/>
      <c r="QQL603" s="624"/>
      <c r="QQM603" s="608"/>
      <c r="QQN603" s="608"/>
      <c r="QRH603" s="624"/>
      <c r="QRI603" s="608"/>
      <c r="QRJ603" s="608"/>
      <c r="QSD603" s="624"/>
      <c r="QSE603" s="608"/>
      <c r="QSF603" s="608"/>
      <c r="QSZ603" s="624"/>
      <c r="QTA603" s="608"/>
      <c r="QTB603" s="608"/>
      <c r="QTV603" s="624"/>
      <c r="QTW603" s="608"/>
      <c r="QTX603" s="608"/>
      <c r="QUR603" s="624"/>
      <c r="QUS603" s="608"/>
      <c r="QUT603" s="608"/>
      <c r="QVN603" s="624"/>
      <c r="QVO603" s="608"/>
      <c r="QVP603" s="608"/>
      <c r="QWJ603" s="624"/>
      <c r="QWK603" s="608"/>
      <c r="QWL603" s="608"/>
      <c r="QXF603" s="624"/>
      <c r="QXG603" s="608"/>
      <c r="QXH603" s="608"/>
      <c r="QYB603" s="624"/>
      <c r="QYC603" s="608"/>
      <c r="QYD603" s="608"/>
      <c r="QYX603" s="624"/>
      <c r="QYY603" s="608"/>
      <c r="QYZ603" s="608"/>
      <c r="QZT603" s="624"/>
      <c r="QZU603" s="608"/>
      <c r="QZV603" s="608"/>
      <c r="RAP603" s="624"/>
      <c r="RAQ603" s="608"/>
      <c r="RAR603" s="608"/>
      <c r="RBL603" s="624"/>
      <c r="RBM603" s="608"/>
      <c r="RBN603" s="608"/>
      <c r="RCH603" s="624"/>
      <c r="RCI603" s="608"/>
      <c r="RCJ603" s="608"/>
      <c r="RDD603" s="624"/>
      <c r="RDE603" s="608"/>
      <c r="RDF603" s="608"/>
      <c r="RDZ603" s="624"/>
      <c r="REA603" s="608"/>
      <c r="REB603" s="608"/>
      <c r="REV603" s="624"/>
      <c r="REW603" s="608"/>
      <c r="REX603" s="608"/>
      <c r="RFR603" s="624"/>
      <c r="RFS603" s="608"/>
      <c r="RFT603" s="608"/>
      <c r="RGN603" s="624"/>
      <c r="RGO603" s="608"/>
      <c r="RGP603" s="608"/>
      <c r="RHJ603" s="624"/>
      <c r="RHK603" s="608"/>
      <c r="RHL603" s="608"/>
      <c r="RIF603" s="624"/>
      <c r="RIG603" s="608"/>
      <c r="RIH603" s="608"/>
      <c r="RJB603" s="624"/>
      <c r="RJC603" s="608"/>
      <c r="RJD603" s="608"/>
      <c r="RJX603" s="624"/>
      <c r="RJY603" s="608"/>
      <c r="RJZ603" s="608"/>
      <c r="RKT603" s="624"/>
      <c r="RKU603" s="608"/>
      <c r="RKV603" s="608"/>
      <c r="RLP603" s="624"/>
      <c r="RLQ603" s="608"/>
      <c r="RLR603" s="608"/>
      <c r="RML603" s="624"/>
      <c r="RMM603" s="608"/>
      <c r="RMN603" s="608"/>
      <c r="RNH603" s="624"/>
      <c r="RNI603" s="608"/>
      <c r="RNJ603" s="608"/>
      <c r="ROD603" s="624"/>
      <c r="ROE603" s="608"/>
      <c r="ROF603" s="608"/>
      <c r="ROZ603" s="624"/>
      <c r="RPA603" s="608"/>
      <c r="RPB603" s="608"/>
      <c r="RPV603" s="624"/>
      <c r="RPW603" s="608"/>
      <c r="RPX603" s="608"/>
      <c r="RQR603" s="624"/>
      <c r="RQS603" s="608"/>
      <c r="RQT603" s="608"/>
      <c r="RRN603" s="624"/>
      <c r="RRO603" s="608"/>
      <c r="RRP603" s="608"/>
      <c r="RSJ603" s="624"/>
      <c r="RSK603" s="608"/>
      <c r="RSL603" s="608"/>
      <c r="RTF603" s="624"/>
      <c r="RTG603" s="608"/>
      <c r="RTH603" s="608"/>
      <c r="RUB603" s="624"/>
      <c r="RUC603" s="608"/>
      <c r="RUD603" s="608"/>
      <c r="RUX603" s="624"/>
      <c r="RUY603" s="608"/>
      <c r="RUZ603" s="608"/>
      <c r="RVT603" s="624"/>
      <c r="RVU603" s="608"/>
      <c r="RVV603" s="608"/>
      <c r="RWP603" s="624"/>
      <c r="RWQ603" s="608"/>
      <c r="RWR603" s="608"/>
      <c r="RXL603" s="624"/>
      <c r="RXM603" s="608"/>
      <c r="RXN603" s="608"/>
      <c r="RYH603" s="624"/>
      <c r="RYI603" s="608"/>
      <c r="RYJ603" s="608"/>
      <c r="RZD603" s="624"/>
      <c r="RZE603" s="608"/>
      <c r="RZF603" s="608"/>
      <c r="RZZ603" s="624"/>
      <c r="SAA603" s="608"/>
      <c r="SAB603" s="608"/>
      <c r="SAV603" s="624"/>
      <c r="SAW603" s="608"/>
      <c r="SAX603" s="608"/>
      <c r="SBR603" s="624"/>
      <c r="SBS603" s="608"/>
      <c r="SBT603" s="608"/>
      <c r="SCN603" s="624"/>
      <c r="SCO603" s="608"/>
      <c r="SCP603" s="608"/>
      <c r="SDJ603" s="624"/>
      <c r="SDK603" s="608"/>
      <c r="SDL603" s="608"/>
      <c r="SEF603" s="624"/>
      <c r="SEG603" s="608"/>
      <c r="SEH603" s="608"/>
      <c r="SFB603" s="624"/>
      <c r="SFC603" s="608"/>
      <c r="SFD603" s="608"/>
      <c r="SFX603" s="624"/>
      <c r="SFY603" s="608"/>
      <c r="SFZ603" s="608"/>
      <c r="SGT603" s="624"/>
      <c r="SGU603" s="608"/>
      <c r="SGV603" s="608"/>
      <c r="SHP603" s="624"/>
      <c r="SHQ603" s="608"/>
      <c r="SHR603" s="608"/>
      <c r="SIL603" s="624"/>
      <c r="SIM603" s="608"/>
      <c r="SIN603" s="608"/>
      <c r="SJH603" s="624"/>
      <c r="SJI603" s="608"/>
      <c r="SJJ603" s="608"/>
      <c r="SKD603" s="624"/>
      <c r="SKE603" s="608"/>
      <c r="SKF603" s="608"/>
      <c r="SKZ603" s="624"/>
      <c r="SLA603" s="608"/>
      <c r="SLB603" s="608"/>
      <c r="SLV603" s="624"/>
      <c r="SLW603" s="608"/>
      <c r="SLX603" s="608"/>
      <c r="SMR603" s="624"/>
      <c r="SMS603" s="608"/>
      <c r="SMT603" s="608"/>
      <c r="SNN603" s="624"/>
      <c r="SNO603" s="608"/>
      <c r="SNP603" s="608"/>
      <c r="SOJ603" s="624"/>
      <c r="SOK603" s="608"/>
      <c r="SOL603" s="608"/>
      <c r="SPF603" s="624"/>
      <c r="SPG603" s="608"/>
      <c r="SPH603" s="608"/>
      <c r="SQB603" s="624"/>
      <c r="SQC603" s="608"/>
      <c r="SQD603" s="608"/>
      <c r="SQX603" s="624"/>
      <c r="SQY603" s="608"/>
      <c r="SQZ603" s="608"/>
      <c r="SRT603" s="624"/>
      <c r="SRU603" s="608"/>
      <c r="SRV603" s="608"/>
      <c r="SSP603" s="624"/>
      <c r="SSQ603" s="608"/>
      <c r="SSR603" s="608"/>
      <c r="STL603" s="624"/>
      <c r="STM603" s="608"/>
      <c r="STN603" s="608"/>
      <c r="SUH603" s="624"/>
      <c r="SUI603" s="608"/>
      <c r="SUJ603" s="608"/>
      <c r="SVD603" s="624"/>
      <c r="SVE603" s="608"/>
      <c r="SVF603" s="608"/>
      <c r="SVZ603" s="624"/>
      <c r="SWA603" s="608"/>
      <c r="SWB603" s="608"/>
      <c r="SWV603" s="624"/>
      <c r="SWW603" s="608"/>
      <c r="SWX603" s="608"/>
      <c r="SXR603" s="624"/>
      <c r="SXS603" s="608"/>
      <c r="SXT603" s="608"/>
      <c r="SYN603" s="624"/>
      <c r="SYO603" s="608"/>
      <c r="SYP603" s="608"/>
      <c r="SZJ603" s="624"/>
      <c r="SZK603" s="608"/>
      <c r="SZL603" s="608"/>
      <c r="TAF603" s="624"/>
      <c r="TAG603" s="608"/>
      <c r="TAH603" s="608"/>
      <c r="TBB603" s="624"/>
      <c r="TBC603" s="608"/>
      <c r="TBD603" s="608"/>
      <c r="TBX603" s="624"/>
      <c r="TBY603" s="608"/>
      <c r="TBZ603" s="608"/>
      <c r="TCT603" s="624"/>
      <c r="TCU603" s="608"/>
      <c r="TCV603" s="608"/>
      <c r="TDP603" s="624"/>
      <c r="TDQ603" s="608"/>
      <c r="TDR603" s="608"/>
      <c r="TEL603" s="624"/>
      <c r="TEM603" s="608"/>
      <c r="TEN603" s="608"/>
      <c r="TFH603" s="624"/>
      <c r="TFI603" s="608"/>
      <c r="TFJ603" s="608"/>
      <c r="TGD603" s="624"/>
      <c r="TGE603" s="608"/>
      <c r="TGF603" s="608"/>
      <c r="TGZ603" s="624"/>
      <c r="THA603" s="608"/>
      <c r="THB603" s="608"/>
      <c r="THV603" s="624"/>
      <c r="THW603" s="608"/>
      <c r="THX603" s="608"/>
      <c r="TIR603" s="624"/>
      <c r="TIS603" s="608"/>
      <c r="TIT603" s="608"/>
      <c r="TJN603" s="624"/>
      <c r="TJO603" s="608"/>
      <c r="TJP603" s="608"/>
      <c r="TKJ603" s="624"/>
      <c r="TKK603" s="608"/>
      <c r="TKL603" s="608"/>
      <c r="TLF603" s="624"/>
      <c r="TLG603" s="608"/>
      <c r="TLH603" s="608"/>
      <c r="TMB603" s="624"/>
      <c r="TMC603" s="608"/>
      <c r="TMD603" s="608"/>
      <c r="TMX603" s="624"/>
      <c r="TMY603" s="608"/>
      <c r="TMZ603" s="608"/>
      <c r="TNT603" s="624"/>
      <c r="TNU603" s="608"/>
      <c r="TNV603" s="608"/>
      <c r="TOP603" s="624"/>
      <c r="TOQ603" s="608"/>
      <c r="TOR603" s="608"/>
      <c r="TPL603" s="624"/>
      <c r="TPM603" s="608"/>
      <c r="TPN603" s="608"/>
      <c r="TQH603" s="624"/>
      <c r="TQI603" s="608"/>
      <c r="TQJ603" s="608"/>
      <c r="TRD603" s="624"/>
      <c r="TRE603" s="608"/>
      <c r="TRF603" s="608"/>
      <c r="TRZ603" s="624"/>
      <c r="TSA603" s="608"/>
      <c r="TSB603" s="608"/>
      <c r="TSV603" s="624"/>
      <c r="TSW603" s="608"/>
      <c r="TSX603" s="608"/>
      <c r="TTR603" s="624"/>
      <c r="TTS603" s="608"/>
      <c r="TTT603" s="608"/>
      <c r="TUN603" s="624"/>
      <c r="TUO603" s="608"/>
      <c r="TUP603" s="608"/>
      <c r="TVJ603" s="624"/>
      <c r="TVK603" s="608"/>
      <c r="TVL603" s="608"/>
      <c r="TWF603" s="624"/>
      <c r="TWG603" s="608"/>
      <c r="TWH603" s="608"/>
      <c r="TXB603" s="624"/>
      <c r="TXC603" s="608"/>
      <c r="TXD603" s="608"/>
      <c r="TXX603" s="624"/>
      <c r="TXY603" s="608"/>
      <c r="TXZ603" s="608"/>
      <c r="TYT603" s="624"/>
      <c r="TYU603" s="608"/>
      <c r="TYV603" s="608"/>
      <c r="TZP603" s="624"/>
      <c r="TZQ603" s="608"/>
      <c r="TZR603" s="608"/>
      <c r="UAL603" s="624"/>
      <c r="UAM603" s="608"/>
      <c r="UAN603" s="608"/>
      <c r="UBH603" s="624"/>
      <c r="UBI603" s="608"/>
      <c r="UBJ603" s="608"/>
      <c r="UCD603" s="624"/>
      <c r="UCE603" s="608"/>
      <c r="UCF603" s="608"/>
      <c r="UCZ603" s="624"/>
      <c r="UDA603" s="608"/>
      <c r="UDB603" s="608"/>
      <c r="UDV603" s="624"/>
      <c r="UDW603" s="608"/>
      <c r="UDX603" s="608"/>
      <c r="UER603" s="624"/>
      <c r="UES603" s="608"/>
      <c r="UET603" s="608"/>
      <c r="UFN603" s="624"/>
      <c r="UFO603" s="608"/>
      <c r="UFP603" s="608"/>
      <c r="UGJ603" s="624"/>
      <c r="UGK603" s="608"/>
      <c r="UGL603" s="608"/>
      <c r="UHF603" s="624"/>
      <c r="UHG603" s="608"/>
      <c r="UHH603" s="608"/>
      <c r="UIB603" s="624"/>
      <c r="UIC603" s="608"/>
      <c r="UID603" s="608"/>
      <c r="UIX603" s="624"/>
      <c r="UIY603" s="608"/>
      <c r="UIZ603" s="608"/>
      <c r="UJT603" s="624"/>
      <c r="UJU603" s="608"/>
      <c r="UJV603" s="608"/>
      <c r="UKP603" s="624"/>
      <c r="UKQ603" s="608"/>
      <c r="UKR603" s="608"/>
      <c r="ULL603" s="624"/>
      <c r="ULM603" s="608"/>
      <c r="ULN603" s="608"/>
      <c r="UMH603" s="624"/>
      <c r="UMI603" s="608"/>
      <c r="UMJ603" s="608"/>
      <c r="UND603" s="624"/>
      <c r="UNE603" s="608"/>
      <c r="UNF603" s="608"/>
      <c r="UNZ603" s="624"/>
      <c r="UOA603" s="608"/>
      <c r="UOB603" s="608"/>
      <c r="UOV603" s="624"/>
      <c r="UOW603" s="608"/>
      <c r="UOX603" s="608"/>
      <c r="UPR603" s="624"/>
      <c r="UPS603" s="608"/>
      <c r="UPT603" s="608"/>
      <c r="UQN603" s="624"/>
      <c r="UQO603" s="608"/>
      <c r="UQP603" s="608"/>
      <c r="URJ603" s="624"/>
      <c r="URK603" s="608"/>
      <c r="URL603" s="608"/>
      <c r="USF603" s="624"/>
      <c r="USG603" s="608"/>
      <c r="USH603" s="608"/>
      <c r="UTB603" s="624"/>
      <c r="UTC603" s="608"/>
      <c r="UTD603" s="608"/>
      <c r="UTX603" s="624"/>
      <c r="UTY603" s="608"/>
      <c r="UTZ603" s="608"/>
      <c r="UUT603" s="624"/>
      <c r="UUU603" s="608"/>
      <c r="UUV603" s="608"/>
      <c r="UVP603" s="624"/>
      <c r="UVQ603" s="608"/>
      <c r="UVR603" s="608"/>
      <c r="UWL603" s="624"/>
      <c r="UWM603" s="608"/>
      <c r="UWN603" s="608"/>
      <c r="UXH603" s="624"/>
      <c r="UXI603" s="608"/>
      <c r="UXJ603" s="608"/>
      <c r="UYD603" s="624"/>
      <c r="UYE603" s="608"/>
      <c r="UYF603" s="608"/>
      <c r="UYZ603" s="624"/>
      <c r="UZA603" s="608"/>
      <c r="UZB603" s="608"/>
      <c r="UZV603" s="624"/>
      <c r="UZW603" s="608"/>
      <c r="UZX603" s="608"/>
      <c r="VAR603" s="624"/>
      <c r="VAS603" s="608"/>
      <c r="VAT603" s="608"/>
      <c r="VBN603" s="624"/>
      <c r="VBO603" s="608"/>
      <c r="VBP603" s="608"/>
      <c r="VCJ603" s="624"/>
      <c r="VCK603" s="608"/>
      <c r="VCL603" s="608"/>
      <c r="VDF603" s="624"/>
      <c r="VDG603" s="608"/>
      <c r="VDH603" s="608"/>
      <c r="VEB603" s="624"/>
      <c r="VEC603" s="608"/>
      <c r="VED603" s="608"/>
      <c r="VEX603" s="624"/>
      <c r="VEY603" s="608"/>
      <c r="VEZ603" s="608"/>
      <c r="VFT603" s="624"/>
      <c r="VFU603" s="608"/>
      <c r="VFV603" s="608"/>
      <c r="VGP603" s="624"/>
      <c r="VGQ603" s="608"/>
      <c r="VGR603" s="608"/>
      <c r="VHL603" s="624"/>
      <c r="VHM603" s="608"/>
      <c r="VHN603" s="608"/>
      <c r="VIH603" s="624"/>
      <c r="VII603" s="608"/>
      <c r="VIJ603" s="608"/>
      <c r="VJD603" s="624"/>
      <c r="VJE603" s="608"/>
      <c r="VJF603" s="608"/>
      <c r="VJZ603" s="624"/>
      <c r="VKA603" s="608"/>
      <c r="VKB603" s="608"/>
      <c r="VKV603" s="624"/>
      <c r="VKW603" s="608"/>
      <c r="VKX603" s="608"/>
      <c r="VLR603" s="624"/>
      <c r="VLS603" s="608"/>
      <c r="VLT603" s="608"/>
      <c r="VMN603" s="624"/>
      <c r="VMO603" s="608"/>
      <c r="VMP603" s="608"/>
      <c r="VNJ603" s="624"/>
      <c r="VNK603" s="608"/>
      <c r="VNL603" s="608"/>
      <c r="VOF603" s="624"/>
      <c r="VOG603" s="608"/>
      <c r="VOH603" s="608"/>
      <c r="VPB603" s="624"/>
      <c r="VPC603" s="608"/>
      <c r="VPD603" s="608"/>
      <c r="VPX603" s="624"/>
      <c r="VPY603" s="608"/>
      <c r="VPZ603" s="608"/>
      <c r="VQT603" s="624"/>
      <c r="VQU603" s="608"/>
      <c r="VQV603" s="608"/>
      <c r="VRP603" s="624"/>
      <c r="VRQ603" s="608"/>
      <c r="VRR603" s="608"/>
      <c r="VSL603" s="624"/>
      <c r="VSM603" s="608"/>
      <c r="VSN603" s="608"/>
      <c r="VTH603" s="624"/>
      <c r="VTI603" s="608"/>
      <c r="VTJ603" s="608"/>
      <c r="VUD603" s="624"/>
      <c r="VUE603" s="608"/>
      <c r="VUF603" s="608"/>
      <c r="VUZ603" s="624"/>
      <c r="VVA603" s="608"/>
      <c r="VVB603" s="608"/>
      <c r="VVV603" s="624"/>
      <c r="VVW603" s="608"/>
      <c r="VVX603" s="608"/>
      <c r="VWR603" s="624"/>
      <c r="VWS603" s="608"/>
      <c r="VWT603" s="608"/>
      <c r="VXN603" s="624"/>
      <c r="VXO603" s="608"/>
      <c r="VXP603" s="608"/>
      <c r="VYJ603" s="624"/>
      <c r="VYK603" s="608"/>
      <c r="VYL603" s="608"/>
      <c r="VZF603" s="624"/>
      <c r="VZG603" s="608"/>
      <c r="VZH603" s="608"/>
      <c r="WAB603" s="624"/>
      <c r="WAC603" s="608"/>
      <c r="WAD603" s="608"/>
      <c r="WAX603" s="624"/>
      <c r="WAY603" s="608"/>
      <c r="WAZ603" s="608"/>
      <c r="WBT603" s="624"/>
      <c r="WBU603" s="608"/>
      <c r="WBV603" s="608"/>
      <c r="WCP603" s="624"/>
      <c r="WCQ603" s="608"/>
      <c r="WCR603" s="608"/>
      <c r="WDL603" s="624"/>
      <c r="WDM603" s="608"/>
      <c r="WDN603" s="608"/>
      <c r="WEH603" s="624"/>
      <c r="WEI603" s="608"/>
      <c r="WEJ603" s="608"/>
      <c r="WFD603" s="624"/>
      <c r="WFE603" s="608"/>
      <c r="WFF603" s="608"/>
      <c r="WFZ603" s="624"/>
      <c r="WGA603" s="608"/>
      <c r="WGB603" s="608"/>
      <c r="WGV603" s="624"/>
      <c r="WGW603" s="608"/>
      <c r="WGX603" s="608"/>
      <c r="WHR603" s="624"/>
      <c r="WHS603" s="608"/>
      <c r="WHT603" s="608"/>
      <c r="WIN603" s="624"/>
      <c r="WIO603" s="608"/>
      <c r="WIP603" s="608"/>
      <c r="WJJ603" s="624"/>
      <c r="WJK603" s="608"/>
      <c r="WJL603" s="608"/>
      <c r="WKF603" s="624"/>
      <c r="WKG603" s="608"/>
      <c r="WKH603" s="608"/>
      <c r="WLB603" s="624"/>
      <c r="WLC603" s="608"/>
      <c r="WLD603" s="608"/>
      <c r="WLX603" s="624"/>
      <c r="WLY603" s="608"/>
      <c r="WLZ603" s="608"/>
      <c r="WMT603" s="624"/>
      <c r="WMU603" s="608"/>
      <c r="WMV603" s="608"/>
      <c r="WNP603" s="624"/>
      <c r="WNQ603" s="608"/>
      <c r="WNR603" s="608"/>
      <c r="WOL603" s="624"/>
      <c r="WOM603" s="608"/>
      <c r="WON603" s="608"/>
      <c r="WPH603" s="624"/>
      <c r="WPI603" s="608"/>
      <c r="WPJ603" s="608"/>
      <c r="WQD603" s="624"/>
      <c r="WQE603" s="608"/>
      <c r="WQF603" s="608"/>
      <c r="WQZ603" s="624"/>
      <c r="WRA603" s="608"/>
      <c r="WRB603" s="608"/>
      <c r="WRV603" s="624"/>
      <c r="WRW603" s="608"/>
      <c r="WRX603" s="608"/>
      <c r="WSR603" s="624"/>
      <c r="WSS603" s="608"/>
      <c r="WST603" s="608"/>
      <c r="WTN603" s="624"/>
      <c r="WTO603" s="608"/>
      <c r="WTP603" s="608"/>
      <c r="WUJ603" s="624"/>
      <c r="WUK603" s="608"/>
      <c r="WUL603" s="608"/>
      <c r="WVF603" s="624"/>
      <c r="WVG603" s="608"/>
      <c r="WVH603" s="608"/>
      <c r="WWB603" s="624"/>
      <c r="WWC603" s="608"/>
      <c r="WWD603" s="608"/>
      <c r="WWX603" s="624"/>
      <c r="WWY603" s="608"/>
      <c r="WWZ603" s="608"/>
      <c r="WXT603" s="624"/>
      <c r="WXU603" s="608"/>
      <c r="WXV603" s="608"/>
      <c r="WYP603" s="624"/>
      <c r="WYQ603" s="608"/>
      <c r="WYR603" s="608"/>
      <c r="WZL603" s="624"/>
      <c r="WZM603" s="608"/>
      <c r="WZN603" s="608"/>
      <c r="XAH603" s="624"/>
      <c r="XAI603" s="608"/>
      <c r="XAJ603" s="608"/>
      <c r="XBD603" s="624"/>
      <c r="XBE603" s="608"/>
      <c r="XBF603" s="608"/>
      <c r="XBZ603" s="624"/>
      <c r="XCA603" s="608"/>
      <c r="XCB603" s="608"/>
      <c r="XCV603" s="624"/>
      <c r="XCW603" s="608"/>
      <c r="XCX603" s="608"/>
    </row>
    <row r="604" spans="1:1014 1034:2048 2068:3060 3080:4094 4114:5106 5126:6140 6160:7152 7172:8186 8206:9198 9218:10232 10252:12278 12298:13312 13332:14324 14344:15358 15378:16326" s="515" customFormat="1">
      <c r="A604" s="515" t="s">
        <v>255</v>
      </c>
      <c r="J604" s="623"/>
      <c r="K604" s="607"/>
      <c r="L604" s="608">
        <v>493</v>
      </c>
      <c r="M604" s="514">
        <v>214</v>
      </c>
      <c r="N604" s="514">
        <v>215</v>
      </c>
      <c r="O604" s="514">
        <v>484</v>
      </c>
      <c r="P604" s="514">
        <v>485</v>
      </c>
      <c r="Q604" s="514">
        <v>892</v>
      </c>
      <c r="R604" s="514">
        <v>354</v>
      </c>
      <c r="S604" s="514">
        <v>282</v>
      </c>
      <c r="T604" s="90"/>
      <c r="U604" s="90"/>
      <c r="V604" s="1"/>
      <c r="W604" s="39"/>
      <c r="X604" s="39"/>
      <c r="Y604" s="90"/>
      <c r="Z604" s="90"/>
      <c r="AA604" s="90"/>
      <c r="AB604" s="90"/>
      <c r="AC604" s="90"/>
      <c r="AD604" s="90"/>
      <c r="AE604" s="90"/>
      <c r="AF604" s="90"/>
      <c r="AG604" s="90"/>
      <c r="AH604" s="90"/>
      <c r="AI604" s="90"/>
      <c r="AJ604" s="90"/>
      <c r="AK604" s="90"/>
      <c r="AL604" s="90"/>
      <c r="AM604" s="90"/>
      <c r="AN604" s="90"/>
      <c r="AO604" s="90"/>
      <c r="AP604" s="90"/>
      <c r="AQ604" s="90"/>
      <c r="AR604" s="1"/>
      <c r="AS604" s="39"/>
      <c r="AT604" s="39"/>
      <c r="AU604" s="90"/>
      <c r="AV604" s="90"/>
      <c r="AW604" s="90"/>
      <c r="AX604" s="90"/>
      <c r="AY604" s="90"/>
      <c r="AZ604" s="90"/>
      <c r="BA604" s="90"/>
      <c r="BB604" s="90"/>
      <c r="BC604" s="90"/>
      <c r="BD604" s="90"/>
      <c r="BE604" s="90"/>
      <c r="BF604" s="90"/>
      <c r="BG604" s="90"/>
      <c r="BH604" s="90"/>
      <c r="BI604" s="90"/>
      <c r="BJ604" s="90"/>
      <c r="BK604" s="90"/>
      <c r="BL604" s="90"/>
      <c r="BM604" s="90"/>
      <c r="BN604" s="1"/>
      <c r="BO604" s="39"/>
      <c r="BP604" s="39"/>
      <c r="BQ604" s="90"/>
      <c r="BR604" s="90"/>
      <c r="BS604" s="90"/>
      <c r="BT604" s="90"/>
      <c r="BU604" s="90"/>
      <c r="BV604" s="90"/>
      <c r="BW604" s="90"/>
      <c r="BX604" s="90"/>
      <c r="BY604" s="90"/>
      <c r="BZ604" s="90"/>
      <c r="CA604" s="90"/>
      <c r="CB604" s="90"/>
      <c r="CC604" s="90"/>
      <c r="CD604" s="90"/>
      <c r="CE604" s="90"/>
      <c r="CF604" s="90"/>
      <c r="CG604" s="90"/>
      <c r="CH604" s="90"/>
      <c r="CI604" s="90"/>
      <c r="CJ604" s="1"/>
      <c r="CK604" s="39"/>
      <c r="CL604" s="39"/>
      <c r="CM604" s="90"/>
      <c r="CN604" s="90"/>
      <c r="CO604" s="90"/>
      <c r="CP604" s="90"/>
      <c r="CQ604" s="90"/>
      <c r="CR604" s="90"/>
      <c r="CS604" s="90"/>
      <c r="CT604" s="90"/>
      <c r="CU604" s="90"/>
      <c r="CV604" s="90"/>
      <c r="CW604" s="90"/>
      <c r="CX604" s="90"/>
      <c r="CY604" s="90"/>
      <c r="CZ604" s="90"/>
      <c r="DA604" s="90"/>
      <c r="DB604" s="90"/>
      <c r="DC604" s="90"/>
      <c r="DD604" s="90"/>
      <c r="DE604" s="90"/>
      <c r="DF604" s="1"/>
      <c r="DG604" s="39"/>
      <c r="DH604" s="39"/>
      <c r="DI604" s="90"/>
      <c r="DJ604" s="90"/>
      <c r="DK604" s="90"/>
      <c r="DL604" s="90"/>
      <c r="DM604" s="90"/>
      <c r="DN604" s="90"/>
      <c r="DO604" s="90"/>
      <c r="DP604" s="90"/>
      <c r="DQ604" s="90"/>
      <c r="DR604" s="90"/>
      <c r="DS604" s="90"/>
      <c r="DT604" s="90"/>
      <c r="DU604" s="90"/>
      <c r="DV604" s="90"/>
      <c r="DW604" s="90"/>
      <c r="DX604" s="90"/>
      <c r="DY604" s="90"/>
      <c r="DZ604" s="90"/>
      <c r="EA604" s="90"/>
      <c r="EB604" s="1"/>
      <c r="EC604" s="39"/>
      <c r="ED604" s="39"/>
      <c r="EE604" s="90"/>
      <c r="EF604" s="90"/>
      <c r="EG604" s="90"/>
      <c r="EH604" s="90"/>
      <c r="EI604" s="90"/>
      <c r="EJ604" s="90"/>
      <c r="EK604" s="90"/>
      <c r="EL604" s="90"/>
      <c r="EM604" s="90"/>
      <c r="EN604" s="90"/>
      <c r="EO604" s="90"/>
      <c r="EP604" s="90"/>
      <c r="EQ604" s="90"/>
      <c r="ER604" s="90"/>
      <c r="ES604" s="90"/>
      <c r="ET604" s="90"/>
      <c r="EU604" s="90"/>
      <c r="EV604" s="90"/>
      <c r="EW604" s="90"/>
      <c r="EX604" s="1"/>
      <c r="EY604" s="39"/>
      <c r="EZ604" s="39"/>
      <c r="FA604" s="90"/>
      <c r="FB604" s="90"/>
      <c r="FC604" s="90"/>
      <c r="FD604" s="90"/>
      <c r="FE604" s="90"/>
      <c r="FF604" s="90"/>
      <c r="FG604" s="90"/>
      <c r="FH604" s="90"/>
      <c r="FI604" s="90"/>
      <c r="FJ604" s="90"/>
      <c r="FK604" s="90"/>
      <c r="FL604" s="90"/>
      <c r="FM604" s="90"/>
      <c r="FN604" s="90"/>
      <c r="FO604" s="90"/>
      <c r="FP604" s="90"/>
      <c r="FQ604" s="90"/>
      <c r="FR604" s="90"/>
      <c r="FS604" s="90"/>
      <c r="FT604" s="1"/>
      <c r="FU604" s="39"/>
      <c r="FV604" s="39"/>
      <c r="FW604" s="90"/>
      <c r="FX604" s="90"/>
      <c r="FY604" s="90"/>
      <c r="FZ604" s="90"/>
      <c r="GA604" s="90"/>
      <c r="GB604" s="90"/>
      <c r="GC604" s="90"/>
      <c r="GD604" s="90"/>
      <c r="GE604" s="90"/>
      <c r="GF604" s="90"/>
      <c r="GG604" s="90"/>
      <c r="GH604" s="90"/>
      <c r="GI604" s="90"/>
      <c r="GJ604" s="90"/>
      <c r="GK604" s="90"/>
      <c r="GL604" s="90"/>
      <c r="GM604" s="90"/>
      <c r="GN604" s="90"/>
      <c r="GO604" s="90"/>
      <c r="GP604" s="1"/>
      <c r="GQ604" s="39"/>
      <c r="GR604" s="39"/>
      <c r="GS604" s="90"/>
      <c r="GT604" s="90"/>
      <c r="GU604" s="90"/>
      <c r="GV604" s="90"/>
      <c r="GW604" s="90"/>
      <c r="GX604" s="90"/>
      <c r="GY604" s="90"/>
      <c r="GZ604" s="90"/>
      <c r="HA604" s="90"/>
      <c r="HB604" s="90"/>
      <c r="HC604" s="90"/>
      <c r="HD604" s="90"/>
      <c r="HE604" s="90"/>
      <c r="HF604" s="90"/>
      <c r="HG604" s="90"/>
      <c r="HH604" s="90"/>
      <c r="HI604" s="90"/>
      <c r="HJ604" s="90"/>
      <c r="HK604" s="90"/>
      <c r="HL604" s="1"/>
      <c r="HM604" s="39"/>
      <c r="HN604" s="39"/>
      <c r="HO604" s="90"/>
      <c r="HP604" s="90"/>
      <c r="HQ604" s="90"/>
      <c r="HR604" s="90"/>
      <c r="HS604" s="90"/>
      <c r="HT604" s="90"/>
      <c r="HU604" s="90"/>
      <c r="HV604" s="90"/>
      <c r="HW604" s="90"/>
      <c r="HX604" s="90"/>
      <c r="HY604" s="90"/>
      <c r="HZ604" s="90"/>
      <c r="IA604" s="90"/>
      <c r="IB604" s="90"/>
      <c r="IC604" s="90"/>
      <c r="ID604" s="90"/>
      <c r="IE604" s="90"/>
      <c r="IF604" s="90"/>
      <c r="IG604" s="90"/>
      <c r="IH604" s="1"/>
      <c r="II604" s="39"/>
      <c r="IJ604" s="39"/>
      <c r="IK604" s="90"/>
      <c r="IL604" s="90"/>
      <c r="IM604" s="90"/>
      <c r="IN604" s="90"/>
      <c r="IO604" s="90"/>
      <c r="IP604" s="90"/>
      <c r="IQ604" s="90"/>
      <c r="IR604" s="90"/>
      <c r="IS604" s="90"/>
      <c r="IT604" s="90"/>
      <c r="IU604" s="90"/>
      <c r="IV604" s="90"/>
      <c r="IW604" s="90"/>
      <c r="IX604" s="90"/>
      <c r="IY604" s="90"/>
      <c r="IZ604" s="90"/>
      <c r="JA604" s="90"/>
      <c r="JB604" s="90"/>
      <c r="JC604" s="90"/>
      <c r="JD604" s="1"/>
      <c r="JE604" s="39"/>
      <c r="JF604" s="39"/>
      <c r="JG604" s="90"/>
      <c r="JH604" s="90"/>
      <c r="JI604" s="90"/>
      <c r="JJ604" s="90"/>
      <c r="JK604" s="90"/>
      <c r="JL604" s="90"/>
      <c r="JM604" s="90"/>
      <c r="JZ604" s="623"/>
      <c r="KA604" s="607"/>
      <c r="KB604" s="607"/>
      <c r="KV604" s="623"/>
      <c r="KW604" s="607"/>
      <c r="KX604" s="607"/>
      <c r="LR604" s="623"/>
      <c r="LS604" s="607"/>
      <c r="LT604" s="607"/>
      <c r="MN604" s="623"/>
      <c r="MO604" s="607"/>
      <c r="MP604" s="607"/>
      <c r="NJ604" s="623"/>
      <c r="NK604" s="607"/>
      <c r="NL604" s="607"/>
      <c r="OF604" s="623"/>
      <c r="OG604" s="607"/>
      <c r="OH604" s="607"/>
      <c r="PB604" s="623"/>
      <c r="PC604" s="607"/>
      <c r="PD604" s="607"/>
      <c r="PX604" s="623"/>
      <c r="PY604" s="607"/>
      <c r="PZ604" s="607"/>
      <c r="QT604" s="623"/>
      <c r="QU604" s="607"/>
      <c r="QV604" s="607"/>
      <c r="RP604" s="623"/>
      <c r="RQ604" s="607"/>
      <c r="RR604" s="607"/>
      <c r="SL604" s="623"/>
      <c r="SM604" s="607"/>
      <c r="SN604" s="607"/>
      <c r="TH604" s="623"/>
      <c r="TI604" s="607"/>
      <c r="TJ604" s="607"/>
      <c r="UD604" s="623"/>
      <c r="UE604" s="607"/>
      <c r="UF604" s="607"/>
      <c r="UZ604" s="623"/>
      <c r="VA604" s="607"/>
      <c r="VB604" s="607"/>
      <c r="VV604" s="623"/>
      <c r="VW604" s="607"/>
      <c r="VX604" s="607"/>
      <c r="WR604" s="623"/>
      <c r="WS604" s="607"/>
      <c r="WT604" s="607"/>
      <c r="XN604" s="623"/>
      <c r="XO604" s="607"/>
      <c r="XP604" s="607"/>
      <c r="YJ604" s="623"/>
      <c r="YK604" s="607"/>
      <c r="YL604" s="607"/>
      <c r="ZF604" s="623"/>
      <c r="ZG604" s="607"/>
      <c r="ZH604" s="607"/>
      <c r="AAB604" s="623"/>
      <c r="AAC604" s="607"/>
      <c r="AAD604" s="607"/>
      <c r="AAX604" s="623"/>
      <c r="AAY604" s="607"/>
      <c r="AAZ604" s="607"/>
      <c r="ABT604" s="623"/>
      <c r="ABU604" s="607"/>
      <c r="ABV604" s="607"/>
      <c r="ACP604" s="623"/>
      <c r="ACQ604" s="607"/>
      <c r="ACR604" s="607"/>
      <c r="ADL604" s="623"/>
      <c r="ADM604" s="607"/>
      <c r="ADN604" s="607"/>
      <c r="AEH604" s="623"/>
      <c r="AEI604" s="607"/>
      <c r="AEJ604" s="607"/>
      <c r="AFD604" s="623"/>
      <c r="AFE604" s="607"/>
      <c r="AFF604" s="607"/>
      <c r="AFZ604" s="623"/>
      <c r="AGA604" s="607"/>
      <c r="AGB604" s="607"/>
      <c r="AGV604" s="623"/>
      <c r="AGW604" s="607"/>
      <c r="AGX604" s="607"/>
      <c r="AHR604" s="623"/>
      <c r="AHS604" s="607"/>
      <c r="AHT604" s="607"/>
      <c r="AIN604" s="623"/>
      <c r="AIO604" s="607"/>
      <c r="AIP604" s="607"/>
      <c r="AJJ604" s="623"/>
      <c r="AJK604" s="607"/>
      <c r="AJL604" s="607"/>
      <c r="AKF604" s="623"/>
      <c r="AKG604" s="607"/>
      <c r="AKH604" s="607"/>
      <c r="ALB604" s="623"/>
      <c r="ALC604" s="607"/>
      <c r="ALD604" s="607"/>
      <c r="ALX604" s="623"/>
      <c r="ALY604" s="607"/>
      <c r="ALZ604" s="607"/>
      <c r="AMT604" s="623"/>
      <c r="AMU604" s="607"/>
      <c r="AMV604" s="607"/>
      <c r="ANP604" s="623"/>
      <c r="ANQ604" s="607"/>
      <c r="ANR604" s="607"/>
      <c r="AOL604" s="623"/>
      <c r="AOM604" s="607"/>
      <c r="AON604" s="607"/>
      <c r="APH604" s="623"/>
      <c r="API604" s="607"/>
      <c r="APJ604" s="607"/>
      <c r="AQD604" s="623"/>
      <c r="AQE604" s="607"/>
      <c r="AQF604" s="607"/>
      <c r="AQZ604" s="623"/>
      <c r="ARA604" s="607"/>
      <c r="ARB604" s="607"/>
      <c r="ARV604" s="623"/>
      <c r="ARW604" s="607"/>
      <c r="ARX604" s="607"/>
      <c r="ASR604" s="623"/>
      <c r="ASS604" s="607"/>
      <c r="AST604" s="607"/>
      <c r="ATN604" s="623"/>
      <c r="ATO604" s="607"/>
      <c r="ATP604" s="607"/>
      <c r="AUJ604" s="623"/>
      <c r="AUK604" s="607"/>
      <c r="AUL604" s="607"/>
      <c r="AVF604" s="623"/>
      <c r="AVG604" s="607"/>
      <c r="AVH604" s="607"/>
      <c r="AWB604" s="623"/>
      <c r="AWC604" s="607"/>
      <c r="AWD604" s="607"/>
      <c r="AWX604" s="623"/>
      <c r="AWY604" s="607"/>
      <c r="AWZ604" s="607"/>
      <c r="AXT604" s="623"/>
      <c r="AXU604" s="607"/>
      <c r="AXV604" s="607"/>
      <c r="AYP604" s="623"/>
      <c r="AYQ604" s="607"/>
      <c r="AYR604" s="607"/>
      <c r="AZL604" s="623"/>
      <c r="AZM604" s="607"/>
      <c r="AZN604" s="607"/>
      <c r="BAH604" s="623"/>
      <c r="BAI604" s="607"/>
      <c r="BAJ604" s="607"/>
      <c r="BBD604" s="623"/>
      <c r="BBE604" s="607"/>
      <c r="BBF604" s="607"/>
      <c r="BBZ604" s="623"/>
      <c r="BCA604" s="607"/>
      <c r="BCB604" s="607"/>
      <c r="BCV604" s="623"/>
      <c r="BCW604" s="607"/>
      <c r="BCX604" s="607"/>
      <c r="BDR604" s="623"/>
      <c r="BDS604" s="607"/>
      <c r="BDT604" s="607"/>
      <c r="BEN604" s="623"/>
      <c r="BEO604" s="607"/>
      <c r="BEP604" s="607"/>
      <c r="BFJ604" s="623"/>
      <c r="BFK604" s="607"/>
      <c r="BFL604" s="607"/>
      <c r="BGF604" s="623"/>
      <c r="BGG604" s="607"/>
      <c r="BGH604" s="607"/>
      <c r="BHB604" s="623"/>
      <c r="BHC604" s="607"/>
      <c r="BHD604" s="607"/>
      <c r="BHX604" s="623"/>
      <c r="BHY604" s="607"/>
      <c r="BHZ604" s="607"/>
      <c r="BIT604" s="623"/>
      <c r="BIU604" s="607"/>
      <c r="BIV604" s="607"/>
      <c r="BJP604" s="623"/>
      <c r="BJQ604" s="607"/>
      <c r="BJR604" s="607"/>
      <c r="BKL604" s="623"/>
      <c r="BKM604" s="607"/>
      <c r="BKN604" s="607"/>
      <c r="BLH604" s="623"/>
      <c r="BLI604" s="607"/>
      <c r="BLJ604" s="607"/>
      <c r="BMD604" s="623"/>
      <c r="BME604" s="607"/>
      <c r="BMF604" s="607"/>
      <c r="BMZ604" s="623"/>
      <c r="BNA604" s="607"/>
      <c r="BNB604" s="607"/>
      <c r="BNV604" s="623"/>
      <c r="BNW604" s="607"/>
      <c r="BNX604" s="607"/>
      <c r="BOR604" s="623"/>
      <c r="BOS604" s="607"/>
      <c r="BOT604" s="607"/>
      <c r="BPN604" s="623"/>
      <c r="BPO604" s="607"/>
      <c r="BPP604" s="607"/>
      <c r="BQJ604" s="623"/>
      <c r="BQK604" s="607"/>
      <c r="BQL604" s="607"/>
      <c r="BRF604" s="623"/>
      <c r="BRG604" s="607"/>
      <c r="BRH604" s="607"/>
      <c r="BSB604" s="623"/>
      <c r="BSC604" s="607"/>
      <c r="BSD604" s="607"/>
      <c r="BSX604" s="623"/>
      <c r="BSY604" s="607"/>
      <c r="BSZ604" s="607"/>
      <c r="BTT604" s="623"/>
      <c r="BTU604" s="607"/>
      <c r="BTV604" s="607"/>
      <c r="BUP604" s="623"/>
      <c r="BUQ604" s="607"/>
      <c r="BUR604" s="607"/>
      <c r="BVL604" s="623"/>
      <c r="BVM604" s="607"/>
      <c r="BVN604" s="607"/>
      <c r="BWH604" s="623"/>
      <c r="BWI604" s="607"/>
      <c r="BWJ604" s="607"/>
      <c r="BXD604" s="623"/>
      <c r="BXE604" s="607"/>
      <c r="BXF604" s="607"/>
      <c r="BXZ604" s="623"/>
      <c r="BYA604" s="607"/>
      <c r="BYB604" s="607"/>
      <c r="BYV604" s="623"/>
      <c r="BYW604" s="607"/>
      <c r="BYX604" s="607"/>
      <c r="BZR604" s="623"/>
      <c r="BZS604" s="607"/>
      <c r="BZT604" s="607"/>
      <c r="CAN604" s="623"/>
      <c r="CAO604" s="607"/>
      <c r="CAP604" s="607"/>
      <c r="CBJ604" s="623"/>
      <c r="CBK604" s="607"/>
      <c r="CBL604" s="607"/>
      <c r="CCF604" s="623"/>
      <c r="CCG604" s="607"/>
      <c r="CCH604" s="607"/>
      <c r="CDB604" s="623"/>
      <c r="CDC604" s="607"/>
      <c r="CDD604" s="607"/>
      <c r="CDX604" s="623"/>
      <c r="CDY604" s="607"/>
      <c r="CDZ604" s="607"/>
      <c r="CET604" s="623"/>
      <c r="CEU604" s="607"/>
      <c r="CEV604" s="607"/>
      <c r="CFP604" s="623"/>
      <c r="CFQ604" s="607"/>
      <c r="CFR604" s="607"/>
      <c r="CGL604" s="623"/>
      <c r="CGM604" s="607"/>
      <c r="CGN604" s="607"/>
      <c r="CHH604" s="623"/>
      <c r="CHI604" s="607"/>
      <c r="CHJ604" s="607"/>
      <c r="CID604" s="623"/>
      <c r="CIE604" s="607"/>
      <c r="CIF604" s="607"/>
      <c r="CIZ604" s="623"/>
      <c r="CJA604" s="607"/>
      <c r="CJB604" s="607"/>
      <c r="CJV604" s="623"/>
      <c r="CJW604" s="607"/>
      <c r="CJX604" s="607"/>
      <c r="CKR604" s="623"/>
      <c r="CKS604" s="607"/>
      <c r="CKT604" s="607"/>
      <c r="CLN604" s="623"/>
      <c r="CLO604" s="607"/>
      <c r="CLP604" s="607"/>
      <c r="CMJ604" s="623"/>
      <c r="CMK604" s="607"/>
      <c r="CML604" s="607"/>
      <c r="CNF604" s="623"/>
      <c r="CNG604" s="607"/>
      <c r="CNH604" s="607"/>
      <c r="COB604" s="623"/>
      <c r="COC604" s="607"/>
      <c r="COD604" s="607"/>
      <c r="COX604" s="623"/>
      <c r="COY604" s="607"/>
      <c r="COZ604" s="607"/>
      <c r="CPT604" s="623"/>
      <c r="CPU604" s="607"/>
      <c r="CPV604" s="607"/>
      <c r="CQP604" s="623"/>
      <c r="CQQ604" s="607"/>
      <c r="CQR604" s="607"/>
      <c r="CRL604" s="623"/>
      <c r="CRM604" s="607"/>
      <c r="CRN604" s="607"/>
      <c r="CSH604" s="623"/>
      <c r="CSI604" s="607"/>
      <c r="CSJ604" s="607"/>
      <c r="CTD604" s="623"/>
      <c r="CTE604" s="607"/>
      <c r="CTF604" s="607"/>
      <c r="CTZ604" s="623"/>
      <c r="CUA604" s="607"/>
      <c r="CUB604" s="607"/>
      <c r="CUV604" s="623"/>
      <c r="CUW604" s="607"/>
      <c r="CUX604" s="607"/>
      <c r="CVR604" s="623"/>
      <c r="CVS604" s="607"/>
      <c r="CVT604" s="607"/>
      <c r="CWN604" s="623"/>
      <c r="CWO604" s="607"/>
      <c r="CWP604" s="607"/>
      <c r="CXJ604" s="623"/>
      <c r="CXK604" s="607"/>
      <c r="CXL604" s="607"/>
      <c r="CYF604" s="623"/>
      <c r="CYG604" s="607"/>
      <c r="CYH604" s="607"/>
      <c r="CZB604" s="623"/>
      <c r="CZC604" s="607"/>
      <c r="CZD604" s="607"/>
      <c r="CZX604" s="623"/>
      <c r="CZY604" s="607"/>
      <c r="CZZ604" s="607"/>
      <c r="DAT604" s="623"/>
      <c r="DAU604" s="607"/>
      <c r="DAV604" s="607"/>
      <c r="DBP604" s="623"/>
      <c r="DBQ604" s="607"/>
      <c r="DBR604" s="607"/>
      <c r="DCL604" s="623"/>
      <c r="DCM604" s="607"/>
      <c r="DCN604" s="607"/>
      <c r="DDH604" s="623"/>
      <c r="DDI604" s="607"/>
      <c r="DDJ604" s="607"/>
      <c r="DED604" s="623"/>
      <c r="DEE604" s="607"/>
      <c r="DEF604" s="607"/>
      <c r="DEZ604" s="623"/>
      <c r="DFA604" s="607"/>
      <c r="DFB604" s="607"/>
      <c r="DFV604" s="623"/>
      <c r="DFW604" s="607"/>
      <c r="DFX604" s="607"/>
      <c r="DGR604" s="623"/>
      <c r="DGS604" s="607"/>
      <c r="DGT604" s="607"/>
      <c r="DHN604" s="623"/>
      <c r="DHO604" s="607"/>
      <c r="DHP604" s="607"/>
      <c r="DIJ604" s="623"/>
      <c r="DIK604" s="607"/>
      <c r="DIL604" s="607"/>
      <c r="DJF604" s="623"/>
      <c r="DJG604" s="607"/>
      <c r="DJH604" s="607"/>
      <c r="DKB604" s="623"/>
      <c r="DKC604" s="607"/>
      <c r="DKD604" s="607"/>
      <c r="DKX604" s="623"/>
      <c r="DKY604" s="607"/>
      <c r="DKZ604" s="607"/>
      <c r="DLT604" s="623"/>
      <c r="DLU604" s="607"/>
      <c r="DLV604" s="607"/>
      <c r="DMP604" s="623"/>
      <c r="DMQ604" s="607"/>
      <c r="DMR604" s="607"/>
      <c r="DNL604" s="623"/>
      <c r="DNM604" s="607"/>
      <c r="DNN604" s="607"/>
      <c r="DOH604" s="623"/>
      <c r="DOI604" s="607"/>
      <c r="DOJ604" s="607"/>
      <c r="DPD604" s="623"/>
      <c r="DPE604" s="607"/>
      <c r="DPF604" s="607"/>
      <c r="DPZ604" s="623"/>
      <c r="DQA604" s="607"/>
      <c r="DQB604" s="607"/>
      <c r="DQV604" s="623"/>
      <c r="DQW604" s="607"/>
      <c r="DQX604" s="607"/>
      <c r="DRR604" s="623"/>
      <c r="DRS604" s="607"/>
      <c r="DRT604" s="607"/>
      <c r="DSN604" s="623"/>
      <c r="DSO604" s="607"/>
      <c r="DSP604" s="607"/>
      <c r="DTJ604" s="623"/>
      <c r="DTK604" s="607"/>
      <c r="DTL604" s="607"/>
      <c r="DUF604" s="623"/>
      <c r="DUG604" s="607"/>
      <c r="DUH604" s="607"/>
      <c r="DVB604" s="623"/>
      <c r="DVC604" s="607"/>
      <c r="DVD604" s="607"/>
      <c r="DVX604" s="623"/>
      <c r="DVY604" s="607"/>
      <c r="DVZ604" s="607"/>
      <c r="DWT604" s="623"/>
      <c r="DWU604" s="607"/>
      <c r="DWV604" s="607"/>
      <c r="DXP604" s="623"/>
      <c r="DXQ604" s="607"/>
      <c r="DXR604" s="607"/>
      <c r="DYL604" s="623"/>
      <c r="DYM604" s="607"/>
      <c r="DYN604" s="607"/>
      <c r="DZH604" s="623"/>
      <c r="DZI604" s="607"/>
      <c r="DZJ604" s="607"/>
      <c r="EAD604" s="623"/>
      <c r="EAE604" s="607"/>
      <c r="EAF604" s="607"/>
      <c r="EAZ604" s="623"/>
      <c r="EBA604" s="607"/>
      <c r="EBB604" s="607"/>
      <c r="EBV604" s="623"/>
      <c r="EBW604" s="607"/>
      <c r="EBX604" s="607"/>
      <c r="ECR604" s="623"/>
      <c r="ECS604" s="607"/>
      <c r="ECT604" s="607"/>
      <c r="EDN604" s="623"/>
      <c r="EDO604" s="607"/>
      <c r="EDP604" s="607"/>
      <c r="EEJ604" s="623"/>
      <c r="EEK604" s="607"/>
      <c r="EEL604" s="607"/>
      <c r="EFF604" s="623"/>
      <c r="EFG604" s="607"/>
      <c r="EFH604" s="607"/>
      <c r="EGB604" s="623"/>
      <c r="EGC604" s="607"/>
      <c r="EGD604" s="607"/>
      <c r="EGX604" s="623"/>
      <c r="EGY604" s="607"/>
      <c r="EGZ604" s="607"/>
      <c r="EHT604" s="623"/>
      <c r="EHU604" s="607"/>
      <c r="EHV604" s="607"/>
      <c r="EIP604" s="623"/>
      <c r="EIQ604" s="607"/>
      <c r="EIR604" s="607"/>
      <c r="EJL604" s="623"/>
      <c r="EJM604" s="607"/>
      <c r="EJN604" s="607"/>
      <c r="EKH604" s="623"/>
      <c r="EKI604" s="607"/>
      <c r="EKJ604" s="607"/>
      <c r="ELD604" s="623"/>
      <c r="ELE604" s="607"/>
      <c r="ELF604" s="607"/>
      <c r="ELZ604" s="623"/>
      <c r="EMA604" s="607"/>
      <c r="EMB604" s="607"/>
      <c r="EMV604" s="623"/>
      <c r="EMW604" s="607"/>
      <c r="EMX604" s="607"/>
      <c r="ENR604" s="623"/>
      <c r="ENS604" s="607"/>
      <c r="ENT604" s="607"/>
      <c r="EON604" s="623"/>
      <c r="EOO604" s="607"/>
      <c r="EOP604" s="607"/>
      <c r="EPJ604" s="623"/>
      <c r="EPK604" s="607"/>
      <c r="EPL604" s="607"/>
      <c r="EQF604" s="623"/>
      <c r="EQG604" s="607"/>
      <c r="EQH604" s="607"/>
      <c r="ERB604" s="623"/>
      <c r="ERC604" s="607"/>
      <c r="ERD604" s="607"/>
      <c r="ERX604" s="623"/>
      <c r="ERY604" s="607"/>
      <c r="ERZ604" s="607"/>
      <c r="EST604" s="623"/>
      <c r="ESU604" s="607"/>
      <c r="ESV604" s="607"/>
      <c r="ETP604" s="623"/>
      <c r="ETQ604" s="607"/>
      <c r="ETR604" s="607"/>
      <c r="EUL604" s="623"/>
      <c r="EUM604" s="607"/>
      <c r="EUN604" s="607"/>
      <c r="EVH604" s="623"/>
      <c r="EVI604" s="607"/>
      <c r="EVJ604" s="607"/>
      <c r="EWD604" s="623"/>
      <c r="EWE604" s="607"/>
      <c r="EWF604" s="607"/>
      <c r="EWZ604" s="623"/>
      <c r="EXA604" s="607"/>
      <c r="EXB604" s="607"/>
      <c r="EXV604" s="623"/>
      <c r="EXW604" s="607"/>
      <c r="EXX604" s="607"/>
      <c r="EYR604" s="623"/>
      <c r="EYS604" s="607"/>
      <c r="EYT604" s="607"/>
      <c r="EZN604" s="623"/>
      <c r="EZO604" s="607"/>
      <c r="EZP604" s="607"/>
      <c r="FAJ604" s="623"/>
      <c r="FAK604" s="607"/>
      <c r="FAL604" s="607"/>
      <c r="FBF604" s="623"/>
      <c r="FBG604" s="607"/>
      <c r="FBH604" s="607"/>
      <c r="FCB604" s="623"/>
      <c r="FCC604" s="607"/>
      <c r="FCD604" s="607"/>
      <c r="FCX604" s="623"/>
      <c r="FCY604" s="607"/>
      <c r="FCZ604" s="607"/>
      <c r="FDT604" s="623"/>
      <c r="FDU604" s="607"/>
      <c r="FDV604" s="607"/>
      <c r="FEP604" s="623"/>
      <c r="FEQ604" s="607"/>
      <c r="FER604" s="607"/>
      <c r="FFL604" s="623"/>
      <c r="FFM604" s="607"/>
      <c r="FFN604" s="607"/>
      <c r="FGH604" s="623"/>
      <c r="FGI604" s="607"/>
      <c r="FGJ604" s="607"/>
      <c r="FHD604" s="623"/>
      <c r="FHE604" s="607"/>
      <c r="FHF604" s="607"/>
      <c r="FHZ604" s="623"/>
      <c r="FIA604" s="607"/>
      <c r="FIB604" s="607"/>
      <c r="FIV604" s="623"/>
      <c r="FIW604" s="607"/>
      <c r="FIX604" s="607"/>
      <c r="FJR604" s="623"/>
      <c r="FJS604" s="607"/>
      <c r="FJT604" s="607"/>
      <c r="FKN604" s="623"/>
      <c r="FKO604" s="607"/>
      <c r="FKP604" s="607"/>
      <c r="FLJ604" s="623"/>
      <c r="FLK604" s="607"/>
      <c r="FLL604" s="607"/>
      <c r="FMF604" s="623"/>
      <c r="FMG604" s="607"/>
      <c r="FMH604" s="607"/>
      <c r="FNB604" s="623"/>
      <c r="FNC604" s="607"/>
      <c r="FND604" s="607"/>
      <c r="FNX604" s="623"/>
      <c r="FNY604" s="607"/>
      <c r="FNZ604" s="607"/>
      <c r="FOT604" s="623"/>
      <c r="FOU604" s="607"/>
      <c r="FOV604" s="607"/>
      <c r="FPP604" s="623"/>
      <c r="FPQ604" s="607"/>
      <c r="FPR604" s="607"/>
      <c r="FQL604" s="623"/>
      <c r="FQM604" s="607"/>
      <c r="FQN604" s="607"/>
      <c r="FRH604" s="623"/>
      <c r="FRI604" s="607"/>
      <c r="FRJ604" s="607"/>
      <c r="FSD604" s="623"/>
      <c r="FSE604" s="607"/>
      <c r="FSF604" s="607"/>
      <c r="FSZ604" s="623"/>
      <c r="FTA604" s="607"/>
      <c r="FTB604" s="607"/>
      <c r="FTV604" s="623"/>
      <c r="FTW604" s="607"/>
      <c r="FTX604" s="607"/>
      <c r="FUR604" s="623"/>
      <c r="FUS604" s="607"/>
      <c r="FUT604" s="607"/>
      <c r="FVN604" s="623"/>
      <c r="FVO604" s="607"/>
      <c r="FVP604" s="607"/>
      <c r="FWJ604" s="623"/>
      <c r="FWK604" s="607"/>
      <c r="FWL604" s="607"/>
      <c r="FXF604" s="623"/>
      <c r="FXG604" s="607"/>
      <c r="FXH604" s="607"/>
      <c r="FYB604" s="623"/>
      <c r="FYC604" s="607"/>
      <c r="FYD604" s="607"/>
      <c r="FYX604" s="623"/>
      <c r="FYY604" s="607"/>
      <c r="FYZ604" s="607"/>
      <c r="FZT604" s="623"/>
      <c r="FZU604" s="607"/>
      <c r="FZV604" s="607"/>
      <c r="GAP604" s="623"/>
      <c r="GAQ604" s="607"/>
      <c r="GAR604" s="607"/>
      <c r="GBL604" s="623"/>
      <c r="GBM604" s="607"/>
      <c r="GBN604" s="607"/>
      <c r="GCH604" s="623"/>
      <c r="GCI604" s="607"/>
      <c r="GCJ604" s="607"/>
      <c r="GDD604" s="623"/>
      <c r="GDE604" s="607"/>
      <c r="GDF604" s="607"/>
      <c r="GDZ604" s="623"/>
      <c r="GEA604" s="607"/>
      <c r="GEB604" s="607"/>
      <c r="GEV604" s="623"/>
      <c r="GEW604" s="607"/>
      <c r="GEX604" s="607"/>
      <c r="GFR604" s="623"/>
      <c r="GFS604" s="607"/>
      <c r="GFT604" s="607"/>
      <c r="GGN604" s="623"/>
      <c r="GGO604" s="607"/>
      <c r="GGP604" s="607"/>
      <c r="GHJ604" s="623"/>
      <c r="GHK604" s="607"/>
      <c r="GHL604" s="607"/>
      <c r="GIF604" s="623"/>
      <c r="GIG604" s="607"/>
      <c r="GIH604" s="607"/>
      <c r="GJB604" s="623"/>
      <c r="GJC604" s="607"/>
      <c r="GJD604" s="607"/>
      <c r="GJX604" s="623"/>
      <c r="GJY604" s="607"/>
      <c r="GJZ604" s="607"/>
      <c r="GKT604" s="623"/>
      <c r="GKU604" s="607"/>
      <c r="GKV604" s="607"/>
      <c r="GLP604" s="623"/>
      <c r="GLQ604" s="607"/>
      <c r="GLR604" s="607"/>
      <c r="GML604" s="623"/>
      <c r="GMM604" s="607"/>
      <c r="GMN604" s="607"/>
      <c r="GNH604" s="623"/>
      <c r="GNI604" s="607"/>
      <c r="GNJ604" s="607"/>
      <c r="GOD604" s="623"/>
      <c r="GOE604" s="607"/>
      <c r="GOF604" s="607"/>
      <c r="GOZ604" s="623"/>
      <c r="GPA604" s="607"/>
      <c r="GPB604" s="607"/>
      <c r="GPV604" s="623"/>
      <c r="GPW604" s="607"/>
      <c r="GPX604" s="607"/>
      <c r="GQR604" s="623"/>
      <c r="GQS604" s="607"/>
      <c r="GQT604" s="607"/>
      <c r="GRN604" s="623"/>
      <c r="GRO604" s="607"/>
      <c r="GRP604" s="607"/>
      <c r="GSJ604" s="623"/>
      <c r="GSK604" s="607"/>
      <c r="GSL604" s="607"/>
      <c r="GTF604" s="623"/>
      <c r="GTG604" s="607"/>
      <c r="GTH604" s="607"/>
      <c r="GUB604" s="623"/>
      <c r="GUC604" s="607"/>
      <c r="GUD604" s="607"/>
      <c r="GUX604" s="623"/>
      <c r="GUY604" s="607"/>
      <c r="GUZ604" s="607"/>
      <c r="GVT604" s="623"/>
      <c r="GVU604" s="607"/>
      <c r="GVV604" s="607"/>
      <c r="GWP604" s="623"/>
      <c r="GWQ604" s="607"/>
      <c r="GWR604" s="607"/>
      <c r="GXL604" s="623"/>
      <c r="GXM604" s="607"/>
      <c r="GXN604" s="607"/>
      <c r="GYH604" s="623"/>
      <c r="GYI604" s="607"/>
      <c r="GYJ604" s="607"/>
      <c r="GZD604" s="623"/>
      <c r="GZE604" s="607"/>
      <c r="GZF604" s="607"/>
      <c r="GZZ604" s="623"/>
      <c r="HAA604" s="607"/>
      <c r="HAB604" s="607"/>
      <c r="HAV604" s="623"/>
      <c r="HAW604" s="607"/>
      <c r="HAX604" s="607"/>
      <c r="HBR604" s="623"/>
      <c r="HBS604" s="607"/>
      <c r="HBT604" s="607"/>
      <c r="HCN604" s="623"/>
      <c r="HCO604" s="607"/>
      <c r="HCP604" s="607"/>
      <c r="HDJ604" s="623"/>
      <c r="HDK604" s="607"/>
      <c r="HDL604" s="607"/>
      <c r="HEF604" s="623"/>
      <c r="HEG604" s="607"/>
      <c r="HEH604" s="607"/>
      <c r="HFB604" s="623"/>
      <c r="HFC604" s="607"/>
      <c r="HFD604" s="607"/>
      <c r="HFX604" s="623"/>
      <c r="HFY604" s="607"/>
      <c r="HFZ604" s="607"/>
      <c r="HGT604" s="623"/>
      <c r="HGU604" s="607"/>
      <c r="HGV604" s="607"/>
      <c r="HHP604" s="623"/>
      <c r="HHQ604" s="607"/>
      <c r="HHR604" s="607"/>
      <c r="HIL604" s="623"/>
      <c r="HIM604" s="607"/>
      <c r="HIN604" s="607"/>
      <c r="HJH604" s="623"/>
      <c r="HJI604" s="607"/>
      <c r="HJJ604" s="607"/>
      <c r="HKD604" s="623"/>
      <c r="HKE604" s="607"/>
      <c r="HKF604" s="607"/>
      <c r="HKZ604" s="623"/>
      <c r="HLA604" s="607"/>
      <c r="HLB604" s="607"/>
      <c r="HLV604" s="623"/>
      <c r="HLW604" s="607"/>
      <c r="HLX604" s="607"/>
      <c r="HMR604" s="623"/>
      <c r="HMS604" s="607"/>
      <c r="HMT604" s="607"/>
      <c r="HNN604" s="623"/>
      <c r="HNO604" s="607"/>
      <c r="HNP604" s="607"/>
      <c r="HOJ604" s="623"/>
      <c r="HOK604" s="607"/>
      <c r="HOL604" s="607"/>
      <c r="HPF604" s="623"/>
      <c r="HPG604" s="607"/>
      <c r="HPH604" s="607"/>
      <c r="HQB604" s="623"/>
      <c r="HQC604" s="607"/>
      <c r="HQD604" s="607"/>
      <c r="HQX604" s="623"/>
      <c r="HQY604" s="607"/>
      <c r="HQZ604" s="607"/>
      <c r="HRT604" s="623"/>
      <c r="HRU604" s="607"/>
      <c r="HRV604" s="607"/>
      <c r="HSP604" s="623"/>
      <c r="HSQ604" s="607"/>
      <c r="HSR604" s="607"/>
      <c r="HTL604" s="623"/>
      <c r="HTM604" s="607"/>
      <c r="HTN604" s="607"/>
      <c r="HUH604" s="623"/>
      <c r="HUI604" s="607"/>
      <c r="HUJ604" s="607"/>
      <c r="HVD604" s="623"/>
      <c r="HVE604" s="607"/>
      <c r="HVF604" s="607"/>
      <c r="HVZ604" s="623"/>
      <c r="HWA604" s="607"/>
      <c r="HWB604" s="607"/>
      <c r="HWV604" s="623"/>
      <c r="HWW604" s="607"/>
      <c r="HWX604" s="607"/>
      <c r="HXR604" s="623"/>
      <c r="HXS604" s="607"/>
      <c r="HXT604" s="607"/>
      <c r="HYN604" s="623"/>
      <c r="HYO604" s="607"/>
      <c r="HYP604" s="607"/>
      <c r="HZJ604" s="623"/>
      <c r="HZK604" s="607"/>
      <c r="HZL604" s="607"/>
      <c r="IAF604" s="623"/>
      <c r="IAG604" s="607"/>
      <c r="IAH604" s="607"/>
      <c r="IBB604" s="623"/>
      <c r="IBC604" s="607"/>
      <c r="IBD604" s="607"/>
      <c r="IBX604" s="623"/>
      <c r="IBY604" s="607"/>
      <c r="IBZ604" s="607"/>
      <c r="ICT604" s="623"/>
      <c r="ICU604" s="607"/>
      <c r="ICV604" s="607"/>
      <c r="IDP604" s="623"/>
      <c r="IDQ604" s="607"/>
      <c r="IDR604" s="607"/>
      <c r="IEL604" s="623"/>
      <c r="IEM604" s="607"/>
      <c r="IEN604" s="607"/>
      <c r="IFH604" s="623"/>
      <c r="IFI604" s="607"/>
      <c r="IFJ604" s="607"/>
      <c r="IGD604" s="623"/>
      <c r="IGE604" s="607"/>
      <c r="IGF604" s="607"/>
      <c r="IGZ604" s="623"/>
      <c r="IHA604" s="607"/>
      <c r="IHB604" s="607"/>
      <c r="IHV604" s="623"/>
      <c r="IHW604" s="607"/>
      <c r="IHX604" s="607"/>
      <c r="IIR604" s="623"/>
      <c r="IIS604" s="607"/>
      <c r="IIT604" s="607"/>
      <c r="IJN604" s="623"/>
      <c r="IJO604" s="607"/>
      <c r="IJP604" s="607"/>
      <c r="IKJ604" s="623"/>
      <c r="IKK604" s="607"/>
      <c r="IKL604" s="607"/>
      <c r="ILF604" s="623"/>
      <c r="ILG604" s="607"/>
      <c r="ILH604" s="607"/>
      <c r="IMB604" s="623"/>
      <c r="IMC604" s="607"/>
      <c r="IMD604" s="607"/>
      <c r="IMX604" s="623"/>
      <c r="IMY604" s="607"/>
      <c r="IMZ604" s="607"/>
      <c r="INT604" s="623"/>
      <c r="INU604" s="607"/>
      <c r="INV604" s="607"/>
      <c r="IOP604" s="623"/>
      <c r="IOQ604" s="607"/>
      <c r="IOR604" s="607"/>
      <c r="IPL604" s="623"/>
      <c r="IPM604" s="607"/>
      <c r="IPN604" s="607"/>
      <c r="IQH604" s="623"/>
      <c r="IQI604" s="607"/>
      <c r="IQJ604" s="607"/>
      <c r="IRD604" s="623"/>
      <c r="IRE604" s="607"/>
      <c r="IRF604" s="607"/>
      <c r="IRZ604" s="623"/>
      <c r="ISA604" s="607"/>
      <c r="ISB604" s="607"/>
      <c r="ISV604" s="623"/>
      <c r="ISW604" s="607"/>
      <c r="ISX604" s="607"/>
      <c r="ITR604" s="623"/>
      <c r="ITS604" s="607"/>
      <c r="ITT604" s="607"/>
      <c r="IUN604" s="623"/>
      <c r="IUO604" s="607"/>
      <c r="IUP604" s="607"/>
      <c r="IVJ604" s="623"/>
      <c r="IVK604" s="607"/>
      <c r="IVL604" s="607"/>
      <c r="IWF604" s="623"/>
      <c r="IWG604" s="607"/>
      <c r="IWH604" s="607"/>
      <c r="IXB604" s="623"/>
      <c r="IXC604" s="607"/>
      <c r="IXD604" s="607"/>
      <c r="IXX604" s="623"/>
      <c r="IXY604" s="607"/>
      <c r="IXZ604" s="607"/>
      <c r="IYT604" s="623"/>
      <c r="IYU604" s="607"/>
      <c r="IYV604" s="607"/>
      <c r="IZP604" s="623"/>
      <c r="IZQ604" s="607"/>
      <c r="IZR604" s="607"/>
      <c r="JAL604" s="623"/>
      <c r="JAM604" s="607"/>
      <c r="JAN604" s="607"/>
      <c r="JBH604" s="623"/>
      <c r="JBI604" s="607"/>
      <c r="JBJ604" s="607"/>
      <c r="JCD604" s="623"/>
      <c r="JCE604" s="607"/>
      <c r="JCF604" s="607"/>
      <c r="JCZ604" s="623"/>
      <c r="JDA604" s="607"/>
      <c r="JDB604" s="607"/>
      <c r="JDV604" s="623"/>
      <c r="JDW604" s="607"/>
      <c r="JDX604" s="607"/>
      <c r="JER604" s="623"/>
      <c r="JES604" s="607"/>
      <c r="JET604" s="607"/>
      <c r="JFN604" s="623"/>
      <c r="JFO604" s="607"/>
      <c r="JFP604" s="607"/>
      <c r="JGJ604" s="623"/>
      <c r="JGK604" s="607"/>
      <c r="JGL604" s="607"/>
      <c r="JHF604" s="623"/>
      <c r="JHG604" s="607"/>
      <c r="JHH604" s="607"/>
      <c r="JIB604" s="623"/>
      <c r="JIC604" s="607"/>
      <c r="JID604" s="607"/>
      <c r="JIX604" s="623"/>
      <c r="JIY604" s="607"/>
      <c r="JIZ604" s="607"/>
      <c r="JJT604" s="623"/>
      <c r="JJU604" s="607"/>
      <c r="JJV604" s="607"/>
      <c r="JKP604" s="623"/>
      <c r="JKQ604" s="607"/>
      <c r="JKR604" s="607"/>
      <c r="JLL604" s="623"/>
      <c r="JLM604" s="607"/>
      <c r="JLN604" s="607"/>
      <c r="JMH604" s="623"/>
      <c r="JMI604" s="607"/>
      <c r="JMJ604" s="607"/>
      <c r="JND604" s="623"/>
      <c r="JNE604" s="607"/>
      <c r="JNF604" s="607"/>
      <c r="JNZ604" s="623"/>
      <c r="JOA604" s="607"/>
      <c r="JOB604" s="607"/>
      <c r="JOV604" s="623"/>
      <c r="JOW604" s="607"/>
      <c r="JOX604" s="607"/>
      <c r="JPR604" s="623"/>
      <c r="JPS604" s="607"/>
      <c r="JPT604" s="607"/>
      <c r="JQN604" s="623"/>
      <c r="JQO604" s="607"/>
      <c r="JQP604" s="607"/>
      <c r="JRJ604" s="623"/>
      <c r="JRK604" s="607"/>
      <c r="JRL604" s="607"/>
      <c r="JSF604" s="623"/>
      <c r="JSG604" s="607"/>
      <c r="JSH604" s="607"/>
      <c r="JTB604" s="623"/>
      <c r="JTC604" s="607"/>
      <c r="JTD604" s="607"/>
      <c r="JTX604" s="623"/>
      <c r="JTY604" s="607"/>
      <c r="JTZ604" s="607"/>
      <c r="JUT604" s="623"/>
      <c r="JUU604" s="607"/>
      <c r="JUV604" s="607"/>
      <c r="JVP604" s="623"/>
      <c r="JVQ604" s="607"/>
      <c r="JVR604" s="607"/>
      <c r="JWL604" s="623"/>
      <c r="JWM604" s="607"/>
      <c r="JWN604" s="607"/>
      <c r="JXH604" s="623"/>
      <c r="JXI604" s="607"/>
      <c r="JXJ604" s="607"/>
      <c r="JYD604" s="623"/>
      <c r="JYE604" s="607"/>
      <c r="JYF604" s="607"/>
      <c r="JYZ604" s="623"/>
      <c r="JZA604" s="607"/>
      <c r="JZB604" s="607"/>
      <c r="JZV604" s="623"/>
      <c r="JZW604" s="607"/>
      <c r="JZX604" s="607"/>
      <c r="KAR604" s="623"/>
      <c r="KAS604" s="607"/>
      <c r="KAT604" s="607"/>
      <c r="KBN604" s="623"/>
      <c r="KBO604" s="607"/>
      <c r="KBP604" s="607"/>
      <c r="KCJ604" s="623"/>
      <c r="KCK604" s="607"/>
      <c r="KCL604" s="607"/>
      <c r="KDF604" s="623"/>
      <c r="KDG604" s="607"/>
      <c r="KDH604" s="607"/>
      <c r="KEB604" s="623"/>
      <c r="KEC604" s="607"/>
      <c r="KED604" s="607"/>
      <c r="KEX604" s="623"/>
      <c r="KEY604" s="607"/>
      <c r="KEZ604" s="607"/>
      <c r="KFT604" s="623"/>
      <c r="KFU604" s="607"/>
      <c r="KFV604" s="607"/>
      <c r="KGP604" s="623"/>
      <c r="KGQ604" s="607"/>
      <c r="KGR604" s="607"/>
      <c r="KHL604" s="623"/>
      <c r="KHM604" s="607"/>
      <c r="KHN604" s="607"/>
      <c r="KIH604" s="623"/>
      <c r="KII604" s="607"/>
      <c r="KIJ604" s="607"/>
      <c r="KJD604" s="623"/>
      <c r="KJE604" s="607"/>
      <c r="KJF604" s="607"/>
      <c r="KJZ604" s="623"/>
      <c r="KKA604" s="607"/>
      <c r="KKB604" s="607"/>
      <c r="KKV604" s="623"/>
      <c r="KKW604" s="607"/>
      <c r="KKX604" s="607"/>
      <c r="KLR604" s="623"/>
      <c r="KLS604" s="607"/>
      <c r="KLT604" s="607"/>
      <c r="KMN604" s="623"/>
      <c r="KMO604" s="607"/>
      <c r="KMP604" s="607"/>
      <c r="KNJ604" s="623"/>
      <c r="KNK604" s="607"/>
      <c r="KNL604" s="607"/>
      <c r="KOF604" s="623"/>
      <c r="KOG604" s="607"/>
      <c r="KOH604" s="607"/>
      <c r="KPB604" s="623"/>
      <c r="KPC604" s="607"/>
      <c r="KPD604" s="607"/>
      <c r="KPX604" s="623"/>
      <c r="KPY604" s="607"/>
      <c r="KPZ604" s="607"/>
      <c r="KQT604" s="623"/>
      <c r="KQU604" s="607"/>
      <c r="KQV604" s="607"/>
      <c r="KRP604" s="623"/>
      <c r="KRQ604" s="607"/>
      <c r="KRR604" s="607"/>
      <c r="KSL604" s="623"/>
      <c r="KSM604" s="607"/>
      <c r="KSN604" s="607"/>
      <c r="KTH604" s="623"/>
      <c r="KTI604" s="607"/>
      <c r="KTJ604" s="607"/>
      <c r="KUD604" s="623"/>
      <c r="KUE604" s="607"/>
      <c r="KUF604" s="607"/>
      <c r="KUZ604" s="623"/>
      <c r="KVA604" s="607"/>
      <c r="KVB604" s="607"/>
      <c r="KVV604" s="623"/>
      <c r="KVW604" s="607"/>
      <c r="KVX604" s="607"/>
      <c r="KWR604" s="623"/>
      <c r="KWS604" s="607"/>
      <c r="KWT604" s="607"/>
      <c r="KXN604" s="623"/>
      <c r="KXO604" s="607"/>
      <c r="KXP604" s="607"/>
      <c r="KYJ604" s="623"/>
      <c r="KYK604" s="607"/>
      <c r="KYL604" s="607"/>
      <c r="KZF604" s="623"/>
      <c r="KZG604" s="607"/>
      <c r="KZH604" s="607"/>
      <c r="LAB604" s="623"/>
      <c r="LAC604" s="607"/>
      <c r="LAD604" s="607"/>
      <c r="LAX604" s="623"/>
      <c r="LAY604" s="607"/>
      <c r="LAZ604" s="607"/>
      <c r="LBT604" s="623"/>
      <c r="LBU604" s="607"/>
      <c r="LBV604" s="607"/>
      <c r="LCP604" s="623"/>
      <c r="LCQ604" s="607"/>
      <c r="LCR604" s="607"/>
      <c r="LDL604" s="623"/>
      <c r="LDM604" s="607"/>
      <c r="LDN604" s="607"/>
      <c r="LEH604" s="623"/>
      <c r="LEI604" s="607"/>
      <c r="LEJ604" s="607"/>
      <c r="LFD604" s="623"/>
      <c r="LFE604" s="607"/>
      <c r="LFF604" s="607"/>
      <c r="LFZ604" s="623"/>
      <c r="LGA604" s="607"/>
      <c r="LGB604" s="607"/>
      <c r="LGV604" s="623"/>
      <c r="LGW604" s="607"/>
      <c r="LGX604" s="607"/>
      <c r="LHR604" s="623"/>
      <c r="LHS604" s="607"/>
      <c r="LHT604" s="607"/>
      <c r="LIN604" s="623"/>
      <c r="LIO604" s="607"/>
      <c r="LIP604" s="607"/>
      <c r="LJJ604" s="623"/>
      <c r="LJK604" s="607"/>
      <c r="LJL604" s="607"/>
      <c r="LKF604" s="623"/>
      <c r="LKG604" s="607"/>
      <c r="LKH604" s="607"/>
      <c r="LLB604" s="623"/>
      <c r="LLC604" s="607"/>
      <c r="LLD604" s="607"/>
      <c r="LLX604" s="623"/>
      <c r="LLY604" s="607"/>
      <c r="LLZ604" s="607"/>
      <c r="LMT604" s="623"/>
      <c r="LMU604" s="607"/>
      <c r="LMV604" s="607"/>
      <c r="LNP604" s="623"/>
      <c r="LNQ604" s="607"/>
      <c r="LNR604" s="607"/>
      <c r="LOL604" s="623"/>
      <c r="LOM604" s="607"/>
      <c r="LON604" s="607"/>
      <c r="LPH604" s="623"/>
      <c r="LPI604" s="607"/>
      <c r="LPJ604" s="607"/>
      <c r="LQD604" s="623"/>
      <c r="LQE604" s="607"/>
      <c r="LQF604" s="607"/>
      <c r="LQZ604" s="623"/>
      <c r="LRA604" s="607"/>
      <c r="LRB604" s="607"/>
      <c r="LRV604" s="623"/>
      <c r="LRW604" s="607"/>
      <c r="LRX604" s="607"/>
      <c r="LSR604" s="623"/>
      <c r="LSS604" s="607"/>
      <c r="LST604" s="607"/>
      <c r="LTN604" s="623"/>
      <c r="LTO604" s="607"/>
      <c r="LTP604" s="607"/>
      <c r="LUJ604" s="623"/>
      <c r="LUK604" s="607"/>
      <c r="LUL604" s="607"/>
      <c r="LVF604" s="623"/>
      <c r="LVG604" s="607"/>
      <c r="LVH604" s="607"/>
      <c r="LWB604" s="623"/>
      <c r="LWC604" s="607"/>
      <c r="LWD604" s="607"/>
      <c r="LWX604" s="623"/>
      <c r="LWY604" s="607"/>
      <c r="LWZ604" s="607"/>
      <c r="LXT604" s="623"/>
      <c r="LXU604" s="607"/>
      <c r="LXV604" s="607"/>
      <c r="LYP604" s="623"/>
      <c r="LYQ604" s="607"/>
      <c r="LYR604" s="607"/>
      <c r="LZL604" s="623"/>
      <c r="LZM604" s="607"/>
      <c r="LZN604" s="607"/>
      <c r="MAH604" s="623"/>
      <c r="MAI604" s="607"/>
      <c r="MAJ604" s="607"/>
      <c r="MBD604" s="623"/>
      <c r="MBE604" s="607"/>
      <c r="MBF604" s="607"/>
      <c r="MBZ604" s="623"/>
      <c r="MCA604" s="607"/>
      <c r="MCB604" s="607"/>
      <c r="MCV604" s="623"/>
      <c r="MCW604" s="607"/>
      <c r="MCX604" s="607"/>
      <c r="MDR604" s="623"/>
      <c r="MDS604" s="607"/>
      <c r="MDT604" s="607"/>
      <c r="MEN604" s="623"/>
      <c r="MEO604" s="607"/>
      <c r="MEP604" s="607"/>
      <c r="MFJ604" s="623"/>
      <c r="MFK604" s="607"/>
      <c r="MFL604" s="607"/>
      <c r="MGF604" s="623"/>
      <c r="MGG604" s="607"/>
      <c r="MGH604" s="607"/>
      <c r="MHB604" s="623"/>
      <c r="MHC604" s="607"/>
      <c r="MHD604" s="607"/>
      <c r="MHX604" s="623"/>
      <c r="MHY604" s="607"/>
      <c r="MHZ604" s="607"/>
      <c r="MIT604" s="623"/>
      <c r="MIU604" s="607"/>
      <c r="MIV604" s="607"/>
      <c r="MJP604" s="623"/>
      <c r="MJQ604" s="607"/>
      <c r="MJR604" s="607"/>
      <c r="MKL604" s="623"/>
      <c r="MKM604" s="607"/>
      <c r="MKN604" s="607"/>
      <c r="MLH604" s="623"/>
      <c r="MLI604" s="607"/>
      <c r="MLJ604" s="607"/>
      <c r="MMD604" s="623"/>
      <c r="MME604" s="607"/>
      <c r="MMF604" s="607"/>
      <c r="MMZ604" s="623"/>
      <c r="MNA604" s="607"/>
      <c r="MNB604" s="607"/>
      <c r="MNV604" s="623"/>
      <c r="MNW604" s="607"/>
      <c r="MNX604" s="607"/>
      <c r="MOR604" s="623"/>
      <c r="MOS604" s="607"/>
      <c r="MOT604" s="607"/>
      <c r="MPN604" s="623"/>
      <c r="MPO604" s="607"/>
      <c r="MPP604" s="607"/>
      <c r="MQJ604" s="623"/>
      <c r="MQK604" s="607"/>
      <c r="MQL604" s="607"/>
      <c r="MRF604" s="623"/>
      <c r="MRG604" s="607"/>
      <c r="MRH604" s="607"/>
      <c r="MSB604" s="623"/>
      <c r="MSC604" s="607"/>
      <c r="MSD604" s="607"/>
      <c r="MSX604" s="623"/>
      <c r="MSY604" s="607"/>
      <c r="MSZ604" s="607"/>
      <c r="MTT604" s="623"/>
      <c r="MTU604" s="607"/>
      <c r="MTV604" s="607"/>
      <c r="MUP604" s="623"/>
      <c r="MUQ604" s="607"/>
      <c r="MUR604" s="607"/>
      <c r="MVL604" s="623"/>
      <c r="MVM604" s="607"/>
      <c r="MVN604" s="607"/>
      <c r="MWH604" s="623"/>
      <c r="MWI604" s="607"/>
      <c r="MWJ604" s="607"/>
      <c r="MXD604" s="623"/>
      <c r="MXE604" s="607"/>
      <c r="MXF604" s="607"/>
      <c r="MXZ604" s="623"/>
      <c r="MYA604" s="607"/>
      <c r="MYB604" s="607"/>
      <c r="MYV604" s="623"/>
      <c r="MYW604" s="607"/>
      <c r="MYX604" s="607"/>
      <c r="MZR604" s="623"/>
      <c r="MZS604" s="607"/>
      <c r="MZT604" s="607"/>
      <c r="NAN604" s="623"/>
      <c r="NAO604" s="607"/>
      <c r="NAP604" s="607"/>
      <c r="NBJ604" s="623"/>
      <c r="NBK604" s="607"/>
      <c r="NBL604" s="607"/>
      <c r="NCF604" s="623"/>
      <c r="NCG604" s="607"/>
      <c r="NCH604" s="607"/>
      <c r="NDB604" s="623"/>
      <c r="NDC604" s="607"/>
      <c r="NDD604" s="607"/>
      <c r="NDX604" s="623"/>
      <c r="NDY604" s="607"/>
      <c r="NDZ604" s="607"/>
      <c r="NET604" s="623"/>
      <c r="NEU604" s="607"/>
      <c r="NEV604" s="607"/>
      <c r="NFP604" s="623"/>
      <c r="NFQ604" s="607"/>
      <c r="NFR604" s="607"/>
      <c r="NGL604" s="623"/>
      <c r="NGM604" s="607"/>
      <c r="NGN604" s="607"/>
      <c r="NHH604" s="623"/>
      <c r="NHI604" s="607"/>
      <c r="NHJ604" s="607"/>
      <c r="NID604" s="623"/>
      <c r="NIE604" s="607"/>
      <c r="NIF604" s="607"/>
      <c r="NIZ604" s="623"/>
      <c r="NJA604" s="607"/>
      <c r="NJB604" s="607"/>
      <c r="NJV604" s="623"/>
      <c r="NJW604" s="607"/>
      <c r="NJX604" s="607"/>
      <c r="NKR604" s="623"/>
      <c r="NKS604" s="607"/>
      <c r="NKT604" s="607"/>
      <c r="NLN604" s="623"/>
      <c r="NLO604" s="607"/>
      <c r="NLP604" s="607"/>
      <c r="NMJ604" s="623"/>
      <c r="NMK604" s="607"/>
      <c r="NML604" s="607"/>
      <c r="NNF604" s="623"/>
      <c r="NNG604" s="607"/>
      <c r="NNH604" s="607"/>
      <c r="NOB604" s="623"/>
      <c r="NOC604" s="607"/>
      <c r="NOD604" s="607"/>
      <c r="NOX604" s="623"/>
      <c r="NOY604" s="607"/>
      <c r="NOZ604" s="607"/>
      <c r="NPT604" s="623"/>
      <c r="NPU604" s="607"/>
      <c r="NPV604" s="607"/>
      <c r="NQP604" s="623"/>
      <c r="NQQ604" s="607"/>
      <c r="NQR604" s="607"/>
      <c r="NRL604" s="623"/>
      <c r="NRM604" s="607"/>
      <c r="NRN604" s="607"/>
      <c r="NSH604" s="623"/>
      <c r="NSI604" s="607"/>
      <c r="NSJ604" s="607"/>
      <c r="NTD604" s="623"/>
      <c r="NTE604" s="607"/>
      <c r="NTF604" s="607"/>
      <c r="NTZ604" s="623"/>
      <c r="NUA604" s="607"/>
      <c r="NUB604" s="607"/>
      <c r="NUV604" s="623"/>
      <c r="NUW604" s="607"/>
      <c r="NUX604" s="607"/>
      <c r="NVR604" s="623"/>
      <c r="NVS604" s="607"/>
      <c r="NVT604" s="607"/>
      <c r="NWN604" s="623"/>
      <c r="NWO604" s="607"/>
      <c r="NWP604" s="607"/>
      <c r="NXJ604" s="623"/>
      <c r="NXK604" s="607"/>
      <c r="NXL604" s="607"/>
      <c r="NYF604" s="623"/>
      <c r="NYG604" s="607"/>
      <c r="NYH604" s="607"/>
      <c r="NZB604" s="623"/>
      <c r="NZC604" s="607"/>
      <c r="NZD604" s="607"/>
      <c r="NZX604" s="623"/>
      <c r="NZY604" s="607"/>
      <c r="NZZ604" s="607"/>
      <c r="OAT604" s="623"/>
      <c r="OAU604" s="607"/>
      <c r="OAV604" s="607"/>
      <c r="OBP604" s="623"/>
      <c r="OBQ604" s="607"/>
      <c r="OBR604" s="607"/>
      <c r="OCL604" s="623"/>
      <c r="OCM604" s="607"/>
      <c r="OCN604" s="607"/>
      <c r="ODH604" s="623"/>
      <c r="ODI604" s="607"/>
      <c r="ODJ604" s="607"/>
      <c r="OED604" s="623"/>
      <c r="OEE604" s="607"/>
      <c r="OEF604" s="607"/>
      <c r="OEZ604" s="623"/>
      <c r="OFA604" s="607"/>
      <c r="OFB604" s="607"/>
      <c r="OFV604" s="623"/>
      <c r="OFW604" s="607"/>
      <c r="OFX604" s="607"/>
      <c r="OGR604" s="623"/>
      <c r="OGS604" s="607"/>
      <c r="OGT604" s="607"/>
      <c r="OHN604" s="623"/>
      <c r="OHO604" s="607"/>
      <c r="OHP604" s="607"/>
      <c r="OIJ604" s="623"/>
      <c r="OIK604" s="607"/>
      <c r="OIL604" s="607"/>
      <c r="OJF604" s="623"/>
      <c r="OJG604" s="607"/>
      <c r="OJH604" s="607"/>
      <c r="OKB604" s="623"/>
      <c r="OKC604" s="607"/>
      <c r="OKD604" s="607"/>
      <c r="OKX604" s="623"/>
      <c r="OKY604" s="607"/>
      <c r="OKZ604" s="607"/>
      <c r="OLT604" s="623"/>
      <c r="OLU604" s="607"/>
      <c r="OLV604" s="607"/>
      <c r="OMP604" s="623"/>
      <c r="OMQ604" s="607"/>
      <c r="OMR604" s="607"/>
      <c r="ONL604" s="623"/>
      <c r="ONM604" s="607"/>
      <c r="ONN604" s="607"/>
      <c r="OOH604" s="623"/>
      <c r="OOI604" s="607"/>
      <c r="OOJ604" s="607"/>
      <c r="OPD604" s="623"/>
      <c r="OPE604" s="607"/>
      <c r="OPF604" s="607"/>
      <c r="OPZ604" s="623"/>
      <c r="OQA604" s="607"/>
      <c r="OQB604" s="607"/>
      <c r="OQV604" s="623"/>
      <c r="OQW604" s="607"/>
      <c r="OQX604" s="607"/>
      <c r="ORR604" s="623"/>
      <c r="ORS604" s="607"/>
      <c r="ORT604" s="607"/>
      <c r="OSN604" s="623"/>
      <c r="OSO604" s="607"/>
      <c r="OSP604" s="607"/>
      <c r="OTJ604" s="623"/>
      <c r="OTK604" s="607"/>
      <c r="OTL604" s="607"/>
      <c r="OUF604" s="623"/>
      <c r="OUG604" s="607"/>
      <c r="OUH604" s="607"/>
      <c r="OVB604" s="623"/>
      <c r="OVC604" s="607"/>
      <c r="OVD604" s="607"/>
      <c r="OVX604" s="623"/>
      <c r="OVY604" s="607"/>
      <c r="OVZ604" s="607"/>
      <c r="OWT604" s="623"/>
      <c r="OWU604" s="607"/>
      <c r="OWV604" s="607"/>
      <c r="OXP604" s="623"/>
      <c r="OXQ604" s="607"/>
      <c r="OXR604" s="607"/>
      <c r="OYL604" s="623"/>
      <c r="OYM604" s="607"/>
      <c r="OYN604" s="607"/>
      <c r="OZH604" s="623"/>
      <c r="OZI604" s="607"/>
      <c r="OZJ604" s="607"/>
      <c r="PAD604" s="623"/>
      <c r="PAE604" s="607"/>
      <c r="PAF604" s="607"/>
      <c r="PAZ604" s="623"/>
      <c r="PBA604" s="607"/>
      <c r="PBB604" s="607"/>
      <c r="PBV604" s="623"/>
      <c r="PBW604" s="607"/>
      <c r="PBX604" s="607"/>
      <c r="PCR604" s="623"/>
      <c r="PCS604" s="607"/>
      <c r="PCT604" s="607"/>
      <c r="PDN604" s="623"/>
      <c r="PDO604" s="607"/>
      <c r="PDP604" s="607"/>
      <c r="PEJ604" s="623"/>
      <c r="PEK604" s="607"/>
      <c r="PEL604" s="607"/>
      <c r="PFF604" s="623"/>
      <c r="PFG604" s="607"/>
      <c r="PFH604" s="607"/>
      <c r="PGB604" s="623"/>
      <c r="PGC604" s="607"/>
      <c r="PGD604" s="607"/>
      <c r="PGX604" s="623"/>
      <c r="PGY604" s="607"/>
      <c r="PGZ604" s="607"/>
      <c r="PHT604" s="623"/>
      <c r="PHU604" s="607"/>
      <c r="PHV604" s="607"/>
      <c r="PIP604" s="623"/>
      <c r="PIQ604" s="607"/>
      <c r="PIR604" s="607"/>
      <c r="PJL604" s="623"/>
      <c r="PJM604" s="607"/>
      <c r="PJN604" s="607"/>
      <c r="PKH604" s="623"/>
      <c r="PKI604" s="607"/>
      <c r="PKJ604" s="607"/>
      <c r="PLD604" s="623"/>
      <c r="PLE604" s="607"/>
      <c r="PLF604" s="607"/>
      <c r="PLZ604" s="623"/>
      <c r="PMA604" s="607"/>
      <c r="PMB604" s="607"/>
      <c r="PMV604" s="623"/>
      <c r="PMW604" s="607"/>
      <c r="PMX604" s="607"/>
      <c r="PNR604" s="623"/>
      <c r="PNS604" s="607"/>
      <c r="PNT604" s="607"/>
      <c r="PON604" s="623"/>
      <c r="POO604" s="607"/>
      <c r="POP604" s="607"/>
      <c r="PPJ604" s="623"/>
      <c r="PPK604" s="607"/>
      <c r="PPL604" s="607"/>
      <c r="PQF604" s="623"/>
      <c r="PQG604" s="607"/>
      <c r="PQH604" s="607"/>
      <c r="PRB604" s="623"/>
      <c r="PRC604" s="607"/>
      <c r="PRD604" s="607"/>
      <c r="PRX604" s="623"/>
      <c r="PRY604" s="607"/>
      <c r="PRZ604" s="607"/>
      <c r="PST604" s="623"/>
      <c r="PSU604" s="607"/>
      <c r="PSV604" s="607"/>
      <c r="PTP604" s="623"/>
      <c r="PTQ604" s="607"/>
      <c r="PTR604" s="607"/>
      <c r="PUL604" s="623"/>
      <c r="PUM604" s="607"/>
      <c r="PUN604" s="607"/>
      <c r="PVH604" s="623"/>
      <c r="PVI604" s="607"/>
      <c r="PVJ604" s="607"/>
      <c r="PWD604" s="623"/>
      <c r="PWE604" s="607"/>
      <c r="PWF604" s="607"/>
      <c r="PWZ604" s="623"/>
      <c r="PXA604" s="607"/>
      <c r="PXB604" s="607"/>
      <c r="PXV604" s="623"/>
      <c r="PXW604" s="607"/>
      <c r="PXX604" s="607"/>
      <c r="PYR604" s="623"/>
      <c r="PYS604" s="607"/>
      <c r="PYT604" s="607"/>
      <c r="PZN604" s="623"/>
      <c r="PZO604" s="607"/>
      <c r="PZP604" s="607"/>
      <c r="QAJ604" s="623"/>
      <c r="QAK604" s="607"/>
      <c r="QAL604" s="607"/>
      <c r="QBF604" s="623"/>
      <c r="QBG604" s="607"/>
      <c r="QBH604" s="607"/>
      <c r="QCB604" s="623"/>
      <c r="QCC604" s="607"/>
      <c r="QCD604" s="607"/>
      <c r="QCX604" s="623"/>
      <c r="QCY604" s="607"/>
      <c r="QCZ604" s="607"/>
      <c r="QDT604" s="623"/>
      <c r="QDU604" s="607"/>
      <c r="QDV604" s="607"/>
      <c r="QEP604" s="623"/>
      <c r="QEQ604" s="607"/>
      <c r="QER604" s="607"/>
      <c r="QFL604" s="623"/>
      <c r="QFM604" s="607"/>
      <c r="QFN604" s="607"/>
      <c r="QGH604" s="623"/>
      <c r="QGI604" s="607"/>
      <c r="QGJ604" s="607"/>
      <c r="QHD604" s="623"/>
      <c r="QHE604" s="607"/>
      <c r="QHF604" s="607"/>
      <c r="QHZ604" s="623"/>
      <c r="QIA604" s="607"/>
      <c r="QIB604" s="607"/>
      <c r="QIV604" s="623"/>
      <c r="QIW604" s="607"/>
      <c r="QIX604" s="607"/>
      <c r="QJR604" s="623"/>
      <c r="QJS604" s="607"/>
      <c r="QJT604" s="607"/>
      <c r="QKN604" s="623"/>
      <c r="QKO604" s="607"/>
      <c r="QKP604" s="607"/>
      <c r="QLJ604" s="623"/>
      <c r="QLK604" s="607"/>
      <c r="QLL604" s="607"/>
      <c r="QMF604" s="623"/>
      <c r="QMG604" s="607"/>
      <c r="QMH604" s="607"/>
      <c r="QNB604" s="623"/>
      <c r="QNC604" s="607"/>
      <c r="QND604" s="607"/>
      <c r="QNX604" s="623"/>
      <c r="QNY604" s="607"/>
      <c r="QNZ604" s="607"/>
      <c r="QOT604" s="623"/>
      <c r="QOU604" s="607"/>
      <c r="QOV604" s="607"/>
      <c r="QPP604" s="623"/>
      <c r="QPQ604" s="607"/>
      <c r="QPR604" s="607"/>
      <c r="QQL604" s="623"/>
      <c r="QQM604" s="607"/>
      <c r="QQN604" s="607"/>
      <c r="QRH604" s="623"/>
      <c r="QRI604" s="607"/>
      <c r="QRJ604" s="607"/>
      <c r="QSD604" s="623"/>
      <c r="QSE604" s="607"/>
      <c r="QSF604" s="607"/>
      <c r="QSZ604" s="623"/>
      <c r="QTA604" s="607"/>
      <c r="QTB604" s="607"/>
      <c r="QTV604" s="623"/>
      <c r="QTW604" s="607"/>
      <c r="QTX604" s="607"/>
      <c r="QUR604" s="623"/>
      <c r="QUS604" s="607"/>
      <c r="QUT604" s="607"/>
      <c r="QVN604" s="623"/>
      <c r="QVO604" s="607"/>
      <c r="QVP604" s="607"/>
      <c r="QWJ604" s="623"/>
      <c r="QWK604" s="607"/>
      <c r="QWL604" s="607"/>
      <c r="QXF604" s="623"/>
      <c r="QXG604" s="607"/>
      <c r="QXH604" s="607"/>
      <c r="QYB604" s="623"/>
      <c r="QYC604" s="607"/>
      <c r="QYD604" s="607"/>
      <c r="QYX604" s="623"/>
      <c r="QYY604" s="607"/>
      <c r="QYZ604" s="607"/>
      <c r="QZT604" s="623"/>
      <c r="QZU604" s="607"/>
      <c r="QZV604" s="607"/>
      <c r="RAP604" s="623"/>
      <c r="RAQ604" s="607"/>
      <c r="RAR604" s="607"/>
      <c r="RBL604" s="623"/>
      <c r="RBM604" s="607"/>
      <c r="RBN604" s="607"/>
      <c r="RCH604" s="623"/>
      <c r="RCI604" s="607"/>
      <c r="RCJ604" s="607"/>
      <c r="RDD604" s="623"/>
      <c r="RDE604" s="607"/>
      <c r="RDF604" s="607"/>
      <c r="RDZ604" s="623"/>
      <c r="REA604" s="607"/>
      <c r="REB604" s="607"/>
      <c r="REV604" s="623"/>
      <c r="REW604" s="607"/>
      <c r="REX604" s="607"/>
      <c r="RFR604" s="623"/>
      <c r="RFS604" s="607"/>
      <c r="RFT604" s="607"/>
      <c r="RGN604" s="623"/>
      <c r="RGO604" s="607"/>
      <c r="RGP604" s="607"/>
      <c r="RHJ604" s="623"/>
      <c r="RHK604" s="607"/>
      <c r="RHL604" s="607"/>
      <c r="RIF604" s="623"/>
      <c r="RIG604" s="607"/>
      <c r="RIH604" s="607"/>
      <c r="RJB604" s="623"/>
      <c r="RJC604" s="607"/>
      <c r="RJD604" s="607"/>
      <c r="RJX604" s="623"/>
      <c r="RJY604" s="607"/>
      <c r="RJZ604" s="607"/>
      <c r="RKT604" s="623"/>
      <c r="RKU604" s="607"/>
      <c r="RKV604" s="607"/>
      <c r="RLP604" s="623"/>
      <c r="RLQ604" s="607"/>
      <c r="RLR604" s="607"/>
      <c r="RML604" s="623"/>
      <c r="RMM604" s="607"/>
      <c r="RMN604" s="607"/>
      <c r="RNH604" s="623"/>
      <c r="RNI604" s="607"/>
      <c r="RNJ604" s="607"/>
      <c r="ROD604" s="623"/>
      <c r="ROE604" s="607"/>
      <c r="ROF604" s="607"/>
      <c r="ROZ604" s="623"/>
      <c r="RPA604" s="607"/>
      <c r="RPB604" s="607"/>
      <c r="RPV604" s="623"/>
      <c r="RPW604" s="607"/>
      <c r="RPX604" s="607"/>
      <c r="RQR604" s="623"/>
      <c r="RQS604" s="607"/>
      <c r="RQT604" s="607"/>
      <c r="RRN604" s="623"/>
      <c r="RRO604" s="607"/>
      <c r="RRP604" s="607"/>
      <c r="RSJ604" s="623"/>
      <c r="RSK604" s="607"/>
      <c r="RSL604" s="607"/>
      <c r="RTF604" s="623"/>
      <c r="RTG604" s="607"/>
      <c r="RTH604" s="607"/>
      <c r="RUB604" s="623"/>
      <c r="RUC604" s="607"/>
      <c r="RUD604" s="607"/>
      <c r="RUX604" s="623"/>
      <c r="RUY604" s="607"/>
      <c r="RUZ604" s="607"/>
      <c r="RVT604" s="623"/>
      <c r="RVU604" s="607"/>
      <c r="RVV604" s="607"/>
      <c r="RWP604" s="623"/>
      <c r="RWQ604" s="607"/>
      <c r="RWR604" s="607"/>
      <c r="RXL604" s="623"/>
      <c r="RXM604" s="607"/>
      <c r="RXN604" s="607"/>
      <c r="RYH604" s="623"/>
      <c r="RYI604" s="607"/>
      <c r="RYJ604" s="607"/>
      <c r="RZD604" s="623"/>
      <c r="RZE604" s="607"/>
      <c r="RZF604" s="607"/>
      <c r="RZZ604" s="623"/>
      <c r="SAA604" s="607"/>
      <c r="SAB604" s="607"/>
      <c r="SAV604" s="623"/>
      <c r="SAW604" s="607"/>
      <c r="SAX604" s="607"/>
      <c r="SBR604" s="623"/>
      <c r="SBS604" s="607"/>
      <c r="SBT604" s="607"/>
      <c r="SCN604" s="623"/>
      <c r="SCO604" s="607"/>
      <c r="SCP604" s="607"/>
      <c r="SDJ604" s="623"/>
      <c r="SDK604" s="607"/>
      <c r="SDL604" s="607"/>
      <c r="SEF604" s="623"/>
      <c r="SEG604" s="607"/>
      <c r="SEH604" s="607"/>
      <c r="SFB604" s="623"/>
      <c r="SFC604" s="607"/>
      <c r="SFD604" s="607"/>
      <c r="SFX604" s="623"/>
      <c r="SFY604" s="607"/>
      <c r="SFZ604" s="607"/>
      <c r="SGT604" s="623"/>
      <c r="SGU604" s="607"/>
      <c r="SGV604" s="607"/>
      <c r="SHP604" s="623"/>
      <c r="SHQ604" s="607"/>
      <c r="SHR604" s="607"/>
      <c r="SIL604" s="623"/>
      <c r="SIM604" s="607"/>
      <c r="SIN604" s="607"/>
      <c r="SJH604" s="623"/>
      <c r="SJI604" s="607"/>
      <c r="SJJ604" s="607"/>
      <c r="SKD604" s="623"/>
      <c r="SKE604" s="607"/>
      <c r="SKF604" s="607"/>
      <c r="SKZ604" s="623"/>
      <c r="SLA604" s="607"/>
      <c r="SLB604" s="607"/>
      <c r="SLV604" s="623"/>
      <c r="SLW604" s="607"/>
      <c r="SLX604" s="607"/>
      <c r="SMR604" s="623"/>
      <c r="SMS604" s="607"/>
      <c r="SMT604" s="607"/>
      <c r="SNN604" s="623"/>
      <c r="SNO604" s="607"/>
      <c r="SNP604" s="607"/>
      <c r="SOJ604" s="623"/>
      <c r="SOK604" s="607"/>
      <c r="SOL604" s="607"/>
      <c r="SPF604" s="623"/>
      <c r="SPG604" s="607"/>
      <c r="SPH604" s="607"/>
      <c r="SQB604" s="623"/>
      <c r="SQC604" s="607"/>
      <c r="SQD604" s="607"/>
      <c r="SQX604" s="623"/>
      <c r="SQY604" s="607"/>
      <c r="SQZ604" s="607"/>
      <c r="SRT604" s="623"/>
      <c r="SRU604" s="607"/>
      <c r="SRV604" s="607"/>
      <c r="SSP604" s="623"/>
      <c r="SSQ604" s="607"/>
      <c r="SSR604" s="607"/>
      <c r="STL604" s="623"/>
      <c r="STM604" s="607"/>
      <c r="STN604" s="607"/>
      <c r="SUH604" s="623"/>
      <c r="SUI604" s="607"/>
      <c r="SUJ604" s="607"/>
      <c r="SVD604" s="623"/>
      <c r="SVE604" s="607"/>
      <c r="SVF604" s="607"/>
      <c r="SVZ604" s="623"/>
      <c r="SWA604" s="607"/>
      <c r="SWB604" s="607"/>
      <c r="SWV604" s="623"/>
      <c r="SWW604" s="607"/>
      <c r="SWX604" s="607"/>
      <c r="SXR604" s="623"/>
      <c r="SXS604" s="607"/>
      <c r="SXT604" s="607"/>
      <c r="SYN604" s="623"/>
      <c r="SYO604" s="607"/>
      <c r="SYP604" s="607"/>
      <c r="SZJ604" s="623"/>
      <c r="SZK604" s="607"/>
      <c r="SZL604" s="607"/>
      <c r="TAF604" s="623"/>
      <c r="TAG604" s="607"/>
      <c r="TAH604" s="607"/>
      <c r="TBB604" s="623"/>
      <c r="TBC604" s="607"/>
      <c r="TBD604" s="607"/>
      <c r="TBX604" s="623"/>
      <c r="TBY604" s="607"/>
      <c r="TBZ604" s="607"/>
      <c r="TCT604" s="623"/>
      <c r="TCU604" s="607"/>
      <c r="TCV604" s="607"/>
      <c r="TDP604" s="623"/>
      <c r="TDQ604" s="607"/>
      <c r="TDR604" s="607"/>
      <c r="TEL604" s="623"/>
      <c r="TEM604" s="607"/>
      <c r="TEN604" s="607"/>
      <c r="TFH604" s="623"/>
      <c r="TFI604" s="607"/>
      <c r="TFJ604" s="607"/>
      <c r="TGD604" s="623"/>
      <c r="TGE604" s="607"/>
      <c r="TGF604" s="607"/>
      <c r="TGZ604" s="623"/>
      <c r="THA604" s="607"/>
      <c r="THB604" s="607"/>
      <c r="THV604" s="623"/>
      <c r="THW604" s="607"/>
      <c r="THX604" s="607"/>
      <c r="TIR604" s="623"/>
      <c r="TIS604" s="607"/>
      <c r="TIT604" s="607"/>
      <c r="TJN604" s="623"/>
      <c r="TJO604" s="607"/>
      <c r="TJP604" s="607"/>
      <c r="TKJ604" s="623"/>
      <c r="TKK604" s="607"/>
      <c r="TKL604" s="607"/>
      <c r="TLF604" s="623"/>
      <c r="TLG604" s="607"/>
      <c r="TLH604" s="607"/>
      <c r="TMB604" s="623"/>
      <c r="TMC604" s="607"/>
      <c r="TMD604" s="607"/>
      <c r="TMX604" s="623"/>
      <c r="TMY604" s="607"/>
      <c r="TMZ604" s="607"/>
      <c r="TNT604" s="623"/>
      <c r="TNU604" s="607"/>
      <c r="TNV604" s="607"/>
      <c r="TOP604" s="623"/>
      <c r="TOQ604" s="607"/>
      <c r="TOR604" s="607"/>
      <c r="TPL604" s="623"/>
      <c r="TPM604" s="607"/>
      <c r="TPN604" s="607"/>
      <c r="TQH604" s="623"/>
      <c r="TQI604" s="607"/>
      <c r="TQJ604" s="607"/>
      <c r="TRD604" s="623"/>
      <c r="TRE604" s="607"/>
      <c r="TRF604" s="607"/>
      <c r="TRZ604" s="623"/>
      <c r="TSA604" s="607"/>
      <c r="TSB604" s="607"/>
      <c r="TSV604" s="623"/>
      <c r="TSW604" s="607"/>
      <c r="TSX604" s="607"/>
      <c r="TTR604" s="623"/>
      <c r="TTS604" s="607"/>
      <c r="TTT604" s="607"/>
      <c r="TUN604" s="623"/>
      <c r="TUO604" s="607"/>
      <c r="TUP604" s="607"/>
      <c r="TVJ604" s="623"/>
      <c r="TVK604" s="607"/>
      <c r="TVL604" s="607"/>
      <c r="TWF604" s="623"/>
      <c r="TWG604" s="607"/>
      <c r="TWH604" s="607"/>
      <c r="TXB604" s="623"/>
      <c r="TXC604" s="607"/>
      <c r="TXD604" s="607"/>
      <c r="TXX604" s="623"/>
      <c r="TXY604" s="607"/>
      <c r="TXZ604" s="607"/>
      <c r="TYT604" s="623"/>
      <c r="TYU604" s="607"/>
      <c r="TYV604" s="607"/>
      <c r="TZP604" s="623"/>
      <c r="TZQ604" s="607"/>
      <c r="TZR604" s="607"/>
      <c r="UAL604" s="623"/>
      <c r="UAM604" s="607"/>
      <c r="UAN604" s="607"/>
      <c r="UBH604" s="623"/>
      <c r="UBI604" s="607"/>
      <c r="UBJ604" s="607"/>
      <c r="UCD604" s="623"/>
      <c r="UCE604" s="607"/>
      <c r="UCF604" s="607"/>
      <c r="UCZ604" s="623"/>
      <c r="UDA604" s="607"/>
      <c r="UDB604" s="607"/>
      <c r="UDV604" s="623"/>
      <c r="UDW604" s="607"/>
      <c r="UDX604" s="607"/>
      <c r="UER604" s="623"/>
      <c r="UES604" s="607"/>
      <c r="UET604" s="607"/>
      <c r="UFN604" s="623"/>
      <c r="UFO604" s="607"/>
      <c r="UFP604" s="607"/>
      <c r="UGJ604" s="623"/>
      <c r="UGK604" s="607"/>
      <c r="UGL604" s="607"/>
      <c r="UHF604" s="623"/>
      <c r="UHG604" s="607"/>
      <c r="UHH604" s="607"/>
      <c r="UIB604" s="623"/>
      <c r="UIC604" s="607"/>
      <c r="UID604" s="607"/>
      <c r="UIX604" s="623"/>
      <c r="UIY604" s="607"/>
      <c r="UIZ604" s="607"/>
      <c r="UJT604" s="623"/>
      <c r="UJU604" s="607"/>
      <c r="UJV604" s="607"/>
      <c r="UKP604" s="623"/>
      <c r="UKQ604" s="607"/>
      <c r="UKR604" s="607"/>
      <c r="ULL604" s="623"/>
      <c r="ULM604" s="607"/>
      <c r="ULN604" s="607"/>
      <c r="UMH604" s="623"/>
      <c r="UMI604" s="607"/>
      <c r="UMJ604" s="607"/>
      <c r="UND604" s="623"/>
      <c r="UNE604" s="607"/>
      <c r="UNF604" s="607"/>
      <c r="UNZ604" s="623"/>
      <c r="UOA604" s="607"/>
      <c r="UOB604" s="607"/>
      <c r="UOV604" s="623"/>
      <c r="UOW604" s="607"/>
      <c r="UOX604" s="607"/>
      <c r="UPR604" s="623"/>
      <c r="UPS604" s="607"/>
      <c r="UPT604" s="607"/>
      <c r="UQN604" s="623"/>
      <c r="UQO604" s="607"/>
      <c r="UQP604" s="607"/>
      <c r="URJ604" s="623"/>
      <c r="URK604" s="607"/>
      <c r="URL604" s="607"/>
      <c r="USF604" s="623"/>
      <c r="USG604" s="607"/>
      <c r="USH604" s="607"/>
      <c r="UTB604" s="623"/>
      <c r="UTC604" s="607"/>
      <c r="UTD604" s="607"/>
      <c r="UTX604" s="623"/>
      <c r="UTY604" s="607"/>
      <c r="UTZ604" s="607"/>
      <c r="UUT604" s="623"/>
      <c r="UUU604" s="607"/>
      <c r="UUV604" s="607"/>
      <c r="UVP604" s="623"/>
      <c r="UVQ604" s="607"/>
      <c r="UVR604" s="607"/>
      <c r="UWL604" s="623"/>
      <c r="UWM604" s="607"/>
      <c r="UWN604" s="607"/>
      <c r="UXH604" s="623"/>
      <c r="UXI604" s="607"/>
      <c r="UXJ604" s="607"/>
      <c r="UYD604" s="623"/>
      <c r="UYE604" s="607"/>
      <c r="UYF604" s="607"/>
      <c r="UYZ604" s="623"/>
      <c r="UZA604" s="607"/>
      <c r="UZB604" s="607"/>
      <c r="UZV604" s="623"/>
      <c r="UZW604" s="607"/>
      <c r="UZX604" s="607"/>
      <c r="VAR604" s="623"/>
      <c r="VAS604" s="607"/>
      <c r="VAT604" s="607"/>
      <c r="VBN604" s="623"/>
      <c r="VBO604" s="607"/>
      <c r="VBP604" s="607"/>
      <c r="VCJ604" s="623"/>
      <c r="VCK604" s="607"/>
      <c r="VCL604" s="607"/>
      <c r="VDF604" s="623"/>
      <c r="VDG604" s="607"/>
      <c r="VDH604" s="607"/>
      <c r="VEB604" s="623"/>
      <c r="VEC604" s="607"/>
      <c r="VED604" s="607"/>
      <c r="VEX604" s="623"/>
      <c r="VEY604" s="607"/>
      <c r="VEZ604" s="607"/>
      <c r="VFT604" s="623"/>
      <c r="VFU604" s="607"/>
      <c r="VFV604" s="607"/>
      <c r="VGP604" s="623"/>
      <c r="VGQ604" s="607"/>
      <c r="VGR604" s="607"/>
      <c r="VHL604" s="623"/>
      <c r="VHM604" s="607"/>
      <c r="VHN604" s="607"/>
      <c r="VIH604" s="623"/>
      <c r="VII604" s="607"/>
      <c r="VIJ604" s="607"/>
      <c r="VJD604" s="623"/>
      <c r="VJE604" s="607"/>
      <c r="VJF604" s="607"/>
      <c r="VJZ604" s="623"/>
      <c r="VKA604" s="607"/>
      <c r="VKB604" s="607"/>
      <c r="VKV604" s="623"/>
      <c r="VKW604" s="607"/>
      <c r="VKX604" s="607"/>
      <c r="VLR604" s="623"/>
      <c r="VLS604" s="607"/>
      <c r="VLT604" s="607"/>
      <c r="VMN604" s="623"/>
      <c r="VMO604" s="607"/>
      <c r="VMP604" s="607"/>
      <c r="VNJ604" s="623"/>
      <c r="VNK604" s="607"/>
      <c r="VNL604" s="607"/>
      <c r="VOF604" s="623"/>
      <c r="VOG604" s="607"/>
      <c r="VOH604" s="607"/>
      <c r="VPB604" s="623"/>
      <c r="VPC604" s="607"/>
      <c r="VPD604" s="607"/>
      <c r="VPX604" s="623"/>
      <c r="VPY604" s="607"/>
      <c r="VPZ604" s="607"/>
      <c r="VQT604" s="623"/>
      <c r="VQU604" s="607"/>
      <c r="VQV604" s="607"/>
      <c r="VRP604" s="623"/>
      <c r="VRQ604" s="607"/>
      <c r="VRR604" s="607"/>
      <c r="VSL604" s="623"/>
      <c r="VSM604" s="607"/>
      <c r="VSN604" s="607"/>
      <c r="VTH604" s="623"/>
      <c r="VTI604" s="607"/>
      <c r="VTJ604" s="607"/>
      <c r="VUD604" s="623"/>
      <c r="VUE604" s="607"/>
      <c r="VUF604" s="607"/>
      <c r="VUZ604" s="623"/>
      <c r="VVA604" s="607"/>
      <c r="VVB604" s="607"/>
      <c r="VVV604" s="623"/>
      <c r="VVW604" s="607"/>
      <c r="VVX604" s="607"/>
      <c r="VWR604" s="623"/>
      <c r="VWS604" s="607"/>
      <c r="VWT604" s="607"/>
      <c r="VXN604" s="623"/>
      <c r="VXO604" s="607"/>
      <c r="VXP604" s="607"/>
      <c r="VYJ604" s="623"/>
      <c r="VYK604" s="607"/>
      <c r="VYL604" s="607"/>
      <c r="VZF604" s="623"/>
      <c r="VZG604" s="607"/>
      <c r="VZH604" s="607"/>
      <c r="WAB604" s="623"/>
      <c r="WAC604" s="607"/>
      <c r="WAD604" s="607"/>
      <c r="WAX604" s="623"/>
      <c r="WAY604" s="607"/>
      <c r="WAZ604" s="607"/>
      <c r="WBT604" s="623"/>
      <c r="WBU604" s="607"/>
      <c r="WBV604" s="607"/>
      <c r="WCP604" s="623"/>
      <c r="WCQ604" s="607"/>
      <c r="WCR604" s="607"/>
      <c r="WDL604" s="623"/>
      <c r="WDM604" s="607"/>
      <c r="WDN604" s="607"/>
      <c r="WEH604" s="623"/>
      <c r="WEI604" s="607"/>
      <c r="WEJ604" s="607"/>
      <c r="WFD604" s="623"/>
      <c r="WFE604" s="607"/>
      <c r="WFF604" s="607"/>
      <c r="WFZ604" s="623"/>
      <c r="WGA604" s="607"/>
      <c r="WGB604" s="607"/>
      <c r="WGV604" s="623"/>
      <c r="WGW604" s="607"/>
      <c r="WGX604" s="607"/>
      <c r="WHR604" s="623"/>
      <c r="WHS604" s="607"/>
      <c r="WHT604" s="607"/>
      <c r="WIN604" s="623"/>
      <c r="WIO604" s="607"/>
      <c r="WIP604" s="607"/>
      <c r="WJJ604" s="623"/>
      <c r="WJK604" s="607"/>
      <c r="WJL604" s="607"/>
      <c r="WKF604" s="623"/>
      <c r="WKG604" s="607"/>
      <c r="WKH604" s="607"/>
      <c r="WLB604" s="623"/>
      <c r="WLC604" s="607"/>
      <c r="WLD604" s="607"/>
      <c r="WLX604" s="623"/>
      <c r="WLY604" s="607"/>
      <c r="WLZ604" s="607"/>
      <c r="WMT604" s="623"/>
      <c r="WMU604" s="607"/>
      <c r="WMV604" s="607"/>
      <c r="WNP604" s="623"/>
      <c r="WNQ604" s="607"/>
      <c r="WNR604" s="607"/>
      <c r="WOL604" s="623"/>
      <c r="WOM604" s="607"/>
      <c r="WON604" s="607"/>
      <c r="WPH604" s="623"/>
      <c r="WPI604" s="607"/>
      <c r="WPJ604" s="607"/>
      <c r="WQD604" s="623"/>
      <c r="WQE604" s="607"/>
      <c r="WQF604" s="607"/>
      <c r="WQZ604" s="623"/>
      <c r="WRA604" s="607"/>
      <c r="WRB604" s="607"/>
      <c r="WRV604" s="623"/>
      <c r="WRW604" s="607"/>
      <c r="WRX604" s="607"/>
      <c r="WSR604" s="623"/>
      <c r="WSS604" s="607"/>
      <c r="WST604" s="607"/>
      <c r="WTN604" s="623"/>
      <c r="WTO604" s="607"/>
      <c r="WTP604" s="607"/>
      <c r="WUJ604" s="623"/>
      <c r="WUK604" s="607"/>
      <c r="WUL604" s="607"/>
      <c r="WVF604" s="623"/>
      <c r="WVG604" s="607"/>
      <c r="WVH604" s="607"/>
      <c r="WWB604" s="623"/>
      <c r="WWC604" s="607"/>
      <c r="WWD604" s="607"/>
      <c r="WWX604" s="623"/>
      <c r="WWY604" s="607"/>
      <c r="WWZ604" s="607"/>
      <c r="WXT604" s="623"/>
      <c r="WXU604" s="607"/>
      <c r="WXV604" s="607"/>
      <c r="WYP604" s="623"/>
      <c r="WYQ604" s="607"/>
      <c r="WYR604" s="607"/>
      <c r="WZL604" s="623"/>
      <c r="WZM604" s="607"/>
      <c r="WZN604" s="607"/>
      <c r="XAH604" s="623"/>
      <c r="XAI604" s="607"/>
      <c r="XAJ604" s="607"/>
      <c r="XBD604" s="623"/>
      <c r="XBE604" s="607"/>
      <c r="XBF604" s="607"/>
      <c r="XBZ604" s="623"/>
      <c r="XCA604" s="607"/>
      <c r="XCB604" s="607"/>
      <c r="XCV604" s="623"/>
      <c r="XCW604" s="607"/>
      <c r="XCX604" s="607"/>
    </row>
    <row r="605" spans="1:1014 1034:2048 2068:3060 3080:4094 4114:5106 5126:6140 6160:7152 7172:8186 8206:9198 9218:10232 10252:12278 12298:13312 13332:14324 14344:15358 15378:16326">
      <c r="A605" s="524" t="s">
        <v>879</v>
      </c>
      <c r="L605" s="88">
        <v>-91</v>
      </c>
      <c r="M605" s="88">
        <v>-47</v>
      </c>
      <c r="N605" s="88">
        <v>-73</v>
      </c>
      <c r="O605" s="88">
        <v>-114</v>
      </c>
      <c r="P605" s="88">
        <v>-104</v>
      </c>
      <c r="Q605" s="88">
        <v>-150</v>
      </c>
      <c r="R605" s="88">
        <v>-138</v>
      </c>
      <c r="S605" s="88">
        <v>947</v>
      </c>
    </row>
    <row r="606" spans="1:1014 1034:2048 2068:3060 3080:4094 4114:5106 5126:6140 6160:7152 7172:8186 8206:9198 9218:10232 10252:12278 12298:13312 13332:14324 14344:15358 15378:16326">
      <c r="A606" s="524" t="s">
        <v>880</v>
      </c>
      <c r="L606" s="88">
        <v>2</v>
      </c>
      <c r="M606" s="88">
        <v>3</v>
      </c>
      <c r="N606" s="88">
        <v>25</v>
      </c>
      <c r="O606" s="88">
        <v>5</v>
      </c>
      <c r="P606" s="88">
        <v>5</v>
      </c>
      <c r="Q606" s="88">
        <v>-57</v>
      </c>
      <c r="R606" s="88">
        <v>60</v>
      </c>
      <c r="S606" s="88">
        <v>-1018</v>
      </c>
    </row>
    <row r="607" spans="1:1014 1034:2048 2068:3060 3080:4094 4114:5106 5126:6140 6160:7152 7172:8186 8206:9198 9218:10232 10252:12278 12298:13312 13332:14324 14344:15358 15378:16326" s="514" customFormat="1">
      <c r="A607" s="514" t="s">
        <v>256</v>
      </c>
      <c r="J607" s="624"/>
      <c r="K607" s="608"/>
      <c r="L607" s="608">
        <v>-89</v>
      </c>
      <c r="M607" s="514">
        <v>-44</v>
      </c>
      <c r="N607" s="514">
        <v>-48</v>
      </c>
      <c r="O607" s="514">
        <v>-109</v>
      </c>
      <c r="P607" s="514">
        <v>-99</v>
      </c>
      <c r="Q607" s="514">
        <v>-207</v>
      </c>
      <c r="R607" s="514">
        <v>-77</v>
      </c>
      <c r="S607" s="514">
        <v>-71</v>
      </c>
      <c r="T607" s="88"/>
      <c r="U607" s="88"/>
      <c r="V607" s="2"/>
      <c r="W607" s="40"/>
      <c r="X607" s="40"/>
      <c r="Y607" s="88"/>
      <c r="Z607" s="88"/>
      <c r="AA607" s="88"/>
      <c r="AB607" s="88"/>
      <c r="AC607" s="88"/>
      <c r="AD607" s="88"/>
      <c r="AE607" s="88"/>
      <c r="AF607" s="88"/>
      <c r="AG607" s="88"/>
      <c r="AH607" s="88"/>
      <c r="AI607" s="88"/>
      <c r="AJ607" s="88"/>
      <c r="AK607" s="88"/>
      <c r="AL607" s="88"/>
      <c r="AM607" s="88"/>
      <c r="AN607" s="88"/>
      <c r="AO607" s="88"/>
      <c r="AP607" s="88"/>
      <c r="AQ607" s="88"/>
      <c r="AR607" s="2"/>
      <c r="AS607" s="40"/>
      <c r="AT607" s="40"/>
      <c r="AU607" s="88"/>
      <c r="AV607" s="88"/>
      <c r="AW607" s="88"/>
      <c r="AX607" s="88"/>
      <c r="AY607" s="88"/>
      <c r="AZ607" s="88"/>
      <c r="BA607" s="88"/>
      <c r="BB607" s="88"/>
      <c r="BC607" s="88"/>
      <c r="BD607" s="88"/>
      <c r="BE607" s="88"/>
      <c r="BF607" s="88"/>
      <c r="BG607" s="88"/>
      <c r="BH607" s="88"/>
      <c r="BI607" s="88"/>
      <c r="BJ607" s="88"/>
      <c r="BK607" s="88"/>
      <c r="BL607" s="88"/>
      <c r="BM607" s="88"/>
      <c r="BN607" s="2"/>
      <c r="BO607" s="40"/>
      <c r="BP607" s="40"/>
      <c r="BQ607" s="88"/>
      <c r="BR607" s="88"/>
      <c r="BS607" s="88"/>
      <c r="BT607" s="88"/>
      <c r="BU607" s="88"/>
      <c r="BV607" s="88"/>
      <c r="BW607" s="88"/>
      <c r="BX607" s="88"/>
      <c r="BY607" s="88"/>
      <c r="BZ607" s="88"/>
      <c r="CA607" s="88"/>
      <c r="CB607" s="88"/>
      <c r="CC607" s="88"/>
      <c r="CD607" s="88"/>
      <c r="CE607" s="88"/>
      <c r="CF607" s="88"/>
      <c r="CG607" s="88"/>
      <c r="CH607" s="88"/>
      <c r="CI607" s="88"/>
      <c r="CJ607" s="2"/>
      <c r="CK607" s="40"/>
      <c r="CL607" s="40"/>
      <c r="CM607" s="88"/>
      <c r="CN607" s="88"/>
      <c r="CO607" s="88"/>
      <c r="CP607" s="88"/>
      <c r="CQ607" s="88"/>
      <c r="CR607" s="88"/>
      <c r="CS607" s="88"/>
      <c r="CT607" s="88"/>
      <c r="CU607" s="88"/>
      <c r="CV607" s="88"/>
      <c r="CW607" s="88"/>
      <c r="CX607" s="88"/>
      <c r="CY607" s="88"/>
      <c r="CZ607" s="88"/>
      <c r="DA607" s="88"/>
      <c r="DB607" s="88"/>
      <c r="DC607" s="88"/>
      <c r="DD607" s="88"/>
      <c r="DE607" s="88"/>
      <c r="DF607" s="2"/>
      <c r="DG607" s="40"/>
      <c r="DH607" s="40"/>
      <c r="DI607" s="88"/>
      <c r="DJ607" s="88"/>
      <c r="DK607" s="88"/>
      <c r="DL607" s="88"/>
      <c r="DM607" s="88"/>
      <c r="DN607" s="88"/>
      <c r="DO607" s="88"/>
      <c r="DP607" s="88"/>
      <c r="DQ607" s="88"/>
      <c r="DR607" s="88"/>
      <c r="DS607" s="88"/>
      <c r="DT607" s="88"/>
      <c r="DU607" s="88"/>
      <c r="DV607" s="88"/>
      <c r="DW607" s="88"/>
      <c r="DX607" s="88"/>
      <c r="DY607" s="88"/>
      <c r="DZ607" s="88"/>
      <c r="EA607" s="88"/>
      <c r="EB607" s="2"/>
      <c r="EC607" s="40"/>
      <c r="ED607" s="40"/>
      <c r="EE607" s="88"/>
      <c r="EF607" s="88"/>
      <c r="EG607" s="88"/>
      <c r="EH607" s="88"/>
      <c r="EI607" s="88"/>
      <c r="EJ607" s="88"/>
      <c r="EK607" s="88"/>
      <c r="EL607" s="88"/>
      <c r="EM607" s="88"/>
      <c r="EN607" s="88"/>
      <c r="EO607" s="88"/>
      <c r="EP607" s="88"/>
      <c r="EQ607" s="88"/>
      <c r="ER607" s="88"/>
      <c r="ES607" s="88"/>
      <c r="ET607" s="88"/>
      <c r="EU607" s="88"/>
      <c r="EV607" s="88"/>
      <c r="EW607" s="88"/>
      <c r="EX607" s="2"/>
      <c r="EY607" s="40"/>
      <c r="EZ607" s="40"/>
      <c r="FA607" s="88"/>
      <c r="FB607" s="88"/>
      <c r="FC607" s="88"/>
      <c r="FD607" s="88"/>
      <c r="FE607" s="88"/>
      <c r="FF607" s="88"/>
      <c r="FG607" s="88"/>
      <c r="FH607" s="88"/>
      <c r="FI607" s="88"/>
      <c r="FJ607" s="88"/>
      <c r="FK607" s="88"/>
      <c r="FL607" s="88"/>
      <c r="FM607" s="88"/>
      <c r="FN607" s="88"/>
      <c r="FO607" s="88"/>
      <c r="FP607" s="88"/>
      <c r="FQ607" s="88"/>
      <c r="FR607" s="88"/>
      <c r="FS607" s="88"/>
      <c r="FT607" s="2"/>
      <c r="FU607" s="40"/>
      <c r="FV607" s="40"/>
      <c r="FW607" s="88"/>
      <c r="FX607" s="88"/>
      <c r="FY607" s="88"/>
      <c r="FZ607" s="88"/>
      <c r="GA607" s="88"/>
      <c r="GB607" s="88"/>
      <c r="GC607" s="88"/>
      <c r="GD607" s="88"/>
      <c r="GE607" s="88"/>
      <c r="GF607" s="88"/>
      <c r="GG607" s="88"/>
      <c r="GH607" s="88"/>
      <c r="GI607" s="88"/>
      <c r="GJ607" s="88"/>
      <c r="GK607" s="88"/>
      <c r="GL607" s="88"/>
      <c r="GM607" s="88"/>
      <c r="GN607" s="88"/>
      <c r="GO607" s="88"/>
      <c r="GP607" s="2"/>
      <c r="GQ607" s="40"/>
      <c r="GR607" s="40"/>
      <c r="GS607" s="88"/>
      <c r="GT607" s="88"/>
      <c r="GU607" s="88"/>
      <c r="GV607" s="88"/>
      <c r="GW607" s="88"/>
      <c r="GX607" s="88"/>
      <c r="GY607" s="88"/>
      <c r="GZ607" s="88"/>
      <c r="HA607" s="88"/>
      <c r="HB607" s="88"/>
      <c r="HC607" s="88"/>
      <c r="HD607" s="88"/>
      <c r="HE607" s="88"/>
      <c r="HF607" s="88"/>
      <c r="HG607" s="88"/>
      <c r="HH607" s="88"/>
      <c r="HI607" s="88"/>
      <c r="HJ607" s="88"/>
      <c r="HK607" s="88"/>
      <c r="HL607" s="2"/>
      <c r="HM607" s="40"/>
      <c r="HN607" s="40"/>
      <c r="HO607" s="88"/>
      <c r="HP607" s="88"/>
      <c r="HQ607" s="88"/>
      <c r="HR607" s="88"/>
      <c r="HS607" s="88"/>
      <c r="HT607" s="88"/>
      <c r="HU607" s="88"/>
      <c r="HV607" s="88"/>
      <c r="HW607" s="88"/>
      <c r="HX607" s="88"/>
      <c r="HY607" s="88"/>
      <c r="HZ607" s="88"/>
      <c r="IA607" s="88"/>
      <c r="IB607" s="88"/>
      <c r="IC607" s="88"/>
      <c r="ID607" s="88"/>
      <c r="IE607" s="88"/>
      <c r="IF607" s="88"/>
      <c r="IG607" s="88"/>
      <c r="IH607" s="2"/>
      <c r="II607" s="40"/>
      <c r="IJ607" s="40"/>
      <c r="IK607" s="88"/>
      <c r="IL607" s="88"/>
      <c r="IM607" s="88"/>
      <c r="IN607" s="88"/>
      <c r="IO607" s="88"/>
      <c r="IP607" s="88"/>
      <c r="IQ607" s="88"/>
      <c r="IR607" s="88"/>
      <c r="IS607" s="88"/>
      <c r="IT607" s="88"/>
      <c r="IU607" s="88"/>
      <c r="IV607" s="88"/>
      <c r="IW607" s="88"/>
      <c r="IX607" s="88"/>
      <c r="IY607" s="88"/>
      <c r="IZ607" s="88"/>
      <c r="JA607" s="88"/>
      <c r="JB607" s="88"/>
      <c r="JC607" s="88"/>
      <c r="JD607" s="2"/>
      <c r="JE607" s="40"/>
      <c r="JF607" s="40"/>
      <c r="JG607" s="88"/>
      <c r="JH607" s="88"/>
      <c r="JI607" s="88"/>
      <c r="JJ607" s="88"/>
      <c r="JK607" s="88"/>
      <c r="JL607" s="88"/>
      <c r="JM607" s="88"/>
      <c r="JZ607" s="624"/>
      <c r="KA607" s="608"/>
      <c r="KB607" s="608"/>
      <c r="KV607" s="624"/>
      <c r="KW607" s="608"/>
      <c r="KX607" s="608"/>
      <c r="LR607" s="624"/>
      <c r="LS607" s="608"/>
      <c r="LT607" s="608"/>
      <c r="MN607" s="624"/>
      <c r="MO607" s="608"/>
      <c r="MP607" s="608"/>
      <c r="NJ607" s="624"/>
      <c r="NK607" s="608"/>
      <c r="NL607" s="608"/>
      <c r="OF607" s="624"/>
      <c r="OG607" s="608"/>
      <c r="OH607" s="608"/>
      <c r="PB607" s="624"/>
      <c r="PC607" s="608"/>
      <c r="PD607" s="608"/>
      <c r="PX607" s="624"/>
      <c r="PY607" s="608"/>
      <c r="PZ607" s="608"/>
      <c r="QT607" s="624"/>
      <c r="QU607" s="608"/>
      <c r="QV607" s="608"/>
      <c r="RP607" s="624"/>
      <c r="RQ607" s="608"/>
      <c r="RR607" s="608"/>
      <c r="SL607" s="624"/>
      <c r="SM607" s="608"/>
      <c r="SN607" s="608"/>
      <c r="TH607" s="624"/>
      <c r="TI607" s="608"/>
      <c r="TJ607" s="608"/>
      <c r="UD607" s="624"/>
      <c r="UE607" s="608"/>
      <c r="UF607" s="608"/>
      <c r="UZ607" s="624"/>
      <c r="VA607" s="608"/>
      <c r="VB607" s="608"/>
      <c r="VV607" s="624"/>
      <c r="VW607" s="608"/>
      <c r="VX607" s="608"/>
      <c r="WR607" s="624"/>
      <c r="WS607" s="608"/>
      <c r="WT607" s="608"/>
      <c r="XN607" s="624"/>
      <c r="XO607" s="608"/>
      <c r="XP607" s="608"/>
      <c r="YJ607" s="624"/>
      <c r="YK607" s="608"/>
      <c r="YL607" s="608"/>
      <c r="ZF607" s="624"/>
      <c r="ZG607" s="608"/>
      <c r="ZH607" s="608"/>
      <c r="AAB607" s="624"/>
      <c r="AAC607" s="608"/>
      <c r="AAD607" s="608"/>
      <c r="AAX607" s="624"/>
      <c r="AAY607" s="608"/>
      <c r="AAZ607" s="608"/>
      <c r="ABT607" s="624"/>
      <c r="ABU607" s="608"/>
      <c r="ABV607" s="608"/>
      <c r="ACP607" s="624"/>
      <c r="ACQ607" s="608"/>
      <c r="ACR607" s="608"/>
      <c r="ADL607" s="624"/>
      <c r="ADM607" s="608"/>
      <c r="ADN607" s="608"/>
      <c r="AEH607" s="624"/>
      <c r="AEI607" s="608"/>
      <c r="AEJ607" s="608"/>
      <c r="AFD607" s="624"/>
      <c r="AFE607" s="608"/>
      <c r="AFF607" s="608"/>
      <c r="AFZ607" s="624"/>
      <c r="AGA607" s="608"/>
      <c r="AGB607" s="608"/>
      <c r="AGV607" s="624"/>
      <c r="AGW607" s="608"/>
      <c r="AGX607" s="608"/>
      <c r="AHR607" s="624"/>
      <c r="AHS607" s="608"/>
      <c r="AHT607" s="608"/>
      <c r="AIN607" s="624"/>
      <c r="AIO607" s="608"/>
      <c r="AIP607" s="608"/>
      <c r="AJJ607" s="624"/>
      <c r="AJK607" s="608"/>
      <c r="AJL607" s="608"/>
      <c r="AKF607" s="624"/>
      <c r="AKG607" s="608"/>
      <c r="AKH607" s="608"/>
      <c r="ALB607" s="624"/>
      <c r="ALC607" s="608"/>
      <c r="ALD607" s="608"/>
      <c r="ALX607" s="624"/>
      <c r="ALY607" s="608"/>
      <c r="ALZ607" s="608"/>
      <c r="AMT607" s="624"/>
      <c r="AMU607" s="608"/>
      <c r="AMV607" s="608"/>
      <c r="ANP607" s="624"/>
      <c r="ANQ607" s="608"/>
      <c r="ANR607" s="608"/>
      <c r="AOL607" s="624"/>
      <c r="AOM607" s="608"/>
      <c r="AON607" s="608"/>
      <c r="APH607" s="624"/>
      <c r="API607" s="608"/>
      <c r="APJ607" s="608"/>
      <c r="AQD607" s="624"/>
      <c r="AQE607" s="608"/>
      <c r="AQF607" s="608"/>
      <c r="AQZ607" s="624"/>
      <c r="ARA607" s="608"/>
      <c r="ARB607" s="608"/>
      <c r="ARV607" s="624"/>
      <c r="ARW607" s="608"/>
      <c r="ARX607" s="608"/>
      <c r="ASR607" s="624"/>
      <c r="ASS607" s="608"/>
      <c r="AST607" s="608"/>
      <c r="ATN607" s="624"/>
      <c r="ATO607" s="608"/>
      <c r="ATP607" s="608"/>
      <c r="AUJ607" s="624"/>
      <c r="AUK607" s="608"/>
      <c r="AUL607" s="608"/>
      <c r="AVF607" s="624"/>
      <c r="AVG607" s="608"/>
      <c r="AVH607" s="608"/>
      <c r="AWB607" s="624"/>
      <c r="AWC607" s="608"/>
      <c r="AWD607" s="608"/>
      <c r="AWX607" s="624"/>
      <c r="AWY607" s="608"/>
      <c r="AWZ607" s="608"/>
      <c r="AXT607" s="624"/>
      <c r="AXU607" s="608"/>
      <c r="AXV607" s="608"/>
      <c r="AYP607" s="624"/>
      <c r="AYQ607" s="608"/>
      <c r="AYR607" s="608"/>
      <c r="AZL607" s="624"/>
      <c r="AZM607" s="608"/>
      <c r="AZN607" s="608"/>
      <c r="BAH607" s="624"/>
      <c r="BAI607" s="608"/>
      <c r="BAJ607" s="608"/>
      <c r="BBD607" s="624"/>
      <c r="BBE607" s="608"/>
      <c r="BBF607" s="608"/>
      <c r="BBZ607" s="624"/>
      <c r="BCA607" s="608"/>
      <c r="BCB607" s="608"/>
      <c r="BCV607" s="624"/>
      <c r="BCW607" s="608"/>
      <c r="BCX607" s="608"/>
      <c r="BDR607" s="624"/>
      <c r="BDS607" s="608"/>
      <c r="BDT607" s="608"/>
      <c r="BEN607" s="624"/>
      <c r="BEO607" s="608"/>
      <c r="BEP607" s="608"/>
      <c r="BFJ607" s="624"/>
      <c r="BFK607" s="608"/>
      <c r="BFL607" s="608"/>
      <c r="BGF607" s="624"/>
      <c r="BGG607" s="608"/>
      <c r="BGH607" s="608"/>
      <c r="BHB607" s="624"/>
      <c r="BHC607" s="608"/>
      <c r="BHD607" s="608"/>
      <c r="BHX607" s="624"/>
      <c r="BHY607" s="608"/>
      <c r="BHZ607" s="608"/>
      <c r="BIT607" s="624"/>
      <c r="BIU607" s="608"/>
      <c r="BIV607" s="608"/>
      <c r="BJP607" s="624"/>
      <c r="BJQ607" s="608"/>
      <c r="BJR607" s="608"/>
      <c r="BKL607" s="624"/>
      <c r="BKM607" s="608"/>
      <c r="BKN607" s="608"/>
      <c r="BLH607" s="624"/>
      <c r="BLI607" s="608"/>
      <c r="BLJ607" s="608"/>
      <c r="BMD607" s="624"/>
      <c r="BME607" s="608"/>
      <c r="BMF607" s="608"/>
      <c r="BMZ607" s="624"/>
      <c r="BNA607" s="608"/>
      <c r="BNB607" s="608"/>
      <c r="BNV607" s="624"/>
      <c r="BNW607" s="608"/>
      <c r="BNX607" s="608"/>
      <c r="BOR607" s="624"/>
      <c r="BOS607" s="608"/>
      <c r="BOT607" s="608"/>
      <c r="BPN607" s="624"/>
      <c r="BPO607" s="608"/>
      <c r="BPP607" s="608"/>
      <c r="BQJ607" s="624"/>
      <c r="BQK607" s="608"/>
      <c r="BQL607" s="608"/>
      <c r="BRF607" s="624"/>
      <c r="BRG607" s="608"/>
      <c r="BRH607" s="608"/>
      <c r="BSB607" s="624"/>
      <c r="BSC607" s="608"/>
      <c r="BSD607" s="608"/>
      <c r="BSX607" s="624"/>
      <c r="BSY607" s="608"/>
      <c r="BSZ607" s="608"/>
      <c r="BTT607" s="624"/>
      <c r="BTU607" s="608"/>
      <c r="BTV607" s="608"/>
      <c r="BUP607" s="624"/>
      <c r="BUQ607" s="608"/>
      <c r="BUR607" s="608"/>
      <c r="BVL607" s="624"/>
      <c r="BVM607" s="608"/>
      <c r="BVN607" s="608"/>
      <c r="BWH607" s="624"/>
      <c r="BWI607" s="608"/>
      <c r="BWJ607" s="608"/>
      <c r="BXD607" s="624"/>
      <c r="BXE607" s="608"/>
      <c r="BXF607" s="608"/>
      <c r="BXZ607" s="624"/>
      <c r="BYA607" s="608"/>
      <c r="BYB607" s="608"/>
      <c r="BYV607" s="624"/>
      <c r="BYW607" s="608"/>
      <c r="BYX607" s="608"/>
      <c r="BZR607" s="624"/>
      <c r="BZS607" s="608"/>
      <c r="BZT607" s="608"/>
      <c r="CAN607" s="624"/>
      <c r="CAO607" s="608"/>
      <c r="CAP607" s="608"/>
      <c r="CBJ607" s="624"/>
      <c r="CBK607" s="608"/>
      <c r="CBL607" s="608"/>
      <c r="CCF607" s="624"/>
      <c r="CCG607" s="608"/>
      <c r="CCH607" s="608"/>
      <c r="CDB607" s="624"/>
      <c r="CDC607" s="608"/>
      <c r="CDD607" s="608"/>
      <c r="CDX607" s="624"/>
      <c r="CDY607" s="608"/>
      <c r="CDZ607" s="608"/>
      <c r="CET607" s="624"/>
      <c r="CEU607" s="608"/>
      <c r="CEV607" s="608"/>
      <c r="CFP607" s="624"/>
      <c r="CFQ607" s="608"/>
      <c r="CFR607" s="608"/>
      <c r="CGL607" s="624"/>
      <c r="CGM607" s="608"/>
      <c r="CGN607" s="608"/>
      <c r="CHH607" s="624"/>
      <c r="CHI607" s="608"/>
      <c r="CHJ607" s="608"/>
      <c r="CID607" s="624"/>
      <c r="CIE607" s="608"/>
      <c r="CIF607" s="608"/>
      <c r="CIZ607" s="624"/>
      <c r="CJA607" s="608"/>
      <c r="CJB607" s="608"/>
      <c r="CJV607" s="624"/>
      <c r="CJW607" s="608"/>
      <c r="CJX607" s="608"/>
      <c r="CKR607" s="624"/>
      <c r="CKS607" s="608"/>
      <c r="CKT607" s="608"/>
      <c r="CLN607" s="624"/>
      <c r="CLO607" s="608"/>
      <c r="CLP607" s="608"/>
      <c r="CMJ607" s="624"/>
      <c r="CMK607" s="608"/>
      <c r="CML607" s="608"/>
      <c r="CNF607" s="624"/>
      <c r="CNG607" s="608"/>
      <c r="CNH607" s="608"/>
      <c r="COB607" s="624"/>
      <c r="COC607" s="608"/>
      <c r="COD607" s="608"/>
      <c r="COX607" s="624"/>
      <c r="COY607" s="608"/>
      <c r="COZ607" s="608"/>
      <c r="CPT607" s="624"/>
      <c r="CPU607" s="608"/>
      <c r="CPV607" s="608"/>
      <c r="CQP607" s="624"/>
      <c r="CQQ607" s="608"/>
      <c r="CQR607" s="608"/>
      <c r="CRL607" s="624"/>
      <c r="CRM607" s="608"/>
      <c r="CRN607" s="608"/>
      <c r="CSH607" s="624"/>
      <c r="CSI607" s="608"/>
      <c r="CSJ607" s="608"/>
      <c r="CTD607" s="624"/>
      <c r="CTE607" s="608"/>
      <c r="CTF607" s="608"/>
      <c r="CTZ607" s="624"/>
      <c r="CUA607" s="608"/>
      <c r="CUB607" s="608"/>
      <c r="CUV607" s="624"/>
      <c r="CUW607" s="608"/>
      <c r="CUX607" s="608"/>
      <c r="CVR607" s="624"/>
      <c r="CVS607" s="608"/>
      <c r="CVT607" s="608"/>
      <c r="CWN607" s="624"/>
      <c r="CWO607" s="608"/>
      <c r="CWP607" s="608"/>
      <c r="CXJ607" s="624"/>
      <c r="CXK607" s="608"/>
      <c r="CXL607" s="608"/>
      <c r="CYF607" s="624"/>
      <c r="CYG607" s="608"/>
      <c r="CYH607" s="608"/>
      <c r="CZB607" s="624"/>
      <c r="CZC607" s="608"/>
      <c r="CZD607" s="608"/>
      <c r="CZX607" s="624"/>
      <c r="CZY607" s="608"/>
      <c r="CZZ607" s="608"/>
      <c r="DAT607" s="624"/>
      <c r="DAU607" s="608"/>
      <c r="DAV607" s="608"/>
      <c r="DBP607" s="624"/>
      <c r="DBQ607" s="608"/>
      <c r="DBR607" s="608"/>
      <c r="DCL607" s="624"/>
      <c r="DCM607" s="608"/>
      <c r="DCN607" s="608"/>
      <c r="DDH607" s="624"/>
      <c r="DDI607" s="608"/>
      <c r="DDJ607" s="608"/>
      <c r="DED607" s="624"/>
      <c r="DEE607" s="608"/>
      <c r="DEF607" s="608"/>
      <c r="DEZ607" s="624"/>
      <c r="DFA607" s="608"/>
      <c r="DFB607" s="608"/>
      <c r="DFV607" s="624"/>
      <c r="DFW607" s="608"/>
      <c r="DFX607" s="608"/>
      <c r="DGR607" s="624"/>
      <c r="DGS607" s="608"/>
      <c r="DGT607" s="608"/>
      <c r="DHN607" s="624"/>
      <c r="DHO607" s="608"/>
      <c r="DHP607" s="608"/>
      <c r="DIJ607" s="624"/>
      <c r="DIK607" s="608"/>
      <c r="DIL607" s="608"/>
      <c r="DJF607" s="624"/>
      <c r="DJG607" s="608"/>
      <c r="DJH607" s="608"/>
      <c r="DKB607" s="624"/>
      <c r="DKC607" s="608"/>
      <c r="DKD607" s="608"/>
      <c r="DKX607" s="624"/>
      <c r="DKY607" s="608"/>
      <c r="DKZ607" s="608"/>
      <c r="DLT607" s="624"/>
      <c r="DLU607" s="608"/>
      <c r="DLV607" s="608"/>
      <c r="DMP607" s="624"/>
      <c r="DMQ607" s="608"/>
      <c r="DMR607" s="608"/>
      <c r="DNL607" s="624"/>
      <c r="DNM607" s="608"/>
      <c r="DNN607" s="608"/>
      <c r="DOH607" s="624"/>
      <c r="DOI607" s="608"/>
      <c r="DOJ607" s="608"/>
      <c r="DPD607" s="624"/>
      <c r="DPE607" s="608"/>
      <c r="DPF607" s="608"/>
      <c r="DPZ607" s="624"/>
      <c r="DQA607" s="608"/>
      <c r="DQB607" s="608"/>
      <c r="DQV607" s="624"/>
      <c r="DQW607" s="608"/>
      <c r="DQX607" s="608"/>
      <c r="DRR607" s="624"/>
      <c r="DRS607" s="608"/>
      <c r="DRT607" s="608"/>
      <c r="DSN607" s="624"/>
      <c r="DSO607" s="608"/>
      <c r="DSP607" s="608"/>
      <c r="DTJ607" s="624"/>
      <c r="DTK607" s="608"/>
      <c r="DTL607" s="608"/>
      <c r="DUF607" s="624"/>
      <c r="DUG607" s="608"/>
      <c r="DUH607" s="608"/>
      <c r="DVB607" s="624"/>
      <c r="DVC607" s="608"/>
      <c r="DVD607" s="608"/>
      <c r="DVX607" s="624"/>
      <c r="DVY607" s="608"/>
      <c r="DVZ607" s="608"/>
      <c r="DWT607" s="624"/>
      <c r="DWU607" s="608"/>
      <c r="DWV607" s="608"/>
      <c r="DXP607" s="624"/>
      <c r="DXQ607" s="608"/>
      <c r="DXR607" s="608"/>
      <c r="DYL607" s="624"/>
      <c r="DYM607" s="608"/>
      <c r="DYN607" s="608"/>
      <c r="DZH607" s="624"/>
      <c r="DZI607" s="608"/>
      <c r="DZJ607" s="608"/>
      <c r="EAD607" s="624"/>
      <c r="EAE607" s="608"/>
      <c r="EAF607" s="608"/>
      <c r="EAZ607" s="624"/>
      <c r="EBA607" s="608"/>
      <c r="EBB607" s="608"/>
      <c r="EBV607" s="624"/>
      <c r="EBW607" s="608"/>
      <c r="EBX607" s="608"/>
      <c r="ECR607" s="624"/>
      <c r="ECS607" s="608"/>
      <c r="ECT607" s="608"/>
      <c r="EDN607" s="624"/>
      <c r="EDO607" s="608"/>
      <c r="EDP607" s="608"/>
      <c r="EEJ607" s="624"/>
      <c r="EEK607" s="608"/>
      <c r="EEL607" s="608"/>
      <c r="EFF607" s="624"/>
      <c r="EFG607" s="608"/>
      <c r="EFH607" s="608"/>
      <c r="EGB607" s="624"/>
      <c r="EGC607" s="608"/>
      <c r="EGD607" s="608"/>
      <c r="EGX607" s="624"/>
      <c r="EGY607" s="608"/>
      <c r="EGZ607" s="608"/>
      <c r="EHT607" s="624"/>
      <c r="EHU607" s="608"/>
      <c r="EHV607" s="608"/>
      <c r="EIP607" s="624"/>
      <c r="EIQ607" s="608"/>
      <c r="EIR607" s="608"/>
      <c r="EJL607" s="624"/>
      <c r="EJM607" s="608"/>
      <c r="EJN607" s="608"/>
      <c r="EKH607" s="624"/>
      <c r="EKI607" s="608"/>
      <c r="EKJ607" s="608"/>
      <c r="ELD607" s="624"/>
      <c r="ELE607" s="608"/>
      <c r="ELF607" s="608"/>
      <c r="ELZ607" s="624"/>
      <c r="EMA607" s="608"/>
      <c r="EMB607" s="608"/>
      <c r="EMV607" s="624"/>
      <c r="EMW607" s="608"/>
      <c r="EMX607" s="608"/>
      <c r="ENR607" s="624"/>
      <c r="ENS607" s="608"/>
      <c r="ENT607" s="608"/>
      <c r="EON607" s="624"/>
      <c r="EOO607" s="608"/>
      <c r="EOP607" s="608"/>
      <c r="EPJ607" s="624"/>
      <c r="EPK607" s="608"/>
      <c r="EPL607" s="608"/>
      <c r="EQF607" s="624"/>
      <c r="EQG607" s="608"/>
      <c r="EQH607" s="608"/>
      <c r="ERB607" s="624"/>
      <c r="ERC607" s="608"/>
      <c r="ERD607" s="608"/>
      <c r="ERX607" s="624"/>
      <c r="ERY607" s="608"/>
      <c r="ERZ607" s="608"/>
      <c r="EST607" s="624"/>
      <c r="ESU607" s="608"/>
      <c r="ESV607" s="608"/>
      <c r="ETP607" s="624"/>
      <c r="ETQ607" s="608"/>
      <c r="ETR607" s="608"/>
      <c r="EUL607" s="624"/>
      <c r="EUM607" s="608"/>
      <c r="EUN607" s="608"/>
      <c r="EVH607" s="624"/>
      <c r="EVI607" s="608"/>
      <c r="EVJ607" s="608"/>
      <c r="EWD607" s="624"/>
      <c r="EWE607" s="608"/>
      <c r="EWF607" s="608"/>
      <c r="EWZ607" s="624"/>
      <c r="EXA607" s="608"/>
      <c r="EXB607" s="608"/>
      <c r="EXV607" s="624"/>
      <c r="EXW607" s="608"/>
      <c r="EXX607" s="608"/>
      <c r="EYR607" s="624"/>
      <c r="EYS607" s="608"/>
      <c r="EYT607" s="608"/>
      <c r="EZN607" s="624"/>
      <c r="EZO607" s="608"/>
      <c r="EZP607" s="608"/>
      <c r="FAJ607" s="624"/>
      <c r="FAK607" s="608"/>
      <c r="FAL607" s="608"/>
      <c r="FBF607" s="624"/>
      <c r="FBG607" s="608"/>
      <c r="FBH607" s="608"/>
      <c r="FCB607" s="624"/>
      <c r="FCC607" s="608"/>
      <c r="FCD607" s="608"/>
      <c r="FCX607" s="624"/>
      <c r="FCY607" s="608"/>
      <c r="FCZ607" s="608"/>
      <c r="FDT607" s="624"/>
      <c r="FDU607" s="608"/>
      <c r="FDV607" s="608"/>
      <c r="FEP607" s="624"/>
      <c r="FEQ607" s="608"/>
      <c r="FER607" s="608"/>
      <c r="FFL607" s="624"/>
      <c r="FFM607" s="608"/>
      <c r="FFN607" s="608"/>
      <c r="FGH607" s="624"/>
      <c r="FGI607" s="608"/>
      <c r="FGJ607" s="608"/>
      <c r="FHD607" s="624"/>
      <c r="FHE607" s="608"/>
      <c r="FHF607" s="608"/>
      <c r="FHZ607" s="624"/>
      <c r="FIA607" s="608"/>
      <c r="FIB607" s="608"/>
      <c r="FIV607" s="624"/>
      <c r="FIW607" s="608"/>
      <c r="FIX607" s="608"/>
      <c r="FJR607" s="624"/>
      <c r="FJS607" s="608"/>
      <c r="FJT607" s="608"/>
      <c r="FKN607" s="624"/>
      <c r="FKO607" s="608"/>
      <c r="FKP607" s="608"/>
      <c r="FLJ607" s="624"/>
      <c r="FLK607" s="608"/>
      <c r="FLL607" s="608"/>
      <c r="FMF607" s="624"/>
      <c r="FMG607" s="608"/>
      <c r="FMH607" s="608"/>
      <c r="FNB607" s="624"/>
      <c r="FNC607" s="608"/>
      <c r="FND607" s="608"/>
      <c r="FNX607" s="624"/>
      <c r="FNY607" s="608"/>
      <c r="FNZ607" s="608"/>
      <c r="FOT607" s="624"/>
      <c r="FOU607" s="608"/>
      <c r="FOV607" s="608"/>
      <c r="FPP607" s="624"/>
      <c r="FPQ607" s="608"/>
      <c r="FPR607" s="608"/>
      <c r="FQL607" s="624"/>
      <c r="FQM607" s="608"/>
      <c r="FQN607" s="608"/>
      <c r="FRH607" s="624"/>
      <c r="FRI607" s="608"/>
      <c r="FRJ607" s="608"/>
      <c r="FSD607" s="624"/>
      <c r="FSE607" s="608"/>
      <c r="FSF607" s="608"/>
      <c r="FSZ607" s="624"/>
      <c r="FTA607" s="608"/>
      <c r="FTB607" s="608"/>
      <c r="FTV607" s="624"/>
      <c r="FTW607" s="608"/>
      <c r="FTX607" s="608"/>
      <c r="FUR607" s="624"/>
      <c r="FUS607" s="608"/>
      <c r="FUT607" s="608"/>
      <c r="FVN607" s="624"/>
      <c r="FVO607" s="608"/>
      <c r="FVP607" s="608"/>
      <c r="FWJ607" s="624"/>
      <c r="FWK607" s="608"/>
      <c r="FWL607" s="608"/>
      <c r="FXF607" s="624"/>
      <c r="FXG607" s="608"/>
      <c r="FXH607" s="608"/>
      <c r="FYB607" s="624"/>
      <c r="FYC607" s="608"/>
      <c r="FYD607" s="608"/>
      <c r="FYX607" s="624"/>
      <c r="FYY607" s="608"/>
      <c r="FYZ607" s="608"/>
      <c r="FZT607" s="624"/>
      <c r="FZU607" s="608"/>
      <c r="FZV607" s="608"/>
      <c r="GAP607" s="624"/>
      <c r="GAQ607" s="608"/>
      <c r="GAR607" s="608"/>
      <c r="GBL607" s="624"/>
      <c r="GBM607" s="608"/>
      <c r="GBN607" s="608"/>
      <c r="GCH607" s="624"/>
      <c r="GCI607" s="608"/>
      <c r="GCJ607" s="608"/>
      <c r="GDD607" s="624"/>
      <c r="GDE607" s="608"/>
      <c r="GDF607" s="608"/>
      <c r="GDZ607" s="624"/>
      <c r="GEA607" s="608"/>
      <c r="GEB607" s="608"/>
      <c r="GEV607" s="624"/>
      <c r="GEW607" s="608"/>
      <c r="GEX607" s="608"/>
      <c r="GFR607" s="624"/>
      <c r="GFS607" s="608"/>
      <c r="GFT607" s="608"/>
      <c r="GGN607" s="624"/>
      <c r="GGO607" s="608"/>
      <c r="GGP607" s="608"/>
      <c r="GHJ607" s="624"/>
      <c r="GHK607" s="608"/>
      <c r="GHL607" s="608"/>
      <c r="GIF607" s="624"/>
      <c r="GIG607" s="608"/>
      <c r="GIH607" s="608"/>
      <c r="GJB607" s="624"/>
      <c r="GJC607" s="608"/>
      <c r="GJD607" s="608"/>
      <c r="GJX607" s="624"/>
      <c r="GJY607" s="608"/>
      <c r="GJZ607" s="608"/>
      <c r="GKT607" s="624"/>
      <c r="GKU607" s="608"/>
      <c r="GKV607" s="608"/>
      <c r="GLP607" s="624"/>
      <c r="GLQ607" s="608"/>
      <c r="GLR607" s="608"/>
      <c r="GML607" s="624"/>
      <c r="GMM607" s="608"/>
      <c r="GMN607" s="608"/>
      <c r="GNH607" s="624"/>
      <c r="GNI607" s="608"/>
      <c r="GNJ607" s="608"/>
      <c r="GOD607" s="624"/>
      <c r="GOE607" s="608"/>
      <c r="GOF607" s="608"/>
      <c r="GOZ607" s="624"/>
      <c r="GPA607" s="608"/>
      <c r="GPB607" s="608"/>
      <c r="GPV607" s="624"/>
      <c r="GPW607" s="608"/>
      <c r="GPX607" s="608"/>
      <c r="GQR607" s="624"/>
      <c r="GQS607" s="608"/>
      <c r="GQT607" s="608"/>
      <c r="GRN607" s="624"/>
      <c r="GRO607" s="608"/>
      <c r="GRP607" s="608"/>
      <c r="GSJ607" s="624"/>
      <c r="GSK607" s="608"/>
      <c r="GSL607" s="608"/>
      <c r="GTF607" s="624"/>
      <c r="GTG607" s="608"/>
      <c r="GTH607" s="608"/>
      <c r="GUB607" s="624"/>
      <c r="GUC607" s="608"/>
      <c r="GUD607" s="608"/>
      <c r="GUX607" s="624"/>
      <c r="GUY607" s="608"/>
      <c r="GUZ607" s="608"/>
      <c r="GVT607" s="624"/>
      <c r="GVU607" s="608"/>
      <c r="GVV607" s="608"/>
      <c r="GWP607" s="624"/>
      <c r="GWQ607" s="608"/>
      <c r="GWR607" s="608"/>
      <c r="GXL607" s="624"/>
      <c r="GXM607" s="608"/>
      <c r="GXN607" s="608"/>
      <c r="GYH607" s="624"/>
      <c r="GYI607" s="608"/>
      <c r="GYJ607" s="608"/>
      <c r="GZD607" s="624"/>
      <c r="GZE607" s="608"/>
      <c r="GZF607" s="608"/>
      <c r="GZZ607" s="624"/>
      <c r="HAA607" s="608"/>
      <c r="HAB607" s="608"/>
      <c r="HAV607" s="624"/>
      <c r="HAW607" s="608"/>
      <c r="HAX607" s="608"/>
      <c r="HBR607" s="624"/>
      <c r="HBS607" s="608"/>
      <c r="HBT607" s="608"/>
      <c r="HCN607" s="624"/>
      <c r="HCO607" s="608"/>
      <c r="HCP607" s="608"/>
      <c r="HDJ607" s="624"/>
      <c r="HDK607" s="608"/>
      <c r="HDL607" s="608"/>
      <c r="HEF607" s="624"/>
      <c r="HEG607" s="608"/>
      <c r="HEH607" s="608"/>
      <c r="HFB607" s="624"/>
      <c r="HFC607" s="608"/>
      <c r="HFD607" s="608"/>
      <c r="HFX607" s="624"/>
      <c r="HFY607" s="608"/>
      <c r="HFZ607" s="608"/>
      <c r="HGT607" s="624"/>
      <c r="HGU607" s="608"/>
      <c r="HGV607" s="608"/>
      <c r="HHP607" s="624"/>
      <c r="HHQ607" s="608"/>
      <c r="HHR607" s="608"/>
      <c r="HIL607" s="624"/>
      <c r="HIM607" s="608"/>
      <c r="HIN607" s="608"/>
      <c r="HJH607" s="624"/>
      <c r="HJI607" s="608"/>
      <c r="HJJ607" s="608"/>
      <c r="HKD607" s="624"/>
      <c r="HKE607" s="608"/>
      <c r="HKF607" s="608"/>
      <c r="HKZ607" s="624"/>
      <c r="HLA607" s="608"/>
      <c r="HLB607" s="608"/>
      <c r="HLV607" s="624"/>
      <c r="HLW607" s="608"/>
      <c r="HLX607" s="608"/>
      <c r="HMR607" s="624"/>
      <c r="HMS607" s="608"/>
      <c r="HMT607" s="608"/>
      <c r="HNN607" s="624"/>
      <c r="HNO607" s="608"/>
      <c r="HNP607" s="608"/>
      <c r="HOJ607" s="624"/>
      <c r="HOK607" s="608"/>
      <c r="HOL607" s="608"/>
      <c r="HPF607" s="624"/>
      <c r="HPG607" s="608"/>
      <c r="HPH607" s="608"/>
      <c r="HQB607" s="624"/>
      <c r="HQC607" s="608"/>
      <c r="HQD607" s="608"/>
      <c r="HQX607" s="624"/>
      <c r="HQY607" s="608"/>
      <c r="HQZ607" s="608"/>
      <c r="HRT607" s="624"/>
      <c r="HRU607" s="608"/>
      <c r="HRV607" s="608"/>
      <c r="HSP607" s="624"/>
      <c r="HSQ607" s="608"/>
      <c r="HSR607" s="608"/>
      <c r="HTL607" s="624"/>
      <c r="HTM607" s="608"/>
      <c r="HTN607" s="608"/>
      <c r="HUH607" s="624"/>
      <c r="HUI607" s="608"/>
      <c r="HUJ607" s="608"/>
      <c r="HVD607" s="624"/>
      <c r="HVE607" s="608"/>
      <c r="HVF607" s="608"/>
      <c r="HVZ607" s="624"/>
      <c r="HWA607" s="608"/>
      <c r="HWB607" s="608"/>
      <c r="HWV607" s="624"/>
      <c r="HWW607" s="608"/>
      <c r="HWX607" s="608"/>
      <c r="HXR607" s="624"/>
      <c r="HXS607" s="608"/>
      <c r="HXT607" s="608"/>
      <c r="HYN607" s="624"/>
      <c r="HYO607" s="608"/>
      <c r="HYP607" s="608"/>
      <c r="HZJ607" s="624"/>
      <c r="HZK607" s="608"/>
      <c r="HZL607" s="608"/>
      <c r="IAF607" s="624"/>
      <c r="IAG607" s="608"/>
      <c r="IAH607" s="608"/>
      <c r="IBB607" s="624"/>
      <c r="IBC607" s="608"/>
      <c r="IBD607" s="608"/>
      <c r="IBX607" s="624"/>
      <c r="IBY607" s="608"/>
      <c r="IBZ607" s="608"/>
      <c r="ICT607" s="624"/>
      <c r="ICU607" s="608"/>
      <c r="ICV607" s="608"/>
      <c r="IDP607" s="624"/>
      <c r="IDQ607" s="608"/>
      <c r="IDR607" s="608"/>
      <c r="IEL607" s="624"/>
      <c r="IEM607" s="608"/>
      <c r="IEN607" s="608"/>
      <c r="IFH607" s="624"/>
      <c r="IFI607" s="608"/>
      <c r="IFJ607" s="608"/>
      <c r="IGD607" s="624"/>
      <c r="IGE607" s="608"/>
      <c r="IGF607" s="608"/>
      <c r="IGZ607" s="624"/>
      <c r="IHA607" s="608"/>
      <c r="IHB607" s="608"/>
      <c r="IHV607" s="624"/>
      <c r="IHW607" s="608"/>
      <c r="IHX607" s="608"/>
      <c r="IIR607" s="624"/>
      <c r="IIS607" s="608"/>
      <c r="IIT607" s="608"/>
      <c r="IJN607" s="624"/>
      <c r="IJO607" s="608"/>
      <c r="IJP607" s="608"/>
      <c r="IKJ607" s="624"/>
      <c r="IKK607" s="608"/>
      <c r="IKL607" s="608"/>
      <c r="ILF607" s="624"/>
      <c r="ILG607" s="608"/>
      <c r="ILH607" s="608"/>
      <c r="IMB607" s="624"/>
      <c r="IMC607" s="608"/>
      <c r="IMD607" s="608"/>
      <c r="IMX607" s="624"/>
      <c r="IMY607" s="608"/>
      <c r="IMZ607" s="608"/>
      <c r="INT607" s="624"/>
      <c r="INU607" s="608"/>
      <c r="INV607" s="608"/>
      <c r="IOP607" s="624"/>
      <c r="IOQ607" s="608"/>
      <c r="IOR607" s="608"/>
      <c r="IPL607" s="624"/>
      <c r="IPM607" s="608"/>
      <c r="IPN607" s="608"/>
      <c r="IQH607" s="624"/>
      <c r="IQI607" s="608"/>
      <c r="IQJ607" s="608"/>
      <c r="IRD607" s="624"/>
      <c r="IRE607" s="608"/>
      <c r="IRF607" s="608"/>
      <c r="IRZ607" s="624"/>
      <c r="ISA607" s="608"/>
      <c r="ISB607" s="608"/>
      <c r="ISV607" s="624"/>
      <c r="ISW607" s="608"/>
      <c r="ISX607" s="608"/>
      <c r="ITR607" s="624"/>
      <c r="ITS607" s="608"/>
      <c r="ITT607" s="608"/>
      <c r="IUN607" s="624"/>
      <c r="IUO607" s="608"/>
      <c r="IUP607" s="608"/>
      <c r="IVJ607" s="624"/>
      <c r="IVK607" s="608"/>
      <c r="IVL607" s="608"/>
      <c r="IWF607" s="624"/>
      <c r="IWG607" s="608"/>
      <c r="IWH607" s="608"/>
      <c r="IXB607" s="624"/>
      <c r="IXC607" s="608"/>
      <c r="IXD607" s="608"/>
      <c r="IXX607" s="624"/>
      <c r="IXY607" s="608"/>
      <c r="IXZ607" s="608"/>
      <c r="IYT607" s="624"/>
      <c r="IYU607" s="608"/>
      <c r="IYV607" s="608"/>
      <c r="IZP607" s="624"/>
      <c r="IZQ607" s="608"/>
      <c r="IZR607" s="608"/>
      <c r="JAL607" s="624"/>
      <c r="JAM607" s="608"/>
      <c r="JAN607" s="608"/>
      <c r="JBH607" s="624"/>
      <c r="JBI607" s="608"/>
      <c r="JBJ607" s="608"/>
      <c r="JCD607" s="624"/>
      <c r="JCE607" s="608"/>
      <c r="JCF607" s="608"/>
      <c r="JCZ607" s="624"/>
      <c r="JDA607" s="608"/>
      <c r="JDB607" s="608"/>
      <c r="JDV607" s="624"/>
      <c r="JDW607" s="608"/>
      <c r="JDX607" s="608"/>
      <c r="JER607" s="624"/>
      <c r="JES607" s="608"/>
      <c r="JET607" s="608"/>
      <c r="JFN607" s="624"/>
      <c r="JFO607" s="608"/>
      <c r="JFP607" s="608"/>
      <c r="JGJ607" s="624"/>
      <c r="JGK607" s="608"/>
      <c r="JGL607" s="608"/>
      <c r="JHF607" s="624"/>
      <c r="JHG607" s="608"/>
      <c r="JHH607" s="608"/>
      <c r="JIB607" s="624"/>
      <c r="JIC607" s="608"/>
      <c r="JID607" s="608"/>
      <c r="JIX607" s="624"/>
      <c r="JIY607" s="608"/>
      <c r="JIZ607" s="608"/>
      <c r="JJT607" s="624"/>
      <c r="JJU607" s="608"/>
      <c r="JJV607" s="608"/>
      <c r="JKP607" s="624"/>
      <c r="JKQ607" s="608"/>
      <c r="JKR607" s="608"/>
      <c r="JLL607" s="624"/>
      <c r="JLM607" s="608"/>
      <c r="JLN607" s="608"/>
      <c r="JMH607" s="624"/>
      <c r="JMI607" s="608"/>
      <c r="JMJ607" s="608"/>
      <c r="JND607" s="624"/>
      <c r="JNE607" s="608"/>
      <c r="JNF607" s="608"/>
      <c r="JNZ607" s="624"/>
      <c r="JOA607" s="608"/>
      <c r="JOB607" s="608"/>
      <c r="JOV607" s="624"/>
      <c r="JOW607" s="608"/>
      <c r="JOX607" s="608"/>
      <c r="JPR607" s="624"/>
      <c r="JPS607" s="608"/>
      <c r="JPT607" s="608"/>
      <c r="JQN607" s="624"/>
      <c r="JQO607" s="608"/>
      <c r="JQP607" s="608"/>
      <c r="JRJ607" s="624"/>
      <c r="JRK607" s="608"/>
      <c r="JRL607" s="608"/>
      <c r="JSF607" s="624"/>
      <c r="JSG607" s="608"/>
      <c r="JSH607" s="608"/>
      <c r="JTB607" s="624"/>
      <c r="JTC607" s="608"/>
      <c r="JTD607" s="608"/>
      <c r="JTX607" s="624"/>
      <c r="JTY607" s="608"/>
      <c r="JTZ607" s="608"/>
      <c r="JUT607" s="624"/>
      <c r="JUU607" s="608"/>
      <c r="JUV607" s="608"/>
      <c r="JVP607" s="624"/>
      <c r="JVQ607" s="608"/>
      <c r="JVR607" s="608"/>
      <c r="JWL607" s="624"/>
      <c r="JWM607" s="608"/>
      <c r="JWN607" s="608"/>
      <c r="JXH607" s="624"/>
      <c r="JXI607" s="608"/>
      <c r="JXJ607" s="608"/>
      <c r="JYD607" s="624"/>
      <c r="JYE607" s="608"/>
      <c r="JYF607" s="608"/>
      <c r="JYZ607" s="624"/>
      <c r="JZA607" s="608"/>
      <c r="JZB607" s="608"/>
      <c r="JZV607" s="624"/>
      <c r="JZW607" s="608"/>
      <c r="JZX607" s="608"/>
      <c r="KAR607" s="624"/>
      <c r="KAS607" s="608"/>
      <c r="KAT607" s="608"/>
      <c r="KBN607" s="624"/>
      <c r="KBO607" s="608"/>
      <c r="KBP607" s="608"/>
      <c r="KCJ607" s="624"/>
      <c r="KCK607" s="608"/>
      <c r="KCL607" s="608"/>
      <c r="KDF607" s="624"/>
      <c r="KDG607" s="608"/>
      <c r="KDH607" s="608"/>
      <c r="KEB607" s="624"/>
      <c r="KEC607" s="608"/>
      <c r="KED607" s="608"/>
      <c r="KEX607" s="624"/>
      <c r="KEY607" s="608"/>
      <c r="KEZ607" s="608"/>
      <c r="KFT607" s="624"/>
      <c r="KFU607" s="608"/>
      <c r="KFV607" s="608"/>
      <c r="KGP607" s="624"/>
      <c r="KGQ607" s="608"/>
      <c r="KGR607" s="608"/>
      <c r="KHL607" s="624"/>
      <c r="KHM607" s="608"/>
      <c r="KHN607" s="608"/>
      <c r="KIH607" s="624"/>
      <c r="KII607" s="608"/>
      <c r="KIJ607" s="608"/>
      <c r="KJD607" s="624"/>
      <c r="KJE607" s="608"/>
      <c r="KJF607" s="608"/>
      <c r="KJZ607" s="624"/>
      <c r="KKA607" s="608"/>
      <c r="KKB607" s="608"/>
      <c r="KKV607" s="624"/>
      <c r="KKW607" s="608"/>
      <c r="KKX607" s="608"/>
      <c r="KLR607" s="624"/>
      <c r="KLS607" s="608"/>
      <c r="KLT607" s="608"/>
      <c r="KMN607" s="624"/>
      <c r="KMO607" s="608"/>
      <c r="KMP607" s="608"/>
      <c r="KNJ607" s="624"/>
      <c r="KNK607" s="608"/>
      <c r="KNL607" s="608"/>
      <c r="KOF607" s="624"/>
      <c r="KOG607" s="608"/>
      <c r="KOH607" s="608"/>
      <c r="KPB607" s="624"/>
      <c r="KPC607" s="608"/>
      <c r="KPD607" s="608"/>
      <c r="KPX607" s="624"/>
      <c r="KPY607" s="608"/>
      <c r="KPZ607" s="608"/>
      <c r="KQT607" s="624"/>
      <c r="KQU607" s="608"/>
      <c r="KQV607" s="608"/>
      <c r="KRP607" s="624"/>
      <c r="KRQ607" s="608"/>
      <c r="KRR607" s="608"/>
      <c r="KSL607" s="624"/>
      <c r="KSM607" s="608"/>
      <c r="KSN607" s="608"/>
      <c r="KTH607" s="624"/>
      <c r="KTI607" s="608"/>
      <c r="KTJ607" s="608"/>
      <c r="KUD607" s="624"/>
      <c r="KUE607" s="608"/>
      <c r="KUF607" s="608"/>
      <c r="KUZ607" s="624"/>
      <c r="KVA607" s="608"/>
      <c r="KVB607" s="608"/>
      <c r="KVV607" s="624"/>
      <c r="KVW607" s="608"/>
      <c r="KVX607" s="608"/>
      <c r="KWR607" s="624"/>
      <c r="KWS607" s="608"/>
      <c r="KWT607" s="608"/>
      <c r="KXN607" s="624"/>
      <c r="KXO607" s="608"/>
      <c r="KXP607" s="608"/>
      <c r="KYJ607" s="624"/>
      <c r="KYK607" s="608"/>
      <c r="KYL607" s="608"/>
      <c r="KZF607" s="624"/>
      <c r="KZG607" s="608"/>
      <c r="KZH607" s="608"/>
      <c r="LAB607" s="624"/>
      <c r="LAC607" s="608"/>
      <c r="LAD607" s="608"/>
      <c r="LAX607" s="624"/>
      <c r="LAY607" s="608"/>
      <c r="LAZ607" s="608"/>
      <c r="LBT607" s="624"/>
      <c r="LBU607" s="608"/>
      <c r="LBV607" s="608"/>
      <c r="LCP607" s="624"/>
      <c r="LCQ607" s="608"/>
      <c r="LCR607" s="608"/>
      <c r="LDL607" s="624"/>
      <c r="LDM607" s="608"/>
      <c r="LDN607" s="608"/>
      <c r="LEH607" s="624"/>
      <c r="LEI607" s="608"/>
      <c r="LEJ607" s="608"/>
      <c r="LFD607" s="624"/>
      <c r="LFE607" s="608"/>
      <c r="LFF607" s="608"/>
      <c r="LFZ607" s="624"/>
      <c r="LGA607" s="608"/>
      <c r="LGB607" s="608"/>
      <c r="LGV607" s="624"/>
      <c r="LGW607" s="608"/>
      <c r="LGX607" s="608"/>
      <c r="LHR607" s="624"/>
      <c r="LHS607" s="608"/>
      <c r="LHT607" s="608"/>
      <c r="LIN607" s="624"/>
      <c r="LIO607" s="608"/>
      <c r="LIP607" s="608"/>
      <c r="LJJ607" s="624"/>
      <c r="LJK607" s="608"/>
      <c r="LJL607" s="608"/>
      <c r="LKF607" s="624"/>
      <c r="LKG607" s="608"/>
      <c r="LKH607" s="608"/>
      <c r="LLB607" s="624"/>
      <c r="LLC607" s="608"/>
      <c r="LLD607" s="608"/>
      <c r="LLX607" s="624"/>
      <c r="LLY607" s="608"/>
      <c r="LLZ607" s="608"/>
      <c r="LMT607" s="624"/>
      <c r="LMU607" s="608"/>
      <c r="LMV607" s="608"/>
      <c r="LNP607" s="624"/>
      <c r="LNQ607" s="608"/>
      <c r="LNR607" s="608"/>
      <c r="LOL607" s="624"/>
      <c r="LOM607" s="608"/>
      <c r="LON607" s="608"/>
      <c r="LPH607" s="624"/>
      <c r="LPI607" s="608"/>
      <c r="LPJ607" s="608"/>
      <c r="LQD607" s="624"/>
      <c r="LQE607" s="608"/>
      <c r="LQF607" s="608"/>
      <c r="LQZ607" s="624"/>
      <c r="LRA607" s="608"/>
      <c r="LRB607" s="608"/>
      <c r="LRV607" s="624"/>
      <c r="LRW607" s="608"/>
      <c r="LRX607" s="608"/>
      <c r="LSR607" s="624"/>
      <c r="LSS607" s="608"/>
      <c r="LST607" s="608"/>
      <c r="LTN607" s="624"/>
      <c r="LTO607" s="608"/>
      <c r="LTP607" s="608"/>
      <c r="LUJ607" s="624"/>
      <c r="LUK607" s="608"/>
      <c r="LUL607" s="608"/>
      <c r="LVF607" s="624"/>
      <c r="LVG607" s="608"/>
      <c r="LVH607" s="608"/>
      <c r="LWB607" s="624"/>
      <c r="LWC607" s="608"/>
      <c r="LWD607" s="608"/>
      <c r="LWX607" s="624"/>
      <c r="LWY607" s="608"/>
      <c r="LWZ607" s="608"/>
      <c r="LXT607" s="624"/>
      <c r="LXU607" s="608"/>
      <c r="LXV607" s="608"/>
      <c r="LYP607" s="624"/>
      <c r="LYQ607" s="608"/>
      <c r="LYR607" s="608"/>
      <c r="LZL607" s="624"/>
      <c r="LZM607" s="608"/>
      <c r="LZN607" s="608"/>
      <c r="MAH607" s="624"/>
      <c r="MAI607" s="608"/>
      <c r="MAJ607" s="608"/>
      <c r="MBD607" s="624"/>
      <c r="MBE607" s="608"/>
      <c r="MBF607" s="608"/>
      <c r="MBZ607" s="624"/>
      <c r="MCA607" s="608"/>
      <c r="MCB607" s="608"/>
      <c r="MCV607" s="624"/>
      <c r="MCW607" s="608"/>
      <c r="MCX607" s="608"/>
      <c r="MDR607" s="624"/>
      <c r="MDS607" s="608"/>
      <c r="MDT607" s="608"/>
      <c r="MEN607" s="624"/>
      <c r="MEO607" s="608"/>
      <c r="MEP607" s="608"/>
      <c r="MFJ607" s="624"/>
      <c r="MFK607" s="608"/>
      <c r="MFL607" s="608"/>
      <c r="MGF607" s="624"/>
      <c r="MGG607" s="608"/>
      <c r="MGH607" s="608"/>
      <c r="MHB607" s="624"/>
      <c r="MHC607" s="608"/>
      <c r="MHD607" s="608"/>
      <c r="MHX607" s="624"/>
      <c r="MHY607" s="608"/>
      <c r="MHZ607" s="608"/>
      <c r="MIT607" s="624"/>
      <c r="MIU607" s="608"/>
      <c r="MIV607" s="608"/>
      <c r="MJP607" s="624"/>
      <c r="MJQ607" s="608"/>
      <c r="MJR607" s="608"/>
      <c r="MKL607" s="624"/>
      <c r="MKM607" s="608"/>
      <c r="MKN607" s="608"/>
      <c r="MLH607" s="624"/>
      <c r="MLI607" s="608"/>
      <c r="MLJ607" s="608"/>
      <c r="MMD607" s="624"/>
      <c r="MME607" s="608"/>
      <c r="MMF607" s="608"/>
      <c r="MMZ607" s="624"/>
      <c r="MNA607" s="608"/>
      <c r="MNB607" s="608"/>
      <c r="MNV607" s="624"/>
      <c r="MNW607" s="608"/>
      <c r="MNX607" s="608"/>
      <c r="MOR607" s="624"/>
      <c r="MOS607" s="608"/>
      <c r="MOT607" s="608"/>
      <c r="MPN607" s="624"/>
      <c r="MPO607" s="608"/>
      <c r="MPP607" s="608"/>
      <c r="MQJ607" s="624"/>
      <c r="MQK607" s="608"/>
      <c r="MQL607" s="608"/>
      <c r="MRF607" s="624"/>
      <c r="MRG607" s="608"/>
      <c r="MRH607" s="608"/>
      <c r="MSB607" s="624"/>
      <c r="MSC607" s="608"/>
      <c r="MSD607" s="608"/>
      <c r="MSX607" s="624"/>
      <c r="MSY607" s="608"/>
      <c r="MSZ607" s="608"/>
      <c r="MTT607" s="624"/>
      <c r="MTU607" s="608"/>
      <c r="MTV607" s="608"/>
      <c r="MUP607" s="624"/>
      <c r="MUQ607" s="608"/>
      <c r="MUR607" s="608"/>
      <c r="MVL607" s="624"/>
      <c r="MVM607" s="608"/>
      <c r="MVN607" s="608"/>
      <c r="MWH607" s="624"/>
      <c r="MWI607" s="608"/>
      <c r="MWJ607" s="608"/>
      <c r="MXD607" s="624"/>
      <c r="MXE607" s="608"/>
      <c r="MXF607" s="608"/>
      <c r="MXZ607" s="624"/>
      <c r="MYA607" s="608"/>
      <c r="MYB607" s="608"/>
      <c r="MYV607" s="624"/>
      <c r="MYW607" s="608"/>
      <c r="MYX607" s="608"/>
      <c r="MZR607" s="624"/>
      <c r="MZS607" s="608"/>
      <c r="MZT607" s="608"/>
      <c r="NAN607" s="624"/>
      <c r="NAO607" s="608"/>
      <c r="NAP607" s="608"/>
      <c r="NBJ607" s="624"/>
      <c r="NBK607" s="608"/>
      <c r="NBL607" s="608"/>
      <c r="NCF607" s="624"/>
      <c r="NCG607" s="608"/>
      <c r="NCH607" s="608"/>
      <c r="NDB607" s="624"/>
      <c r="NDC607" s="608"/>
      <c r="NDD607" s="608"/>
      <c r="NDX607" s="624"/>
      <c r="NDY607" s="608"/>
      <c r="NDZ607" s="608"/>
      <c r="NET607" s="624"/>
      <c r="NEU607" s="608"/>
      <c r="NEV607" s="608"/>
      <c r="NFP607" s="624"/>
      <c r="NFQ607" s="608"/>
      <c r="NFR607" s="608"/>
      <c r="NGL607" s="624"/>
      <c r="NGM607" s="608"/>
      <c r="NGN607" s="608"/>
      <c r="NHH607" s="624"/>
      <c r="NHI607" s="608"/>
      <c r="NHJ607" s="608"/>
      <c r="NID607" s="624"/>
      <c r="NIE607" s="608"/>
      <c r="NIF607" s="608"/>
      <c r="NIZ607" s="624"/>
      <c r="NJA607" s="608"/>
      <c r="NJB607" s="608"/>
      <c r="NJV607" s="624"/>
      <c r="NJW607" s="608"/>
      <c r="NJX607" s="608"/>
      <c r="NKR607" s="624"/>
      <c r="NKS607" s="608"/>
      <c r="NKT607" s="608"/>
      <c r="NLN607" s="624"/>
      <c r="NLO607" s="608"/>
      <c r="NLP607" s="608"/>
      <c r="NMJ607" s="624"/>
      <c r="NMK607" s="608"/>
      <c r="NML607" s="608"/>
      <c r="NNF607" s="624"/>
      <c r="NNG607" s="608"/>
      <c r="NNH607" s="608"/>
      <c r="NOB607" s="624"/>
      <c r="NOC607" s="608"/>
      <c r="NOD607" s="608"/>
      <c r="NOX607" s="624"/>
      <c r="NOY607" s="608"/>
      <c r="NOZ607" s="608"/>
      <c r="NPT607" s="624"/>
      <c r="NPU607" s="608"/>
      <c r="NPV607" s="608"/>
      <c r="NQP607" s="624"/>
      <c r="NQQ607" s="608"/>
      <c r="NQR607" s="608"/>
      <c r="NRL607" s="624"/>
      <c r="NRM607" s="608"/>
      <c r="NRN607" s="608"/>
      <c r="NSH607" s="624"/>
      <c r="NSI607" s="608"/>
      <c r="NSJ607" s="608"/>
      <c r="NTD607" s="624"/>
      <c r="NTE607" s="608"/>
      <c r="NTF607" s="608"/>
      <c r="NTZ607" s="624"/>
      <c r="NUA607" s="608"/>
      <c r="NUB607" s="608"/>
      <c r="NUV607" s="624"/>
      <c r="NUW607" s="608"/>
      <c r="NUX607" s="608"/>
      <c r="NVR607" s="624"/>
      <c r="NVS607" s="608"/>
      <c r="NVT607" s="608"/>
      <c r="NWN607" s="624"/>
      <c r="NWO607" s="608"/>
      <c r="NWP607" s="608"/>
      <c r="NXJ607" s="624"/>
      <c r="NXK607" s="608"/>
      <c r="NXL607" s="608"/>
      <c r="NYF607" s="624"/>
      <c r="NYG607" s="608"/>
      <c r="NYH607" s="608"/>
      <c r="NZB607" s="624"/>
      <c r="NZC607" s="608"/>
      <c r="NZD607" s="608"/>
      <c r="NZX607" s="624"/>
      <c r="NZY607" s="608"/>
      <c r="NZZ607" s="608"/>
      <c r="OAT607" s="624"/>
      <c r="OAU607" s="608"/>
      <c r="OAV607" s="608"/>
      <c r="OBP607" s="624"/>
      <c r="OBQ607" s="608"/>
      <c r="OBR607" s="608"/>
      <c r="OCL607" s="624"/>
      <c r="OCM607" s="608"/>
      <c r="OCN607" s="608"/>
      <c r="ODH607" s="624"/>
      <c r="ODI607" s="608"/>
      <c r="ODJ607" s="608"/>
      <c r="OED607" s="624"/>
      <c r="OEE607" s="608"/>
      <c r="OEF607" s="608"/>
      <c r="OEZ607" s="624"/>
      <c r="OFA607" s="608"/>
      <c r="OFB607" s="608"/>
      <c r="OFV607" s="624"/>
      <c r="OFW607" s="608"/>
      <c r="OFX607" s="608"/>
      <c r="OGR607" s="624"/>
      <c r="OGS607" s="608"/>
      <c r="OGT607" s="608"/>
      <c r="OHN607" s="624"/>
      <c r="OHO607" s="608"/>
      <c r="OHP607" s="608"/>
      <c r="OIJ607" s="624"/>
      <c r="OIK607" s="608"/>
      <c r="OIL607" s="608"/>
      <c r="OJF607" s="624"/>
      <c r="OJG607" s="608"/>
      <c r="OJH607" s="608"/>
      <c r="OKB607" s="624"/>
      <c r="OKC607" s="608"/>
      <c r="OKD607" s="608"/>
      <c r="OKX607" s="624"/>
      <c r="OKY607" s="608"/>
      <c r="OKZ607" s="608"/>
      <c r="OLT607" s="624"/>
      <c r="OLU607" s="608"/>
      <c r="OLV607" s="608"/>
      <c r="OMP607" s="624"/>
      <c r="OMQ607" s="608"/>
      <c r="OMR607" s="608"/>
      <c r="ONL607" s="624"/>
      <c r="ONM607" s="608"/>
      <c r="ONN607" s="608"/>
      <c r="OOH607" s="624"/>
      <c r="OOI607" s="608"/>
      <c r="OOJ607" s="608"/>
      <c r="OPD607" s="624"/>
      <c r="OPE607" s="608"/>
      <c r="OPF607" s="608"/>
      <c r="OPZ607" s="624"/>
      <c r="OQA607" s="608"/>
      <c r="OQB607" s="608"/>
      <c r="OQV607" s="624"/>
      <c r="OQW607" s="608"/>
      <c r="OQX607" s="608"/>
      <c r="ORR607" s="624"/>
      <c r="ORS607" s="608"/>
      <c r="ORT607" s="608"/>
      <c r="OSN607" s="624"/>
      <c r="OSO607" s="608"/>
      <c r="OSP607" s="608"/>
      <c r="OTJ607" s="624"/>
      <c r="OTK607" s="608"/>
      <c r="OTL607" s="608"/>
      <c r="OUF607" s="624"/>
      <c r="OUG607" s="608"/>
      <c r="OUH607" s="608"/>
      <c r="OVB607" s="624"/>
      <c r="OVC607" s="608"/>
      <c r="OVD607" s="608"/>
      <c r="OVX607" s="624"/>
      <c r="OVY607" s="608"/>
      <c r="OVZ607" s="608"/>
      <c r="OWT607" s="624"/>
      <c r="OWU607" s="608"/>
      <c r="OWV607" s="608"/>
      <c r="OXP607" s="624"/>
      <c r="OXQ607" s="608"/>
      <c r="OXR607" s="608"/>
      <c r="OYL607" s="624"/>
      <c r="OYM607" s="608"/>
      <c r="OYN607" s="608"/>
      <c r="OZH607" s="624"/>
      <c r="OZI607" s="608"/>
      <c r="OZJ607" s="608"/>
      <c r="PAD607" s="624"/>
      <c r="PAE607" s="608"/>
      <c r="PAF607" s="608"/>
      <c r="PAZ607" s="624"/>
      <c r="PBA607" s="608"/>
      <c r="PBB607" s="608"/>
      <c r="PBV607" s="624"/>
      <c r="PBW607" s="608"/>
      <c r="PBX607" s="608"/>
      <c r="PCR607" s="624"/>
      <c r="PCS607" s="608"/>
      <c r="PCT607" s="608"/>
      <c r="PDN607" s="624"/>
      <c r="PDO607" s="608"/>
      <c r="PDP607" s="608"/>
      <c r="PEJ607" s="624"/>
      <c r="PEK607" s="608"/>
      <c r="PEL607" s="608"/>
      <c r="PFF607" s="624"/>
      <c r="PFG607" s="608"/>
      <c r="PFH607" s="608"/>
      <c r="PGB607" s="624"/>
      <c r="PGC607" s="608"/>
      <c r="PGD607" s="608"/>
      <c r="PGX607" s="624"/>
      <c r="PGY607" s="608"/>
      <c r="PGZ607" s="608"/>
      <c r="PHT607" s="624"/>
      <c r="PHU607" s="608"/>
      <c r="PHV607" s="608"/>
      <c r="PIP607" s="624"/>
      <c r="PIQ607" s="608"/>
      <c r="PIR607" s="608"/>
      <c r="PJL607" s="624"/>
      <c r="PJM607" s="608"/>
      <c r="PJN607" s="608"/>
      <c r="PKH607" s="624"/>
      <c r="PKI607" s="608"/>
      <c r="PKJ607" s="608"/>
      <c r="PLD607" s="624"/>
      <c r="PLE607" s="608"/>
      <c r="PLF607" s="608"/>
      <c r="PLZ607" s="624"/>
      <c r="PMA607" s="608"/>
      <c r="PMB607" s="608"/>
      <c r="PMV607" s="624"/>
      <c r="PMW607" s="608"/>
      <c r="PMX607" s="608"/>
      <c r="PNR607" s="624"/>
      <c r="PNS607" s="608"/>
      <c r="PNT607" s="608"/>
      <c r="PON607" s="624"/>
      <c r="POO607" s="608"/>
      <c r="POP607" s="608"/>
      <c r="PPJ607" s="624"/>
      <c r="PPK607" s="608"/>
      <c r="PPL607" s="608"/>
      <c r="PQF607" s="624"/>
      <c r="PQG607" s="608"/>
      <c r="PQH607" s="608"/>
      <c r="PRB607" s="624"/>
      <c r="PRC607" s="608"/>
      <c r="PRD607" s="608"/>
      <c r="PRX607" s="624"/>
      <c r="PRY607" s="608"/>
      <c r="PRZ607" s="608"/>
      <c r="PST607" s="624"/>
      <c r="PSU607" s="608"/>
      <c r="PSV607" s="608"/>
      <c r="PTP607" s="624"/>
      <c r="PTQ607" s="608"/>
      <c r="PTR607" s="608"/>
      <c r="PUL607" s="624"/>
      <c r="PUM607" s="608"/>
      <c r="PUN607" s="608"/>
      <c r="PVH607" s="624"/>
      <c r="PVI607" s="608"/>
      <c r="PVJ607" s="608"/>
      <c r="PWD607" s="624"/>
      <c r="PWE607" s="608"/>
      <c r="PWF607" s="608"/>
      <c r="PWZ607" s="624"/>
      <c r="PXA607" s="608"/>
      <c r="PXB607" s="608"/>
      <c r="PXV607" s="624"/>
      <c r="PXW607" s="608"/>
      <c r="PXX607" s="608"/>
      <c r="PYR607" s="624"/>
      <c r="PYS607" s="608"/>
      <c r="PYT607" s="608"/>
      <c r="PZN607" s="624"/>
      <c r="PZO607" s="608"/>
      <c r="PZP607" s="608"/>
      <c r="QAJ607" s="624"/>
      <c r="QAK607" s="608"/>
      <c r="QAL607" s="608"/>
      <c r="QBF607" s="624"/>
      <c r="QBG607" s="608"/>
      <c r="QBH607" s="608"/>
      <c r="QCB607" s="624"/>
      <c r="QCC607" s="608"/>
      <c r="QCD607" s="608"/>
      <c r="QCX607" s="624"/>
      <c r="QCY607" s="608"/>
      <c r="QCZ607" s="608"/>
      <c r="QDT607" s="624"/>
      <c r="QDU607" s="608"/>
      <c r="QDV607" s="608"/>
      <c r="QEP607" s="624"/>
      <c r="QEQ607" s="608"/>
      <c r="QER607" s="608"/>
      <c r="QFL607" s="624"/>
      <c r="QFM607" s="608"/>
      <c r="QFN607" s="608"/>
      <c r="QGH607" s="624"/>
      <c r="QGI607" s="608"/>
      <c r="QGJ607" s="608"/>
      <c r="QHD607" s="624"/>
      <c r="QHE607" s="608"/>
      <c r="QHF607" s="608"/>
      <c r="QHZ607" s="624"/>
      <c r="QIA607" s="608"/>
      <c r="QIB607" s="608"/>
      <c r="QIV607" s="624"/>
      <c r="QIW607" s="608"/>
      <c r="QIX607" s="608"/>
      <c r="QJR607" s="624"/>
      <c r="QJS607" s="608"/>
      <c r="QJT607" s="608"/>
      <c r="QKN607" s="624"/>
      <c r="QKO607" s="608"/>
      <c r="QKP607" s="608"/>
      <c r="QLJ607" s="624"/>
      <c r="QLK607" s="608"/>
      <c r="QLL607" s="608"/>
      <c r="QMF607" s="624"/>
      <c r="QMG607" s="608"/>
      <c r="QMH607" s="608"/>
      <c r="QNB607" s="624"/>
      <c r="QNC607" s="608"/>
      <c r="QND607" s="608"/>
      <c r="QNX607" s="624"/>
      <c r="QNY607" s="608"/>
      <c r="QNZ607" s="608"/>
      <c r="QOT607" s="624"/>
      <c r="QOU607" s="608"/>
      <c r="QOV607" s="608"/>
      <c r="QPP607" s="624"/>
      <c r="QPQ607" s="608"/>
      <c r="QPR607" s="608"/>
      <c r="QQL607" s="624"/>
      <c r="QQM607" s="608"/>
      <c r="QQN607" s="608"/>
      <c r="QRH607" s="624"/>
      <c r="QRI607" s="608"/>
      <c r="QRJ607" s="608"/>
      <c r="QSD607" s="624"/>
      <c r="QSE607" s="608"/>
      <c r="QSF607" s="608"/>
      <c r="QSZ607" s="624"/>
      <c r="QTA607" s="608"/>
      <c r="QTB607" s="608"/>
      <c r="QTV607" s="624"/>
      <c r="QTW607" s="608"/>
      <c r="QTX607" s="608"/>
      <c r="QUR607" s="624"/>
      <c r="QUS607" s="608"/>
      <c r="QUT607" s="608"/>
      <c r="QVN607" s="624"/>
      <c r="QVO607" s="608"/>
      <c r="QVP607" s="608"/>
      <c r="QWJ607" s="624"/>
      <c r="QWK607" s="608"/>
      <c r="QWL607" s="608"/>
      <c r="QXF607" s="624"/>
      <c r="QXG607" s="608"/>
      <c r="QXH607" s="608"/>
      <c r="QYB607" s="624"/>
      <c r="QYC607" s="608"/>
      <c r="QYD607" s="608"/>
      <c r="QYX607" s="624"/>
      <c r="QYY607" s="608"/>
      <c r="QYZ607" s="608"/>
      <c r="QZT607" s="624"/>
      <c r="QZU607" s="608"/>
      <c r="QZV607" s="608"/>
      <c r="RAP607" s="624"/>
      <c r="RAQ607" s="608"/>
      <c r="RAR607" s="608"/>
      <c r="RBL607" s="624"/>
      <c r="RBM607" s="608"/>
      <c r="RBN607" s="608"/>
      <c r="RCH607" s="624"/>
      <c r="RCI607" s="608"/>
      <c r="RCJ607" s="608"/>
      <c r="RDD607" s="624"/>
      <c r="RDE607" s="608"/>
      <c r="RDF607" s="608"/>
      <c r="RDZ607" s="624"/>
      <c r="REA607" s="608"/>
      <c r="REB607" s="608"/>
      <c r="REV607" s="624"/>
      <c r="REW607" s="608"/>
      <c r="REX607" s="608"/>
      <c r="RFR607" s="624"/>
      <c r="RFS607" s="608"/>
      <c r="RFT607" s="608"/>
      <c r="RGN607" s="624"/>
      <c r="RGO607" s="608"/>
      <c r="RGP607" s="608"/>
      <c r="RHJ607" s="624"/>
      <c r="RHK607" s="608"/>
      <c r="RHL607" s="608"/>
      <c r="RIF607" s="624"/>
      <c r="RIG607" s="608"/>
      <c r="RIH607" s="608"/>
      <c r="RJB607" s="624"/>
      <c r="RJC607" s="608"/>
      <c r="RJD607" s="608"/>
      <c r="RJX607" s="624"/>
      <c r="RJY607" s="608"/>
      <c r="RJZ607" s="608"/>
      <c r="RKT607" s="624"/>
      <c r="RKU607" s="608"/>
      <c r="RKV607" s="608"/>
      <c r="RLP607" s="624"/>
      <c r="RLQ607" s="608"/>
      <c r="RLR607" s="608"/>
      <c r="RML607" s="624"/>
      <c r="RMM607" s="608"/>
      <c r="RMN607" s="608"/>
      <c r="RNH607" s="624"/>
      <c r="RNI607" s="608"/>
      <c r="RNJ607" s="608"/>
      <c r="ROD607" s="624"/>
      <c r="ROE607" s="608"/>
      <c r="ROF607" s="608"/>
      <c r="ROZ607" s="624"/>
      <c r="RPA607" s="608"/>
      <c r="RPB607" s="608"/>
      <c r="RPV607" s="624"/>
      <c r="RPW607" s="608"/>
      <c r="RPX607" s="608"/>
      <c r="RQR607" s="624"/>
      <c r="RQS607" s="608"/>
      <c r="RQT607" s="608"/>
      <c r="RRN607" s="624"/>
      <c r="RRO607" s="608"/>
      <c r="RRP607" s="608"/>
      <c r="RSJ607" s="624"/>
      <c r="RSK607" s="608"/>
      <c r="RSL607" s="608"/>
      <c r="RTF607" s="624"/>
      <c r="RTG607" s="608"/>
      <c r="RTH607" s="608"/>
      <c r="RUB607" s="624"/>
      <c r="RUC607" s="608"/>
      <c r="RUD607" s="608"/>
      <c r="RUX607" s="624"/>
      <c r="RUY607" s="608"/>
      <c r="RUZ607" s="608"/>
      <c r="RVT607" s="624"/>
      <c r="RVU607" s="608"/>
      <c r="RVV607" s="608"/>
      <c r="RWP607" s="624"/>
      <c r="RWQ607" s="608"/>
      <c r="RWR607" s="608"/>
      <c r="RXL607" s="624"/>
      <c r="RXM607" s="608"/>
      <c r="RXN607" s="608"/>
      <c r="RYH607" s="624"/>
      <c r="RYI607" s="608"/>
      <c r="RYJ607" s="608"/>
      <c r="RZD607" s="624"/>
      <c r="RZE607" s="608"/>
      <c r="RZF607" s="608"/>
      <c r="RZZ607" s="624"/>
      <c r="SAA607" s="608"/>
      <c r="SAB607" s="608"/>
      <c r="SAV607" s="624"/>
      <c r="SAW607" s="608"/>
      <c r="SAX607" s="608"/>
      <c r="SBR607" s="624"/>
      <c r="SBS607" s="608"/>
      <c r="SBT607" s="608"/>
      <c r="SCN607" s="624"/>
      <c r="SCO607" s="608"/>
      <c r="SCP607" s="608"/>
      <c r="SDJ607" s="624"/>
      <c r="SDK607" s="608"/>
      <c r="SDL607" s="608"/>
      <c r="SEF607" s="624"/>
      <c r="SEG607" s="608"/>
      <c r="SEH607" s="608"/>
      <c r="SFB607" s="624"/>
      <c r="SFC607" s="608"/>
      <c r="SFD607" s="608"/>
      <c r="SFX607" s="624"/>
      <c r="SFY607" s="608"/>
      <c r="SFZ607" s="608"/>
      <c r="SGT607" s="624"/>
      <c r="SGU607" s="608"/>
      <c r="SGV607" s="608"/>
      <c r="SHP607" s="624"/>
      <c r="SHQ607" s="608"/>
      <c r="SHR607" s="608"/>
      <c r="SIL607" s="624"/>
      <c r="SIM607" s="608"/>
      <c r="SIN607" s="608"/>
      <c r="SJH607" s="624"/>
      <c r="SJI607" s="608"/>
      <c r="SJJ607" s="608"/>
      <c r="SKD607" s="624"/>
      <c r="SKE607" s="608"/>
      <c r="SKF607" s="608"/>
      <c r="SKZ607" s="624"/>
      <c r="SLA607" s="608"/>
      <c r="SLB607" s="608"/>
      <c r="SLV607" s="624"/>
      <c r="SLW607" s="608"/>
      <c r="SLX607" s="608"/>
      <c r="SMR607" s="624"/>
      <c r="SMS607" s="608"/>
      <c r="SMT607" s="608"/>
      <c r="SNN607" s="624"/>
      <c r="SNO607" s="608"/>
      <c r="SNP607" s="608"/>
      <c r="SOJ607" s="624"/>
      <c r="SOK607" s="608"/>
      <c r="SOL607" s="608"/>
      <c r="SPF607" s="624"/>
      <c r="SPG607" s="608"/>
      <c r="SPH607" s="608"/>
      <c r="SQB607" s="624"/>
      <c r="SQC607" s="608"/>
      <c r="SQD607" s="608"/>
      <c r="SQX607" s="624"/>
      <c r="SQY607" s="608"/>
      <c r="SQZ607" s="608"/>
      <c r="SRT607" s="624"/>
      <c r="SRU607" s="608"/>
      <c r="SRV607" s="608"/>
      <c r="SSP607" s="624"/>
      <c r="SSQ607" s="608"/>
      <c r="SSR607" s="608"/>
      <c r="STL607" s="624"/>
      <c r="STM607" s="608"/>
      <c r="STN607" s="608"/>
      <c r="SUH607" s="624"/>
      <c r="SUI607" s="608"/>
      <c r="SUJ607" s="608"/>
      <c r="SVD607" s="624"/>
      <c r="SVE607" s="608"/>
      <c r="SVF607" s="608"/>
      <c r="SVZ607" s="624"/>
      <c r="SWA607" s="608"/>
      <c r="SWB607" s="608"/>
      <c r="SWV607" s="624"/>
      <c r="SWW607" s="608"/>
      <c r="SWX607" s="608"/>
      <c r="SXR607" s="624"/>
      <c r="SXS607" s="608"/>
      <c r="SXT607" s="608"/>
      <c r="SYN607" s="624"/>
      <c r="SYO607" s="608"/>
      <c r="SYP607" s="608"/>
      <c r="SZJ607" s="624"/>
      <c r="SZK607" s="608"/>
      <c r="SZL607" s="608"/>
      <c r="TAF607" s="624"/>
      <c r="TAG607" s="608"/>
      <c r="TAH607" s="608"/>
      <c r="TBB607" s="624"/>
      <c r="TBC607" s="608"/>
      <c r="TBD607" s="608"/>
      <c r="TBX607" s="624"/>
      <c r="TBY607" s="608"/>
      <c r="TBZ607" s="608"/>
      <c r="TCT607" s="624"/>
      <c r="TCU607" s="608"/>
      <c r="TCV607" s="608"/>
      <c r="TDP607" s="624"/>
      <c r="TDQ607" s="608"/>
      <c r="TDR607" s="608"/>
      <c r="TEL607" s="624"/>
      <c r="TEM607" s="608"/>
      <c r="TEN607" s="608"/>
      <c r="TFH607" s="624"/>
      <c r="TFI607" s="608"/>
      <c r="TFJ607" s="608"/>
      <c r="TGD607" s="624"/>
      <c r="TGE607" s="608"/>
      <c r="TGF607" s="608"/>
      <c r="TGZ607" s="624"/>
      <c r="THA607" s="608"/>
      <c r="THB607" s="608"/>
      <c r="THV607" s="624"/>
      <c r="THW607" s="608"/>
      <c r="THX607" s="608"/>
      <c r="TIR607" s="624"/>
      <c r="TIS607" s="608"/>
      <c r="TIT607" s="608"/>
      <c r="TJN607" s="624"/>
      <c r="TJO607" s="608"/>
      <c r="TJP607" s="608"/>
      <c r="TKJ607" s="624"/>
      <c r="TKK607" s="608"/>
      <c r="TKL607" s="608"/>
      <c r="TLF607" s="624"/>
      <c r="TLG607" s="608"/>
      <c r="TLH607" s="608"/>
      <c r="TMB607" s="624"/>
      <c r="TMC607" s="608"/>
      <c r="TMD607" s="608"/>
      <c r="TMX607" s="624"/>
      <c r="TMY607" s="608"/>
      <c r="TMZ607" s="608"/>
      <c r="TNT607" s="624"/>
      <c r="TNU607" s="608"/>
      <c r="TNV607" s="608"/>
      <c r="TOP607" s="624"/>
      <c r="TOQ607" s="608"/>
      <c r="TOR607" s="608"/>
      <c r="TPL607" s="624"/>
      <c r="TPM607" s="608"/>
      <c r="TPN607" s="608"/>
      <c r="TQH607" s="624"/>
      <c r="TQI607" s="608"/>
      <c r="TQJ607" s="608"/>
      <c r="TRD607" s="624"/>
      <c r="TRE607" s="608"/>
      <c r="TRF607" s="608"/>
      <c r="TRZ607" s="624"/>
      <c r="TSA607" s="608"/>
      <c r="TSB607" s="608"/>
      <c r="TSV607" s="624"/>
      <c r="TSW607" s="608"/>
      <c r="TSX607" s="608"/>
      <c r="TTR607" s="624"/>
      <c r="TTS607" s="608"/>
      <c r="TTT607" s="608"/>
      <c r="TUN607" s="624"/>
      <c r="TUO607" s="608"/>
      <c r="TUP607" s="608"/>
      <c r="TVJ607" s="624"/>
      <c r="TVK607" s="608"/>
      <c r="TVL607" s="608"/>
      <c r="TWF607" s="624"/>
      <c r="TWG607" s="608"/>
      <c r="TWH607" s="608"/>
      <c r="TXB607" s="624"/>
      <c r="TXC607" s="608"/>
      <c r="TXD607" s="608"/>
      <c r="TXX607" s="624"/>
      <c r="TXY607" s="608"/>
      <c r="TXZ607" s="608"/>
      <c r="TYT607" s="624"/>
      <c r="TYU607" s="608"/>
      <c r="TYV607" s="608"/>
      <c r="TZP607" s="624"/>
      <c r="TZQ607" s="608"/>
      <c r="TZR607" s="608"/>
      <c r="UAL607" s="624"/>
      <c r="UAM607" s="608"/>
      <c r="UAN607" s="608"/>
      <c r="UBH607" s="624"/>
      <c r="UBI607" s="608"/>
      <c r="UBJ607" s="608"/>
      <c r="UCD607" s="624"/>
      <c r="UCE607" s="608"/>
      <c r="UCF607" s="608"/>
      <c r="UCZ607" s="624"/>
      <c r="UDA607" s="608"/>
      <c r="UDB607" s="608"/>
      <c r="UDV607" s="624"/>
      <c r="UDW607" s="608"/>
      <c r="UDX607" s="608"/>
      <c r="UER607" s="624"/>
      <c r="UES607" s="608"/>
      <c r="UET607" s="608"/>
      <c r="UFN607" s="624"/>
      <c r="UFO607" s="608"/>
      <c r="UFP607" s="608"/>
      <c r="UGJ607" s="624"/>
      <c r="UGK607" s="608"/>
      <c r="UGL607" s="608"/>
      <c r="UHF607" s="624"/>
      <c r="UHG607" s="608"/>
      <c r="UHH607" s="608"/>
      <c r="UIB607" s="624"/>
      <c r="UIC607" s="608"/>
      <c r="UID607" s="608"/>
      <c r="UIX607" s="624"/>
      <c r="UIY607" s="608"/>
      <c r="UIZ607" s="608"/>
      <c r="UJT607" s="624"/>
      <c r="UJU607" s="608"/>
      <c r="UJV607" s="608"/>
      <c r="UKP607" s="624"/>
      <c r="UKQ607" s="608"/>
      <c r="UKR607" s="608"/>
      <c r="ULL607" s="624"/>
      <c r="ULM607" s="608"/>
      <c r="ULN607" s="608"/>
      <c r="UMH607" s="624"/>
      <c r="UMI607" s="608"/>
      <c r="UMJ607" s="608"/>
      <c r="UND607" s="624"/>
      <c r="UNE607" s="608"/>
      <c r="UNF607" s="608"/>
      <c r="UNZ607" s="624"/>
      <c r="UOA607" s="608"/>
      <c r="UOB607" s="608"/>
      <c r="UOV607" s="624"/>
      <c r="UOW607" s="608"/>
      <c r="UOX607" s="608"/>
      <c r="UPR607" s="624"/>
      <c r="UPS607" s="608"/>
      <c r="UPT607" s="608"/>
      <c r="UQN607" s="624"/>
      <c r="UQO607" s="608"/>
      <c r="UQP607" s="608"/>
      <c r="URJ607" s="624"/>
      <c r="URK607" s="608"/>
      <c r="URL607" s="608"/>
      <c r="USF607" s="624"/>
      <c r="USG607" s="608"/>
      <c r="USH607" s="608"/>
      <c r="UTB607" s="624"/>
      <c r="UTC607" s="608"/>
      <c r="UTD607" s="608"/>
      <c r="UTX607" s="624"/>
      <c r="UTY607" s="608"/>
      <c r="UTZ607" s="608"/>
      <c r="UUT607" s="624"/>
      <c r="UUU607" s="608"/>
      <c r="UUV607" s="608"/>
      <c r="UVP607" s="624"/>
      <c r="UVQ607" s="608"/>
      <c r="UVR607" s="608"/>
      <c r="UWL607" s="624"/>
      <c r="UWM607" s="608"/>
      <c r="UWN607" s="608"/>
      <c r="UXH607" s="624"/>
      <c r="UXI607" s="608"/>
      <c r="UXJ607" s="608"/>
      <c r="UYD607" s="624"/>
      <c r="UYE607" s="608"/>
      <c r="UYF607" s="608"/>
      <c r="UYZ607" s="624"/>
      <c r="UZA607" s="608"/>
      <c r="UZB607" s="608"/>
      <c r="UZV607" s="624"/>
      <c r="UZW607" s="608"/>
      <c r="UZX607" s="608"/>
      <c r="VAR607" s="624"/>
      <c r="VAS607" s="608"/>
      <c r="VAT607" s="608"/>
      <c r="VBN607" s="624"/>
      <c r="VBO607" s="608"/>
      <c r="VBP607" s="608"/>
      <c r="VCJ607" s="624"/>
      <c r="VCK607" s="608"/>
      <c r="VCL607" s="608"/>
      <c r="VDF607" s="624"/>
      <c r="VDG607" s="608"/>
      <c r="VDH607" s="608"/>
      <c r="VEB607" s="624"/>
      <c r="VEC607" s="608"/>
      <c r="VED607" s="608"/>
      <c r="VEX607" s="624"/>
      <c r="VEY607" s="608"/>
      <c r="VEZ607" s="608"/>
      <c r="VFT607" s="624"/>
      <c r="VFU607" s="608"/>
      <c r="VFV607" s="608"/>
      <c r="VGP607" s="624"/>
      <c r="VGQ607" s="608"/>
      <c r="VGR607" s="608"/>
      <c r="VHL607" s="624"/>
      <c r="VHM607" s="608"/>
      <c r="VHN607" s="608"/>
      <c r="VIH607" s="624"/>
      <c r="VII607" s="608"/>
      <c r="VIJ607" s="608"/>
      <c r="VJD607" s="624"/>
      <c r="VJE607" s="608"/>
      <c r="VJF607" s="608"/>
      <c r="VJZ607" s="624"/>
      <c r="VKA607" s="608"/>
      <c r="VKB607" s="608"/>
      <c r="VKV607" s="624"/>
      <c r="VKW607" s="608"/>
      <c r="VKX607" s="608"/>
      <c r="VLR607" s="624"/>
      <c r="VLS607" s="608"/>
      <c r="VLT607" s="608"/>
      <c r="VMN607" s="624"/>
      <c r="VMO607" s="608"/>
      <c r="VMP607" s="608"/>
      <c r="VNJ607" s="624"/>
      <c r="VNK607" s="608"/>
      <c r="VNL607" s="608"/>
      <c r="VOF607" s="624"/>
      <c r="VOG607" s="608"/>
      <c r="VOH607" s="608"/>
      <c r="VPB607" s="624"/>
      <c r="VPC607" s="608"/>
      <c r="VPD607" s="608"/>
      <c r="VPX607" s="624"/>
      <c r="VPY607" s="608"/>
      <c r="VPZ607" s="608"/>
      <c r="VQT607" s="624"/>
      <c r="VQU607" s="608"/>
      <c r="VQV607" s="608"/>
      <c r="VRP607" s="624"/>
      <c r="VRQ607" s="608"/>
      <c r="VRR607" s="608"/>
      <c r="VSL607" s="624"/>
      <c r="VSM607" s="608"/>
      <c r="VSN607" s="608"/>
      <c r="VTH607" s="624"/>
      <c r="VTI607" s="608"/>
      <c r="VTJ607" s="608"/>
      <c r="VUD607" s="624"/>
      <c r="VUE607" s="608"/>
      <c r="VUF607" s="608"/>
      <c r="VUZ607" s="624"/>
      <c r="VVA607" s="608"/>
      <c r="VVB607" s="608"/>
      <c r="VVV607" s="624"/>
      <c r="VVW607" s="608"/>
      <c r="VVX607" s="608"/>
      <c r="VWR607" s="624"/>
      <c r="VWS607" s="608"/>
      <c r="VWT607" s="608"/>
      <c r="VXN607" s="624"/>
      <c r="VXO607" s="608"/>
      <c r="VXP607" s="608"/>
      <c r="VYJ607" s="624"/>
      <c r="VYK607" s="608"/>
      <c r="VYL607" s="608"/>
      <c r="VZF607" s="624"/>
      <c r="VZG607" s="608"/>
      <c r="VZH607" s="608"/>
      <c r="WAB607" s="624"/>
      <c r="WAC607" s="608"/>
      <c r="WAD607" s="608"/>
      <c r="WAX607" s="624"/>
      <c r="WAY607" s="608"/>
      <c r="WAZ607" s="608"/>
      <c r="WBT607" s="624"/>
      <c r="WBU607" s="608"/>
      <c r="WBV607" s="608"/>
      <c r="WCP607" s="624"/>
      <c r="WCQ607" s="608"/>
      <c r="WCR607" s="608"/>
      <c r="WDL607" s="624"/>
      <c r="WDM607" s="608"/>
      <c r="WDN607" s="608"/>
      <c r="WEH607" s="624"/>
      <c r="WEI607" s="608"/>
      <c r="WEJ607" s="608"/>
      <c r="WFD607" s="624"/>
      <c r="WFE607" s="608"/>
      <c r="WFF607" s="608"/>
      <c r="WFZ607" s="624"/>
      <c r="WGA607" s="608"/>
      <c r="WGB607" s="608"/>
      <c r="WGV607" s="624"/>
      <c r="WGW607" s="608"/>
      <c r="WGX607" s="608"/>
      <c r="WHR607" s="624"/>
      <c r="WHS607" s="608"/>
      <c r="WHT607" s="608"/>
      <c r="WIN607" s="624"/>
      <c r="WIO607" s="608"/>
      <c r="WIP607" s="608"/>
      <c r="WJJ607" s="624"/>
      <c r="WJK607" s="608"/>
      <c r="WJL607" s="608"/>
      <c r="WKF607" s="624"/>
      <c r="WKG607" s="608"/>
      <c r="WKH607" s="608"/>
      <c r="WLB607" s="624"/>
      <c r="WLC607" s="608"/>
      <c r="WLD607" s="608"/>
      <c r="WLX607" s="624"/>
      <c r="WLY607" s="608"/>
      <c r="WLZ607" s="608"/>
      <c r="WMT607" s="624"/>
      <c r="WMU607" s="608"/>
      <c r="WMV607" s="608"/>
      <c r="WNP607" s="624"/>
      <c r="WNQ607" s="608"/>
      <c r="WNR607" s="608"/>
      <c r="WOL607" s="624"/>
      <c r="WOM607" s="608"/>
      <c r="WON607" s="608"/>
      <c r="WPH607" s="624"/>
      <c r="WPI607" s="608"/>
      <c r="WPJ607" s="608"/>
      <c r="WQD607" s="624"/>
      <c r="WQE607" s="608"/>
      <c r="WQF607" s="608"/>
      <c r="WQZ607" s="624"/>
      <c r="WRA607" s="608"/>
      <c r="WRB607" s="608"/>
      <c r="WRV607" s="624"/>
      <c r="WRW607" s="608"/>
      <c r="WRX607" s="608"/>
      <c r="WSR607" s="624"/>
      <c r="WSS607" s="608"/>
      <c r="WST607" s="608"/>
      <c r="WTN607" s="624"/>
      <c r="WTO607" s="608"/>
      <c r="WTP607" s="608"/>
      <c r="WUJ607" s="624"/>
      <c r="WUK607" s="608"/>
      <c r="WUL607" s="608"/>
      <c r="WVF607" s="624"/>
      <c r="WVG607" s="608"/>
      <c r="WVH607" s="608"/>
      <c r="WWB607" s="624"/>
      <c r="WWC607" s="608"/>
      <c r="WWD607" s="608"/>
      <c r="WWX607" s="624"/>
      <c r="WWY607" s="608"/>
      <c r="WWZ607" s="608"/>
      <c r="WXT607" s="624"/>
      <c r="WXU607" s="608"/>
      <c r="WXV607" s="608"/>
      <c r="WYP607" s="624"/>
      <c r="WYQ607" s="608"/>
      <c r="WYR607" s="608"/>
      <c r="WZL607" s="624"/>
      <c r="WZM607" s="608"/>
      <c r="WZN607" s="608"/>
      <c r="XAH607" s="624"/>
      <c r="XAI607" s="608"/>
      <c r="XAJ607" s="608"/>
      <c r="XBD607" s="624"/>
      <c r="XBE607" s="608"/>
      <c r="XBF607" s="608"/>
      <c r="XBZ607" s="624"/>
      <c r="XCA607" s="608"/>
      <c r="XCB607" s="608"/>
      <c r="XCV607" s="624"/>
      <c r="XCW607" s="608"/>
      <c r="XCX607" s="608"/>
    </row>
    <row r="608" spans="1:1014 1034:2048 2068:3060 3080:4094 4114:5106 5126:6140 6160:7152 7172:8186 8206:9198 9218:10232 10252:12278 12298:13312 13332:14324 14344:15358 15378:16326">
      <c r="A608" s="524" t="s">
        <v>881</v>
      </c>
      <c r="L608" s="88">
        <v>-15</v>
      </c>
      <c r="M608" s="88">
        <v>0</v>
      </c>
      <c r="N608" s="88">
        <v>4</v>
      </c>
      <c r="O608" s="88">
        <v>-11</v>
      </c>
      <c r="P608" s="88">
        <v>-7</v>
      </c>
      <c r="Q608" s="88">
        <v>2</v>
      </c>
      <c r="R608" s="88">
        <v>1</v>
      </c>
      <c r="S608" s="88">
        <v>4</v>
      </c>
    </row>
    <row r="609" spans="1:1014 1034:2048 2068:3060 3080:4094 4114:5106 5126:6140 6160:7152 7172:8186 8206:9198 9218:10232 10252:12278 12298:13312 13332:14324 14344:15358 15378:16326">
      <c r="A609" s="524" t="s">
        <v>882</v>
      </c>
      <c r="L609" s="88">
        <v>1</v>
      </c>
      <c r="M609" s="88">
        <v>0</v>
      </c>
      <c r="N609" s="88">
        <v>0</v>
      </c>
      <c r="O609" s="88">
        <v>-2</v>
      </c>
      <c r="P609" s="88">
        <v>-4</v>
      </c>
      <c r="Q609" s="88">
        <v>-5</v>
      </c>
      <c r="R609" s="88">
        <v>-2</v>
      </c>
      <c r="S609" s="88">
        <v>1</v>
      </c>
    </row>
    <row r="610" spans="1:1014 1034:2048 2068:3060 3080:4094 4114:5106 5126:6140 6160:7152 7172:8186 8206:9198 9218:10232 10252:12278 12298:13312 13332:14324 14344:15358 15378:16326" s="514" customFormat="1">
      <c r="A610" s="514" t="s">
        <v>257</v>
      </c>
      <c r="J610" s="624"/>
      <c r="K610" s="608"/>
      <c r="L610" s="608">
        <v>-14</v>
      </c>
      <c r="M610" s="514">
        <v>0</v>
      </c>
      <c r="N610" s="514">
        <v>4</v>
      </c>
      <c r="O610" s="514">
        <v>-13</v>
      </c>
      <c r="P610" s="514">
        <v>-12</v>
      </c>
      <c r="Q610" s="514">
        <v>-3</v>
      </c>
      <c r="R610" s="514">
        <v>-1</v>
      </c>
      <c r="S610" s="514">
        <v>4</v>
      </c>
      <c r="T610" s="88"/>
      <c r="U610" s="88"/>
      <c r="V610" s="2"/>
      <c r="W610" s="40"/>
      <c r="X610" s="40"/>
      <c r="Y610" s="88"/>
      <c r="Z610" s="88"/>
      <c r="AA610" s="88"/>
      <c r="AB610" s="88"/>
      <c r="AC610" s="88"/>
      <c r="AD610" s="88"/>
      <c r="AE610" s="88"/>
      <c r="AF610" s="88"/>
      <c r="AG610" s="88"/>
      <c r="AH610" s="88"/>
      <c r="AI610" s="88"/>
      <c r="AJ610" s="88"/>
      <c r="AK610" s="88"/>
      <c r="AL610" s="88"/>
      <c r="AM610" s="88"/>
      <c r="AN610" s="88"/>
      <c r="AO610" s="88"/>
      <c r="AP610" s="88"/>
      <c r="AQ610" s="88"/>
      <c r="AR610" s="2"/>
      <c r="AS610" s="40"/>
      <c r="AT610" s="40"/>
      <c r="AU610" s="88"/>
      <c r="AV610" s="88"/>
      <c r="AW610" s="88"/>
      <c r="AX610" s="88"/>
      <c r="AY610" s="88"/>
      <c r="AZ610" s="88"/>
      <c r="BA610" s="88"/>
      <c r="BB610" s="88"/>
      <c r="BC610" s="88"/>
      <c r="BD610" s="88"/>
      <c r="BE610" s="88"/>
      <c r="BF610" s="88"/>
      <c r="BG610" s="88"/>
      <c r="BH610" s="88"/>
      <c r="BI610" s="88"/>
      <c r="BJ610" s="88"/>
      <c r="BK610" s="88"/>
      <c r="BL610" s="88"/>
      <c r="BM610" s="88"/>
      <c r="BN610" s="2"/>
      <c r="BO610" s="40"/>
      <c r="BP610" s="40"/>
      <c r="BQ610" s="88"/>
      <c r="BR610" s="88"/>
      <c r="BS610" s="88"/>
      <c r="BT610" s="88"/>
      <c r="BU610" s="88"/>
      <c r="BV610" s="88"/>
      <c r="BW610" s="88"/>
      <c r="BX610" s="88"/>
      <c r="BY610" s="88"/>
      <c r="BZ610" s="88"/>
      <c r="CA610" s="88"/>
      <c r="CB610" s="88"/>
      <c r="CC610" s="88"/>
      <c r="CD610" s="88"/>
      <c r="CE610" s="88"/>
      <c r="CF610" s="88"/>
      <c r="CG610" s="88"/>
      <c r="CH610" s="88"/>
      <c r="CI610" s="88"/>
      <c r="CJ610" s="2"/>
      <c r="CK610" s="40"/>
      <c r="CL610" s="40"/>
      <c r="CM610" s="88"/>
      <c r="CN610" s="88"/>
      <c r="CO610" s="88"/>
      <c r="CP610" s="88"/>
      <c r="CQ610" s="88"/>
      <c r="CR610" s="88"/>
      <c r="CS610" s="88"/>
      <c r="CT610" s="88"/>
      <c r="CU610" s="88"/>
      <c r="CV610" s="88"/>
      <c r="CW610" s="88"/>
      <c r="CX610" s="88"/>
      <c r="CY610" s="88"/>
      <c r="CZ610" s="88"/>
      <c r="DA610" s="88"/>
      <c r="DB610" s="88"/>
      <c r="DC610" s="88"/>
      <c r="DD610" s="88"/>
      <c r="DE610" s="88"/>
      <c r="DF610" s="2"/>
      <c r="DG610" s="40"/>
      <c r="DH610" s="40"/>
      <c r="DI610" s="88"/>
      <c r="DJ610" s="88"/>
      <c r="DK610" s="88"/>
      <c r="DL610" s="88"/>
      <c r="DM610" s="88"/>
      <c r="DN610" s="88"/>
      <c r="DO610" s="88"/>
      <c r="DP610" s="88"/>
      <c r="DQ610" s="88"/>
      <c r="DR610" s="88"/>
      <c r="DS610" s="88"/>
      <c r="DT610" s="88"/>
      <c r="DU610" s="88"/>
      <c r="DV610" s="88"/>
      <c r="DW610" s="88"/>
      <c r="DX610" s="88"/>
      <c r="DY610" s="88"/>
      <c r="DZ610" s="88"/>
      <c r="EA610" s="88"/>
      <c r="EB610" s="2"/>
      <c r="EC610" s="40"/>
      <c r="ED610" s="40"/>
      <c r="EE610" s="88"/>
      <c r="EF610" s="88"/>
      <c r="EG610" s="88"/>
      <c r="EH610" s="88"/>
      <c r="EI610" s="88"/>
      <c r="EJ610" s="88"/>
      <c r="EK610" s="88"/>
      <c r="EL610" s="88"/>
      <c r="EM610" s="88"/>
      <c r="EN610" s="88"/>
      <c r="EO610" s="88"/>
      <c r="EP610" s="88"/>
      <c r="EQ610" s="88"/>
      <c r="ER610" s="88"/>
      <c r="ES610" s="88"/>
      <c r="ET610" s="88"/>
      <c r="EU610" s="88"/>
      <c r="EV610" s="88"/>
      <c r="EW610" s="88"/>
      <c r="EX610" s="2"/>
      <c r="EY610" s="40"/>
      <c r="EZ610" s="40"/>
      <c r="FA610" s="88"/>
      <c r="FB610" s="88"/>
      <c r="FC610" s="88"/>
      <c r="FD610" s="88"/>
      <c r="FE610" s="88"/>
      <c r="FF610" s="88"/>
      <c r="FG610" s="88"/>
      <c r="FH610" s="88"/>
      <c r="FI610" s="88"/>
      <c r="FJ610" s="88"/>
      <c r="FK610" s="88"/>
      <c r="FL610" s="88"/>
      <c r="FM610" s="88"/>
      <c r="FN610" s="88"/>
      <c r="FO610" s="88"/>
      <c r="FP610" s="88"/>
      <c r="FQ610" s="88"/>
      <c r="FR610" s="88"/>
      <c r="FS610" s="88"/>
      <c r="FT610" s="2"/>
      <c r="FU610" s="40"/>
      <c r="FV610" s="40"/>
      <c r="FW610" s="88"/>
      <c r="FX610" s="88"/>
      <c r="FY610" s="88"/>
      <c r="FZ610" s="88"/>
      <c r="GA610" s="88"/>
      <c r="GB610" s="88"/>
      <c r="GC610" s="88"/>
      <c r="GD610" s="88"/>
      <c r="GE610" s="88"/>
      <c r="GF610" s="88"/>
      <c r="GG610" s="88"/>
      <c r="GH610" s="88"/>
      <c r="GI610" s="88"/>
      <c r="GJ610" s="88"/>
      <c r="GK610" s="88"/>
      <c r="GL610" s="88"/>
      <c r="GM610" s="88"/>
      <c r="GN610" s="88"/>
      <c r="GO610" s="88"/>
      <c r="GP610" s="2"/>
      <c r="GQ610" s="40"/>
      <c r="GR610" s="40"/>
      <c r="GS610" s="88"/>
      <c r="GT610" s="88"/>
      <c r="GU610" s="88"/>
      <c r="GV610" s="88"/>
      <c r="GW610" s="88"/>
      <c r="GX610" s="88"/>
      <c r="GY610" s="88"/>
      <c r="GZ610" s="88"/>
      <c r="HA610" s="88"/>
      <c r="HB610" s="88"/>
      <c r="HC610" s="88"/>
      <c r="HD610" s="88"/>
      <c r="HE610" s="88"/>
      <c r="HF610" s="88"/>
      <c r="HG610" s="88"/>
      <c r="HH610" s="88"/>
      <c r="HI610" s="88"/>
      <c r="HJ610" s="88"/>
      <c r="HK610" s="88"/>
      <c r="HL610" s="2"/>
      <c r="HM610" s="40"/>
      <c r="HN610" s="40"/>
      <c r="HO610" s="88"/>
      <c r="HP610" s="88"/>
      <c r="HQ610" s="88"/>
      <c r="HR610" s="88"/>
      <c r="HS610" s="88"/>
      <c r="HT610" s="88"/>
      <c r="HU610" s="88"/>
      <c r="HV610" s="88"/>
      <c r="HW610" s="88"/>
      <c r="HX610" s="88"/>
      <c r="HY610" s="88"/>
      <c r="HZ610" s="88"/>
      <c r="IA610" s="88"/>
      <c r="IB610" s="88"/>
      <c r="IC610" s="88"/>
      <c r="ID610" s="88"/>
      <c r="IE610" s="88"/>
      <c r="IF610" s="88"/>
      <c r="IG610" s="88"/>
      <c r="IH610" s="2"/>
      <c r="II610" s="40"/>
      <c r="IJ610" s="40"/>
      <c r="IK610" s="88"/>
      <c r="IL610" s="88"/>
      <c r="IM610" s="88"/>
      <c r="IN610" s="88"/>
      <c r="IO610" s="88"/>
      <c r="IP610" s="88"/>
      <c r="IQ610" s="88"/>
      <c r="IR610" s="88"/>
      <c r="IS610" s="88"/>
      <c r="IT610" s="88"/>
      <c r="IU610" s="88"/>
      <c r="IV610" s="88"/>
      <c r="IW610" s="88"/>
      <c r="IX610" s="88"/>
      <c r="IY610" s="88"/>
      <c r="IZ610" s="88"/>
      <c r="JA610" s="88"/>
      <c r="JB610" s="88"/>
      <c r="JC610" s="88"/>
      <c r="JD610" s="2"/>
      <c r="JE610" s="40"/>
      <c r="JF610" s="40"/>
      <c r="JG610" s="88"/>
      <c r="JH610" s="88"/>
      <c r="JI610" s="88"/>
      <c r="JJ610" s="88"/>
      <c r="JK610" s="88"/>
      <c r="JL610" s="88"/>
      <c r="JM610" s="88"/>
      <c r="JZ610" s="624"/>
      <c r="KA610" s="608"/>
      <c r="KB610" s="608"/>
      <c r="KV610" s="624"/>
      <c r="KW610" s="608"/>
      <c r="KX610" s="608"/>
      <c r="LR610" s="624"/>
      <c r="LS610" s="608"/>
      <c r="LT610" s="608"/>
      <c r="MN610" s="624"/>
      <c r="MO610" s="608"/>
      <c r="MP610" s="608"/>
      <c r="NJ610" s="624"/>
      <c r="NK610" s="608"/>
      <c r="NL610" s="608"/>
      <c r="OF610" s="624"/>
      <c r="OG610" s="608"/>
      <c r="OH610" s="608"/>
      <c r="PB610" s="624"/>
      <c r="PC610" s="608"/>
      <c r="PD610" s="608"/>
      <c r="PX610" s="624"/>
      <c r="PY610" s="608"/>
      <c r="PZ610" s="608"/>
      <c r="QT610" s="624"/>
      <c r="QU610" s="608"/>
      <c r="QV610" s="608"/>
      <c r="RP610" s="624"/>
      <c r="RQ610" s="608"/>
      <c r="RR610" s="608"/>
      <c r="SL610" s="624"/>
      <c r="SM610" s="608"/>
      <c r="SN610" s="608"/>
      <c r="TH610" s="624"/>
      <c r="TI610" s="608"/>
      <c r="TJ610" s="608"/>
      <c r="UD610" s="624"/>
      <c r="UE610" s="608"/>
      <c r="UF610" s="608"/>
      <c r="UZ610" s="624"/>
      <c r="VA610" s="608"/>
      <c r="VB610" s="608"/>
      <c r="VV610" s="624"/>
      <c r="VW610" s="608"/>
      <c r="VX610" s="608"/>
      <c r="WR610" s="624"/>
      <c r="WS610" s="608"/>
      <c r="WT610" s="608"/>
      <c r="XN610" s="624"/>
      <c r="XO610" s="608"/>
      <c r="XP610" s="608"/>
      <c r="YJ610" s="624"/>
      <c r="YK610" s="608"/>
      <c r="YL610" s="608"/>
      <c r="ZF610" s="624"/>
      <c r="ZG610" s="608"/>
      <c r="ZH610" s="608"/>
      <c r="AAB610" s="624"/>
      <c r="AAC610" s="608"/>
      <c r="AAD610" s="608"/>
      <c r="AAX610" s="624"/>
      <c r="AAY610" s="608"/>
      <c r="AAZ610" s="608"/>
      <c r="ABT610" s="624"/>
      <c r="ABU610" s="608"/>
      <c r="ABV610" s="608"/>
      <c r="ACP610" s="624"/>
      <c r="ACQ610" s="608"/>
      <c r="ACR610" s="608"/>
      <c r="ADL610" s="624"/>
      <c r="ADM610" s="608"/>
      <c r="ADN610" s="608"/>
      <c r="AEH610" s="624"/>
      <c r="AEI610" s="608"/>
      <c r="AEJ610" s="608"/>
      <c r="AFD610" s="624"/>
      <c r="AFE610" s="608"/>
      <c r="AFF610" s="608"/>
      <c r="AFZ610" s="624"/>
      <c r="AGA610" s="608"/>
      <c r="AGB610" s="608"/>
      <c r="AGV610" s="624"/>
      <c r="AGW610" s="608"/>
      <c r="AGX610" s="608"/>
      <c r="AHR610" s="624"/>
      <c r="AHS610" s="608"/>
      <c r="AHT610" s="608"/>
      <c r="AIN610" s="624"/>
      <c r="AIO610" s="608"/>
      <c r="AIP610" s="608"/>
      <c r="AJJ610" s="624"/>
      <c r="AJK610" s="608"/>
      <c r="AJL610" s="608"/>
      <c r="AKF610" s="624"/>
      <c r="AKG610" s="608"/>
      <c r="AKH610" s="608"/>
      <c r="ALB610" s="624"/>
      <c r="ALC610" s="608"/>
      <c r="ALD610" s="608"/>
      <c r="ALX610" s="624"/>
      <c r="ALY610" s="608"/>
      <c r="ALZ610" s="608"/>
      <c r="AMT610" s="624"/>
      <c r="AMU610" s="608"/>
      <c r="AMV610" s="608"/>
      <c r="ANP610" s="624"/>
      <c r="ANQ610" s="608"/>
      <c r="ANR610" s="608"/>
      <c r="AOL610" s="624"/>
      <c r="AOM610" s="608"/>
      <c r="AON610" s="608"/>
      <c r="APH610" s="624"/>
      <c r="API610" s="608"/>
      <c r="APJ610" s="608"/>
      <c r="AQD610" s="624"/>
      <c r="AQE610" s="608"/>
      <c r="AQF610" s="608"/>
      <c r="AQZ610" s="624"/>
      <c r="ARA610" s="608"/>
      <c r="ARB610" s="608"/>
      <c r="ARV610" s="624"/>
      <c r="ARW610" s="608"/>
      <c r="ARX610" s="608"/>
      <c r="ASR610" s="624"/>
      <c r="ASS610" s="608"/>
      <c r="AST610" s="608"/>
      <c r="ATN610" s="624"/>
      <c r="ATO610" s="608"/>
      <c r="ATP610" s="608"/>
      <c r="AUJ610" s="624"/>
      <c r="AUK610" s="608"/>
      <c r="AUL610" s="608"/>
      <c r="AVF610" s="624"/>
      <c r="AVG610" s="608"/>
      <c r="AVH610" s="608"/>
      <c r="AWB610" s="624"/>
      <c r="AWC610" s="608"/>
      <c r="AWD610" s="608"/>
      <c r="AWX610" s="624"/>
      <c r="AWY610" s="608"/>
      <c r="AWZ610" s="608"/>
      <c r="AXT610" s="624"/>
      <c r="AXU610" s="608"/>
      <c r="AXV610" s="608"/>
      <c r="AYP610" s="624"/>
      <c r="AYQ610" s="608"/>
      <c r="AYR610" s="608"/>
      <c r="AZL610" s="624"/>
      <c r="AZM610" s="608"/>
      <c r="AZN610" s="608"/>
      <c r="BAH610" s="624"/>
      <c r="BAI610" s="608"/>
      <c r="BAJ610" s="608"/>
      <c r="BBD610" s="624"/>
      <c r="BBE610" s="608"/>
      <c r="BBF610" s="608"/>
      <c r="BBZ610" s="624"/>
      <c r="BCA610" s="608"/>
      <c r="BCB610" s="608"/>
      <c r="BCV610" s="624"/>
      <c r="BCW610" s="608"/>
      <c r="BCX610" s="608"/>
      <c r="BDR610" s="624"/>
      <c r="BDS610" s="608"/>
      <c r="BDT610" s="608"/>
      <c r="BEN610" s="624"/>
      <c r="BEO610" s="608"/>
      <c r="BEP610" s="608"/>
      <c r="BFJ610" s="624"/>
      <c r="BFK610" s="608"/>
      <c r="BFL610" s="608"/>
      <c r="BGF610" s="624"/>
      <c r="BGG610" s="608"/>
      <c r="BGH610" s="608"/>
      <c r="BHB610" s="624"/>
      <c r="BHC610" s="608"/>
      <c r="BHD610" s="608"/>
      <c r="BHX610" s="624"/>
      <c r="BHY610" s="608"/>
      <c r="BHZ610" s="608"/>
      <c r="BIT610" s="624"/>
      <c r="BIU610" s="608"/>
      <c r="BIV610" s="608"/>
      <c r="BJP610" s="624"/>
      <c r="BJQ610" s="608"/>
      <c r="BJR610" s="608"/>
      <c r="BKL610" s="624"/>
      <c r="BKM610" s="608"/>
      <c r="BKN610" s="608"/>
      <c r="BLH610" s="624"/>
      <c r="BLI610" s="608"/>
      <c r="BLJ610" s="608"/>
      <c r="BMD610" s="624"/>
      <c r="BME610" s="608"/>
      <c r="BMF610" s="608"/>
      <c r="BMZ610" s="624"/>
      <c r="BNA610" s="608"/>
      <c r="BNB610" s="608"/>
      <c r="BNV610" s="624"/>
      <c r="BNW610" s="608"/>
      <c r="BNX610" s="608"/>
      <c r="BOR610" s="624"/>
      <c r="BOS610" s="608"/>
      <c r="BOT610" s="608"/>
      <c r="BPN610" s="624"/>
      <c r="BPO610" s="608"/>
      <c r="BPP610" s="608"/>
      <c r="BQJ610" s="624"/>
      <c r="BQK610" s="608"/>
      <c r="BQL610" s="608"/>
      <c r="BRF610" s="624"/>
      <c r="BRG610" s="608"/>
      <c r="BRH610" s="608"/>
      <c r="BSB610" s="624"/>
      <c r="BSC610" s="608"/>
      <c r="BSD610" s="608"/>
      <c r="BSX610" s="624"/>
      <c r="BSY610" s="608"/>
      <c r="BSZ610" s="608"/>
      <c r="BTT610" s="624"/>
      <c r="BTU610" s="608"/>
      <c r="BTV610" s="608"/>
      <c r="BUP610" s="624"/>
      <c r="BUQ610" s="608"/>
      <c r="BUR610" s="608"/>
      <c r="BVL610" s="624"/>
      <c r="BVM610" s="608"/>
      <c r="BVN610" s="608"/>
      <c r="BWH610" s="624"/>
      <c r="BWI610" s="608"/>
      <c r="BWJ610" s="608"/>
      <c r="BXD610" s="624"/>
      <c r="BXE610" s="608"/>
      <c r="BXF610" s="608"/>
      <c r="BXZ610" s="624"/>
      <c r="BYA610" s="608"/>
      <c r="BYB610" s="608"/>
      <c r="BYV610" s="624"/>
      <c r="BYW610" s="608"/>
      <c r="BYX610" s="608"/>
      <c r="BZR610" s="624"/>
      <c r="BZS610" s="608"/>
      <c r="BZT610" s="608"/>
      <c r="CAN610" s="624"/>
      <c r="CAO610" s="608"/>
      <c r="CAP610" s="608"/>
      <c r="CBJ610" s="624"/>
      <c r="CBK610" s="608"/>
      <c r="CBL610" s="608"/>
      <c r="CCF610" s="624"/>
      <c r="CCG610" s="608"/>
      <c r="CCH610" s="608"/>
      <c r="CDB610" s="624"/>
      <c r="CDC610" s="608"/>
      <c r="CDD610" s="608"/>
      <c r="CDX610" s="624"/>
      <c r="CDY610" s="608"/>
      <c r="CDZ610" s="608"/>
      <c r="CET610" s="624"/>
      <c r="CEU610" s="608"/>
      <c r="CEV610" s="608"/>
      <c r="CFP610" s="624"/>
      <c r="CFQ610" s="608"/>
      <c r="CFR610" s="608"/>
      <c r="CGL610" s="624"/>
      <c r="CGM610" s="608"/>
      <c r="CGN610" s="608"/>
      <c r="CHH610" s="624"/>
      <c r="CHI610" s="608"/>
      <c r="CHJ610" s="608"/>
      <c r="CID610" s="624"/>
      <c r="CIE610" s="608"/>
      <c r="CIF610" s="608"/>
      <c r="CIZ610" s="624"/>
      <c r="CJA610" s="608"/>
      <c r="CJB610" s="608"/>
      <c r="CJV610" s="624"/>
      <c r="CJW610" s="608"/>
      <c r="CJX610" s="608"/>
      <c r="CKR610" s="624"/>
      <c r="CKS610" s="608"/>
      <c r="CKT610" s="608"/>
      <c r="CLN610" s="624"/>
      <c r="CLO610" s="608"/>
      <c r="CLP610" s="608"/>
      <c r="CMJ610" s="624"/>
      <c r="CMK610" s="608"/>
      <c r="CML610" s="608"/>
      <c r="CNF610" s="624"/>
      <c r="CNG610" s="608"/>
      <c r="CNH610" s="608"/>
      <c r="COB610" s="624"/>
      <c r="COC610" s="608"/>
      <c r="COD610" s="608"/>
      <c r="COX610" s="624"/>
      <c r="COY610" s="608"/>
      <c r="COZ610" s="608"/>
      <c r="CPT610" s="624"/>
      <c r="CPU610" s="608"/>
      <c r="CPV610" s="608"/>
      <c r="CQP610" s="624"/>
      <c r="CQQ610" s="608"/>
      <c r="CQR610" s="608"/>
      <c r="CRL610" s="624"/>
      <c r="CRM610" s="608"/>
      <c r="CRN610" s="608"/>
      <c r="CSH610" s="624"/>
      <c r="CSI610" s="608"/>
      <c r="CSJ610" s="608"/>
      <c r="CTD610" s="624"/>
      <c r="CTE610" s="608"/>
      <c r="CTF610" s="608"/>
      <c r="CTZ610" s="624"/>
      <c r="CUA610" s="608"/>
      <c r="CUB610" s="608"/>
      <c r="CUV610" s="624"/>
      <c r="CUW610" s="608"/>
      <c r="CUX610" s="608"/>
      <c r="CVR610" s="624"/>
      <c r="CVS610" s="608"/>
      <c r="CVT610" s="608"/>
      <c r="CWN610" s="624"/>
      <c r="CWO610" s="608"/>
      <c r="CWP610" s="608"/>
      <c r="CXJ610" s="624"/>
      <c r="CXK610" s="608"/>
      <c r="CXL610" s="608"/>
      <c r="CYF610" s="624"/>
      <c r="CYG610" s="608"/>
      <c r="CYH610" s="608"/>
      <c r="CZB610" s="624"/>
      <c r="CZC610" s="608"/>
      <c r="CZD610" s="608"/>
      <c r="CZX610" s="624"/>
      <c r="CZY610" s="608"/>
      <c r="CZZ610" s="608"/>
      <c r="DAT610" s="624"/>
      <c r="DAU610" s="608"/>
      <c r="DAV610" s="608"/>
      <c r="DBP610" s="624"/>
      <c r="DBQ610" s="608"/>
      <c r="DBR610" s="608"/>
      <c r="DCL610" s="624"/>
      <c r="DCM610" s="608"/>
      <c r="DCN610" s="608"/>
      <c r="DDH610" s="624"/>
      <c r="DDI610" s="608"/>
      <c r="DDJ610" s="608"/>
      <c r="DED610" s="624"/>
      <c r="DEE610" s="608"/>
      <c r="DEF610" s="608"/>
      <c r="DEZ610" s="624"/>
      <c r="DFA610" s="608"/>
      <c r="DFB610" s="608"/>
      <c r="DFV610" s="624"/>
      <c r="DFW610" s="608"/>
      <c r="DFX610" s="608"/>
      <c r="DGR610" s="624"/>
      <c r="DGS610" s="608"/>
      <c r="DGT610" s="608"/>
      <c r="DHN610" s="624"/>
      <c r="DHO610" s="608"/>
      <c r="DHP610" s="608"/>
      <c r="DIJ610" s="624"/>
      <c r="DIK610" s="608"/>
      <c r="DIL610" s="608"/>
      <c r="DJF610" s="624"/>
      <c r="DJG610" s="608"/>
      <c r="DJH610" s="608"/>
      <c r="DKB610" s="624"/>
      <c r="DKC610" s="608"/>
      <c r="DKD610" s="608"/>
      <c r="DKX610" s="624"/>
      <c r="DKY610" s="608"/>
      <c r="DKZ610" s="608"/>
      <c r="DLT610" s="624"/>
      <c r="DLU610" s="608"/>
      <c r="DLV610" s="608"/>
      <c r="DMP610" s="624"/>
      <c r="DMQ610" s="608"/>
      <c r="DMR610" s="608"/>
      <c r="DNL610" s="624"/>
      <c r="DNM610" s="608"/>
      <c r="DNN610" s="608"/>
      <c r="DOH610" s="624"/>
      <c r="DOI610" s="608"/>
      <c r="DOJ610" s="608"/>
      <c r="DPD610" s="624"/>
      <c r="DPE610" s="608"/>
      <c r="DPF610" s="608"/>
      <c r="DPZ610" s="624"/>
      <c r="DQA610" s="608"/>
      <c r="DQB610" s="608"/>
      <c r="DQV610" s="624"/>
      <c r="DQW610" s="608"/>
      <c r="DQX610" s="608"/>
      <c r="DRR610" s="624"/>
      <c r="DRS610" s="608"/>
      <c r="DRT610" s="608"/>
      <c r="DSN610" s="624"/>
      <c r="DSO610" s="608"/>
      <c r="DSP610" s="608"/>
      <c r="DTJ610" s="624"/>
      <c r="DTK610" s="608"/>
      <c r="DTL610" s="608"/>
      <c r="DUF610" s="624"/>
      <c r="DUG610" s="608"/>
      <c r="DUH610" s="608"/>
      <c r="DVB610" s="624"/>
      <c r="DVC610" s="608"/>
      <c r="DVD610" s="608"/>
      <c r="DVX610" s="624"/>
      <c r="DVY610" s="608"/>
      <c r="DVZ610" s="608"/>
      <c r="DWT610" s="624"/>
      <c r="DWU610" s="608"/>
      <c r="DWV610" s="608"/>
      <c r="DXP610" s="624"/>
      <c r="DXQ610" s="608"/>
      <c r="DXR610" s="608"/>
      <c r="DYL610" s="624"/>
      <c r="DYM610" s="608"/>
      <c r="DYN610" s="608"/>
      <c r="DZH610" s="624"/>
      <c r="DZI610" s="608"/>
      <c r="DZJ610" s="608"/>
      <c r="EAD610" s="624"/>
      <c r="EAE610" s="608"/>
      <c r="EAF610" s="608"/>
      <c r="EAZ610" s="624"/>
      <c r="EBA610" s="608"/>
      <c r="EBB610" s="608"/>
      <c r="EBV610" s="624"/>
      <c r="EBW610" s="608"/>
      <c r="EBX610" s="608"/>
      <c r="ECR610" s="624"/>
      <c r="ECS610" s="608"/>
      <c r="ECT610" s="608"/>
      <c r="EDN610" s="624"/>
      <c r="EDO610" s="608"/>
      <c r="EDP610" s="608"/>
      <c r="EEJ610" s="624"/>
      <c r="EEK610" s="608"/>
      <c r="EEL610" s="608"/>
      <c r="EFF610" s="624"/>
      <c r="EFG610" s="608"/>
      <c r="EFH610" s="608"/>
      <c r="EGB610" s="624"/>
      <c r="EGC610" s="608"/>
      <c r="EGD610" s="608"/>
      <c r="EGX610" s="624"/>
      <c r="EGY610" s="608"/>
      <c r="EGZ610" s="608"/>
      <c r="EHT610" s="624"/>
      <c r="EHU610" s="608"/>
      <c r="EHV610" s="608"/>
      <c r="EIP610" s="624"/>
      <c r="EIQ610" s="608"/>
      <c r="EIR610" s="608"/>
      <c r="EJL610" s="624"/>
      <c r="EJM610" s="608"/>
      <c r="EJN610" s="608"/>
      <c r="EKH610" s="624"/>
      <c r="EKI610" s="608"/>
      <c r="EKJ610" s="608"/>
      <c r="ELD610" s="624"/>
      <c r="ELE610" s="608"/>
      <c r="ELF610" s="608"/>
      <c r="ELZ610" s="624"/>
      <c r="EMA610" s="608"/>
      <c r="EMB610" s="608"/>
      <c r="EMV610" s="624"/>
      <c r="EMW610" s="608"/>
      <c r="EMX610" s="608"/>
      <c r="ENR610" s="624"/>
      <c r="ENS610" s="608"/>
      <c r="ENT610" s="608"/>
      <c r="EON610" s="624"/>
      <c r="EOO610" s="608"/>
      <c r="EOP610" s="608"/>
      <c r="EPJ610" s="624"/>
      <c r="EPK610" s="608"/>
      <c r="EPL610" s="608"/>
      <c r="EQF610" s="624"/>
      <c r="EQG610" s="608"/>
      <c r="EQH610" s="608"/>
      <c r="ERB610" s="624"/>
      <c r="ERC610" s="608"/>
      <c r="ERD610" s="608"/>
      <c r="ERX610" s="624"/>
      <c r="ERY610" s="608"/>
      <c r="ERZ610" s="608"/>
      <c r="EST610" s="624"/>
      <c r="ESU610" s="608"/>
      <c r="ESV610" s="608"/>
      <c r="ETP610" s="624"/>
      <c r="ETQ610" s="608"/>
      <c r="ETR610" s="608"/>
      <c r="EUL610" s="624"/>
      <c r="EUM610" s="608"/>
      <c r="EUN610" s="608"/>
      <c r="EVH610" s="624"/>
      <c r="EVI610" s="608"/>
      <c r="EVJ610" s="608"/>
      <c r="EWD610" s="624"/>
      <c r="EWE610" s="608"/>
      <c r="EWF610" s="608"/>
      <c r="EWZ610" s="624"/>
      <c r="EXA610" s="608"/>
      <c r="EXB610" s="608"/>
      <c r="EXV610" s="624"/>
      <c r="EXW610" s="608"/>
      <c r="EXX610" s="608"/>
      <c r="EYR610" s="624"/>
      <c r="EYS610" s="608"/>
      <c r="EYT610" s="608"/>
      <c r="EZN610" s="624"/>
      <c r="EZO610" s="608"/>
      <c r="EZP610" s="608"/>
      <c r="FAJ610" s="624"/>
      <c r="FAK610" s="608"/>
      <c r="FAL610" s="608"/>
      <c r="FBF610" s="624"/>
      <c r="FBG610" s="608"/>
      <c r="FBH610" s="608"/>
      <c r="FCB610" s="624"/>
      <c r="FCC610" s="608"/>
      <c r="FCD610" s="608"/>
      <c r="FCX610" s="624"/>
      <c r="FCY610" s="608"/>
      <c r="FCZ610" s="608"/>
      <c r="FDT610" s="624"/>
      <c r="FDU610" s="608"/>
      <c r="FDV610" s="608"/>
      <c r="FEP610" s="624"/>
      <c r="FEQ610" s="608"/>
      <c r="FER610" s="608"/>
      <c r="FFL610" s="624"/>
      <c r="FFM610" s="608"/>
      <c r="FFN610" s="608"/>
      <c r="FGH610" s="624"/>
      <c r="FGI610" s="608"/>
      <c r="FGJ610" s="608"/>
      <c r="FHD610" s="624"/>
      <c r="FHE610" s="608"/>
      <c r="FHF610" s="608"/>
      <c r="FHZ610" s="624"/>
      <c r="FIA610" s="608"/>
      <c r="FIB610" s="608"/>
      <c r="FIV610" s="624"/>
      <c r="FIW610" s="608"/>
      <c r="FIX610" s="608"/>
      <c r="FJR610" s="624"/>
      <c r="FJS610" s="608"/>
      <c r="FJT610" s="608"/>
      <c r="FKN610" s="624"/>
      <c r="FKO610" s="608"/>
      <c r="FKP610" s="608"/>
      <c r="FLJ610" s="624"/>
      <c r="FLK610" s="608"/>
      <c r="FLL610" s="608"/>
      <c r="FMF610" s="624"/>
      <c r="FMG610" s="608"/>
      <c r="FMH610" s="608"/>
      <c r="FNB610" s="624"/>
      <c r="FNC610" s="608"/>
      <c r="FND610" s="608"/>
      <c r="FNX610" s="624"/>
      <c r="FNY610" s="608"/>
      <c r="FNZ610" s="608"/>
      <c r="FOT610" s="624"/>
      <c r="FOU610" s="608"/>
      <c r="FOV610" s="608"/>
      <c r="FPP610" s="624"/>
      <c r="FPQ610" s="608"/>
      <c r="FPR610" s="608"/>
      <c r="FQL610" s="624"/>
      <c r="FQM610" s="608"/>
      <c r="FQN610" s="608"/>
      <c r="FRH610" s="624"/>
      <c r="FRI610" s="608"/>
      <c r="FRJ610" s="608"/>
      <c r="FSD610" s="624"/>
      <c r="FSE610" s="608"/>
      <c r="FSF610" s="608"/>
      <c r="FSZ610" s="624"/>
      <c r="FTA610" s="608"/>
      <c r="FTB610" s="608"/>
      <c r="FTV610" s="624"/>
      <c r="FTW610" s="608"/>
      <c r="FTX610" s="608"/>
      <c r="FUR610" s="624"/>
      <c r="FUS610" s="608"/>
      <c r="FUT610" s="608"/>
      <c r="FVN610" s="624"/>
      <c r="FVO610" s="608"/>
      <c r="FVP610" s="608"/>
      <c r="FWJ610" s="624"/>
      <c r="FWK610" s="608"/>
      <c r="FWL610" s="608"/>
      <c r="FXF610" s="624"/>
      <c r="FXG610" s="608"/>
      <c r="FXH610" s="608"/>
      <c r="FYB610" s="624"/>
      <c r="FYC610" s="608"/>
      <c r="FYD610" s="608"/>
      <c r="FYX610" s="624"/>
      <c r="FYY610" s="608"/>
      <c r="FYZ610" s="608"/>
      <c r="FZT610" s="624"/>
      <c r="FZU610" s="608"/>
      <c r="FZV610" s="608"/>
      <c r="GAP610" s="624"/>
      <c r="GAQ610" s="608"/>
      <c r="GAR610" s="608"/>
      <c r="GBL610" s="624"/>
      <c r="GBM610" s="608"/>
      <c r="GBN610" s="608"/>
      <c r="GCH610" s="624"/>
      <c r="GCI610" s="608"/>
      <c r="GCJ610" s="608"/>
      <c r="GDD610" s="624"/>
      <c r="GDE610" s="608"/>
      <c r="GDF610" s="608"/>
      <c r="GDZ610" s="624"/>
      <c r="GEA610" s="608"/>
      <c r="GEB610" s="608"/>
      <c r="GEV610" s="624"/>
      <c r="GEW610" s="608"/>
      <c r="GEX610" s="608"/>
      <c r="GFR610" s="624"/>
      <c r="GFS610" s="608"/>
      <c r="GFT610" s="608"/>
      <c r="GGN610" s="624"/>
      <c r="GGO610" s="608"/>
      <c r="GGP610" s="608"/>
      <c r="GHJ610" s="624"/>
      <c r="GHK610" s="608"/>
      <c r="GHL610" s="608"/>
      <c r="GIF610" s="624"/>
      <c r="GIG610" s="608"/>
      <c r="GIH610" s="608"/>
      <c r="GJB610" s="624"/>
      <c r="GJC610" s="608"/>
      <c r="GJD610" s="608"/>
      <c r="GJX610" s="624"/>
      <c r="GJY610" s="608"/>
      <c r="GJZ610" s="608"/>
      <c r="GKT610" s="624"/>
      <c r="GKU610" s="608"/>
      <c r="GKV610" s="608"/>
      <c r="GLP610" s="624"/>
      <c r="GLQ610" s="608"/>
      <c r="GLR610" s="608"/>
      <c r="GML610" s="624"/>
      <c r="GMM610" s="608"/>
      <c r="GMN610" s="608"/>
      <c r="GNH610" s="624"/>
      <c r="GNI610" s="608"/>
      <c r="GNJ610" s="608"/>
      <c r="GOD610" s="624"/>
      <c r="GOE610" s="608"/>
      <c r="GOF610" s="608"/>
      <c r="GOZ610" s="624"/>
      <c r="GPA610" s="608"/>
      <c r="GPB610" s="608"/>
      <c r="GPV610" s="624"/>
      <c r="GPW610" s="608"/>
      <c r="GPX610" s="608"/>
      <c r="GQR610" s="624"/>
      <c r="GQS610" s="608"/>
      <c r="GQT610" s="608"/>
      <c r="GRN610" s="624"/>
      <c r="GRO610" s="608"/>
      <c r="GRP610" s="608"/>
      <c r="GSJ610" s="624"/>
      <c r="GSK610" s="608"/>
      <c r="GSL610" s="608"/>
      <c r="GTF610" s="624"/>
      <c r="GTG610" s="608"/>
      <c r="GTH610" s="608"/>
      <c r="GUB610" s="624"/>
      <c r="GUC610" s="608"/>
      <c r="GUD610" s="608"/>
      <c r="GUX610" s="624"/>
      <c r="GUY610" s="608"/>
      <c r="GUZ610" s="608"/>
      <c r="GVT610" s="624"/>
      <c r="GVU610" s="608"/>
      <c r="GVV610" s="608"/>
      <c r="GWP610" s="624"/>
      <c r="GWQ610" s="608"/>
      <c r="GWR610" s="608"/>
      <c r="GXL610" s="624"/>
      <c r="GXM610" s="608"/>
      <c r="GXN610" s="608"/>
      <c r="GYH610" s="624"/>
      <c r="GYI610" s="608"/>
      <c r="GYJ610" s="608"/>
      <c r="GZD610" s="624"/>
      <c r="GZE610" s="608"/>
      <c r="GZF610" s="608"/>
      <c r="GZZ610" s="624"/>
      <c r="HAA610" s="608"/>
      <c r="HAB610" s="608"/>
      <c r="HAV610" s="624"/>
      <c r="HAW610" s="608"/>
      <c r="HAX610" s="608"/>
      <c r="HBR610" s="624"/>
      <c r="HBS610" s="608"/>
      <c r="HBT610" s="608"/>
      <c r="HCN610" s="624"/>
      <c r="HCO610" s="608"/>
      <c r="HCP610" s="608"/>
      <c r="HDJ610" s="624"/>
      <c r="HDK610" s="608"/>
      <c r="HDL610" s="608"/>
      <c r="HEF610" s="624"/>
      <c r="HEG610" s="608"/>
      <c r="HEH610" s="608"/>
      <c r="HFB610" s="624"/>
      <c r="HFC610" s="608"/>
      <c r="HFD610" s="608"/>
      <c r="HFX610" s="624"/>
      <c r="HFY610" s="608"/>
      <c r="HFZ610" s="608"/>
      <c r="HGT610" s="624"/>
      <c r="HGU610" s="608"/>
      <c r="HGV610" s="608"/>
      <c r="HHP610" s="624"/>
      <c r="HHQ610" s="608"/>
      <c r="HHR610" s="608"/>
      <c r="HIL610" s="624"/>
      <c r="HIM610" s="608"/>
      <c r="HIN610" s="608"/>
      <c r="HJH610" s="624"/>
      <c r="HJI610" s="608"/>
      <c r="HJJ610" s="608"/>
      <c r="HKD610" s="624"/>
      <c r="HKE610" s="608"/>
      <c r="HKF610" s="608"/>
      <c r="HKZ610" s="624"/>
      <c r="HLA610" s="608"/>
      <c r="HLB610" s="608"/>
      <c r="HLV610" s="624"/>
      <c r="HLW610" s="608"/>
      <c r="HLX610" s="608"/>
      <c r="HMR610" s="624"/>
      <c r="HMS610" s="608"/>
      <c r="HMT610" s="608"/>
      <c r="HNN610" s="624"/>
      <c r="HNO610" s="608"/>
      <c r="HNP610" s="608"/>
      <c r="HOJ610" s="624"/>
      <c r="HOK610" s="608"/>
      <c r="HOL610" s="608"/>
      <c r="HPF610" s="624"/>
      <c r="HPG610" s="608"/>
      <c r="HPH610" s="608"/>
      <c r="HQB610" s="624"/>
      <c r="HQC610" s="608"/>
      <c r="HQD610" s="608"/>
      <c r="HQX610" s="624"/>
      <c r="HQY610" s="608"/>
      <c r="HQZ610" s="608"/>
      <c r="HRT610" s="624"/>
      <c r="HRU610" s="608"/>
      <c r="HRV610" s="608"/>
      <c r="HSP610" s="624"/>
      <c r="HSQ610" s="608"/>
      <c r="HSR610" s="608"/>
      <c r="HTL610" s="624"/>
      <c r="HTM610" s="608"/>
      <c r="HTN610" s="608"/>
      <c r="HUH610" s="624"/>
      <c r="HUI610" s="608"/>
      <c r="HUJ610" s="608"/>
      <c r="HVD610" s="624"/>
      <c r="HVE610" s="608"/>
      <c r="HVF610" s="608"/>
      <c r="HVZ610" s="624"/>
      <c r="HWA610" s="608"/>
      <c r="HWB610" s="608"/>
      <c r="HWV610" s="624"/>
      <c r="HWW610" s="608"/>
      <c r="HWX610" s="608"/>
      <c r="HXR610" s="624"/>
      <c r="HXS610" s="608"/>
      <c r="HXT610" s="608"/>
      <c r="HYN610" s="624"/>
      <c r="HYO610" s="608"/>
      <c r="HYP610" s="608"/>
      <c r="HZJ610" s="624"/>
      <c r="HZK610" s="608"/>
      <c r="HZL610" s="608"/>
      <c r="IAF610" s="624"/>
      <c r="IAG610" s="608"/>
      <c r="IAH610" s="608"/>
      <c r="IBB610" s="624"/>
      <c r="IBC610" s="608"/>
      <c r="IBD610" s="608"/>
      <c r="IBX610" s="624"/>
      <c r="IBY610" s="608"/>
      <c r="IBZ610" s="608"/>
      <c r="ICT610" s="624"/>
      <c r="ICU610" s="608"/>
      <c r="ICV610" s="608"/>
      <c r="IDP610" s="624"/>
      <c r="IDQ610" s="608"/>
      <c r="IDR610" s="608"/>
      <c r="IEL610" s="624"/>
      <c r="IEM610" s="608"/>
      <c r="IEN610" s="608"/>
      <c r="IFH610" s="624"/>
      <c r="IFI610" s="608"/>
      <c r="IFJ610" s="608"/>
      <c r="IGD610" s="624"/>
      <c r="IGE610" s="608"/>
      <c r="IGF610" s="608"/>
      <c r="IGZ610" s="624"/>
      <c r="IHA610" s="608"/>
      <c r="IHB610" s="608"/>
      <c r="IHV610" s="624"/>
      <c r="IHW610" s="608"/>
      <c r="IHX610" s="608"/>
      <c r="IIR610" s="624"/>
      <c r="IIS610" s="608"/>
      <c r="IIT610" s="608"/>
      <c r="IJN610" s="624"/>
      <c r="IJO610" s="608"/>
      <c r="IJP610" s="608"/>
      <c r="IKJ610" s="624"/>
      <c r="IKK610" s="608"/>
      <c r="IKL610" s="608"/>
      <c r="ILF610" s="624"/>
      <c r="ILG610" s="608"/>
      <c r="ILH610" s="608"/>
      <c r="IMB610" s="624"/>
      <c r="IMC610" s="608"/>
      <c r="IMD610" s="608"/>
      <c r="IMX610" s="624"/>
      <c r="IMY610" s="608"/>
      <c r="IMZ610" s="608"/>
      <c r="INT610" s="624"/>
      <c r="INU610" s="608"/>
      <c r="INV610" s="608"/>
      <c r="IOP610" s="624"/>
      <c r="IOQ610" s="608"/>
      <c r="IOR610" s="608"/>
      <c r="IPL610" s="624"/>
      <c r="IPM610" s="608"/>
      <c r="IPN610" s="608"/>
      <c r="IQH610" s="624"/>
      <c r="IQI610" s="608"/>
      <c r="IQJ610" s="608"/>
      <c r="IRD610" s="624"/>
      <c r="IRE610" s="608"/>
      <c r="IRF610" s="608"/>
      <c r="IRZ610" s="624"/>
      <c r="ISA610" s="608"/>
      <c r="ISB610" s="608"/>
      <c r="ISV610" s="624"/>
      <c r="ISW610" s="608"/>
      <c r="ISX610" s="608"/>
      <c r="ITR610" s="624"/>
      <c r="ITS610" s="608"/>
      <c r="ITT610" s="608"/>
      <c r="IUN610" s="624"/>
      <c r="IUO610" s="608"/>
      <c r="IUP610" s="608"/>
      <c r="IVJ610" s="624"/>
      <c r="IVK610" s="608"/>
      <c r="IVL610" s="608"/>
      <c r="IWF610" s="624"/>
      <c r="IWG610" s="608"/>
      <c r="IWH610" s="608"/>
      <c r="IXB610" s="624"/>
      <c r="IXC610" s="608"/>
      <c r="IXD610" s="608"/>
      <c r="IXX610" s="624"/>
      <c r="IXY610" s="608"/>
      <c r="IXZ610" s="608"/>
      <c r="IYT610" s="624"/>
      <c r="IYU610" s="608"/>
      <c r="IYV610" s="608"/>
      <c r="IZP610" s="624"/>
      <c r="IZQ610" s="608"/>
      <c r="IZR610" s="608"/>
      <c r="JAL610" s="624"/>
      <c r="JAM610" s="608"/>
      <c r="JAN610" s="608"/>
      <c r="JBH610" s="624"/>
      <c r="JBI610" s="608"/>
      <c r="JBJ610" s="608"/>
      <c r="JCD610" s="624"/>
      <c r="JCE610" s="608"/>
      <c r="JCF610" s="608"/>
      <c r="JCZ610" s="624"/>
      <c r="JDA610" s="608"/>
      <c r="JDB610" s="608"/>
      <c r="JDV610" s="624"/>
      <c r="JDW610" s="608"/>
      <c r="JDX610" s="608"/>
      <c r="JER610" s="624"/>
      <c r="JES610" s="608"/>
      <c r="JET610" s="608"/>
      <c r="JFN610" s="624"/>
      <c r="JFO610" s="608"/>
      <c r="JFP610" s="608"/>
      <c r="JGJ610" s="624"/>
      <c r="JGK610" s="608"/>
      <c r="JGL610" s="608"/>
      <c r="JHF610" s="624"/>
      <c r="JHG610" s="608"/>
      <c r="JHH610" s="608"/>
      <c r="JIB610" s="624"/>
      <c r="JIC610" s="608"/>
      <c r="JID610" s="608"/>
      <c r="JIX610" s="624"/>
      <c r="JIY610" s="608"/>
      <c r="JIZ610" s="608"/>
      <c r="JJT610" s="624"/>
      <c r="JJU610" s="608"/>
      <c r="JJV610" s="608"/>
      <c r="JKP610" s="624"/>
      <c r="JKQ610" s="608"/>
      <c r="JKR610" s="608"/>
      <c r="JLL610" s="624"/>
      <c r="JLM610" s="608"/>
      <c r="JLN610" s="608"/>
      <c r="JMH610" s="624"/>
      <c r="JMI610" s="608"/>
      <c r="JMJ610" s="608"/>
      <c r="JND610" s="624"/>
      <c r="JNE610" s="608"/>
      <c r="JNF610" s="608"/>
      <c r="JNZ610" s="624"/>
      <c r="JOA610" s="608"/>
      <c r="JOB610" s="608"/>
      <c r="JOV610" s="624"/>
      <c r="JOW610" s="608"/>
      <c r="JOX610" s="608"/>
      <c r="JPR610" s="624"/>
      <c r="JPS610" s="608"/>
      <c r="JPT610" s="608"/>
      <c r="JQN610" s="624"/>
      <c r="JQO610" s="608"/>
      <c r="JQP610" s="608"/>
      <c r="JRJ610" s="624"/>
      <c r="JRK610" s="608"/>
      <c r="JRL610" s="608"/>
      <c r="JSF610" s="624"/>
      <c r="JSG610" s="608"/>
      <c r="JSH610" s="608"/>
      <c r="JTB610" s="624"/>
      <c r="JTC610" s="608"/>
      <c r="JTD610" s="608"/>
      <c r="JTX610" s="624"/>
      <c r="JTY610" s="608"/>
      <c r="JTZ610" s="608"/>
      <c r="JUT610" s="624"/>
      <c r="JUU610" s="608"/>
      <c r="JUV610" s="608"/>
      <c r="JVP610" s="624"/>
      <c r="JVQ610" s="608"/>
      <c r="JVR610" s="608"/>
      <c r="JWL610" s="624"/>
      <c r="JWM610" s="608"/>
      <c r="JWN610" s="608"/>
      <c r="JXH610" s="624"/>
      <c r="JXI610" s="608"/>
      <c r="JXJ610" s="608"/>
      <c r="JYD610" s="624"/>
      <c r="JYE610" s="608"/>
      <c r="JYF610" s="608"/>
      <c r="JYZ610" s="624"/>
      <c r="JZA610" s="608"/>
      <c r="JZB610" s="608"/>
      <c r="JZV610" s="624"/>
      <c r="JZW610" s="608"/>
      <c r="JZX610" s="608"/>
      <c r="KAR610" s="624"/>
      <c r="KAS610" s="608"/>
      <c r="KAT610" s="608"/>
      <c r="KBN610" s="624"/>
      <c r="KBO610" s="608"/>
      <c r="KBP610" s="608"/>
      <c r="KCJ610" s="624"/>
      <c r="KCK610" s="608"/>
      <c r="KCL610" s="608"/>
      <c r="KDF610" s="624"/>
      <c r="KDG610" s="608"/>
      <c r="KDH610" s="608"/>
      <c r="KEB610" s="624"/>
      <c r="KEC610" s="608"/>
      <c r="KED610" s="608"/>
      <c r="KEX610" s="624"/>
      <c r="KEY610" s="608"/>
      <c r="KEZ610" s="608"/>
      <c r="KFT610" s="624"/>
      <c r="KFU610" s="608"/>
      <c r="KFV610" s="608"/>
      <c r="KGP610" s="624"/>
      <c r="KGQ610" s="608"/>
      <c r="KGR610" s="608"/>
      <c r="KHL610" s="624"/>
      <c r="KHM610" s="608"/>
      <c r="KHN610" s="608"/>
      <c r="KIH610" s="624"/>
      <c r="KII610" s="608"/>
      <c r="KIJ610" s="608"/>
      <c r="KJD610" s="624"/>
      <c r="KJE610" s="608"/>
      <c r="KJF610" s="608"/>
      <c r="KJZ610" s="624"/>
      <c r="KKA610" s="608"/>
      <c r="KKB610" s="608"/>
      <c r="KKV610" s="624"/>
      <c r="KKW610" s="608"/>
      <c r="KKX610" s="608"/>
      <c r="KLR610" s="624"/>
      <c r="KLS610" s="608"/>
      <c r="KLT610" s="608"/>
      <c r="KMN610" s="624"/>
      <c r="KMO610" s="608"/>
      <c r="KMP610" s="608"/>
      <c r="KNJ610" s="624"/>
      <c r="KNK610" s="608"/>
      <c r="KNL610" s="608"/>
      <c r="KOF610" s="624"/>
      <c r="KOG610" s="608"/>
      <c r="KOH610" s="608"/>
      <c r="KPB610" s="624"/>
      <c r="KPC610" s="608"/>
      <c r="KPD610" s="608"/>
      <c r="KPX610" s="624"/>
      <c r="KPY610" s="608"/>
      <c r="KPZ610" s="608"/>
      <c r="KQT610" s="624"/>
      <c r="KQU610" s="608"/>
      <c r="KQV610" s="608"/>
      <c r="KRP610" s="624"/>
      <c r="KRQ610" s="608"/>
      <c r="KRR610" s="608"/>
      <c r="KSL610" s="624"/>
      <c r="KSM610" s="608"/>
      <c r="KSN610" s="608"/>
      <c r="KTH610" s="624"/>
      <c r="KTI610" s="608"/>
      <c r="KTJ610" s="608"/>
      <c r="KUD610" s="624"/>
      <c r="KUE610" s="608"/>
      <c r="KUF610" s="608"/>
      <c r="KUZ610" s="624"/>
      <c r="KVA610" s="608"/>
      <c r="KVB610" s="608"/>
      <c r="KVV610" s="624"/>
      <c r="KVW610" s="608"/>
      <c r="KVX610" s="608"/>
      <c r="KWR610" s="624"/>
      <c r="KWS610" s="608"/>
      <c r="KWT610" s="608"/>
      <c r="KXN610" s="624"/>
      <c r="KXO610" s="608"/>
      <c r="KXP610" s="608"/>
      <c r="KYJ610" s="624"/>
      <c r="KYK610" s="608"/>
      <c r="KYL610" s="608"/>
      <c r="KZF610" s="624"/>
      <c r="KZG610" s="608"/>
      <c r="KZH610" s="608"/>
      <c r="LAB610" s="624"/>
      <c r="LAC610" s="608"/>
      <c r="LAD610" s="608"/>
      <c r="LAX610" s="624"/>
      <c r="LAY610" s="608"/>
      <c r="LAZ610" s="608"/>
      <c r="LBT610" s="624"/>
      <c r="LBU610" s="608"/>
      <c r="LBV610" s="608"/>
      <c r="LCP610" s="624"/>
      <c r="LCQ610" s="608"/>
      <c r="LCR610" s="608"/>
      <c r="LDL610" s="624"/>
      <c r="LDM610" s="608"/>
      <c r="LDN610" s="608"/>
      <c r="LEH610" s="624"/>
      <c r="LEI610" s="608"/>
      <c r="LEJ610" s="608"/>
      <c r="LFD610" s="624"/>
      <c r="LFE610" s="608"/>
      <c r="LFF610" s="608"/>
      <c r="LFZ610" s="624"/>
      <c r="LGA610" s="608"/>
      <c r="LGB610" s="608"/>
      <c r="LGV610" s="624"/>
      <c r="LGW610" s="608"/>
      <c r="LGX610" s="608"/>
      <c r="LHR610" s="624"/>
      <c r="LHS610" s="608"/>
      <c r="LHT610" s="608"/>
      <c r="LIN610" s="624"/>
      <c r="LIO610" s="608"/>
      <c r="LIP610" s="608"/>
      <c r="LJJ610" s="624"/>
      <c r="LJK610" s="608"/>
      <c r="LJL610" s="608"/>
      <c r="LKF610" s="624"/>
      <c r="LKG610" s="608"/>
      <c r="LKH610" s="608"/>
      <c r="LLB610" s="624"/>
      <c r="LLC610" s="608"/>
      <c r="LLD610" s="608"/>
      <c r="LLX610" s="624"/>
      <c r="LLY610" s="608"/>
      <c r="LLZ610" s="608"/>
      <c r="LMT610" s="624"/>
      <c r="LMU610" s="608"/>
      <c r="LMV610" s="608"/>
      <c r="LNP610" s="624"/>
      <c r="LNQ610" s="608"/>
      <c r="LNR610" s="608"/>
      <c r="LOL610" s="624"/>
      <c r="LOM610" s="608"/>
      <c r="LON610" s="608"/>
      <c r="LPH610" s="624"/>
      <c r="LPI610" s="608"/>
      <c r="LPJ610" s="608"/>
      <c r="LQD610" s="624"/>
      <c r="LQE610" s="608"/>
      <c r="LQF610" s="608"/>
      <c r="LQZ610" s="624"/>
      <c r="LRA610" s="608"/>
      <c r="LRB610" s="608"/>
      <c r="LRV610" s="624"/>
      <c r="LRW610" s="608"/>
      <c r="LRX610" s="608"/>
      <c r="LSR610" s="624"/>
      <c r="LSS610" s="608"/>
      <c r="LST610" s="608"/>
      <c r="LTN610" s="624"/>
      <c r="LTO610" s="608"/>
      <c r="LTP610" s="608"/>
      <c r="LUJ610" s="624"/>
      <c r="LUK610" s="608"/>
      <c r="LUL610" s="608"/>
      <c r="LVF610" s="624"/>
      <c r="LVG610" s="608"/>
      <c r="LVH610" s="608"/>
      <c r="LWB610" s="624"/>
      <c r="LWC610" s="608"/>
      <c r="LWD610" s="608"/>
      <c r="LWX610" s="624"/>
      <c r="LWY610" s="608"/>
      <c r="LWZ610" s="608"/>
      <c r="LXT610" s="624"/>
      <c r="LXU610" s="608"/>
      <c r="LXV610" s="608"/>
      <c r="LYP610" s="624"/>
      <c r="LYQ610" s="608"/>
      <c r="LYR610" s="608"/>
      <c r="LZL610" s="624"/>
      <c r="LZM610" s="608"/>
      <c r="LZN610" s="608"/>
      <c r="MAH610" s="624"/>
      <c r="MAI610" s="608"/>
      <c r="MAJ610" s="608"/>
      <c r="MBD610" s="624"/>
      <c r="MBE610" s="608"/>
      <c r="MBF610" s="608"/>
      <c r="MBZ610" s="624"/>
      <c r="MCA610" s="608"/>
      <c r="MCB610" s="608"/>
      <c r="MCV610" s="624"/>
      <c r="MCW610" s="608"/>
      <c r="MCX610" s="608"/>
      <c r="MDR610" s="624"/>
      <c r="MDS610" s="608"/>
      <c r="MDT610" s="608"/>
      <c r="MEN610" s="624"/>
      <c r="MEO610" s="608"/>
      <c r="MEP610" s="608"/>
      <c r="MFJ610" s="624"/>
      <c r="MFK610" s="608"/>
      <c r="MFL610" s="608"/>
      <c r="MGF610" s="624"/>
      <c r="MGG610" s="608"/>
      <c r="MGH610" s="608"/>
      <c r="MHB610" s="624"/>
      <c r="MHC610" s="608"/>
      <c r="MHD610" s="608"/>
      <c r="MHX610" s="624"/>
      <c r="MHY610" s="608"/>
      <c r="MHZ610" s="608"/>
      <c r="MIT610" s="624"/>
      <c r="MIU610" s="608"/>
      <c r="MIV610" s="608"/>
      <c r="MJP610" s="624"/>
      <c r="MJQ610" s="608"/>
      <c r="MJR610" s="608"/>
      <c r="MKL610" s="624"/>
      <c r="MKM610" s="608"/>
      <c r="MKN610" s="608"/>
      <c r="MLH610" s="624"/>
      <c r="MLI610" s="608"/>
      <c r="MLJ610" s="608"/>
      <c r="MMD610" s="624"/>
      <c r="MME610" s="608"/>
      <c r="MMF610" s="608"/>
      <c r="MMZ610" s="624"/>
      <c r="MNA610" s="608"/>
      <c r="MNB610" s="608"/>
      <c r="MNV610" s="624"/>
      <c r="MNW610" s="608"/>
      <c r="MNX610" s="608"/>
      <c r="MOR610" s="624"/>
      <c r="MOS610" s="608"/>
      <c r="MOT610" s="608"/>
      <c r="MPN610" s="624"/>
      <c r="MPO610" s="608"/>
      <c r="MPP610" s="608"/>
      <c r="MQJ610" s="624"/>
      <c r="MQK610" s="608"/>
      <c r="MQL610" s="608"/>
      <c r="MRF610" s="624"/>
      <c r="MRG610" s="608"/>
      <c r="MRH610" s="608"/>
      <c r="MSB610" s="624"/>
      <c r="MSC610" s="608"/>
      <c r="MSD610" s="608"/>
      <c r="MSX610" s="624"/>
      <c r="MSY610" s="608"/>
      <c r="MSZ610" s="608"/>
      <c r="MTT610" s="624"/>
      <c r="MTU610" s="608"/>
      <c r="MTV610" s="608"/>
      <c r="MUP610" s="624"/>
      <c r="MUQ610" s="608"/>
      <c r="MUR610" s="608"/>
      <c r="MVL610" s="624"/>
      <c r="MVM610" s="608"/>
      <c r="MVN610" s="608"/>
      <c r="MWH610" s="624"/>
      <c r="MWI610" s="608"/>
      <c r="MWJ610" s="608"/>
      <c r="MXD610" s="624"/>
      <c r="MXE610" s="608"/>
      <c r="MXF610" s="608"/>
      <c r="MXZ610" s="624"/>
      <c r="MYA610" s="608"/>
      <c r="MYB610" s="608"/>
      <c r="MYV610" s="624"/>
      <c r="MYW610" s="608"/>
      <c r="MYX610" s="608"/>
      <c r="MZR610" s="624"/>
      <c r="MZS610" s="608"/>
      <c r="MZT610" s="608"/>
      <c r="NAN610" s="624"/>
      <c r="NAO610" s="608"/>
      <c r="NAP610" s="608"/>
      <c r="NBJ610" s="624"/>
      <c r="NBK610" s="608"/>
      <c r="NBL610" s="608"/>
      <c r="NCF610" s="624"/>
      <c r="NCG610" s="608"/>
      <c r="NCH610" s="608"/>
      <c r="NDB610" s="624"/>
      <c r="NDC610" s="608"/>
      <c r="NDD610" s="608"/>
      <c r="NDX610" s="624"/>
      <c r="NDY610" s="608"/>
      <c r="NDZ610" s="608"/>
      <c r="NET610" s="624"/>
      <c r="NEU610" s="608"/>
      <c r="NEV610" s="608"/>
      <c r="NFP610" s="624"/>
      <c r="NFQ610" s="608"/>
      <c r="NFR610" s="608"/>
      <c r="NGL610" s="624"/>
      <c r="NGM610" s="608"/>
      <c r="NGN610" s="608"/>
      <c r="NHH610" s="624"/>
      <c r="NHI610" s="608"/>
      <c r="NHJ610" s="608"/>
      <c r="NID610" s="624"/>
      <c r="NIE610" s="608"/>
      <c r="NIF610" s="608"/>
      <c r="NIZ610" s="624"/>
      <c r="NJA610" s="608"/>
      <c r="NJB610" s="608"/>
      <c r="NJV610" s="624"/>
      <c r="NJW610" s="608"/>
      <c r="NJX610" s="608"/>
      <c r="NKR610" s="624"/>
      <c r="NKS610" s="608"/>
      <c r="NKT610" s="608"/>
      <c r="NLN610" s="624"/>
      <c r="NLO610" s="608"/>
      <c r="NLP610" s="608"/>
      <c r="NMJ610" s="624"/>
      <c r="NMK610" s="608"/>
      <c r="NML610" s="608"/>
      <c r="NNF610" s="624"/>
      <c r="NNG610" s="608"/>
      <c r="NNH610" s="608"/>
      <c r="NOB610" s="624"/>
      <c r="NOC610" s="608"/>
      <c r="NOD610" s="608"/>
      <c r="NOX610" s="624"/>
      <c r="NOY610" s="608"/>
      <c r="NOZ610" s="608"/>
      <c r="NPT610" s="624"/>
      <c r="NPU610" s="608"/>
      <c r="NPV610" s="608"/>
      <c r="NQP610" s="624"/>
      <c r="NQQ610" s="608"/>
      <c r="NQR610" s="608"/>
      <c r="NRL610" s="624"/>
      <c r="NRM610" s="608"/>
      <c r="NRN610" s="608"/>
      <c r="NSH610" s="624"/>
      <c r="NSI610" s="608"/>
      <c r="NSJ610" s="608"/>
      <c r="NTD610" s="624"/>
      <c r="NTE610" s="608"/>
      <c r="NTF610" s="608"/>
      <c r="NTZ610" s="624"/>
      <c r="NUA610" s="608"/>
      <c r="NUB610" s="608"/>
      <c r="NUV610" s="624"/>
      <c r="NUW610" s="608"/>
      <c r="NUX610" s="608"/>
      <c r="NVR610" s="624"/>
      <c r="NVS610" s="608"/>
      <c r="NVT610" s="608"/>
      <c r="NWN610" s="624"/>
      <c r="NWO610" s="608"/>
      <c r="NWP610" s="608"/>
      <c r="NXJ610" s="624"/>
      <c r="NXK610" s="608"/>
      <c r="NXL610" s="608"/>
      <c r="NYF610" s="624"/>
      <c r="NYG610" s="608"/>
      <c r="NYH610" s="608"/>
      <c r="NZB610" s="624"/>
      <c r="NZC610" s="608"/>
      <c r="NZD610" s="608"/>
      <c r="NZX610" s="624"/>
      <c r="NZY610" s="608"/>
      <c r="NZZ610" s="608"/>
      <c r="OAT610" s="624"/>
      <c r="OAU610" s="608"/>
      <c r="OAV610" s="608"/>
      <c r="OBP610" s="624"/>
      <c r="OBQ610" s="608"/>
      <c r="OBR610" s="608"/>
      <c r="OCL610" s="624"/>
      <c r="OCM610" s="608"/>
      <c r="OCN610" s="608"/>
      <c r="ODH610" s="624"/>
      <c r="ODI610" s="608"/>
      <c r="ODJ610" s="608"/>
      <c r="OED610" s="624"/>
      <c r="OEE610" s="608"/>
      <c r="OEF610" s="608"/>
      <c r="OEZ610" s="624"/>
      <c r="OFA610" s="608"/>
      <c r="OFB610" s="608"/>
      <c r="OFV610" s="624"/>
      <c r="OFW610" s="608"/>
      <c r="OFX610" s="608"/>
      <c r="OGR610" s="624"/>
      <c r="OGS610" s="608"/>
      <c r="OGT610" s="608"/>
      <c r="OHN610" s="624"/>
      <c r="OHO610" s="608"/>
      <c r="OHP610" s="608"/>
      <c r="OIJ610" s="624"/>
      <c r="OIK610" s="608"/>
      <c r="OIL610" s="608"/>
      <c r="OJF610" s="624"/>
      <c r="OJG610" s="608"/>
      <c r="OJH610" s="608"/>
      <c r="OKB610" s="624"/>
      <c r="OKC610" s="608"/>
      <c r="OKD610" s="608"/>
      <c r="OKX610" s="624"/>
      <c r="OKY610" s="608"/>
      <c r="OKZ610" s="608"/>
      <c r="OLT610" s="624"/>
      <c r="OLU610" s="608"/>
      <c r="OLV610" s="608"/>
      <c r="OMP610" s="624"/>
      <c r="OMQ610" s="608"/>
      <c r="OMR610" s="608"/>
      <c r="ONL610" s="624"/>
      <c r="ONM610" s="608"/>
      <c r="ONN610" s="608"/>
      <c r="OOH610" s="624"/>
      <c r="OOI610" s="608"/>
      <c r="OOJ610" s="608"/>
      <c r="OPD610" s="624"/>
      <c r="OPE610" s="608"/>
      <c r="OPF610" s="608"/>
      <c r="OPZ610" s="624"/>
      <c r="OQA610" s="608"/>
      <c r="OQB610" s="608"/>
      <c r="OQV610" s="624"/>
      <c r="OQW610" s="608"/>
      <c r="OQX610" s="608"/>
      <c r="ORR610" s="624"/>
      <c r="ORS610" s="608"/>
      <c r="ORT610" s="608"/>
      <c r="OSN610" s="624"/>
      <c r="OSO610" s="608"/>
      <c r="OSP610" s="608"/>
      <c r="OTJ610" s="624"/>
      <c r="OTK610" s="608"/>
      <c r="OTL610" s="608"/>
      <c r="OUF610" s="624"/>
      <c r="OUG610" s="608"/>
      <c r="OUH610" s="608"/>
      <c r="OVB610" s="624"/>
      <c r="OVC610" s="608"/>
      <c r="OVD610" s="608"/>
      <c r="OVX610" s="624"/>
      <c r="OVY610" s="608"/>
      <c r="OVZ610" s="608"/>
      <c r="OWT610" s="624"/>
      <c r="OWU610" s="608"/>
      <c r="OWV610" s="608"/>
      <c r="OXP610" s="624"/>
      <c r="OXQ610" s="608"/>
      <c r="OXR610" s="608"/>
      <c r="OYL610" s="624"/>
      <c r="OYM610" s="608"/>
      <c r="OYN610" s="608"/>
      <c r="OZH610" s="624"/>
      <c r="OZI610" s="608"/>
      <c r="OZJ610" s="608"/>
      <c r="PAD610" s="624"/>
      <c r="PAE610" s="608"/>
      <c r="PAF610" s="608"/>
      <c r="PAZ610" s="624"/>
      <c r="PBA610" s="608"/>
      <c r="PBB610" s="608"/>
      <c r="PBV610" s="624"/>
      <c r="PBW610" s="608"/>
      <c r="PBX610" s="608"/>
      <c r="PCR610" s="624"/>
      <c r="PCS610" s="608"/>
      <c r="PCT610" s="608"/>
      <c r="PDN610" s="624"/>
      <c r="PDO610" s="608"/>
      <c r="PDP610" s="608"/>
      <c r="PEJ610" s="624"/>
      <c r="PEK610" s="608"/>
      <c r="PEL610" s="608"/>
      <c r="PFF610" s="624"/>
      <c r="PFG610" s="608"/>
      <c r="PFH610" s="608"/>
      <c r="PGB610" s="624"/>
      <c r="PGC610" s="608"/>
      <c r="PGD610" s="608"/>
      <c r="PGX610" s="624"/>
      <c r="PGY610" s="608"/>
      <c r="PGZ610" s="608"/>
      <c r="PHT610" s="624"/>
      <c r="PHU610" s="608"/>
      <c r="PHV610" s="608"/>
      <c r="PIP610" s="624"/>
      <c r="PIQ610" s="608"/>
      <c r="PIR610" s="608"/>
      <c r="PJL610" s="624"/>
      <c r="PJM610" s="608"/>
      <c r="PJN610" s="608"/>
      <c r="PKH610" s="624"/>
      <c r="PKI610" s="608"/>
      <c r="PKJ610" s="608"/>
      <c r="PLD610" s="624"/>
      <c r="PLE610" s="608"/>
      <c r="PLF610" s="608"/>
      <c r="PLZ610" s="624"/>
      <c r="PMA610" s="608"/>
      <c r="PMB610" s="608"/>
      <c r="PMV610" s="624"/>
      <c r="PMW610" s="608"/>
      <c r="PMX610" s="608"/>
      <c r="PNR610" s="624"/>
      <c r="PNS610" s="608"/>
      <c r="PNT610" s="608"/>
      <c r="PON610" s="624"/>
      <c r="POO610" s="608"/>
      <c r="POP610" s="608"/>
      <c r="PPJ610" s="624"/>
      <c r="PPK610" s="608"/>
      <c r="PPL610" s="608"/>
      <c r="PQF610" s="624"/>
      <c r="PQG610" s="608"/>
      <c r="PQH610" s="608"/>
      <c r="PRB610" s="624"/>
      <c r="PRC610" s="608"/>
      <c r="PRD610" s="608"/>
      <c r="PRX610" s="624"/>
      <c r="PRY610" s="608"/>
      <c r="PRZ610" s="608"/>
      <c r="PST610" s="624"/>
      <c r="PSU610" s="608"/>
      <c r="PSV610" s="608"/>
      <c r="PTP610" s="624"/>
      <c r="PTQ610" s="608"/>
      <c r="PTR610" s="608"/>
      <c r="PUL610" s="624"/>
      <c r="PUM610" s="608"/>
      <c r="PUN610" s="608"/>
      <c r="PVH610" s="624"/>
      <c r="PVI610" s="608"/>
      <c r="PVJ610" s="608"/>
      <c r="PWD610" s="624"/>
      <c r="PWE610" s="608"/>
      <c r="PWF610" s="608"/>
      <c r="PWZ610" s="624"/>
      <c r="PXA610" s="608"/>
      <c r="PXB610" s="608"/>
      <c r="PXV610" s="624"/>
      <c r="PXW610" s="608"/>
      <c r="PXX610" s="608"/>
      <c r="PYR610" s="624"/>
      <c r="PYS610" s="608"/>
      <c r="PYT610" s="608"/>
      <c r="PZN610" s="624"/>
      <c r="PZO610" s="608"/>
      <c r="PZP610" s="608"/>
      <c r="QAJ610" s="624"/>
      <c r="QAK610" s="608"/>
      <c r="QAL610" s="608"/>
      <c r="QBF610" s="624"/>
      <c r="QBG610" s="608"/>
      <c r="QBH610" s="608"/>
      <c r="QCB610" s="624"/>
      <c r="QCC610" s="608"/>
      <c r="QCD610" s="608"/>
      <c r="QCX610" s="624"/>
      <c r="QCY610" s="608"/>
      <c r="QCZ610" s="608"/>
      <c r="QDT610" s="624"/>
      <c r="QDU610" s="608"/>
      <c r="QDV610" s="608"/>
      <c r="QEP610" s="624"/>
      <c r="QEQ610" s="608"/>
      <c r="QER610" s="608"/>
      <c r="QFL610" s="624"/>
      <c r="QFM610" s="608"/>
      <c r="QFN610" s="608"/>
      <c r="QGH610" s="624"/>
      <c r="QGI610" s="608"/>
      <c r="QGJ610" s="608"/>
      <c r="QHD610" s="624"/>
      <c r="QHE610" s="608"/>
      <c r="QHF610" s="608"/>
      <c r="QHZ610" s="624"/>
      <c r="QIA610" s="608"/>
      <c r="QIB610" s="608"/>
      <c r="QIV610" s="624"/>
      <c r="QIW610" s="608"/>
      <c r="QIX610" s="608"/>
      <c r="QJR610" s="624"/>
      <c r="QJS610" s="608"/>
      <c r="QJT610" s="608"/>
      <c r="QKN610" s="624"/>
      <c r="QKO610" s="608"/>
      <c r="QKP610" s="608"/>
      <c r="QLJ610" s="624"/>
      <c r="QLK610" s="608"/>
      <c r="QLL610" s="608"/>
      <c r="QMF610" s="624"/>
      <c r="QMG610" s="608"/>
      <c r="QMH610" s="608"/>
      <c r="QNB610" s="624"/>
      <c r="QNC610" s="608"/>
      <c r="QND610" s="608"/>
      <c r="QNX610" s="624"/>
      <c r="QNY610" s="608"/>
      <c r="QNZ610" s="608"/>
      <c r="QOT610" s="624"/>
      <c r="QOU610" s="608"/>
      <c r="QOV610" s="608"/>
      <c r="QPP610" s="624"/>
      <c r="QPQ610" s="608"/>
      <c r="QPR610" s="608"/>
      <c r="QQL610" s="624"/>
      <c r="QQM610" s="608"/>
      <c r="QQN610" s="608"/>
      <c r="QRH610" s="624"/>
      <c r="QRI610" s="608"/>
      <c r="QRJ610" s="608"/>
      <c r="QSD610" s="624"/>
      <c r="QSE610" s="608"/>
      <c r="QSF610" s="608"/>
      <c r="QSZ610" s="624"/>
      <c r="QTA610" s="608"/>
      <c r="QTB610" s="608"/>
      <c r="QTV610" s="624"/>
      <c r="QTW610" s="608"/>
      <c r="QTX610" s="608"/>
      <c r="QUR610" s="624"/>
      <c r="QUS610" s="608"/>
      <c r="QUT610" s="608"/>
      <c r="QVN610" s="624"/>
      <c r="QVO610" s="608"/>
      <c r="QVP610" s="608"/>
      <c r="QWJ610" s="624"/>
      <c r="QWK610" s="608"/>
      <c r="QWL610" s="608"/>
      <c r="QXF610" s="624"/>
      <c r="QXG610" s="608"/>
      <c r="QXH610" s="608"/>
      <c r="QYB610" s="624"/>
      <c r="QYC610" s="608"/>
      <c r="QYD610" s="608"/>
      <c r="QYX610" s="624"/>
      <c r="QYY610" s="608"/>
      <c r="QYZ610" s="608"/>
      <c r="QZT610" s="624"/>
      <c r="QZU610" s="608"/>
      <c r="QZV610" s="608"/>
      <c r="RAP610" s="624"/>
      <c r="RAQ610" s="608"/>
      <c r="RAR610" s="608"/>
      <c r="RBL610" s="624"/>
      <c r="RBM610" s="608"/>
      <c r="RBN610" s="608"/>
      <c r="RCH610" s="624"/>
      <c r="RCI610" s="608"/>
      <c r="RCJ610" s="608"/>
      <c r="RDD610" s="624"/>
      <c r="RDE610" s="608"/>
      <c r="RDF610" s="608"/>
      <c r="RDZ610" s="624"/>
      <c r="REA610" s="608"/>
      <c r="REB610" s="608"/>
      <c r="REV610" s="624"/>
      <c r="REW610" s="608"/>
      <c r="REX610" s="608"/>
      <c r="RFR610" s="624"/>
      <c r="RFS610" s="608"/>
      <c r="RFT610" s="608"/>
      <c r="RGN610" s="624"/>
      <c r="RGO610" s="608"/>
      <c r="RGP610" s="608"/>
      <c r="RHJ610" s="624"/>
      <c r="RHK610" s="608"/>
      <c r="RHL610" s="608"/>
      <c r="RIF610" s="624"/>
      <c r="RIG610" s="608"/>
      <c r="RIH610" s="608"/>
      <c r="RJB610" s="624"/>
      <c r="RJC610" s="608"/>
      <c r="RJD610" s="608"/>
      <c r="RJX610" s="624"/>
      <c r="RJY610" s="608"/>
      <c r="RJZ610" s="608"/>
      <c r="RKT610" s="624"/>
      <c r="RKU610" s="608"/>
      <c r="RKV610" s="608"/>
      <c r="RLP610" s="624"/>
      <c r="RLQ610" s="608"/>
      <c r="RLR610" s="608"/>
      <c r="RML610" s="624"/>
      <c r="RMM610" s="608"/>
      <c r="RMN610" s="608"/>
      <c r="RNH610" s="624"/>
      <c r="RNI610" s="608"/>
      <c r="RNJ610" s="608"/>
      <c r="ROD610" s="624"/>
      <c r="ROE610" s="608"/>
      <c r="ROF610" s="608"/>
      <c r="ROZ610" s="624"/>
      <c r="RPA610" s="608"/>
      <c r="RPB610" s="608"/>
      <c r="RPV610" s="624"/>
      <c r="RPW610" s="608"/>
      <c r="RPX610" s="608"/>
      <c r="RQR610" s="624"/>
      <c r="RQS610" s="608"/>
      <c r="RQT610" s="608"/>
      <c r="RRN610" s="624"/>
      <c r="RRO610" s="608"/>
      <c r="RRP610" s="608"/>
      <c r="RSJ610" s="624"/>
      <c r="RSK610" s="608"/>
      <c r="RSL610" s="608"/>
      <c r="RTF610" s="624"/>
      <c r="RTG610" s="608"/>
      <c r="RTH610" s="608"/>
      <c r="RUB610" s="624"/>
      <c r="RUC610" s="608"/>
      <c r="RUD610" s="608"/>
      <c r="RUX610" s="624"/>
      <c r="RUY610" s="608"/>
      <c r="RUZ610" s="608"/>
      <c r="RVT610" s="624"/>
      <c r="RVU610" s="608"/>
      <c r="RVV610" s="608"/>
      <c r="RWP610" s="624"/>
      <c r="RWQ610" s="608"/>
      <c r="RWR610" s="608"/>
      <c r="RXL610" s="624"/>
      <c r="RXM610" s="608"/>
      <c r="RXN610" s="608"/>
      <c r="RYH610" s="624"/>
      <c r="RYI610" s="608"/>
      <c r="RYJ610" s="608"/>
      <c r="RZD610" s="624"/>
      <c r="RZE610" s="608"/>
      <c r="RZF610" s="608"/>
      <c r="RZZ610" s="624"/>
      <c r="SAA610" s="608"/>
      <c r="SAB610" s="608"/>
      <c r="SAV610" s="624"/>
      <c r="SAW610" s="608"/>
      <c r="SAX610" s="608"/>
      <c r="SBR610" s="624"/>
      <c r="SBS610" s="608"/>
      <c r="SBT610" s="608"/>
      <c r="SCN610" s="624"/>
      <c r="SCO610" s="608"/>
      <c r="SCP610" s="608"/>
      <c r="SDJ610" s="624"/>
      <c r="SDK610" s="608"/>
      <c r="SDL610" s="608"/>
      <c r="SEF610" s="624"/>
      <c r="SEG610" s="608"/>
      <c r="SEH610" s="608"/>
      <c r="SFB610" s="624"/>
      <c r="SFC610" s="608"/>
      <c r="SFD610" s="608"/>
      <c r="SFX610" s="624"/>
      <c r="SFY610" s="608"/>
      <c r="SFZ610" s="608"/>
      <c r="SGT610" s="624"/>
      <c r="SGU610" s="608"/>
      <c r="SGV610" s="608"/>
      <c r="SHP610" s="624"/>
      <c r="SHQ610" s="608"/>
      <c r="SHR610" s="608"/>
      <c r="SIL610" s="624"/>
      <c r="SIM610" s="608"/>
      <c r="SIN610" s="608"/>
      <c r="SJH610" s="624"/>
      <c r="SJI610" s="608"/>
      <c r="SJJ610" s="608"/>
      <c r="SKD610" s="624"/>
      <c r="SKE610" s="608"/>
      <c r="SKF610" s="608"/>
      <c r="SKZ610" s="624"/>
      <c r="SLA610" s="608"/>
      <c r="SLB610" s="608"/>
      <c r="SLV610" s="624"/>
      <c r="SLW610" s="608"/>
      <c r="SLX610" s="608"/>
      <c r="SMR610" s="624"/>
      <c r="SMS610" s="608"/>
      <c r="SMT610" s="608"/>
      <c r="SNN610" s="624"/>
      <c r="SNO610" s="608"/>
      <c r="SNP610" s="608"/>
      <c r="SOJ610" s="624"/>
      <c r="SOK610" s="608"/>
      <c r="SOL610" s="608"/>
      <c r="SPF610" s="624"/>
      <c r="SPG610" s="608"/>
      <c r="SPH610" s="608"/>
      <c r="SQB610" s="624"/>
      <c r="SQC610" s="608"/>
      <c r="SQD610" s="608"/>
      <c r="SQX610" s="624"/>
      <c r="SQY610" s="608"/>
      <c r="SQZ610" s="608"/>
      <c r="SRT610" s="624"/>
      <c r="SRU610" s="608"/>
      <c r="SRV610" s="608"/>
      <c r="SSP610" s="624"/>
      <c r="SSQ610" s="608"/>
      <c r="SSR610" s="608"/>
      <c r="STL610" s="624"/>
      <c r="STM610" s="608"/>
      <c r="STN610" s="608"/>
      <c r="SUH610" s="624"/>
      <c r="SUI610" s="608"/>
      <c r="SUJ610" s="608"/>
      <c r="SVD610" s="624"/>
      <c r="SVE610" s="608"/>
      <c r="SVF610" s="608"/>
      <c r="SVZ610" s="624"/>
      <c r="SWA610" s="608"/>
      <c r="SWB610" s="608"/>
      <c r="SWV610" s="624"/>
      <c r="SWW610" s="608"/>
      <c r="SWX610" s="608"/>
      <c r="SXR610" s="624"/>
      <c r="SXS610" s="608"/>
      <c r="SXT610" s="608"/>
      <c r="SYN610" s="624"/>
      <c r="SYO610" s="608"/>
      <c r="SYP610" s="608"/>
      <c r="SZJ610" s="624"/>
      <c r="SZK610" s="608"/>
      <c r="SZL610" s="608"/>
      <c r="TAF610" s="624"/>
      <c r="TAG610" s="608"/>
      <c r="TAH610" s="608"/>
      <c r="TBB610" s="624"/>
      <c r="TBC610" s="608"/>
      <c r="TBD610" s="608"/>
      <c r="TBX610" s="624"/>
      <c r="TBY610" s="608"/>
      <c r="TBZ610" s="608"/>
      <c r="TCT610" s="624"/>
      <c r="TCU610" s="608"/>
      <c r="TCV610" s="608"/>
      <c r="TDP610" s="624"/>
      <c r="TDQ610" s="608"/>
      <c r="TDR610" s="608"/>
      <c r="TEL610" s="624"/>
      <c r="TEM610" s="608"/>
      <c r="TEN610" s="608"/>
      <c r="TFH610" s="624"/>
      <c r="TFI610" s="608"/>
      <c r="TFJ610" s="608"/>
      <c r="TGD610" s="624"/>
      <c r="TGE610" s="608"/>
      <c r="TGF610" s="608"/>
      <c r="TGZ610" s="624"/>
      <c r="THA610" s="608"/>
      <c r="THB610" s="608"/>
      <c r="THV610" s="624"/>
      <c r="THW610" s="608"/>
      <c r="THX610" s="608"/>
      <c r="TIR610" s="624"/>
      <c r="TIS610" s="608"/>
      <c r="TIT610" s="608"/>
      <c r="TJN610" s="624"/>
      <c r="TJO610" s="608"/>
      <c r="TJP610" s="608"/>
      <c r="TKJ610" s="624"/>
      <c r="TKK610" s="608"/>
      <c r="TKL610" s="608"/>
      <c r="TLF610" s="624"/>
      <c r="TLG610" s="608"/>
      <c r="TLH610" s="608"/>
      <c r="TMB610" s="624"/>
      <c r="TMC610" s="608"/>
      <c r="TMD610" s="608"/>
      <c r="TMX610" s="624"/>
      <c r="TMY610" s="608"/>
      <c r="TMZ610" s="608"/>
      <c r="TNT610" s="624"/>
      <c r="TNU610" s="608"/>
      <c r="TNV610" s="608"/>
      <c r="TOP610" s="624"/>
      <c r="TOQ610" s="608"/>
      <c r="TOR610" s="608"/>
      <c r="TPL610" s="624"/>
      <c r="TPM610" s="608"/>
      <c r="TPN610" s="608"/>
      <c r="TQH610" s="624"/>
      <c r="TQI610" s="608"/>
      <c r="TQJ610" s="608"/>
      <c r="TRD610" s="624"/>
      <c r="TRE610" s="608"/>
      <c r="TRF610" s="608"/>
      <c r="TRZ610" s="624"/>
      <c r="TSA610" s="608"/>
      <c r="TSB610" s="608"/>
      <c r="TSV610" s="624"/>
      <c r="TSW610" s="608"/>
      <c r="TSX610" s="608"/>
      <c r="TTR610" s="624"/>
      <c r="TTS610" s="608"/>
      <c r="TTT610" s="608"/>
      <c r="TUN610" s="624"/>
      <c r="TUO610" s="608"/>
      <c r="TUP610" s="608"/>
      <c r="TVJ610" s="624"/>
      <c r="TVK610" s="608"/>
      <c r="TVL610" s="608"/>
      <c r="TWF610" s="624"/>
      <c r="TWG610" s="608"/>
      <c r="TWH610" s="608"/>
      <c r="TXB610" s="624"/>
      <c r="TXC610" s="608"/>
      <c r="TXD610" s="608"/>
      <c r="TXX610" s="624"/>
      <c r="TXY610" s="608"/>
      <c r="TXZ610" s="608"/>
      <c r="TYT610" s="624"/>
      <c r="TYU610" s="608"/>
      <c r="TYV610" s="608"/>
      <c r="TZP610" s="624"/>
      <c r="TZQ610" s="608"/>
      <c r="TZR610" s="608"/>
      <c r="UAL610" s="624"/>
      <c r="UAM610" s="608"/>
      <c r="UAN610" s="608"/>
      <c r="UBH610" s="624"/>
      <c r="UBI610" s="608"/>
      <c r="UBJ610" s="608"/>
      <c r="UCD610" s="624"/>
      <c r="UCE610" s="608"/>
      <c r="UCF610" s="608"/>
      <c r="UCZ610" s="624"/>
      <c r="UDA610" s="608"/>
      <c r="UDB610" s="608"/>
      <c r="UDV610" s="624"/>
      <c r="UDW610" s="608"/>
      <c r="UDX610" s="608"/>
      <c r="UER610" s="624"/>
      <c r="UES610" s="608"/>
      <c r="UET610" s="608"/>
      <c r="UFN610" s="624"/>
      <c r="UFO610" s="608"/>
      <c r="UFP610" s="608"/>
      <c r="UGJ610" s="624"/>
      <c r="UGK610" s="608"/>
      <c r="UGL610" s="608"/>
      <c r="UHF610" s="624"/>
      <c r="UHG610" s="608"/>
      <c r="UHH610" s="608"/>
      <c r="UIB610" s="624"/>
      <c r="UIC610" s="608"/>
      <c r="UID610" s="608"/>
      <c r="UIX610" s="624"/>
      <c r="UIY610" s="608"/>
      <c r="UIZ610" s="608"/>
      <c r="UJT610" s="624"/>
      <c r="UJU610" s="608"/>
      <c r="UJV610" s="608"/>
      <c r="UKP610" s="624"/>
      <c r="UKQ610" s="608"/>
      <c r="UKR610" s="608"/>
      <c r="ULL610" s="624"/>
      <c r="ULM610" s="608"/>
      <c r="ULN610" s="608"/>
      <c r="UMH610" s="624"/>
      <c r="UMI610" s="608"/>
      <c r="UMJ610" s="608"/>
      <c r="UND610" s="624"/>
      <c r="UNE610" s="608"/>
      <c r="UNF610" s="608"/>
      <c r="UNZ610" s="624"/>
      <c r="UOA610" s="608"/>
      <c r="UOB610" s="608"/>
      <c r="UOV610" s="624"/>
      <c r="UOW610" s="608"/>
      <c r="UOX610" s="608"/>
      <c r="UPR610" s="624"/>
      <c r="UPS610" s="608"/>
      <c r="UPT610" s="608"/>
      <c r="UQN610" s="624"/>
      <c r="UQO610" s="608"/>
      <c r="UQP610" s="608"/>
      <c r="URJ610" s="624"/>
      <c r="URK610" s="608"/>
      <c r="URL610" s="608"/>
      <c r="USF610" s="624"/>
      <c r="USG610" s="608"/>
      <c r="USH610" s="608"/>
      <c r="UTB610" s="624"/>
      <c r="UTC610" s="608"/>
      <c r="UTD610" s="608"/>
      <c r="UTX610" s="624"/>
      <c r="UTY610" s="608"/>
      <c r="UTZ610" s="608"/>
      <c r="UUT610" s="624"/>
      <c r="UUU610" s="608"/>
      <c r="UUV610" s="608"/>
      <c r="UVP610" s="624"/>
      <c r="UVQ610" s="608"/>
      <c r="UVR610" s="608"/>
      <c r="UWL610" s="624"/>
      <c r="UWM610" s="608"/>
      <c r="UWN610" s="608"/>
      <c r="UXH610" s="624"/>
      <c r="UXI610" s="608"/>
      <c r="UXJ610" s="608"/>
      <c r="UYD610" s="624"/>
      <c r="UYE610" s="608"/>
      <c r="UYF610" s="608"/>
      <c r="UYZ610" s="624"/>
      <c r="UZA610" s="608"/>
      <c r="UZB610" s="608"/>
      <c r="UZV610" s="624"/>
      <c r="UZW610" s="608"/>
      <c r="UZX610" s="608"/>
      <c r="VAR610" s="624"/>
      <c r="VAS610" s="608"/>
      <c r="VAT610" s="608"/>
      <c r="VBN610" s="624"/>
      <c r="VBO610" s="608"/>
      <c r="VBP610" s="608"/>
      <c r="VCJ610" s="624"/>
      <c r="VCK610" s="608"/>
      <c r="VCL610" s="608"/>
      <c r="VDF610" s="624"/>
      <c r="VDG610" s="608"/>
      <c r="VDH610" s="608"/>
      <c r="VEB610" s="624"/>
      <c r="VEC610" s="608"/>
      <c r="VED610" s="608"/>
      <c r="VEX610" s="624"/>
      <c r="VEY610" s="608"/>
      <c r="VEZ610" s="608"/>
      <c r="VFT610" s="624"/>
      <c r="VFU610" s="608"/>
      <c r="VFV610" s="608"/>
      <c r="VGP610" s="624"/>
      <c r="VGQ610" s="608"/>
      <c r="VGR610" s="608"/>
      <c r="VHL610" s="624"/>
      <c r="VHM610" s="608"/>
      <c r="VHN610" s="608"/>
      <c r="VIH610" s="624"/>
      <c r="VII610" s="608"/>
      <c r="VIJ610" s="608"/>
      <c r="VJD610" s="624"/>
      <c r="VJE610" s="608"/>
      <c r="VJF610" s="608"/>
      <c r="VJZ610" s="624"/>
      <c r="VKA610" s="608"/>
      <c r="VKB610" s="608"/>
      <c r="VKV610" s="624"/>
      <c r="VKW610" s="608"/>
      <c r="VKX610" s="608"/>
      <c r="VLR610" s="624"/>
      <c r="VLS610" s="608"/>
      <c r="VLT610" s="608"/>
      <c r="VMN610" s="624"/>
      <c r="VMO610" s="608"/>
      <c r="VMP610" s="608"/>
      <c r="VNJ610" s="624"/>
      <c r="VNK610" s="608"/>
      <c r="VNL610" s="608"/>
      <c r="VOF610" s="624"/>
      <c r="VOG610" s="608"/>
      <c r="VOH610" s="608"/>
      <c r="VPB610" s="624"/>
      <c r="VPC610" s="608"/>
      <c r="VPD610" s="608"/>
      <c r="VPX610" s="624"/>
      <c r="VPY610" s="608"/>
      <c r="VPZ610" s="608"/>
      <c r="VQT610" s="624"/>
      <c r="VQU610" s="608"/>
      <c r="VQV610" s="608"/>
      <c r="VRP610" s="624"/>
      <c r="VRQ610" s="608"/>
      <c r="VRR610" s="608"/>
      <c r="VSL610" s="624"/>
      <c r="VSM610" s="608"/>
      <c r="VSN610" s="608"/>
      <c r="VTH610" s="624"/>
      <c r="VTI610" s="608"/>
      <c r="VTJ610" s="608"/>
      <c r="VUD610" s="624"/>
      <c r="VUE610" s="608"/>
      <c r="VUF610" s="608"/>
      <c r="VUZ610" s="624"/>
      <c r="VVA610" s="608"/>
      <c r="VVB610" s="608"/>
      <c r="VVV610" s="624"/>
      <c r="VVW610" s="608"/>
      <c r="VVX610" s="608"/>
      <c r="VWR610" s="624"/>
      <c r="VWS610" s="608"/>
      <c r="VWT610" s="608"/>
      <c r="VXN610" s="624"/>
      <c r="VXO610" s="608"/>
      <c r="VXP610" s="608"/>
      <c r="VYJ610" s="624"/>
      <c r="VYK610" s="608"/>
      <c r="VYL610" s="608"/>
      <c r="VZF610" s="624"/>
      <c r="VZG610" s="608"/>
      <c r="VZH610" s="608"/>
      <c r="WAB610" s="624"/>
      <c r="WAC610" s="608"/>
      <c r="WAD610" s="608"/>
      <c r="WAX610" s="624"/>
      <c r="WAY610" s="608"/>
      <c r="WAZ610" s="608"/>
      <c r="WBT610" s="624"/>
      <c r="WBU610" s="608"/>
      <c r="WBV610" s="608"/>
      <c r="WCP610" s="624"/>
      <c r="WCQ610" s="608"/>
      <c r="WCR610" s="608"/>
      <c r="WDL610" s="624"/>
      <c r="WDM610" s="608"/>
      <c r="WDN610" s="608"/>
      <c r="WEH610" s="624"/>
      <c r="WEI610" s="608"/>
      <c r="WEJ610" s="608"/>
      <c r="WFD610" s="624"/>
      <c r="WFE610" s="608"/>
      <c r="WFF610" s="608"/>
      <c r="WFZ610" s="624"/>
      <c r="WGA610" s="608"/>
      <c r="WGB610" s="608"/>
      <c r="WGV610" s="624"/>
      <c r="WGW610" s="608"/>
      <c r="WGX610" s="608"/>
      <c r="WHR610" s="624"/>
      <c r="WHS610" s="608"/>
      <c r="WHT610" s="608"/>
      <c r="WIN610" s="624"/>
      <c r="WIO610" s="608"/>
      <c r="WIP610" s="608"/>
      <c r="WJJ610" s="624"/>
      <c r="WJK610" s="608"/>
      <c r="WJL610" s="608"/>
      <c r="WKF610" s="624"/>
      <c r="WKG610" s="608"/>
      <c r="WKH610" s="608"/>
      <c r="WLB610" s="624"/>
      <c r="WLC610" s="608"/>
      <c r="WLD610" s="608"/>
      <c r="WLX610" s="624"/>
      <c r="WLY610" s="608"/>
      <c r="WLZ610" s="608"/>
      <c r="WMT610" s="624"/>
      <c r="WMU610" s="608"/>
      <c r="WMV610" s="608"/>
      <c r="WNP610" s="624"/>
      <c r="WNQ610" s="608"/>
      <c r="WNR610" s="608"/>
      <c r="WOL610" s="624"/>
      <c r="WOM610" s="608"/>
      <c r="WON610" s="608"/>
      <c r="WPH610" s="624"/>
      <c r="WPI610" s="608"/>
      <c r="WPJ610" s="608"/>
      <c r="WQD610" s="624"/>
      <c r="WQE610" s="608"/>
      <c r="WQF610" s="608"/>
      <c r="WQZ610" s="624"/>
      <c r="WRA610" s="608"/>
      <c r="WRB610" s="608"/>
      <c r="WRV610" s="624"/>
      <c r="WRW610" s="608"/>
      <c r="WRX610" s="608"/>
      <c r="WSR610" s="624"/>
      <c r="WSS610" s="608"/>
      <c r="WST610" s="608"/>
      <c r="WTN610" s="624"/>
      <c r="WTO610" s="608"/>
      <c r="WTP610" s="608"/>
      <c r="WUJ610" s="624"/>
      <c r="WUK610" s="608"/>
      <c r="WUL610" s="608"/>
      <c r="WVF610" s="624"/>
      <c r="WVG610" s="608"/>
      <c r="WVH610" s="608"/>
      <c r="WWB610" s="624"/>
      <c r="WWC610" s="608"/>
      <c r="WWD610" s="608"/>
      <c r="WWX610" s="624"/>
      <c r="WWY610" s="608"/>
      <c r="WWZ610" s="608"/>
      <c r="WXT610" s="624"/>
      <c r="WXU610" s="608"/>
      <c r="WXV610" s="608"/>
      <c r="WYP610" s="624"/>
      <c r="WYQ610" s="608"/>
      <c r="WYR610" s="608"/>
      <c r="WZL610" s="624"/>
      <c r="WZM610" s="608"/>
      <c r="WZN610" s="608"/>
      <c r="XAH610" s="624"/>
      <c r="XAI610" s="608"/>
      <c r="XAJ610" s="608"/>
      <c r="XBD610" s="624"/>
      <c r="XBE610" s="608"/>
      <c r="XBF610" s="608"/>
      <c r="XBZ610" s="624"/>
      <c r="XCA610" s="608"/>
      <c r="XCB610" s="608"/>
      <c r="XCV610" s="624"/>
      <c r="XCW610" s="608"/>
      <c r="XCX610" s="608"/>
    </row>
    <row r="611" spans="1:1014 1034:2048 2068:3060 3080:4094 4114:5106 5126:6140 6160:7152 7172:8186 8206:9198 9218:10232 10252:12278 12298:13312 13332:14324 14344:15358 15378:16326" s="515" customFormat="1">
      <c r="A611" s="515" t="s">
        <v>258</v>
      </c>
      <c r="J611" s="623"/>
      <c r="K611" s="607"/>
      <c r="L611" s="608">
        <v>391</v>
      </c>
      <c r="M611" s="514">
        <v>169</v>
      </c>
      <c r="N611" s="514">
        <v>171</v>
      </c>
      <c r="O611" s="514">
        <v>361</v>
      </c>
      <c r="P611" s="514">
        <v>375</v>
      </c>
      <c r="Q611" s="514">
        <v>683</v>
      </c>
      <c r="R611" s="514">
        <v>276</v>
      </c>
      <c r="S611" s="514">
        <v>216</v>
      </c>
      <c r="T611" s="90"/>
      <c r="U611" s="90"/>
      <c r="V611" s="1"/>
      <c r="W611" s="39"/>
      <c r="X611" s="39"/>
      <c r="Y611" s="90"/>
      <c r="Z611" s="90"/>
      <c r="AA611" s="90"/>
      <c r="AB611" s="90"/>
      <c r="AC611" s="90"/>
      <c r="AD611" s="90"/>
      <c r="AE611" s="90"/>
      <c r="AF611" s="90"/>
      <c r="AG611" s="90"/>
      <c r="AH611" s="90"/>
      <c r="AI611" s="90"/>
      <c r="AJ611" s="90"/>
      <c r="AK611" s="90"/>
      <c r="AL611" s="90"/>
      <c r="AM611" s="90"/>
      <c r="AN611" s="90"/>
      <c r="AO611" s="90"/>
      <c r="AP611" s="90"/>
      <c r="AQ611" s="90"/>
      <c r="AR611" s="1"/>
      <c r="AS611" s="39"/>
      <c r="AT611" s="39"/>
      <c r="AU611" s="90"/>
      <c r="AV611" s="90"/>
      <c r="AW611" s="90"/>
      <c r="AX611" s="90"/>
      <c r="AY611" s="90"/>
      <c r="AZ611" s="90"/>
      <c r="BA611" s="90"/>
      <c r="BB611" s="90"/>
      <c r="BC611" s="90"/>
      <c r="BD611" s="90"/>
      <c r="BE611" s="90"/>
      <c r="BF611" s="90"/>
      <c r="BG611" s="90"/>
      <c r="BH611" s="90"/>
      <c r="BI611" s="90"/>
      <c r="BJ611" s="90"/>
      <c r="BK611" s="90"/>
      <c r="BL611" s="90"/>
      <c r="BM611" s="90"/>
      <c r="BN611" s="1"/>
      <c r="BO611" s="39"/>
      <c r="BP611" s="39"/>
      <c r="BQ611" s="90"/>
      <c r="BR611" s="90"/>
      <c r="BS611" s="90"/>
      <c r="BT611" s="90"/>
      <c r="BU611" s="90"/>
      <c r="BV611" s="90"/>
      <c r="BW611" s="90"/>
      <c r="BX611" s="90"/>
      <c r="BY611" s="90"/>
      <c r="BZ611" s="90"/>
      <c r="CA611" s="90"/>
      <c r="CB611" s="90"/>
      <c r="CC611" s="90"/>
      <c r="CD611" s="90"/>
      <c r="CE611" s="90"/>
      <c r="CF611" s="90"/>
      <c r="CG611" s="90"/>
      <c r="CH611" s="90"/>
      <c r="CI611" s="90"/>
      <c r="CJ611" s="1"/>
      <c r="CK611" s="39"/>
      <c r="CL611" s="39"/>
      <c r="CM611" s="90"/>
      <c r="CN611" s="90"/>
      <c r="CO611" s="90"/>
      <c r="CP611" s="90"/>
      <c r="CQ611" s="90"/>
      <c r="CR611" s="90"/>
      <c r="CS611" s="90"/>
      <c r="CT611" s="90"/>
      <c r="CU611" s="90"/>
      <c r="CV611" s="90"/>
      <c r="CW611" s="90"/>
      <c r="CX611" s="90"/>
      <c r="CY611" s="90"/>
      <c r="CZ611" s="90"/>
      <c r="DA611" s="90"/>
      <c r="DB611" s="90"/>
      <c r="DC611" s="90"/>
      <c r="DD611" s="90"/>
      <c r="DE611" s="90"/>
      <c r="DF611" s="1"/>
      <c r="DG611" s="39"/>
      <c r="DH611" s="39"/>
      <c r="DI611" s="90"/>
      <c r="DJ611" s="90"/>
      <c r="DK611" s="90"/>
      <c r="DL611" s="90"/>
      <c r="DM611" s="90"/>
      <c r="DN611" s="90"/>
      <c r="DO611" s="90"/>
      <c r="DP611" s="90"/>
      <c r="DQ611" s="90"/>
      <c r="DR611" s="90"/>
      <c r="DS611" s="90"/>
      <c r="DT611" s="90"/>
      <c r="DU611" s="90"/>
      <c r="DV611" s="90"/>
      <c r="DW611" s="90"/>
      <c r="DX611" s="90"/>
      <c r="DY611" s="90"/>
      <c r="DZ611" s="90"/>
      <c r="EA611" s="90"/>
      <c r="EB611" s="1"/>
      <c r="EC611" s="39"/>
      <c r="ED611" s="39"/>
      <c r="EE611" s="90"/>
      <c r="EF611" s="90"/>
      <c r="EG611" s="90"/>
      <c r="EH611" s="90"/>
      <c r="EI611" s="90"/>
      <c r="EJ611" s="90"/>
      <c r="EK611" s="90"/>
      <c r="EL611" s="90"/>
      <c r="EM611" s="90"/>
      <c r="EN611" s="90"/>
      <c r="EO611" s="90"/>
      <c r="EP611" s="90"/>
      <c r="EQ611" s="90"/>
      <c r="ER611" s="90"/>
      <c r="ES611" s="90"/>
      <c r="ET611" s="90"/>
      <c r="EU611" s="90"/>
      <c r="EV611" s="90"/>
      <c r="EW611" s="90"/>
      <c r="EX611" s="1"/>
      <c r="EY611" s="39"/>
      <c r="EZ611" s="39"/>
      <c r="FA611" s="90"/>
      <c r="FB611" s="90"/>
      <c r="FC611" s="90"/>
      <c r="FD611" s="90"/>
      <c r="FE611" s="90"/>
      <c r="FF611" s="90"/>
      <c r="FG611" s="90"/>
      <c r="FH611" s="90"/>
      <c r="FI611" s="90"/>
      <c r="FJ611" s="90"/>
      <c r="FK611" s="90"/>
      <c r="FL611" s="90"/>
      <c r="FM611" s="90"/>
      <c r="FN611" s="90"/>
      <c r="FO611" s="90"/>
      <c r="FP611" s="90"/>
      <c r="FQ611" s="90"/>
      <c r="FR611" s="90"/>
      <c r="FS611" s="90"/>
      <c r="FT611" s="1"/>
      <c r="FU611" s="39"/>
      <c r="FV611" s="39"/>
      <c r="FW611" s="90"/>
      <c r="FX611" s="90"/>
      <c r="FY611" s="90"/>
      <c r="FZ611" s="90"/>
      <c r="GA611" s="90"/>
      <c r="GB611" s="90"/>
      <c r="GC611" s="90"/>
      <c r="GD611" s="90"/>
      <c r="GE611" s="90"/>
      <c r="GF611" s="90"/>
      <c r="GG611" s="90"/>
      <c r="GH611" s="90"/>
      <c r="GI611" s="90"/>
      <c r="GJ611" s="90"/>
      <c r="GK611" s="90"/>
      <c r="GL611" s="90"/>
      <c r="GM611" s="90"/>
      <c r="GN611" s="90"/>
      <c r="GO611" s="90"/>
      <c r="GP611" s="1"/>
      <c r="GQ611" s="39"/>
      <c r="GR611" s="39"/>
      <c r="GS611" s="90"/>
      <c r="GT611" s="90"/>
      <c r="GU611" s="90"/>
      <c r="GV611" s="90"/>
      <c r="GW611" s="90"/>
      <c r="GX611" s="90"/>
      <c r="GY611" s="90"/>
      <c r="GZ611" s="90"/>
      <c r="HA611" s="90"/>
      <c r="HB611" s="90"/>
      <c r="HC611" s="90"/>
      <c r="HD611" s="90"/>
      <c r="HE611" s="90"/>
      <c r="HF611" s="90"/>
      <c r="HG611" s="90"/>
      <c r="HH611" s="90"/>
      <c r="HI611" s="90"/>
      <c r="HJ611" s="90"/>
      <c r="HK611" s="90"/>
      <c r="HL611" s="1"/>
      <c r="HM611" s="39"/>
      <c r="HN611" s="39"/>
      <c r="HO611" s="90"/>
      <c r="HP611" s="90"/>
      <c r="HQ611" s="90"/>
      <c r="HR611" s="90"/>
      <c r="HS611" s="90"/>
      <c r="HT611" s="90"/>
      <c r="HU611" s="90"/>
      <c r="HV611" s="90"/>
      <c r="HW611" s="90"/>
      <c r="HX611" s="90"/>
      <c r="HY611" s="90"/>
      <c r="HZ611" s="90"/>
      <c r="IA611" s="90"/>
      <c r="IB611" s="90"/>
      <c r="IC611" s="90"/>
      <c r="ID611" s="90"/>
      <c r="IE611" s="90"/>
      <c r="IF611" s="90"/>
      <c r="IG611" s="90"/>
      <c r="IH611" s="1"/>
      <c r="II611" s="39"/>
      <c r="IJ611" s="39"/>
      <c r="IK611" s="90"/>
      <c r="IL611" s="90"/>
      <c r="IM611" s="90"/>
      <c r="IN611" s="90"/>
      <c r="IO611" s="90"/>
      <c r="IP611" s="90"/>
      <c r="IQ611" s="90"/>
      <c r="IR611" s="90"/>
      <c r="IS611" s="90"/>
      <c r="IT611" s="90"/>
      <c r="IU611" s="90"/>
      <c r="IV611" s="90"/>
      <c r="IW611" s="90"/>
      <c r="IX611" s="90"/>
      <c r="IY611" s="90"/>
      <c r="IZ611" s="90"/>
      <c r="JA611" s="90"/>
      <c r="JB611" s="90"/>
      <c r="JC611" s="90"/>
      <c r="JD611" s="1"/>
      <c r="JE611" s="39"/>
      <c r="JF611" s="39"/>
      <c r="JG611" s="90"/>
      <c r="JH611" s="90"/>
      <c r="JI611" s="90"/>
      <c r="JJ611" s="90"/>
      <c r="JK611" s="90"/>
      <c r="JL611" s="90"/>
      <c r="JM611" s="90"/>
      <c r="JZ611" s="623"/>
      <c r="KA611" s="607"/>
      <c r="KB611" s="607"/>
      <c r="KV611" s="623"/>
      <c r="KW611" s="607"/>
      <c r="KX611" s="607"/>
      <c r="LR611" s="623"/>
      <c r="LS611" s="607"/>
      <c r="LT611" s="607"/>
      <c r="MN611" s="623"/>
      <c r="MO611" s="607"/>
      <c r="MP611" s="607"/>
      <c r="NJ611" s="623"/>
      <c r="NK611" s="607"/>
      <c r="NL611" s="607"/>
      <c r="OF611" s="623"/>
      <c r="OG611" s="607"/>
      <c r="OH611" s="607"/>
      <c r="PB611" s="623"/>
      <c r="PC611" s="607"/>
      <c r="PD611" s="607"/>
      <c r="PX611" s="623"/>
      <c r="PY611" s="607"/>
      <c r="PZ611" s="607"/>
      <c r="QT611" s="623"/>
      <c r="QU611" s="607"/>
      <c r="QV611" s="607"/>
      <c r="RP611" s="623"/>
      <c r="RQ611" s="607"/>
      <c r="RR611" s="607"/>
      <c r="SL611" s="623"/>
      <c r="SM611" s="607"/>
      <c r="SN611" s="607"/>
      <c r="TH611" s="623"/>
      <c r="TI611" s="607"/>
      <c r="TJ611" s="607"/>
      <c r="UD611" s="623"/>
      <c r="UE611" s="607"/>
      <c r="UF611" s="607"/>
      <c r="UZ611" s="623"/>
      <c r="VA611" s="607"/>
      <c r="VB611" s="607"/>
      <c r="VV611" s="623"/>
      <c r="VW611" s="607"/>
      <c r="VX611" s="607"/>
      <c r="WR611" s="623"/>
      <c r="WS611" s="607"/>
      <c r="WT611" s="607"/>
      <c r="XN611" s="623"/>
      <c r="XO611" s="607"/>
      <c r="XP611" s="607"/>
      <c r="YJ611" s="623"/>
      <c r="YK611" s="607"/>
      <c r="YL611" s="607"/>
      <c r="ZF611" s="623"/>
      <c r="ZG611" s="607"/>
      <c r="ZH611" s="607"/>
      <c r="AAB611" s="623"/>
      <c r="AAC611" s="607"/>
      <c r="AAD611" s="607"/>
      <c r="AAX611" s="623"/>
      <c r="AAY611" s="607"/>
      <c r="AAZ611" s="607"/>
      <c r="ABT611" s="623"/>
      <c r="ABU611" s="607"/>
      <c r="ABV611" s="607"/>
      <c r="ACP611" s="623"/>
      <c r="ACQ611" s="607"/>
      <c r="ACR611" s="607"/>
      <c r="ADL611" s="623"/>
      <c r="ADM611" s="607"/>
      <c r="ADN611" s="607"/>
      <c r="AEH611" s="623"/>
      <c r="AEI611" s="607"/>
      <c r="AEJ611" s="607"/>
      <c r="AFD611" s="623"/>
      <c r="AFE611" s="607"/>
      <c r="AFF611" s="607"/>
      <c r="AFZ611" s="623"/>
      <c r="AGA611" s="607"/>
      <c r="AGB611" s="607"/>
      <c r="AGV611" s="623"/>
      <c r="AGW611" s="607"/>
      <c r="AGX611" s="607"/>
      <c r="AHR611" s="623"/>
      <c r="AHS611" s="607"/>
      <c r="AHT611" s="607"/>
      <c r="AIN611" s="623"/>
      <c r="AIO611" s="607"/>
      <c r="AIP611" s="607"/>
      <c r="AJJ611" s="623"/>
      <c r="AJK611" s="607"/>
      <c r="AJL611" s="607"/>
      <c r="AKF611" s="623"/>
      <c r="AKG611" s="607"/>
      <c r="AKH611" s="607"/>
      <c r="ALB611" s="623"/>
      <c r="ALC611" s="607"/>
      <c r="ALD611" s="607"/>
      <c r="ALX611" s="623"/>
      <c r="ALY611" s="607"/>
      <c r="ALZ611" s="607"/>
      <c r="AMT611" s="623"/>
      <c r="AMU611" s="607"/>
      <c r="AMV611" s="607"/>
      <c r="ANP611" s="623"/>
      <c r="ANQ611" s="607"/>
      <c r="ANR611" s="607"/>
      <c r="AOL611" s="623"/>
      <c r="AOM611" s="607"/>
      <c r="AON611" s="607"/>
      <c r="APH611" s="623"/>
      <c r="API611" s="607"/>
      <c r="APJ611" s="607"/>
      <c r="AQD611" s="623"/>
      <c r="AQE611" s="607"/>
      <c r="AQF611" s="607"/>
      <c r="AQZ611" s="623"/>
      <c r="ARA611" s="607"/>
      <c r="ARB611" s="607"/>
      <c r="ARV611" s="623"/>
      <c r="ARW611" s="607"/>
      <c r="ARX611" s="607"/>
      <c r="ASR611" s="623"/>
      <c r="ASS611" s="607"/>
      <c r="AST611" s="607"/>
      <c r="ATN611" s="623"/>
      <c r="ATO611" s="607"/>
      <c r="ATP611" s="607"/>
      <c r="AUJ611" s="623"/>
      <c r="AUK611" s="607"/>
      <c r="AUL611" s="607"/>
      <c r="AVF611" s="623"/>
      <c r="AVG611" s="607"/>
      <c r="AVH611" s="607"/>
      <c r="AWB611" s="623"/>
      <c r="AWC611" s="607"/>
      <c r="AWD611" s="607"/>
      <c r="AWX611" s="623"/>
      <c r="AWY611" s="607"/>
      <c r="AWZ611" s="607"/>
      <c r="AXT611" s="623"/>
      <c r="AXU611" s="607"/>
      <c r="AXV611" s="607"/>
      <c r="AYP611" s="623"/>
      <c r="AYQ611" s="607"/>
      <c r="AYR611" s="607"/>
      <c r="AZL611" s="623"/>
      <c r="AZM611" s="607"/>
      <c r="AZN611" s="607"/>
      <c r="BAH611" s="623"/>
      <c r="BAI611" s="607"/>
      <c r="BAJ611" s="607"/>
      <c r="BBD611" s="623"/>
      <c r="BBE611" s="607"/>
      <c r="BBF611" s="607"/>
      <c r="BBZ611" s="623"/>
      <c r="BCA611" s="607"/>
      <c r="BCB611" s="607"/>
      <c r="BCV611" s="623"/>
      <c r="BCW611" s="607"/>
      <c r="BCX611" s="607"/>
      <c r="BDR611" s="623"/>
      <c r="BDS611" s="607"/>
      <c r="BDT611" s="607"/>
      <c r="BEN611" s="623"/>
      <c r="BEO611" s="607"/>
      <c r="BEP611" s="607"/>
      <c r="BFJ611" s="623"/>
      <c r="BFK611" s="607"/>
      <c r="BFL611" s="607"/>
      <c r="BGF611" s="623"/>
      <c r="BGG611" s="607"/>
      <c r="BGH611" s="607"/>
      <c r="BHB611" s="623"/>
      <c r="BHC611" s="607"/>
      <c r="BHD611" s="607"/>
      <c r="BHX611" s="623"/>
      <c r="BHY611" s="607"/>
      <c r="BHZ611" s="607"/>
      <c r="BIT611" s="623"/>
      <c r="BIU611" s="607"/>
      <c r="BIV611" s="607"/>
      <c r="BJP611" s="623"/>
      <c r="BJQ611" s="607"/>
      <c r="BJR611" s="607"/>
      <c r="BKL611" s="623"/>
      <c r="BKM611" s="607"/>
      <c r="BKN611" s="607"/>
      <c r="BLH611" s="623"/>
      <c r="BLI611" s="607"/>
      <c r="BLJ611" s="607"/>
      <c r="BMD611" s="623"/>
      <c r="BME611" s="607"/>
      <c r="BMF611" s="607"/>
      <c r="BMZ611" s="623"/>
      <c r="BNA611" s="607"/>
      <c r="BNB611" s="607"/>
      <c r="BNV611" s="623"/>
      <c r="BNW611" s="607"/>
      <c r="BNX611" s="607"/>
      <c r="BOR611" s="623"/>
      <c r="BOS611" s="607"/>
      <c r="BOT611" s="607"/>
      <c r="BPN611" s="623"/>
      <c r="BPO611" s="607"/>
      <c r="BPP611" s="607"/>
      <c r="BQJ611" s="623"/>
      <c r="BQK611" s="607"/>
      <c r="BQL611" s="607"/>
      <c r="BRF611" s="623"/>
      <c r="BRG611" s="607"/>
      <c r="BRH611" s="607"/>
      <c r="BSB611" s="623"/>
      <c r="BSC611" s="607"/>
      <c r="BSD611" s="607"/>
      <c r="BSX611" s="623"/>
      <c r="BSY611" s="607"/>
      <c r="BSZ611" s="607"/>
      <c r="BTT611" s="623"/>
      <c r="BTU611" s="607"/>
      <c r="BTV611" s="607"/>
      <c r="BUP611" s="623"/>
      <c r="BUQ611" s="607"/>
      <c r="BUR611" s="607"/>
      <c r="BVL611" s="623"/>
      <c r="BVM611" s="607"/>
      <c r="BVN611" s="607"/>
      <c r="BWH611" s="623"/>
      <c r="BWI611" s="607"/>
      <c r="BWJ611" s="607"/>
      <c r="BXD611" s="623"/>
      <c r="BXE611" s="607"/>
      <c r="BXF611" s="607"/>
      <c r="BXZ611" s="623"/>
      <c r="BYA611" s="607"/>
      <c r="BYB611" s="607"/>
      <c r="BYV611" s="623"/>
      <c r="BYW611" s="607"/>
      <c r="BYX611" s="607"/>
      <c r="BZR611" s="623"/>
      <c r="BZS611" s="607"/>
      <c r="BZT611" s="607"/>
      <c r="CAN611" s="623"/>
      <c r="CAO611" s="607"/>
      <c r="CAP611" s="607"/>
      <c r="CBJ611" s="623"/>
      <c r="CBK611" s="607"/>
      <c r="CBL611" s="607"/>
      <c r="CCF611" s="623"/>
      <c r="CCG611" s="607"/>
      <c r="CCH611" s="607"/>
      <c r="CDB611" s="623"/>
      <c r="CDC611" s="607"/>
      <c r="CDD611" s="607"/>
      <c r="CDX611" s="623"/>
      <c r="CDY611" s="607"/>
      <c r="CDZ611" s="607"/>
      <c r="CET611" s="623"/>
      <c r="CEU611" s="607"/>
      <c r="CEV611" s="607"/>
      <c r="CFP611" s="623"/>
      <c r="CFQ611" s="607"/>
      <c r="CFR611" s="607"/>
      <c r="CGL611" s="623"/>
      <c r="CGM611" s="607"/>
      <c r="CGN611" s="607"/>
      <c r="CHH611" s="623"/>
      <c r="CHI611" s="607"/>
      <c r="CHJ611" s="607"/>
      <c r="CID611" s="623"/>
      <c r="CIE611" s="607"/>
      <c r="CIF611" s="607"/>
      <c r="CIZ611" s="623"/>
      <c r="CJA611" s="607"/>
      <c r="CJB611" s="607"/>
      <c r="CJV611" s="623"/>
      <c r="CJW611" s="607"/>
      <c r="CJX611" s="607"/>
      <c r="CKR611" s="623"/>
      <c r="CKS611" s="607"/>
      <c r="CKT611" s="607"/>
      <c r="CLN611" s="623"/>
      <c r="CLO611" s="607"/>
      <c r="CLP611" s="607"/>
      <c r="CMJ611" s="623"/>
      <c r="CMK611" s="607"/>
      <c r="CML611" s="607"/>
      <c r="CNF611" s="623"/>
      <c r="CNG611" s="607"/>
      <c r="CNH611" s="607"/>
      <c r="COB611" s="623"/>
      <c r="COC611" s="607"/>
      <c r="COD611" s="607"/>
      <c r="COX611" s="623"/>
      <c r="COY611" s="607"/>
      <c r="COZ611" s="607"/>
      <c r="CPT611" s="623"/>
      <c r="CPU611" s="607"/>
      <c r="CPV611" s="607"/>
      <c r="CQP611" s="623"/>
      <c r="CQQ611" s="607"/>
      <c r="CQR611" s="607"/>
      <c r="CRL611" s="623"/>
      <c r="CRM611" s="607"/>
      <c r="CRN611" s="607"/>
      <c r="CSH611" s="623"/>
      <c r="CSI611" s="607"/>
      <c r="CSJ611" s="607"/>
      <c r="CTD611" s="623"/>
      <c r="CTE611" s="607"/>
      <c r="CTF611" s="607"/>
      <c r="CTZ611" s="623"/>
      <c r="CUA611" s="607"/>
      <c r="CUB611" s="607"/>
      <c r="CUV611" s="623"/>
      <c r="CUW611" s="607"/>
      <c r="CUX611" s="607"/>
      <c r="CVR611" s="623"/>
      <c r="CVS611" s="607"/>
      <c r="CVT611" s="607"/>
      <c r="CWN611" s="623"/>
      <c r="CWO611" s="607"/>
      <c r="CWP611" s="607"/>
      <c r="CXJ611" s="623"/>
      <c r="CXK611" s="607"/>
      <c r="CXL611" s="607"/>
      <c r="CYF611" s="623"/>
      <c r="CYG611" s="607"/>
      <c r="CYH611" s="607"/>
      <c r="CZB611" s="623"/>
      <c r="CZC611" s="607"/>
      <c r="CZD611" s="607"/>
      <c r="CZX611" s="623"/>
      <c r="CZY611" s="607"/>
      <c r="CZZ611" s="607"/>
      <c r="DAT611" s="623"/>
      <c r="DAU611" s="607"/>
      <c r="DAV611" s="607"/>
      <c r="DBP611" s="623"/>
      <c r="DBQ611" s="607"/>
      <c r="DBR611" s="607"/>
      <c r="DCL611" s="623"/>
      <c r="DCM611" s="607"/>
      <c r="DCN611" s="607"/>
      <c r="DDH611" s="623"/>
      <c r="DDI611" s="607"/>
      <c r="DDJ611" s="607"/>
      <c r="DED611" s="623"/>
      <c r="DEE611" s="607"/>
      <c r="DEF611" s="607"/>
      <c r="DEZ611" s="623"/>
      <c r="DFA611" s="607"/>
      <c r="DFB611" s="607"/>
      <c r="DFV611" s="623"/>
      <c r="DFW611" s="607"/>
      <c r="DFX611" s="607"/>
      <c r="DGR611" s="623"/>
      <c r="DGS611" s="607"/>
      <c r="DGT611" s="607"/>
      <c r="DHN611" s="623"/>
      <c r="DHO611" s="607"/>
      <c r="DHP611" s="607"/>
      <c r="DIJ611" s="623"/>
      <c r="DIK611" s="607"/>
      <c r="DIL611" s="607"/>
      <c r="DJF611" s="623"/>
      <c r="DJG611" s="607"/>
      <c r="DJH611" s="607"/>
      <c r="DKB611" s="623"/>
      <c r="DKC611" s="607"/>
      <c r="DKD611" s="607"/>
      <c r="DKX611" s="623"/>
      <c r="DKY611" s="607"/>
      <c r="DKZ611" s="607"/>
      <c r="DLT611" s="623"/>
      <c r="DLU611" s="607"/>
      <c r="DLV611" s="607"/>
      <c r="DMP611" s="623"/>
      <c r="DMQ611" s="607"/>
      <c r="DMR611" s="607"/>
      <c r="DNL611" s="623"/>
      <c r="DNM611" s="607"/>
      <c r="DNN611" s="607"/>
      <c r="DOH611" s="623"/>
      <c r="DOI611" s="607"/>
      <c r="DOJ611" s="607"/>
      <c r="DPD611" s="623"/>
      <c r="DPE611" s="607"/>
      <c r="DPF611" s="607"/>
      <c r="DPZ611" s="623"/>
      <c r="DQA611" s="607"/>
      <c r="DQB611" s="607"/>
      <c r="DQV611" s="623"/>
      <c r="DQW611" s="607"/>
      <c r="DQX611" s="607"/>
      <c r="DRR611" s="623"/>
      <c r="DRS611" s="607"/>
      <c r="DRT611" s="607"/>
      <c r="DSN611" s="623"/>
      <c r="DSO611" s="607"/>
      <c r="DSP611" s="607"/>
      <c r="DTJ611" s="623"/>
      <c r="DTK611" s="607"/>
      <c r="DTL611" s="607"/>
      <c r="DUF611" s="623"/>
      <c r="DUG611" s="607"/>
      <c r="DUH611" s="607"/>
      <c r="DVB611" s="623"/>
      <c r="DVC611" s="607"/>
      <c r="DVD611" s="607"/>
      <c r="DVX611" s="623"/>
      <c r="DVY611" s="607"/>
      <c r="DVZ611" s="607"/>
      <c r="DWT611" s="623"/>
      <c r="DWU611" s="607"/>
      <c r="DWV611" s="607"/>
      <c r="DXP611" s="623"/>
      <c r="DXQ611" s="607"/>
      <c r="DXR611" s="607"/>
      <c r="DYL611" s="623"/>
      <c r="DYM611" s="607"/>
      <c r="DYN611" s="607"/>
      <c r="DZH611" s="623"/>
      <c r="DZI611" s="607"/>
      <c r="DZJ611" s="607"/>
      <c r="EAD611" s="623"/>
      <c r="EAE611" s="607"/>
      <c r="EAF611" s="607"/>
      <c r="EAZ611" s="623"/>
      <c r="EBA611" s="607"/>
      <c r="EBB611" s="607"/>
      <c r="EBV611" s="623"/>
      <c r="EBW611" s="607"/>
      <c r="EBX611" s="607"/>
      <c r="ECR611" s="623"/>
      <c r="ECS611" s="607"/>
      <c r="ECT611" s="607"/>
      <c r="EDN611" s="623"/>
      <c r="EDO611" s="607"/>
      <c r="EDP611" s="607"/>
      <c r="EEJ611" s="623"/>
      <c r="EEK611" s="607"/>
      <c r="EEL611" s="607"/>
      <c r="EFF611" s="623"/>
      <c r="EFG611" s="607"/>
      <c r="EFH611" s="607"/>
      <c r="EGB611" s="623"/>
      <c r="EGC611" s="607"/>
      <c r="EGD611" s="607"/>
      <c r="EGX611" s="623"/>
      <c r="EGY611" s="607"/>
      <c r="EGZ611" s="607"/>
      <c r="EHT611" s="623"/>
      <c r="EHU611" s="607"/>
      <c r="EHV611" s="607"/>
      <c r="EIP611" s="623"/>
      <c r="EIQ611" s="607"/>
      <c r="EIR611" s="607"/>
      <c r="EJL611" s="623"/>
      <c r="EJM611" s="607"/>
      <c r="EJN611" s="607"/>
      <c r="EKH611" s="623"/>
      <c r="EKI611" s="607"/>
      <c r="EKJ611" s="607"/>
      <c r="ELD611" s="623"/>
      <c r="ELE611" s="607"/>
      <c r="ELF611" s="607"/>
      <c r="ELZ611" s="623"/>
      <c r="EMA611" s="607"/>
      <c r="EMB611" s="607"/>
      <c r="EMV611" s="623"/>
      <c r="EMW611" s="607"/>
      <c r="EMX611" s="607"/>
      <c r="ENR611" s="623"/>
      <c r="ENS611" s="607"/>
      <c r="ENT611" s="607"/>
      <c r="EON611" s="623"/>
      <c r="EOO611" s="607"/>
      <c r="EOP611" s="607"/>
      <c r="EPJ611" s="623"/>
      <c r="EPK611" s="607"/>
      <c r="EPL611" s="607"/>
      <c r="EQF611" s="623"/>
      <c r="EQG611" s="607"/>
      <c r="EQH611" s="607"/>
      <c r="ERB611" s="623"/>
      <c r="ERC611" s="607"/>
      <c r="ERD611" s="607"/>
      <c r="ERX611" s="623"/>
      <c r="ERY611" s="607"/>
      <c r="ERZ611" s="607"/>
      <c r="EST611" s="623"/>
      <c r="ESU611" s="607"/>
      <c r="ESV611" s="607"/>
      <c r="ETP611" s="623"/>
      <c r="ETQ611" s="607"/>
      <c r="ETR611" s="607"/>
      <c r="EUL611" s="623"/>
      <c r="EUM611" s="607"/>
      <c r="EUN611" s="607"/>
      <c r="EVH611" s="623"/>
      <c r="EVI611" s="607"/>
      <c r="EVJ611" s="607"/>
      <c r="EWD611" s="623"/>
      <c r="EWE611" s="607"/>
      <c r="EWF611" s="607"/>
      <c r="EWZ611" s="623"/>
      <c r="EXA611" s="607"/>
      <c r="EXB611" s="607"/>
      <c r="EXV611" s="623"/>
      <c r="EXW611" s="607"/>
      <c r="EXX611" s="607"/>
      <c r="EYR611" s="623"/>
      <c r="EYS611" s="607"/>
      <c r="EYT611" s="607"/>
      <c r="EZN611" s="623"/>
      <c r="EZO611" s="607"/>
      <c r="EZP611" s="607"/>
      <c r="FAJ611" s="623"/>
      <c r="FAK611" s="607"/>
      <c r="FAL611" s="607"/>
      <c r="FBF611" s="623"/>
      <c r="FBG611" s="607"/>
      <c r="FBH611" s="607"/>
      <c r="FCB611" s="623"/>
      <c r="FCC611" s="607"/>
      <c r="FCD611" s="607"/>
      <c r="FCX611" s="623"/>
      <c r="FCY611" s="607"/>
      <c r="FCZ611" s="607"/>
      <c r="FDT611" s="623"/>
      <c r="FDU611" s="607"/>
      <c r="FDV611" s="607"/>
      <c r="FEP611" s="623"/>
      <c r="FEQ611" s="607"/>
      <c r="FER611" s="607"/>
      <c r="FFL611" s="623"/>
      <c r="FFM611" s="607"/>
      <c r="FFN611" s="607"/>
      <c r="FGH611" s="623"/>
      <c r="FGI611" s="607"/>
      <c r="FGJ611" s="607"/>
      <c r="FHD611" s="623"/>
      <c r="FHE611" s="607"/>
      <c r="FHF611" s="607"/>
      <c r="FHZ611" s="623"/>
      <c r="FIA611" s="607"/>
      <c r="FIB611" s="607"/>
      <c r="FIV611" s="623"/>
      <c r="FIW611" s="607"/>
      <c r="FIX611" s="607"/>
      <c r="FJR611" s="623"/>
      <c r="FJS611" s="607"/>
      <c r="FJT611" s="607"/>
      <c r="FKN611" s="623"/>
      <c r="FKO611" s="607"/>
      <c r="FKP611" s="607"/>
      <c r="FLJ611" s="623"/>
      <c r="FLK611" s="607"/>
      <c r="FLL611" s="607"/>
      <c r="FMF611" s="623"/>
      <c r="FMG611" s="607"/>
      <c r="FMH611" s="607"/>
      <c r="FNB611" s="623"/>
      <c r="FNC611" s="607"/>
      <c r="FND611" s="607"/>
      <c r="FNX611" s="623"/>
      <c r="FNY611" s="607"/>
      <c r="FNZ611" s="607"/>
      <c r="FOT611" s="623"/>
      <c r="FOU611" s="607"/>
      <c r="FOV611" s="607"/>
      <c r="FPP611" s="623"/>
      <c r="FPQ611" s="607"/>
      <c r="FPR611" s="607"/>
      <c r="FQL611" s="623"/>
      <c r="FQM611" s="607"/>
      <c r="FQN611" s="607"/>
      <c r="FRH611" s="623"/>
      <c r="FRI611" s="607"/>
      <c r="FRJ611" s="607"/>
      <c r="FSD611" s="623"/>
      <c r="FSE611" s="607"/>
      <c r="FSF611" s="607"/>
      <c r="FSZ611" s="623"/>
      <c r="FTA611" s="607"/>
      <c r="FTB611" s="607"/>
      <c r="FTV611" s="623"/>
      <c r="FTW611" s="607"/>
      <c r="FTX611" s="607"/>
      <c r="FUR611" s="623"/>
      <c r="FUS611" s="607"/>
      <c r="FUT611" s="607"/>
      <c r="FVN611" s="623"/>
      <c r="FVO611" s="607"/>
      <c r="FVP611" s="607"/>
      <c r="FWJ611" s="623"/>
      <c r="FWK611" s="607"/>
      <c r="FWL611" s="607"/>
      <c r="FXF611" s="623"/>
      <c r="FXG611" s="607"/>
      <c r="FXH611" s="607"/>
      <c r="FYB611" s="623"/>
      <c r="FYC611" s="607"/>
      <c r="FYD611" s="607"/>
      <c r="FYX611" s="623"/>
      <c r="FYY611" s="607"/>
      <c r="FYZ611" s="607"/>
      <c r="FZT611" s="623"/>
      <c r="FZU611" s="607"/>
      <c r="FZV611" s="607"/>
      <c r="GAP611" s="623"/>
      <c r="GAQ611" s="607"/>
      <c r="GAR611" s="607"/>
      <c r="GBL611" s="623"/>
      <c r="GBM611" s="607"/>
      <c r="GBN611" s="607"/>
      <c r="GCH611" s="623"/>
      <c r="GCI611" s="607"/>
      <c r="GCJ611" s="607"/>
      <c r="GDD611" s="623"/>
      <c r="GDE611" s="607"/>
      <c r="GDF611" s="607"/>
      <c r="GDZ611" s="623"/>
      <c r="GEA611" s="607"/>
      <c r="GEB611" s="607"/>
      <c r="GEV611" s="623"/>
      <c r="GEW611" s="607"/>
      <c r="GEX611" s="607"/>
      <c r="GFR611" s="623"/>
      <c r="GFS611" s="607"/>
      <c r="GFT611" s="607"/>
      <c r="GGN611" s="623"/>
      <c r="GGO611" s="607"/>
      <c r="GGP611" s="607"/>
      <c r="GHJ611" s="623"/>
      <c r="GHK611" s="607"/>
      <c r="GHL611" s="607"/>
      <c r="GIF611" s="623"/>
      <c r="GIG611" s="607"/>
      <c r="GIH611" s="607"/>
      <c r="GJB611" s="623"/>
      <c r="GJC611" s="607"/>
      <c r="GJD611" s="607"/>
      <c r="GJX611" s="623"/>
      <c r="GJY611" s="607"/>
      <c r="GJZ611" s="607"/>
      <c r="GKT611" s="623"/>
      <c r="GKU611" s="607"/>
      <c r="GKV611" s="607"/>
      <c r="GLP611" s="623"/>
      <c r="GLQ611" s="607"/>
      <c r="GLR611" s="607"/>
      <c r="GML611" s="623"/>
      <c r="GMM611" s="607"/>
      <c r="GMN611" s="607"/>
      <c r="GNH611" s="623"/>
      <c r="GNI611" s="607"/>
      <c r="GNJ611" s="607"/>
      <c r="GOD611" s="623"/>
      <c r="GOE611" s="607"/>
      <c r="GOF611" s="607"/>
      <c r="GOZ611" s="623"/>
      <c r="GPA611" s="607"/>
      <c r="GPB611" s="607"/>
      <c r="GPV611" s="623"/>
      <c r="GPW611" s="607"/>
      <c r="GPX611" s="607"/>
      <c r="GQR611" s="623"/>
      <c r="GQS611" s="607"/>
      <c r="GQT611" s="607"/>
      <c r="GRN611" s="623"/>
      <c r="GRO611" s="607"/>
      <c r="GRP611" s="607"/>
      <c r="GSJ611" s="623"/>
      <c r="GSK611" s="607"/>
      <c r="GSL611" s="607"/>
      <c r="GTF611" s="623"/>
      <c r="GTG611" s="607"/>
      <c r="GTH611" s="607"/>
      <c r="GUB611" s="623"/>
      <c r="GUC611" s="607"/>
      <c r="GUD611" s="607"/>
      <c r="GUX611" s="623"/>
      <c r="GUY611" s="607"/>
      <c r="GUZ611" s="607"/>
      <c r="GVT611" s="623"/>
      <c r="GVU611" s="607"/>
      <c r="GVV611" s="607"/>
      <c r="GWP611" s="623"/>
      <c r="GWQ611" s="607"/>
      <c r="GWR611" s="607"/>
      <c r="GXL611" s="623"/>
      <c r="GXM611" s="607"/>
      <c r="GXN611" s="607"/>
      <c r="GYH611" s="623"/>
      <c r="GYI611" s="607"/>
      <c r="GYJ611" s="607"/>
      <c r="GZD611" s="623"/>
      <c r="GZE611" s="607"/>
      <c r="GZF611" s="607"/>
      <c r="GZZ611" s="623"/>
      <c r="HAA611" s="607"/>
      <c r="HAB611" s="607"/>
      <c r="HAV611" s="623"/>
      <c r="HAW611" s="607"/>
      <c r="HAX611" s="607"/>
      <c r="HBR611" s="623"/>
      <c r="HBS611" s="607"/>
      <c r="HBT611" s="607"/>
      <c r="HCN611" s="623"/>
      <c r="HCO611" s="607"/>
      <c r="HCP611" s="607"/>
      <c r="HDJ611" s="623"/>
      <c r="HDK611" s="607"/>
      <c r="HDL611" s="607"/>
      <c r="HEF611" s="623"/>
      <c r="HEG611" s="607"/>
      <c r="HEH611" s="607"/>
      <c r="HFB611" s="623"/>
      <c r="HFC611" s="607"/>
      <c r="HFD611" s="607"/>
      <c r="HFX611" s="623"/>
      <c r="HFY611" s="607"/>
      <c r="HFZ611" s="607"/>
      <c r="HGT611" s="623"/>
      <c r="HGU611" s="607"/>
      <c r="HGV611" s="607"/>
      <c r="HHP611" s="623"/>
      <c r="HHQ611" s="607"/>
      <c r="HHR611" s="607"/>
      <c r="HIL611" s="623"/>
      <c r="HIM611" s="607"/>
      <c r="HIN611" s="607"/>
      <c r="HJH611" s="623"/>
      <c r="HJI611" s="607"/>
      <c r="HJJ611" s="607"/>
      <c r="HKD611" s="623"/>
      <c r="HKE611" s="607"/>
      <c r="HKF611" s="607"/>
      <c r="HKZ611" s="623"/>
      <c r="HLA611" s="607"/>
      <c r="HLB611" s="607"/>
      <c r="HLV611" s="623"/>
      <c r="HLW611" s="607"/>
      <c r="HLX611" s="607"/>
      <c r="HMR611" s="623"/>
      <c r="HMS611" s="607"/>
      <c r="HMT611" s="607"/>
      <c r="HNN611" s="623"/>
      <c r="HNO611" s="607"/>
      <c r="HNP611" s="607"/>
      <c r="HOJ611" s="623"/>
      <c r="HOK611" s="607"/>
      <c r="HOL611" s="607"/>
      <c r="HPF611" s="623"/>
      <c r="HPG611" s="607"/>
      <c r="HPH611" s="607"/>
      <c r="HQB611" s="623"/>
      <c r="HQC611" s="607"/>
      <c r="HQD611" s="607"/>
      <c r="HQX611" s="623"/>
      <c r="HQY611" s="607"/>
      <c r="HQZ611" s="607"/>
      <c r="HRT611" s="623"/>
      <c r="HRU611" s="607"/>
      <c r="HRV611" s="607"/>
      <c r="HSP611" s="623"/>
      <c r="HSQ611" s="607"/>
      <c r="HSR611" s="607"/>
      <c r="HTL611" s="623"/>
      <c r="HTM611" s="607"/>
      <c r="HTN611" s="607"/>
      <c r="HUH611" s="623"/>
      <c r="HUI611" s="607"/>
      <c r="HUJ611" s="607"/>
      <c r="HVD611" s="623"/>
      <c r="HVE611" s="607"/>
      <c r="HVF611" s="607"/>
      <c r="HVZ611" s="623"/>
      <c r="HWA611" s="607"/>
      <c r="HWB611" s="607"/>
      <c r="HWV611" s="623"/>
      <c r="HWW611" s="607"/>
      <c r="HWX611" s="607"/>
      <c r="HXR611" s="623"/>
      <c r="HXS611" s="607"/>
      <c r="HXT611" s="607"/>
      <c r="HYN611" s="623"/>
      <c r="HYO611" s="607"/>
      <c r="HYP611" s="607"/>
      <c r="HZJ611" s="623"/>
      <c r="HZK611" s="607"/>
      <c r="HZL611" s="607"/>
      <c r="IAF611" s="623"/>
      <c r="IAG611" s="607"/>
      <c r="IAH611" s="607"/>
      <c r="IBB611" s="623"/>
      <c r="IBC611" s="607"/>
      <c r="IBD611" s="607"/>
      <c r="IBX611" s="623"/>
      <c r="IBY611" s="607"/>
      <c r="IBZ611" s="607"/>
      <c r="ICT611" s="623"/>
      <c r="ICU611" s="607"/>
      <c r="ICV611" s="607"/>
      <c r="IDP611" s="623"/>
      <c r="IDQ611" s="607"/>
      <c r="IDR611" s="607"/>
      <c r="IEL611" s="623"/>
      <c r="IEM611" s="607"/>
      <c r="IEN611" s="607"/>
      <c r="IFH611" s="623"/>
      <c r="IFI611" s="607"/>
      <c r="IFJ611" s="607"/>
      <c r="IGD611" s="623"/>
      <c r="IGE611" s="607"/>
      <c r="IGF611" s="607"/>
      <c r="IGZ611" s="623"/>
      <c r="IHA611" s="607"/>
      <c r="IHB611" s="607"/>
      <c r="IHV611" s="623"/>
      <c r="IHW611" s="607"/>
      <c r="IHX611" s="607"/>
      <c r="IIR611" s="623"/>
      <c r="IIS611" s="607"/>
      <c r="IIT611" s="607"/>
      <c r="IJN611" s="623"/>
      <c r="IJO611" s="607"/>
      <c r="IJP611" s="607"/>
      <c r="IKJ611" s="623"/>
      <c r="IKK611" s="607"/>
      <c r="IKL611" s="607"/>
      <c r="ILF611" s="623"/>
      <c r="ILG611" s="607"/>
      <c r="ILH611" s="607"/>
      <c r="IMB611" s="623"/>
      <c r="IMC611" s="607"/>
      <c r="IMD611" s="607"/>
      <c r="IMX611" s="623"/>
      <c r="IMY611" s="607"/>
      <c r="IMZ611" s="607"/>
      <c r="INT611" s="623"/>
      <c r="INU611" s="607"/>
      <c r="INV611" s="607"/>
      <c r="IOP611" s="623"/>
      <c r="IOQ611" s="607"/>
      <c r="IOR611" s="607"/>
      <c r="IPL611" s="623"/>
      <c r="IPM611" s="607"/>
      <c r="IPN611" s="607"/>
      <c r="IQH611" s="623"/>
      <c r="IQI611" s="607"/>
      <c r="IQJ611" s="607"/>
      <c r="IRD611" s="623"/>
      <c r="IRE611" s="607"/>
      <c r="IRF611" s="607"/>
      <c r="IRZ611" s="623"/>
      <c r="ISA611" s="607"/>
      <c r="ISB611" s="607"/>
      <c r="ISV611" s="623"/>
      <c r="ISW611" s="607"/>
      <c r="ISX611" s="607"/>
      <c r="ITR611" s="623"/>
      <c r="ITS611" s="607"/>
      <c r="ITT611" s="607"/>
      <c r="IUN611" s="623"/>
      <c r="IUO611" s="607"/>
      <c r="IUP611" s="607"/>
      <c r="IVJ611" s="623"/>
      <c r="IVK611" s="607"/>
      <c r="IVL611" s="607"/>
      <c r="IWF611" s="623"/>
      <c r="IWG611" s="607"/>
      <c r="IWH611" s="607"/>
      <c r="IXB611" s="623"/>
      <c r="IXC611" s="607"/>
      <c r="IXD611" s="607"/>
      <c r="IXX611" s="623"/>
      <c r="IXY611" s="607"/>
      <c r="IXZ611" s="607"/>
      <c r="IYT611" s="623"/>
      <c r="IYU611" s="607"/>
      <c r="IYV611" s="607"/>
      <c r="IZP611" s="623"/>
      <c r="IZQ611" s="607"/>
      <c r="IZR611" s="607"/>
      <c r="JAL611" s="623"/>
      <c r="JAM611" s="607"/>
      <c r="JAN611" s="607"/>
      <c r="JBH611" s="623"/>
      <c r="JBI611" s="607"/>
      <c r="JBJ611" s="607"/>
      <c r="JCD611" s="623"/>
      <c r="JCE611" s="607"/>
      <c r="JCF611" s="607"/>
      <c r="JCZ611" s="623"/>
      <c r="JDA611" s="607"/>
      <c r="JDB611" s="607"/>
      <c r="JDV611" s="623"/>
      <c r="JDW611" s="607"/>
      <c r="JDX611" s="607"/>
      <c r="JER611" s="623"/>
      <c r="JES611" s="607"/>
      <c r="JET611" s="607"/>
      <c r="JFN611" s="623"/>
      <c r="JFO611" s="607"/>
      <c r="JFP611" s="607"/>
      <c r="JGJ611" s="623"/>
      <c r="JGK611" s="607"/>
      <c r="JGL611" s="607"/>
      <c r="JHF611" s="623"/>
      <c r="JHG611" s="607"/>
      <c r="JHH611" s="607"/>
      <c r="JIB611" s="623"/>
      <c r="JIC611" s="607"/>
      <c r="JID611" s="607"/>
      <c r="JIX611" s="623"/>
      <c r="JIY611" s="607"/>
      <c r="JIZ611" s="607"/>
      <c r="JJT611" s="623"/>
      <c r="JJU611" s="607"/>
      <c r="JJV611" s="607"/>
      <c r="JKP611" s="623"/>
      <c r="JKQ611" s="607"/>
      <c r="JKR611" s="607"/>
      <c r="JLL611" s="623"/>
      <c r="JLM611" s="607"/>
      <c r="JLN611" s="607"/>
      <c r="JMH611" s="623"/>
      <c r="JMI611" s="607"/>
      <c r="JMJ611" s="607"/>
      <c r="JND611" s="623"/>
      <c r="JNE611" s="607"/>
      <c r="JNF611" s="607"/>
      <c r="JNZ611" s="623"/>
      <c r="JOA611" s="607"/>
      <c r="JOB611" s="607"/>
      <c r="JOV611" s="623"/>
      <c r="JOW611" s="607"/>
      <c r="JOX611" s="607"/>
      <c r="JPR611" s="623"/>
      <c r="JPS611" s="607"/>
      <c r="JPT611" s="607"/>
      <c r="JQN611" s="623"/>
      <c r="JQO611" s="607"/>
      <c r="JQP611" s="607"/>
      <c r="JRJ611" s="623"/>
      <c r="JRK611" s="607"/>
      <c r="JRL611" s="607"/>
      <c r="JSF611" s="623"/>
      <c r="JSG611" s="607"/>
      <c r="JSH611" s="607"/>
      <c r="JTB611" s="623"/>
      <c r="JTC611" s="607"/>
      <c r="JTD611" s="607"/>
      <c r="JTX611" s="623"/>
      <c r="JTY611" s="607"/>
      <c r="JTZ611" s="607"/>
      <c r="JUT611" s="623"/>
      <c r="JUU611" s="607"/>
      <c r="JUV611" s="607"/>
      <c r="JVP611" s="623"/>
      <c r="JVQ611" s="607"/>
      <c r="JVR611" s="607"/>
      <c r="JWL611" s="623"/>
      <c r="JWM611" s="607"/>
      <c r="JWN611" s="607"/>
      <c r="JXH611" s="623"/>
      <c r="JXI611" s="607"/>
      <c r="JXJ611" s="607"/>
      <c r="JYD611" s="623"/>
      <c r="JYE611" s="607"/>
      <c r="JYF611" s="607"/>
      <c r="JYZ611" s="623"/>
      <c r="JZA611" s="607"/>
      <c r="JZB611" s="607"/>
      <c r="JZV611" s="623"/>
      <c r="JZW611" s="607"/>
      <c r="JZX611" s="607"/>
      <c r="KAR611" s="623"/>
      <c r="KAS611" s="607"/>
      <c r="KAT611" s="607"/>
      <c r="KBN611" s="623"/>
      <c r="KBO611" s="607"/>
      <c r="KBP611" s="607"/>
      <c r="KCJ611" s="623"/>
      <c r="KCK611" s="607"/>
      <c r="KCL611" s="607"/>
      <c r="KDF611" s="623"/>
      <c r="KDG611" s="607"/>
      <c r="KDH611" s="607"/>
      <c r="KEB611" s="623"/>
      <c r="KEC611" s="607"/>
      <c r="KED611" s="607"/>
      <c r="KEX611" s="623"/>
      <c r="KEY611" s="607"/>
      <c r="KEZ611" s="607"/>
      <c r="KFT611" s="623"/>
      <c r="KFU611" s="607"/>
      <c r="KFV611" s="607"/>
      <c r="KGP611" s="623"/>
      <c r="KGQ611" s="607"/>
      <c r="KGR611" s="607"/>
      <c r="KHL611" s="623"/>
      <c r="KHM611" s="607"/>
      <c r="KHN611" s="607"/>
      <c r="KIH611" s="623"/>
      <c r="KII611" s="607"/>
      <c r="KIJ611" s="607"/>
      <c r="KJD611" s="623"/>
      <c r="KJE611" s="607"/>
      <c r="KJF611" s="607"/>
      <c r="KJZ611" s="623"/>
      <c r="KKA611" s="607"/>
      <c r="KKB611" s="607"/>
      <c r="KKV611" s="623"/>
      <c r="KKW611" s="607"/>
      <c r="KKX611" s="607"/>
      <c r="KLR611" s="623"/>
      <c r="KLS611" s="607"/>
      <c r="KLT611" s="607"/>
      <c r="KMN611" s="623"/>
      <c r="KMO611" s="607"/>
      <c r="KMP611" s="607"/>
      <c r="KNJ611" s="623"/>
      <c r="KNK611" s="607"/>
      <c r="KNL611" s="607"/>
      <c r="KOF611" s="623"/>
      <c r="KOG611" s="607"/>
      <c r="KOH611" s="607"/>
      <c r="KPB611" s="623"/>
      <c r="KPC611" s="607"/>
      <c r="KPD611" s="607"/>
      <c r="KPX611" s="623"/>
      <c r="KPY611" s="607"/>
      <c r="KPZ611" s="607"/>
      <c r="KQT611" s="623"/>
      <c r="KQU611" s="607"/>
      <c r="KQV611" s="607"/>
      <c r="KRP611" s="623"/>
      <c r="KRQ611" s="607"/>
      <c r="KRR611" s="607"/>
      <c r="KSL611" s="623"/>
      <c r="KSM611" s="607"/>
      <c r="KSN611" s="607"/>
      <c r="KTH611" s="623"/>
      <c r="KTI611" s="607"/>
      <c r="KTJ611" s="607"/>
      <c r="KUD611" s="623"/>
      <c r="KUE611" s="607"/>
      <c r="KUF611" s="607"/>
      <c r="KUZ611" s="623"/>
      <c r="KVA611" s="607"/>
      <c r="KVB611" s="607"/>
      <c r="KVV611" s="623"/>
      <c r="KVW611" s="607"/>
      <c r="KVX611" s="607"/>
      <c r="KWR611" s="623"/>
      <c r="KWS611" s="607"/>
      <c r="KWT611" s="607"/>
      <c r="KXN611" s="623"/>
      <c r="KXO611" s="607"/>
      <c r="KXP611" s="607"/>
      <c r="KYJ611" s="623"/>
      <c r="KYK611" s="607"/>
      <c r="KYL611" s="607"/>
      <c r="KZF611" s="623"/>
      <c r="KZG611" s="607"/>
      <c r="KZH611" s="607"/>
      <c r="LAB611" s="623"/>
      <c r="LAC611" s="607"/>
      <c r="LAD611" s="607"/>
      <c r="LAX611" s="623"/>
      <c r="LAY611" s="607"/>
      <c r="LAZ611" s="607"/>
      <c r="LBT611" s="623"/>
      <c r="LBU611" s="607"/>
      <c r="LBV611" s="607"/>
      <c r="LCP611" s="623"/>
      <c r="LCQ611" s="607"/>
      <c r="LCR611" s="607"/>
      <c r="LDL611" s="623"/>
      <c r="LDM611" s="607"/>
      <c r="LDN611" s="607"/>
      <c r="LEH611" s="623"/>
      <c r="LEI611" s="607"/>
      <c r="LEJ611" s="607"/>
      <c r="LFD611" s="623"/>
      <c r="LFE611" s="607"/>
      <c r="LFF611" s="607"/>
      <c r="LFZ611" s="623"/>
      <c r="LGA611" s="607"/>
      <c r="LGB611" s="607"/>
      <c r="LGV611" s="623"/>
      <c r="LGW611" s="607"/>
      <c r="LGX611" s="607"/>
      <c r="LHR611" s="623"/>
      <c r="LHS611" s="607"/>
      <c r="LHT611" s="607"/>
      <c r="LIN611" s="623"/>
      <c r="LIO611" s="607"/>
      <c r="LIP611" s="607"/>
      <c r="LJJ611" s="623"/>
      <c r="LJK611" s="607"/>
      <c r="LJL611" s="607"/>
      <c r="LKF611" s="623"/>
      <c r="LKG611" s="607"/>
      <c r="LKH611" s="607"/>
      <c r="LLB611" s="623"/>
      <c r="LLC611" s="607"/>
      <c r="LLD611" s="607"/>
      <c r="LLX611" s="623"/>
      <c r="LLY611" s="607"/>
      <c r="LLZ611" s="607"/>
      <c r="LMT611" s="623"/>
      <c r="LMU611" s="607"/>
      <c r="LMV611" s="607"/>
      <c r="LNP611" s="623"/>
      <c r="LNQ611" s="607"/>
      <c r="LNR611" s="607"/>
      <c r="LOL611" s="623"/>
      <c r="LOM611" s="607"/>
      <c r="LON611" s="607"/>
      <c r="LPH611" s="623"/>
      <c r="LPI611" s="607"/>
      <c r="LPJ611" s="607"/>
      <c r="LQD611" s="623"/>
      <c r="LQE611" s="607"/>
      <c r="LQF611" s="607"/>
      <c r="LQZ611" s="623"/>
      <c r="LRA611" s="607"/>
      <c r="LRB611" s="607"/>
      <c r="LRV611" s="623"/>
      <c r="LRW611" s="607"/>
      <c r="LRX611" s="607"/>
      <c r="LSR611" s="623"/>
      <c r="LSS611" s="607"/>
      <c r="LST611" s="607"/>
      <c r="LTN611" s="623"/>
      <c r="LTO611" s="607"/>
      <c r="LTP611" s="607"/>
      <c r="LUJ611" s="623"/>
      <c r="LUK611" s="607"/>
      <c r="LUL611" s="607"/>
      <c r="LVF611" s="623"/>
      <c r="LVG611" s="607"/>
      <c r="LVH611" s="607"/>
      <c r="LWB611" s="623"/>
      <c r="LWC611" s="607"/>
      <c r="LWD611" s="607"/>
      <c r="LWX611" s="623"/>
      <c r="LWY611" s="607"/>
      <c r="LWZ611" s="607"/>
      <c r="LXT611" s="623"/>
      <c r="LXU611" s="607"/>
      <c r="LXV611" s="607"/>
      <c r="LYP611" s="623"/>
      <c r="LYQ611" s="607"/>
      <c r="LYR611" s="607"/>
      <c r="LZL611" s="623"/>
      <c r="LZM611" s="607"/>
      <c r="LZN611" s="607"/>
      <c r="MAH611" s="623"/>
      <c r="MAI611" s="607"/>
      <c r="MAJ611" s="607"/>
      <c r="MBD611" s="623"/>
      <c r="MBE611" s="607"/>
      <c r="MBF611" s="607"/>
      <c r="MBZ611" s="623"/>
      <c r="MCA611" s="607"/>
      <c r="MCB611" s="607"/>
      <c r="MCV611" s="623"/>
      <c r="MCW611" s="607"/>
      <c r="MCX611" s="607"/>
      <c r="MDR611" s="623"/>
      <c r="MDS611" s="607"/>
      <c r="MDT611" s="607"/>
      <c r="MEN611" s="623"/>
      <c r="MEO611" s="607"/>
      <c r="MEP611" s="607"/>
      <c r="MFJ611" s="623"/>
      <c r="MFK611" s="607"/>
      <c r="MFL611" s="607"/>
      <c r="MGF611" s="623"/>
      <c r="MGG611" s="607"/>
      <c r="MGH611" s="607"/>
      <c r="MHB611" s="623"/>
      <c r="MHC611" s="607"/>
      <c r="MHD611" s="607"/>
      <c r="MHX611" s="623"/>
      <c r="MHY611" s="607"/>
      <c r="MHZ611" s="607"/>
      <c r="MIT611" s="623"/>
      <c r="MIU611" s="607"/>
      <c r="MIV611" s="607"/>
      <c r="MJP611" s="623"/>
      <c r="MJQ611" s="607"/>
      <c r="MJR611" s="607"/>
      <c r="MKL611" s="623"/>
      <c r="MKM611" s="607"/>
      <c r="MKN611" s="607"/>
      <c r="MLH611" s="623"/>
      <c r="MLI611" s="607"/>
      <c r="MLJ611" s="607"/>
      <c r="MMD611" s="623"/>
      <c r="MME611" s="607"/>
      <c r="MMF611" s="607"/>
      <c r="MMZ611" s="623"/>
      <c r="MNA611" s="607"/>
      <c r="MNB611" s="607"/>
      <c r="MNV611" s="623"/>
      <c r="MNW611" s="607"/>
      <c r="MNX611" s="607"/>
      <c r="MOR611" s="623"/>
      <c r="MOS611" s="607"/>
      <c r="MOT611" s="607"/>
      <c r="MPN611" s="623"/>
      <c r="MPO611" s="607"/>
      <c r="MPP611" s="607"/>
      <c r="MQJ611" s="623"/>
      <c r="MQK611" s="607"/>
      <c r="MQL611" s="607"/>
      <c r="MRF611" s="623"/>
      <c r="MRG611" s="607"/>
      <c r="MRH611" s="607"/>
      <c r="MSB611" s="623"/>
      <c r="MSC611" s="607"/>
      <c r="MSD611" s="607"/>
      <c r="MSX611" s="623"/>
      <c r="MSY611" s="607"/>
      <c r="MSZ611" s="607"/>
      <c r="MTT611" s="623"/>
      <c r="MTU611" s="607"/>
      <c r="MTV611" s="607"/>
      <c r="MUP611" s="623"/>
      <c r="MUQ611" s="607"/>
      <c r="MUR611" s="607"/>
      <c r="MVL611" s="623"/>
      <c r="MVM611" s="607"/>
      <c r="MVN611" s="607"/>
      <c r="MWH611" s="623"/>
      <c r="MWI611" s="607"/>
      <c r="MWJ611" s="607"/>
      <c r="MXD611" s="623"/>
      <c r="MXE611" s="607"/>
      <c r="MXF611" s="607"/>
      <c r="MXZ611" s="623"/>
      <c r="MYA611" s="607"/>
      <c r="MYB611" s="607"/>
      <c r="MYV611" s="623"/>
      <c r="MYW611" s="607"/>
      <c r="MYX611" s="607"/>
      <c r="MZR611" s="623"/>
      <c r="MZS611" s="607"/>
      <c r="MZT611" s="607"/>
      <c r="NAN611" s="623"/>
      <c r="NAO611" s="607"/>
      <c r="NAP611" s="607"/>
      <c r="NBJ611" s="623"/>
      <c r="NBK611" s="607"/>
      <c r="NBL611" s="607"/>
      <c r="NCF611" s="623"/>
      <c r="NCG611" s="607"/>
      <c r="NCH611" s="607"/>
      <c r="NDB611" s="623"/>
      <c r="NDC611" s="607"/>
      <c r="NDD611" s="607"/>
      <c r="NDX611" s="623"/>
      <c r="NDY611" s="607"/>
      <c r="NDZ611" s="607"/>
      <c r="NET611" s="623"/>
      <c r="NEU611" s="607"/>
      <c r="NEV611" s="607"/>
      <c r="NFP611" s="623"/>
      <c r="NFQ611" s="607"/>
      <c r="NFR611" s="607"/>
      <c r="NGL611" s="623"/>
      <c r="NGM611" s="607"/>
      <c r="NGN611" s="607"/>
      <c r="NHH611" s="623"/>
      <c r="NHI611" s="607"/>
      <c r="NHJ611" s="607"/>
      <c r="NID611" s="623"/>
      <c r="NIE611" s="607"/>
      <c r="NIF611" s="607"/>
      <c r="NIZ611" s="623"/>
      <c r="NJA611" s="607"/>
      <c r="NJB611" s="607"/>
      <c r="NJV611" s="623"/>
      <c r="NJW611" s="607"/>
      <c r="NJX611" s="607"/>
      <c r="NKR611" s="623"/>
      <c r="NKS611" s="607"/>
      <c r="NKT611" s="607"/>
      <c r="NLN611" s="623"/>
      <c r="NLO611" s="607"/>
      <c r="NLP611" s="607"/>
      <c r="NMJ611" s="623"/>
      <c r="NMK611" s="607"/>
      <c r="NML611" s="607"/>
      <c r="NNF611" s="623"/>
      <c r="NNG611" s="607"/>
      <c r="NNH611" s="607"/>
      <c r="NOB611" s="623"/>
      <c r="NOC611" s="607"/>
      <c r="NOD611" s="607"/>
      <c r="NOX611" s="623"/>
      <c r="NOY611" s="607"/>
      <c r="NOZ611" s="607"/>
      <c r="NPT611" s="623"/>
      <c r="NPU611" s="607"/>
      <c r="NPV611" s="607"/>
      <c r="NQP611" s="623"/>
      <c r="NQQ611" s="607"/>
      <c r="NQR611" s="607"/>
      <c r="NRL611" s="623"/>
      <c r="NRM611" s="607"/>
      <c r="NRN611" s="607"/>
      <c r="NSH611" s="623"/>
      <c r="NSI611" s="607"/>
      <c r="NSJ611" s="607"/>
      <c r="NTD611" s="623"/>
      <c r="NTE611" s="607"/>
      <c r="NTF611" s="607"/>
      <c r="NTZ611" s="623"/>
      <c r="NUA611" s="607"/>
      <c r="NUB611" s="607"/>
      <c r="NUV611" s="623"/>
      <c r="NUW611" s="607"/>
      <c r="NUX611" s="607"/>
      <c r="NVR611" s="623"/>
      <c r="NVS611" s="607"/>
      <c r="NVT611" s="607"/>
      <c r="NWN611" s="623"/>
      <c r="NWO611" s="607"/>
      <c r="NWP611" s="607"/>
      <c r="NXJ611" s="623"/>
      <c r="NXK611" s="607"/>
      <c r="NXL611" s="607"/>
      <c r="NYF611" s="623"/>
      <c r="NYG611" s="607"/>
      <c r="NYH611" s="607"/>
      <c r="NZB611" s="623"/>
      <c r="NZC611" s="607"/>
      <c r="NZD611" s="607"/>
      <c r="NZX611" s="623"/>
      <c r="NZY611" s="607"/>
      <c r="NZZ611" s="607"/>
      <c r="OAT611" s="623"/>
      <c r="OAU611" s="607"/>
      <c r="OAV611" s="607"/>
      <c r="OBP611" s="623"/>
      <c r="OBQ611" s="607"/>
      <c r="OBR611" s="607"/>
      <c r="OCL611" s="623"/>
      <c r="OCM611" s="607"/>
      <c r="OCN611" s="607"/>
      <c r="ODH611" s="623"/>
      <c r="ODI611" s="607"/>
      <c r="ODJ611" s="607"/>
      <c r="OED611" s="623"/>
      <c r="OEE611" s="607"/>
      <c r="OEF611" s="607"/>
      <c r="OEZ611" s="623"/>
      <c r="OFA611" s="607"/>
      <c r="OFB611" s="607"/>
      <c r="OFV611" s="623"/>
      <c r="OFW611" s="607"/>
      <c r="OFX611" s="607"/>
      <c r="OGR611" s="623"/>
      <c r="OGS611" s="607"/>
      <c r="OGT611" s="607"/>
      <c r="OHN611" s="623"/>
      <c r="OHO611" s="607"/>
      <c r="OHP611" s="607"/>
      <c r="OIJ611" s="623"/>
      <c r="OIK611" s="607"/>
      <c r="OIL611" s="607"/>
      <c r="OJF611" s="623"/>
      <c r="OJG611" s="607"/>
      <c r="OJH611" s="607"/>
      <c r="OKB611" s="623"/>
      <c r="OKC611" s="607"/>
      <c r="OKD611" s="607"/>
      <c r="OKX611" s="623"/>
      <c r="OKY611" s="607"/>
      <c r="OKZ611" s="607"/>
      <c r="OLT611" s="623"/>
      <c r="OLU611" s="607"/>
      <c r="OLV611" s="607"/>
      <c r="OMP611" s="623"/>
      <c r="OMQ611" s="607"/>
      <c r="OMR611" s="607"/>
      <c r="ONL611" s="623"/>
      <c r="ONM611" s="607"/>
      <c r="ONN611" s="607"/>
      <c r="OOH611" s="623"/>
      <c r="OOI611" s="607"/>
      <c r="OOJ611" s="607"/>
      <c r="OPD611" s="623"/>
      <c r="OPE611" s="607"/>
      <c r="OPF611" s="607"/>
      <c r="OPZ611" s="623"/>
      <c r="OQA611" s="607"/>
      <c r="OQB611" s="607"/>
      <c r="OQV611" s="623"/>
      <c r="OQW611" s="607"/>
      <c r="OQX611" s="607"/>
      <c r="ORR611" s="623"/>
      <c r="ORS611" s="607"/>
      <c r="ORT611" s="607"/>
      <c r="OSN611" s="623"/>
      <c r="OSO611" s="607"/>
      <c r="OSP611" s="607"/>
      <c r="OTJ611" s="623"/>
      <c r="OTK611" s="607"/>
      <c r="OTL611" s="607"/>
      <c r="OUF611" s="623"/>
      <c r="OUG611" s="607"/>
      <c r="OUH611" s="607"/>
      <c r="OVB611" s="623"/>
      <c r="OVC611" s="607"/>
      <c r="OVD611" s="607"/>
      <c r="OVX611" s="623"/>
      <c r="OVY611" s="607"/>
      <c r="OVZ611" s="607"/>
      <c r="OWT611" s="623"/>
      <c r="OWU611" s="607"/>
      <c r="OWV611" s="607"/>
      <c r="OXP611" s="623"/>
      <c r="OXQ611" s="607"/>
      <c r="OXR611" s="607"/>
      <c r="OYL611" s="623"/>
      <c r="OYM611" s="607"/>
      <c r="OYN611" s="607"/>
      <c r="OZH611" s="623"/>
      <c r="OZI611" s="607"/>
      <c r="OZJ611" s="607"/>
      <c r="PAD611" s="623"/>
      <c r="PAE611" s="607"/>
      <c r="PAF611" s="607"/>
      <c r="PAZ611" s="623"/>
      <c r="PBA611" s="607"/>
      <c r="PBB611" s="607"/>
      <c r="PBV611" s="623"/>
      <c r="PBW611" s="607"/>
      <c r="PBX611" s="607"/>
      <c r="PCR611" s="623"/>
      <c r="PCS611" s="607"/>
      <c r="PCT611" s="607"/>
      <c r="PDN611" s="623"/>
      <c r="PDO611" s="607"/>
      <c r="PDP611" s="607"/>
      <c r="PEJ611" s="623"/>
      <c r="PEK611" s="607"/>
      <c r="PEL611" s="607"/>
      <c r="PFF611" s="623"/>
      <c r="PFG611" s="607"/>
      <c r="PFH611" s="607"/>
      <c r="PGB611" s="623"/>
      <c r="PGC611" s="607"/>
      <c r="PGD611" s="607"/>
      <c r="PGX611" s="623"/>
      <c r="PGY611" s="607"/>
      <c r="PGZ611" s="607"/>
      <c r="PHT611" s="623"/>
      <c r="PHU611" s="607"/>
      <c r="PHV611" s="607"/>
      <c r="PIP611" s="623"/>
      <c r="PIQ611" s="607"/>
      <c r="PIR611" s="607"/>
      <c r="PJL611" s="623"/>
      <c r="PJM611" s="607"/>
      <c r="PJN611" s="607"/>
      <c r="PKH611" s="623"/>
      <c r="PKI611" s="607"/>
      <c r="PKJ611" s="607"/>
      <c r="PLD611" s="623"/>
      <c r="PLE611" s="607"/>
      <c r="PLF611" s="607"/>
      <c r="PLZ611" s="623"/>
      <c r="PMA611" s="607"/>
      <c r="PMB611" s="607"/>
      <c r="PMV611" s="623"/>
      <c r="PMW611" s="607"/>
      <c r="PMX611" s="607"/>
      <c r="PNR611" s="623"/>
      <c r="PNS611" s="607"/>
      <c r="PNT611" s="607"/>
      <c r="PON611" s="623"/>
      <c r="POO611" s="607"/>
      <c r="POP611" s="607"/>
      <c r="PPJ611" s="623"/>
      <c r="PPK611" s="607"/>
      <c r="PPL611" s="607"/>
      <c r="PQF611" s="623"/>
      <c r="PQG611" s="607"/>
      <c r="PQH611" s="607"/>
      <c r="PRB611" s="623"/>
      <c r="PRC611" s="607"/>
      <c r="PRD611" s="607"/>
      <c r="PRX611" s="623"/>
      <c r="PRY611" s="607"/>
      <c r="PRZ611" s="607"/>
      <c r="PST611" s="623"/>
      <c r="PSU611" s="607"/>
      <c r="PSV611" s="607"/>
      <c r="PTP611" s="623"/>
      <c r="PTQ611" s="607"/>
      <c r="PTR611" s="607"/>
      <c r="PUL611" s="623"/>
      <c r="PUM611" s="607"/>
      <c r="PUN611" s="607"/>
      <c r="PVH611" s="623"/>
      <c r="PVI611" s="607"/>
      <c r="PVJ611" s="607"/>
      <c r="PWD611" s="623"/>
      <c r="PWE611" s="607"/>
      <c r="PWF611" s="607"/>
      <c r="PWZ611" s="623"/>
      <c r="PXA611" s="607"/>
      <c r="PXB611" s="607"/>
      <c r="PXV611" s="623"/>
      <c r="PXW611" s="607"/>
      <c r="PXX611" s="607"/>
      <c r="PYR611" s="623"/>
      <c r="PYS611" s="607"/>
      <c r="PYT611" s="607"/>
      <c r="PZN611" s="623"/>
      <c r="PZO611" s="607"/>
      <c r="PZP611" s="607"/>
      <c r="QAJ611" s="623"/>
      <c r="QAK611" s="607"/>
      <c r="QAL611" s="607"/>
      <c r="QBF611" s="623"/>
      <c r="QBG611" s="607"/>
      <c r="QBH611" s="607"/>
      <c r="QCB611" s="623"/>
      <c r="QCC611" s="607"/>
      <c r="QCD611" s="607"/>
      <c r="QCX611" s="623"/>
      <c r="QCY611" s="607"/>
      <c r="QCZ611" s="607"/>
      <c r="QDT611" s="623"/>
      <c r="QDU611" s="607"/>
      <c r="QDV611" s="607"/>
      <c r="QEP611" s="623"/>
      <c r="QEQ611" s="607"/>
      <c r="QER611" s="607"/>
      <c r="QFL611" s="623"/>
      <c r="QFM611" s="607"/>
      <c r="QFN611" s="607"/>
      <c r="QGH611" s="623"/>
      <c r="QGI611" s="607"/>
      <c r="QGJ611" s="607"/>
      <c r="QHD611" s="623"/>
      <c r="QHE611" s="607"/>
      <c r="QHF611" s="607"/>
      <c r="QHZ611" s="623"/>
      <c r="QIA611" s="607"/>
      <c r="QIB611" s="607"/>
      <c r="QIV611" s="623"/>
      <c r="QIW611" s="607"/>
      <c r="QIX611" s="607"/>
      <c r="QJR611" s="623"/>
      <c r="QJS611" s="607"/>
      <c r="QJT611" s="607"/>
      <c r="QKN611" s="623"/>
      <c r="QKO611" s="607"/>
      <c r="QKP611" s="607"/>
      <c r="QLJ611" s="623"/>
      <c r="QLK611" s="607"/>
      <c r="QLL611" s="607"/>
      <c r="QMF611" s="623"/>
      <c r="QMG611" s="607"/>
      <c r="QMH611" s="607"/>
      <c r="QNB611" s="623"/>
      <c r="QNC611" s="607"/>
      <c r="QND611" s="607"/>
      <c r="QNX611" s="623"/>
      <c r="QNY611" s="607"/>
      <c r="QNZ611" s="607"/>
      <c r="QOT611" s="623"/>
      <c r="QOU611" s="607"/>
      <c r="QOV611" s="607"/>
      <c r="QPP611" s="623"/>
      <c r="QPQ611" s="607"/>
      <c r="QPR611" s="607"/>
      <c r="QQL611" s="623"/>
      <c r="QQM611" s="607"/>
      <c r="QQN611" s="607"/>
      <c r="QRH611" s="623"/>
      <c r="QRI611" s="607"/>
      <c r="QRJ611" s="607"/>
      <c r="QSD611" s="623"/>
      <c r="QSE611" s="607"/>
      <c r="QSF611" s="607"/>
      <c r="QSZ611" s="623"/>
      <c r="QTA611" s="607"/>
      <c r="QTB611" s="607"/>
      <c r="QTV611" s="623"/>
      <c r="QTW611" s="607"/>
      <c r="QTX611" s="607"/>
      <c r="QUR611" s="623"/>
      <c r="QUS611" s="607"/>
      <c r="QUT611" s="607"/>
      <c r="QVN611" s="623"/>
      <c r="QVO611" s="607"/>
      <c r="QVP611" s="607"/>
      <c r="QWJ611" s="623"/>
      <c r="QWK611" s="607"/>
      <c r="QWL611" s="607"/>
      <c r="QXF611" s="623"/>
      <c r="QXG611" s="607"/>
      <c r="QXH611" s="607"/>
      <c r="QYB611" s="623"/>
      <c r="QYC611" s="607"/>
      <c r="QYD611" s="607"/>
      <c r="QYX611" s="623"/>
      <c r="QYY611" s="607"/>
      <c r="QYZ611" s="607"/>
      <c r="QZT611" s="623"/>
      <c r="QZU611" s="607"/>
      <c r="QZV611" s="607"/>
      <c r="RAP611" s="623"/>
      <c r="RAQ611" s="607"/>
      <c r="RAR611" s="607"/>
      <c r="RBL611" s="623"/>
      <c r="RBM611" s="607"/>
      <c r="RBN611" s="607"/>
      <c r="RCH611" s="623"/>
      <c r="RCI611" s="607"/>
      <c r="RCJ611" s="607"/>
      <c r="RDD611" s="623"/>
      <c r="RDE611" s="607"/>
      <c r="RDF611" s="607"/>
      <c r="RDZ611" s="623"/>
      <c r="REA611" s="607"/>
      <c r="REB611" s="607"/>
      <c r="REV611" s="623"/>
      <c r="REW611" s="607"/>
      <c r="REX611" s="607"/>
      <c r="RFR611" s="623"/>
      <c r="RFS611" s="607"/>
      <c r="RFT611" s="607"/>
      <c r="RGN611" s="623"/>
      <c r="RGO611" s="607"/>
      <c r="RGP611" s="607"/>
      <c r="RHJ611" s="623"/>
      <c r="RHK611" s="607"/>
      <c r="RHL611" s="607"/>
      <c r="RIF611" s="623"/>
      <c r="RIG611" s="607"/>
      <c r="RIH611" s="607"/>
      <c r="RJB611" s="623"/>
      <c r="RJC611" s="607"/>
      <c r="RJD611" s="607"/>
      <c r="RJX611" s="623"/>
      <c r="RJY611" s="607"/>
      <c r="RJZ611" s="607"/>
      <c r="RKT611" s="623"/>
      <c r="RKU611" s="607"/>
      <c r="RKV611" s="607"/>
      <c r="RLP611" s="623"/>
      <c r="RLQ611" s="607"/>
      <c r="RLR611" s="607"/>
      <c r="RML611" s="623"/>
      <c r="RMM611" s="607"/>
      <c r="RMN611" s="607"/>
      <c r="RNH611" s="623"/>
      <c r="RNI611" s="607"/>
      <c r="RNJ611" s="607"/>
      <c r="ROD611" s="623"/>
      <c r="ROE611" s="607"/>
      <c r="ROF611" s="607"/>
      <c r="ROZ611" s="623"/>
      <c r="RPA611" s="607"/>
      <c r="RPB611" s="607"/>
      <c r="RPV611" s="623"/>
      <c r="RPW611" s="607"/>
      <c r="RPX611" s="607"/>
      <c r="RQR611" s="623"/>
      <c r="RQS611" s="607"/>
      <c r="RQT611" s="607"/>
      <c r="RRN611" s="623"/>
      <c r="RRO611" s="607"/>
      <c r="RRP611" s="607"/>
      <c r="RSJ611" s="623"/>
      <c r="RSK611" s="607"/>
      <c r="RSL611" s="607"/>
      <c r="RTF611" s="623"/>
      <c r="RTG611" s="607"/>
      <c r="RTH611" s="607"/>
      <c r="RUB611" s="623"/>
      <c r="RUC611" s="607"/>
      <c r="RUD611" s="607"/>
      <c r="RUX611" s="623"/>
      <c r="RUY611" s="607"/>
      <c r="RUZ611" s="607"/>
      <c r="RVT611" s="623"/>
      <c r="RVU611" s="607"/>
      <c r="RVV611" s="607"/>
      <c r="RWP611" s="623"/>
      <c r="RWQ611" s="607"/>
      <c r="RWR611" s="607"/>
      <c r="RXL611" s="623"/>
      <c r="RXM611" s="607"/>
      <c r="RXN611" s="607"/>
      <c r="RYH611" s="623"/>
      <c r="RYI611" s="607"/>
      <c r="RYJ611" s="607"/>
      <c r="RZD611" s="623"/>
      <c r="RZE611" s="607"/>
      <c r="RZF611" s="607"/>
      <c r="RZZ611" s="623"/>
      <c r="SAA611" s="607"/>
      <c r="SAB611" s="607"/>
      <c r="SAV611" s="623"/>
      <c r="SAW611" s="607"/>
      <c r="SAX611" s="607"/>
      <c r="SBR611" s="623"/>
      <c r="SBS611" s="607"/>
      <c r="SBT611" s="607"/>
      <c r="SCN611" s="623"/>
      <c r="SCO611" s="607"/>
      <c r="SCP611" s="607"/>
      <c r="SDJ611" s="623"/>
      <c r="SDK611" s="607"/>
      <c r="SDL611" s="607"/>
      <c r="SEF611" s="623"/>
      <c r="SEG611" s="607"/>
      <c r="SEH611" s="607"/>
      <c r="SFB611" s="623"/>
      <c r="SFC611" s="607"/>
      <c r="SFD611" s="607"/>
      <c r="SFX611" s="623"/>
      <c r="SFY611" s="607"/>
      <c r="SFZ611" s="607"/>
      <c r="SGT611" s="623"/>
      <c r="SGU611" s="607"/>
      <c r="SGV611" s="607"/>
      <c r="SHP611" s="623"/>
      <c r="SHQ611" s="607"/>
      <c r="SHR611" s="607"/>
      <c r="SIL611" s="623"/>
      <c r="SIM611" s="607"/>
      <c r="SIN611" s="607"/>
      <c r="SJH611" s="623"/>
      <c r="SJI611" s="607"/>
      <c r="SJJ611" s="607"/>
      <c r="SKD611" s="623"/>
      <c r="SKE611" s="607"/>
      <c r="SKF611" s="607"/>
      <c r="SKZ611" s="623"/>
      <c r="SLA611" s="607"/>
      <c r="SLB611" s="607"/>
      <c r="SLV611" s="623"/>
      <c r="SLW611" s="607"/>
      <c r="SLX611" s="607"/>
      <c r="SMR611" s="623"/>
      <c r="SMS611" s="607"/>
      <c r="SMT611" s="607"/>
      <c r="SNN611" s="623"/>
      <c r="SNO611" s="607"/>
      <c r="SNP611" s="607"/>
      <c r="SOJ611" s="623"/>
      <c r="SOK611" s="607"/>
      <c r="SOL611" s="607"/>
      <c r="SPF611" s="623"/>
      <c r="SPG611" s="607"/>
      <c r="SPH611" s="607"/>
      <c r="SQB611" s="623"/>
      <c r="SQC611" s="607"/>
      <c r="SQD611" s="607"/>
      <c r="SQX611" s="623"/>
      <c r="SQY611" s="607"/>
      <c r="SQZ611" s="607"/>
      <c r="SRT611" s="623"/>
      <c r="SRU611" s="607"/>
      <c r="SRV611" s="607"/>
      <c r="SSP611" s="623"/>
      <c r="SSQ611" s="607"/>
      <c r="SSR611" s="607"/>
      <c r="STL611" s="623"/>
      <c r="STM611" s="607"/>
      <c r="STN611" s="607"/>
      <c r="SUH611" s="623"/>
      <c r="SUI611" s="607"/>
      <c r="SUJ611" s="607"/>
      <c r="SVD611" s="623"/>
      <c r="SVE611" s="607"/>
      <c r="SVF611" s="607"/>
      <c r="SVZ611" s="623"/>
      <c r="SWA611" s="607"/>
      <c r="SWB611" s="607"/>
      <c r="SWV611" s="623"/>
      <c r="SWW611" s="607"/>
      <c r="SWX611" s="607"/>
      <c r="SXR611" s="623"/>
      <c r="SXS611" s="607"/>
      <c r="SXT611" s="607"/>
      <c r="SYN611" s="623"/>
      <c r="SYO611" s="607"/>
      <c r="SYP611" s="607"/>
      <c r="SZJ611" s="623"/>
      <c r="SZK611" s="607"/>
      <c r="SZL611" s="607"/>
      <c r="TAF611" s="623"/>
      <c r="TAG611" s="607"/>
      <c r="TAH611" s="607"/>
      <c r="TBB611" s="623"/>
      <c r="TBC611" s="607"/>
      <c r="TBD611" s="607"/>
      <c r="TBX611" s="623"/>
      <c r="TBY611" s="607"/>
      <c r="TBZ611" s="607"/>
      <c r="TCT611" s="623"/>
      <c r="TCU611" s="607"/>
      <c r="TCV611" s="607"/>
      <c r="TDP611" s="623"/>
      <c r="TDQ611" s="607"/>
      <c r="TDR611" s="607"/>
      <c r="TEL611" s="623"/>
      <c r="TEM611" s="607"/>
      <c r="TEN611" s="607"/>
      <c r="TFH611" s="623"/>
      <c r="TFI611" s="607"/>
      <c r="TFJ611" s="607"/>
      <c r="TGD611" s="623"/>
      <c r="TGE611" s="607"/>
      <c r="TGF611" s="607"/>
      <c r="TGZ611" s="623"/>
      <c r="THA611" s="607"/>
      <c r="THB611" s="607"/>
      <c r="THV611" s="623"/>
      <c r="THW611" s="607"/>
      <c r="THX611" s="607"/>
      <c r="TIR611" s="623"/>
      <c r="TIS611" s="607"/>
      <c r="TIT611" s="607"/>
      <c r="TJN611" s="623"/>
      <c r="TJO611" s="607"/>
      <c r="TJP611" s="607"/>
      <c r="TKJ611" s="623"/>
      <c r="TKK611" s="607"/>
      <c r="TKL611" s="607"/>
      <c r="TLF611" s="623"/>
      <c r="TLG611" s="607"/>
      <c r="TLH611" s="607"/>
      <c r="TMB611" s="623"/>
      <c r="TMC611" s="607"/>
      <c r="TMD611" s="607"/>
      <c r="TMX611" s="623"/>
      <c r="TMY611" s="607"/>
      <c r="TMZ611" s="607"/>
      <c r="TNT611" s="623"/>
      <c r="TNU611" s="607"/>
      <c r="TNV611" s="607"/>
      <c r="TOP611" s="623"/>
      <c r="TOQ611" s="607"/>
      <c r="TOR611" s="607"/>
      <c r="TPL611" s="623"/>
      <c r="TPM611" s="607"/>
      <c r="TPN611" s="607"/>
      <c r="TQH611" s="623"/>
      <c r="TQI611" s="607"/>
      <c r="TQJ611" s="607"/>
      <c r="TRD611" s="623"/>
      <c r="TRE611" s="607"/>
      <c r="TRF611" s="607"/>
      <c r="TRZ611" s="623"/>
      <c r="TSA611" s="607"/>
      <c r="TSB611" s="607"/>
      <c r="TSV611" s="623"/>
      <c r="TSW611" s="607"/>
      <c r="TSX611" s="607"/>
      <c r="TTR611" s="623"/>
      <c r="TTS611" s="607"/>
      <c r="TTT611" s="607"/>
      <c r="TUN611" s="623"/>
      <c r="TUO611" s="607"/>
      <c r="TUP611" s="607"/>
      <c r="TVJ611" s="623"/>
      <c r="TVK611" s="607"/>
      <c r="TVL611" s="607"/>
      <c r="TWF611" s="623"/>
      <c r="TWG611" s="607"/>
      <c r="TWH611" s="607"/>
      <c r="TXB611" s="623"/>
      <c r="TXC611" s="607"/>
      <c r="TXD611" s="607"/>
      <c r="TXX611" s="623"/>
      <c r="TXY611" s="607"/>
      <c r="TXZ611" s="607"/>
      <c r="TYT611" s="623"/>
      <c r="TYU611" s="607"/>
      <c r="TYV611" s="607"/>
      <c r="TZP611" s="623"/>
      <c r="TZQ611" s="607"/>
      <c r="TZR611" s="607"/>
      <c r="UAL611" s="623"/>
      <c r="UAM611" s="607"/>
      <c r="UAN611" s="607"/>
      <c r="UBH611" s="623"/>
      <c r="UBI611" s="607"/>
      <c r="UBJ611" s="607"/>
      <c r="UCD611" s="623"/>
      <c r="UCE611" s="607"/>
      <c r="UCF611" s="607"/>
      <c r="UCZ611" s="623"/>
      <c r="UDA611" s="607"/>
      <c r="UDB611" s="607"/>
      <c r="UDV611" s="623"/>
      <c r="UDW611" s="607"/>
      <c r="UDX611" s="607"/>
      <c r="UER611" s="623"/>
      <c r="UES611" s="607"/>
      <c r="UET611" s="607"/>
      <c r="UFN611" s="623"/>
      <c r="UFO611" s="607"/>
      <c r="UFP611" s="607"/>
      <c r="UGJ611" s="623"/>
      <c r="UGK611" s="607"/>
      <c r="UGL611" s="607"/>
      <c r="UHF611" s="623"/>
      <c r="UHG611" s="607"/>
      <c r="UHH611" s="607"/>
      <c r="UIB611" s="623"/>
      <c r="UIC611" s="607"/>
      <c r="UID611" s="607"/>
      <c r="UIX611" s="623"/>
      <c r="UIY611" s="607"/>
      <c r="UIZ611" s="607"/>
      <c r="UJT611" s="623"/>
      <c r="UJU611" s="607"/>
      <c r="UJV611" s="607"/>
      <c r="UKP611" s="623"/>
      <c r="UKQ611" s="607"/>
      <c r="UKR611" s="607"/>
      <c r="ULL611" s="623"/>
      <c r="ULM611" s="607"/>
      <c r="ULN611" s="607"/>
      <c r="UMH611" s="623"/>
      <c r="UMI611" s="607"/>
      <c r="UMJ611" s="607"/>
      <c r="UND611" s="623"/>
      <c r="UNE611" s="607"/>
      <c r="UNF611" s="607"/>
      <c r="UNZ611" s="623"/>
      <c r="UOA611" s="607"/>
      <c r="UOB611" s="607"/>
      <c r="UOV611" s="623"/>
      <c r="UOW611" s="607"/>
      <c r="UOX611" s="607"/>
      <c r="UPR611" s="623"/>
      <c r="UPS611" s="607"/>
      <c r="UPT611" s="607"/>
      <c r="UQN611" s="623"/>
      <c r="UQO611" s="607"/>
      <c r="UQP611" s="607"/>
      <c r="URJ611" s="623"/>
      <c r="URK611" s="607"/>
      <c r="URL611" s="607"/>
      <c r="USF611" s="623"/>
      <c r="USG611" s="607"/>
      <c r="USH611" s="607"/>
      <c r="UTB611" s="623"/>
      <c r="UTC611" s="607"/>
      <c r="UTD611" s="607"/>
      <c r="UTX611" s="623"/>
      <c r="UTY611" s="607"/>
      <c r="UTZ611" s="607"/>
      <c r="UUT611" s="623"/>
      <c r="UUU611" s="607"/>
      <c r="UUV611" s="607"/>
      <c r="UVP611" s="623"/>
      <c r="UVQ611" s="607"/>
      <c r="UVR611" s="607"/>
      <c r="UWL611" s="623"/>
      <c r="UWM611" s="607"/>
      <c r="UWN611" s="607"/>
      <c r="UXH611" s="623"/>
      <c r="UXI611" s="607"/>
      <c r="UXJ611" s="607"/>
      <c r="UYD611" s="623"/>
      <c r="UYE611" s="607"/>
      <c r="UYF611" s="607"/>
      <c r="UYZ611" s="623"/>
      <c r="UZA611" s="607"/>
      <c r="UZB611" s="607"/>
      <c r="UZV611" s="623"/>
      <c r="UZW611" s="607"/>
      <c r="UZX611" s="607"/>
      <c r="VAR611" s="623"/>
      <c r="VAS611" s="607"/>
      <c r="VAT611" s="607"/>
      <c r="VBN611" s="623"/>
      <c r="VBO611" s="607"/>
      <c r="VBP611" s="607"/>
      <c r="VCJ611" s="623"/>
      <c r="VCK611" s="607"/>
      <c r="VCL611" s="607"/>
      <c r="VDF611" s="623"/>
      <c r="VDG611" s="607"/>
      <c r="VDH611" s="607"/>
      <c r="VEB611" s="623"/>
      <c r="VEC611" s="607"/>
      <c r="VED611" s="607"/>
      <c r="VEX611" s="623"/>
      <c r="VEY611" s="607"/>
      <c r="VEZ611" s="607"/>
      <c r="VFT611" s="623"/>
      <c r="VFU611" s="607"/>
      <c r="VFV611" s="607"/>
      <c r="VGP611" s="623"/>
      <c r="VGQ611" s="607"/>
      <c r="VGR611" s="607"/>
      <c r="VHL611" s="623"/>
      <c r="VHM611" s="607"/>
      <c r="VHN611" s="607"/>
      <c r="VIH611" s="623"/>
      <c r="VII611" s="607"/>
      <c r="VIJ611" s="607"/>
      <c r="VJD611" s="623"/>
      <c r="VJE611" s="607"/>
      <c r="VJF611" s="607"/>
      <c r="VJZ611" s="623"/>
      <c r="VKA611" s="607"/>
      <c r="VKB611" s="607"/>
      <c r="VKV611" s="623"/>
      <c r="VKW611" s="607"/>
      <c r="VKX611" s="607"/>
      <c r="VLR611" s="623"/>
      <c r="VLS611" s="607"/>
      <c r="VLT611" s="607"/>
      <c r="VMN611" s="623"/>
      <c r="VMO611" s="607"/>
      <c r="VMP611" s="607"/>
      <c r="VNJ611" s="623"/>
      <c r="VNK611" s="607"/>
      <c r="VNL611" s="607"/>
      <c r="VOF611" s="623"/>
      <c r="VOG611" s="607"/>
      <c r="VOH611" s="607"/>
      <c r="VPB611" s="623"/>
      <c r="VPC611" s="607"/>
      <c r="VPD611" s="607"/>
      <c r="VPX611" s="623"/>
      <c r="VPY611" s="607"/>
      <c r="VPZ611" s="607"/>
      <c r="VQT611" s="623"/>
      <c r="VQU611" s="607"/>
      <c r="VQV611" s="607"/>
      <c r="VRP611" s="623"/>
      <c r="VRQ611" s="607"/>
      <c r="VRR611" s="607"/>
      <c r="VSL611" s="623"/>
      <c r="VSM611" s="607"/>
      <c r="VSN611" s="607"/>
      <c r="VTH611" s="623"/>
      <c r="VTI611" s="607"/>
      <c r="VTJ611" s="607"/>
      <c r="VUD611" s="623"/>
      <c r="VUE611" s="607"/>
      <c r="VUF611" s="607"/>
      <c r="VUZ611" s="623"/>
      <c r="VVA611" s="607"/>
      <c r="VVB611" s="607"/>
      <c r="VVV611" s="623"/>
      <c r="VVW611" s="607"/>
      <c r="VVX611" s="607"/>
      <c r="VWR611" s="623"/>
      <c r="VWS611" s="607"/>
      <c r="VWT611" s="607"/>
      <c r="VXN611" s="623"/>
      <c r="VXO611" s="607"/>
      <c r="VXP611" s="607"/>
      <c r="VYJ611" s="623"/>
      <c r="VYK611" s="607"/>
      <c r="VYL611" s="607"/>
      <c r="VZF611" s="623"/>
      <c r="VZG611" s="607"/>
      <c r="VZH611" s="607"/>
      <c r="WAB611" s="623"/>
      <c r="WAC611" s="607"/>
      <c r="WAD611" s="607"/>
      <c r="WAX611" s="623"/>
      <c r="WAY611" s="607"/>
      <c r="WAZ611" s="607"/>
      <c r="WBT611" s="623"/>
      <c r="WBU611" s="607"/>
      <c r="WBV611" s="607"/>
      <c r="WCP611" s="623"/>
      <c r="WCQ611" s="607"/>
      <c r="WCR611" s="607"/>
      <c r="WDL611" s="623"/>
      <c r="WDM611" s="607"/>
      <c r="WDN611" s="607"/>
      <c r="WEH611" s="623"/>
      <c r="WEI611" s="607"/>
      <c r="WEJ611" s="607"/>
      <c r="WFD611" s="623"/>
      <c r="WFE611" s="607"/>
      <c r="WFF611" s="607"/>
      <c r="WFZ611" s="623"/>
      <c r="WGA611" s="607"/>
      <c r="WGB611" s="607"/>
      <c r="WGV611" s="623"/>
      <c r="WGW611" s="607"/>
      <c r="WGX611" s="607"/>
      <c r="WHR611" s="623"/>
      <c r="WHS611" s="607"/>
      <c r="WHT611" s="607"/>
      <c r="WIN611" s="623"/>
      <c r="WIO611" s="607"/>
      <c r="WIP611" s="607"/>
      <c r="WJJ611" s="623"/>
      <c r="WJK611" s="607"/>
      <c r="WJL611" s="607"/>
      <c r="WKF611" s="623"/>
      <c r="WKG611" s="607"/>
      <c r="WKH611" s="607"/>
      <c r="WLB611" s="623"/>
      <c r="WLC611" s="607"/>
      <c r="WLD611" s="607"/>
      <c r="WLX611" s="623"/>
      <c r="WLY611" s="607"/>
      <c r="WLZ611" s="607"/>
      <c r="WMT611" s="623"/>
      <c r="WMU611" s="607"/>
      <c r="WMV611" s="607"/>
      <c r="WNP611" s="623"/>
      <c r="WNQ611" s="607"/>
      <c r="WNR611" s="607"/>
      <c r="WOL611" s="623"/>
      <c r="WOM611" s="607"/>
      <c r="WON611" s="607"/>
      <c r="WPH611" s="623"/>
      <c r="WPI611" s="607"/>
      <c r="WPJ611" s="607"/>
      <c r="WQD611" s="623"/>
      <c r="WQE611" s="607"/>
      <c r="WQF611" s="607"/>
      <c r="WQZ611" s="623"/>
      <c r="WRA611" s="607"/>
      <c r="WRB611" s="607"/>
      <c r="WRV611" s="623"/>
      <c r="WRW611" s="607"/>
      <c r="WRX611" s="607"/>
      <c r="WSR611" s="623"/>
      <c r="WSS611" s="607"/>
      <c r="WST611" s="607"/>
      <c r="WTN611" s="623"/>
      <c r="WTO611" s="607"/>
      <c r="WTP611" s="607"/>
      <c r="WUJ611" s="623"/>
      <c r="WUK611" s="607"/>
      <c r="WUL611" s="607"/>
      <c r="WVF611" s="623"/>
      <c r="WVG611" s="607"/>
      <c r="WVH611" s="607"/>
      <c r="WWB611" s="623"/>
      <c r="WWC611" s="607"/>
      <c r="WWD611" s="607"/>
      <c r="WWX611" s="623"/>
      <c r="WWY611" s="607"/>
      <c r="WWZ611" s="607"/>
      <c r="WXT611" s="623"/>
      <c r="WXU611" s="607"/>
      <c r="WXV611" s="607"/>
      <c r="WYP611" s="623"/>
      <c r="WYQ611" s="607"/>
      <c r="WYR611" s="607"/>
      <c r="WZL611" s="623"/>
      <c r="WZM611" s="607"/>
      <c r="WZN611" s="607"/>
      <c r="XAH611" s="623"/>
      <c r="XAI611" s="607"/>
      <c r="XAJ611" s="607"/>
      <c r="XBD611" s="623"/>
      <c r="XBE611" s="607"/>
      <c r="XBF611" s="607"/>
      <c r="XBZ611" s="623"/>
      <c r="XCA611" s="607"/>
      <c r="XCB611" s="607"/>
      <c r="XCV611" s="623"/>
      <c r="XCW611" s="607"/>
      <c r="XCX611" s="607"/>
    </row>
    <row r="612" spans="1:1014 1034:2048 2068:3060 3080:4094 4114:5106 5126:6140 6160:7152 7172:8186 8206:9198 9218:10232 10252:12278 12298:13312 13332:14324 14344:15358 15378:16326">
      <c r="A612" s="524"/>
    </row>
    <row r="613" spans="1:1014 1034:2048 2068:3060 3080:4094 4114:5106 5126:6140 6160:7152 7172:8186 8206:9198 9218:10232 10252:12278 12298:13312 13332:14324 14344:15358 15378:16326">
      <c r="A613" s="8" t="s">
        <v>259</v>
      </c>
      <c r="L613" s="88">
        <v>446</v>
      </c>
      <c r="M613" s="88">
        <v>-90</v>
      </c>
      <c r="N613" s="88">
        <v>0</v>
      </c>
      <c r="O613" s="88">
        <v>332</v>
      </c>
      <c r="P613" s="88">
        <v>-474</v>
      </c>
      <c r="Q613" s="88">
        <v>203</v>
      </c>
      <c r="R613" s="88">
        <v>-2266</v>
      </c>
      <c r="S613" s="253" t="s">
        <v>68</v>
      </c>
    </row>
    <row r="614" spans="1:1014 1034:2048 2068:3060 3080:4094 4114:5106 5126:6140 6160:7152 7172:8186 8206:9198 9218:10232 10252:12278 12298:13312 13332:14324 14344:15358 15378:16326" s="515" customFormat="1">
      <c r="A614" s="515" t="s">
        <v>260</v>
      </c>
      <c r="J614" s="623"/>
      <c r="K614" s="607"/>
      <c r="L614" s="608">
        <v>837</v>
      </c>
      <c r="M614" s="514">
        <v>78</v>
      </c>
      <c r="N614" s="514">
        <v>170</v>
      </c>
      <c r="O614" s="514">
        <v>693</v>
      </c>
      <c r="P614" s="514">
        <v>-99</v>
      </c>
      <c r="Q614" s="514">
        <v>885</v>
      </c>
      <c r="R614" s="514">
        <v>-1990</v>
      </c>
      <c r="S614" s="514">
        <v>216</v>
      </c>
      <c r="T614" s="90"/>
      <c r="U614" s="90"/>
      <c r="V614" s="1"/>
      <c r="W614" s="39"/>
      <c r="X614" s="39"/>
      <c r="Y614" s="90"/>
      <c r="Z614" s="90"/>
      <c r="AA614" s="90"/>
      <c r="AB614" s="90"/>
      <c r="AC614" s="90"/>
      <c r="AD614" s="90"/>
      <c r="AE614" s="90"/>
      <c r="AF614" s="90"/>
      <c r="AG614" s="90"/>
      <c r="AH614" s="90"/>
      <c r="AI614" s="90"/>
      <c r="AJ614" s="90"/>
      <c r="AK614" s="90"/>
      <c r="AL614" s="90"/>
      <c r="AM614" s="90"/>
      <c r="AN614" s="90"/>
      <c r="AO614" s="90"/>
      <c r="AP614" s="90"/>
      <c r="AQ614" s="90"/>
      <c r="AR614" s="1"/>
      <c r="AS614" s="39"/>
      <c r="AT614" s="39"/>
      <c r="AU614" s="90"/>
      <c r="AV614" s="90"/>
      <c r="AW614" s="90"/>
      <c r="AX614" s="90"/>
      <c r="AY614" s="90"/>
      <c r="AZ614" s="90"/>
      <c r="BA614" s="90"/>
      <c r="BB614" s="90"/>
      <c r="BC614" s="90"/>
      <c r="BD614" s="90"/>
      <c r="BE614" s="90"/>
      <c r="BF614" s="90"/>
      <c r="BG614" s="90"/>
      <c r="BH614" s="90"/>
      <c r="BI614" s="90"/>
      <c r="BJ614" s="90"/>
      <c r="BK614" s="90"/>
      <c r="BL614" s="90"/>
      <c r="BM614" s="90"/>
      <c r="BN614" s="1"/>
      <c r="BO614" s="39"/>
      <c r="BP614" s="39"/>
      <c r="BQ614" s="90"/>
      <c r="BR614" s="90"/>
      <c r="BS614" s="90"/>
      <c r="BT614" s="90"/>
      <c r="BU614" s="90"/>
      <c r="BV614" s="90"/>
      <c r="BW614" s="90"/>
      <c r="BX614" s="90"/>
      <c r="BY614" s="90"/>
      <c r="BZ614" s="90"/>
      <c r="CA614" s="90"/>
      <c r="CB614" s="90"/>
      <c r="CC614" s="90"/>
      <c r="CD614" s="90"/>
      <c r="CE614" s="90"/>
      <c r="CF614" s="90"/>
      <c r="CG614" s="90"/>
      <c r="CH614" s="90"/>
      <c r="CI614" s="90"/>
      <c r="CJ614" s="1"/>
      <c r="CK614" s="39"/>
      <c r="CL614" s="39"/>
      <c r="CM614" s="90"/>
      <c r="CN614" s="90"/>
      <c r="CO614" s="90"/>
      <c r="CP614" s="90"/>
      <c r="CQ614" s="90"/>
      <c r="CR614" s="90"/>
      <c r="CS614" s="90"/>
      <c r="CT614" s="90"/>
      <c r="CU614" s="90"/>
      <c r="CV614" s="90"/>
      <c r="CW614" s="90"/>
      <c r="CX614" s="90"/>
      <c r="CY614" s="90"/>
      <c r="CZ614" s="90"/>
      <c r="DA614" s="90"/>
      <c r="DB614" s="90"/>
      <c r="DC614" s="90"/>
      <c r="DD614" s="90"/>
      <c r="DE614" s="90"/>
      <c r="DF614" s="1"/>
      <c r="DG614" s="39"/>
      <c r="DH614" s="39"/>
      <c r="DI614" s="90"/>
      <c r="DJ614" s="90"/>
      <c r="DK614" s="90"/>
      <c r="DL614" s="90"/>
      <c r="DM614" s="90"/>
      <c r="DN614" s="90"/>
      <c r="DO614" s="90"/>
      <c r="DP614" s="90"/>
      <c r="DQ614" s="90"/>
      <c r="DR614" s="90"/>
      <c r="DS614" s="90"/>
      <c r="DT614" s="90"/>
      <c r="DU614" s="90"/>
      <c r="DV614" s="90"/>
      <c r="DW614" s="90"/>
      <c r="DX614" s="90"/>
      <c r="DY614" s="90"/>
      <c r="DZ614" s="90"/>
      <c r="EA614" s="90"/>
      <c r="EB614" s="1"/>
      <c r="EC614" s="39"/>
      <c r="ED614" s="39"/>
      <c r="EE614" s="90"/>
      <c r="EF614" s="90"/>
      <c r="EG614" s="90"/>
      <c r="EH614" s="90"/>
      <c r="EI614" s="90"/>
      <c r="EJ614" s="90"/>
      <c r="EK614" s="90"/>
      <c r="EL614" s="90"/>
      <c r="EM614" s="90"/>
      <c r="EN614" s="90"/>
      <c r="EO614" s="90"/>
      <c r="EP614" s="90"/>
      <c r="EQ614" s="90"/>
      <c r="ER614" s="90"/>
      <c r="ES614" s="90"/>
      <c r="ET614" s="90"/>
      <c r="EU614" s="90"/>
      <c r="EV614" s="90"/>
      <c r="EW614" s="90"/>
      <c r="EX614" s="1"/>
      <c r="EY614" s="39"/>
      <c r="EZ614" s="39"/>
      <c r="FA614" s="90"/>
      <c r="FB614" s="90"/>
      <c r="FC614" s="90"/>
      <c r="FD614" s="90"/>
      <c r="FE614" s="90"/>
      <c r="FF614" s="90"/>
      <c r="FG614" s="90"/>
      <c r="FH614" s="90"/>
      <c r="FI614" s="90"/>
      <c r="FJ614" s="90"/>
      <c r="FK614" s="90"/>
      <c r="FL614" s="90"/>
      <c r="FM614" s="90"/>
      <c r="FN614" s="90"/>
      <c r="FO614" s="90"/>
      <c r="FP614" s="90"/>
      <c r="FQ614" s="90"/>
      <c r="FR614" s="90"/>
      <c r="FS614" s="90"/>
      <c r="FT614" s="1"/>
      <c r="FU614" s="39"/>
      <c r="FV614" s="39"/>
      <c r="FW614" s="90"/>
      <c r="FX614" s="90"/>
      <c r="FY614" s="90"/>
      <c r="FZ614" s="90"/>
      <c r="GA614" s="90"/>
      <c r="GB614" s="90"/>
      <c r="GC614" s="90"/>
      <c r="GD614" s="90"/>
      <c r="GE614" s="90"/>
      <c r="GF614" s="90"/>
      <c r="GG614" s="90"/>
      <c r="GH614" s="90"/>
      <c r="GI614" s="90"/>
      <c r="GJ614" s="90"/>
      <c r="GK614" s="90"/>
      <c r="GL614" s="90"/>
      <c r="GM614" s="90"/>
      <c r="GN614" s="90"/>
      <c r="GO614" s="90"/>
      <c r="GP614" s="1"/>
      <c r="GQ614" s="39"/>
      <c r="GR614" s="39"/>
      <c r="GS614" s="90"/>
      <c r="GT614" s="90"/>
      <c r="GU614" s="90"/>
      <c r="GV614" s="90"/>
      <c r="GW614" s="90"/>
      <c r="GX614" s="90"/>
      <c r="GY614" s="90"/>
      <c r="GZ614" s="90"/>
      <c r="HA614" s="90"/>
      <c r="HB614" s="90"/>
      <c r="HC614" s="90"/>
      <c r="HD614" s="90"/>
      <c r="HE614" s="90"/>
      <c r="HF614" s="90"/>
      <c r="HG614" s="90"/>
      <c r="HH614" s="90"/>
      <c r="HI614" s="90"/>
      <c r="HJ614" s="90"/>
      <c r="HK614" s="90"/>
      <c r="HL614" s="1"/>
      <c r="HM614" s="39"/>
      <c r="HN614" s="39"/>
      <c r="HO614" s="90"/>
      <c r="HP614" s="90"/>
      <c r="HQ614" s="90"/>
      <c r="HR614" s="90"/>
      <c r="HS614" s="90"/>
      <c r="HT614" s="90"/>
      <c r="HU614" s="90"/>
      <c r="HV614" s="90"/>
      <c r="HW614" s="90"/>
      <c r="HX614" s="90"/>
      <c r="HY614" s="90"/>
      <c r="HZ614" s="90"/>
      <c r="IA614" s="90"/>
      <c r="IB614" s="90"/>
      <c r="IC614" s="90"/>
      <c r="ID614" s="90"/>
      <c r="IE614" s="90"/>
      <c r="IF614" s="90"/>
      <c r="IG614" s="90"/>
      <c r="IH614" s="1"/>
      <c r="II614" s="39"/>
      <c r="IJ614" s="39"/>
      <c r="IK614" s="90"/>
      <c r="IL614" s="90"/>
      <c r="IM614" s="90"/>
      <c r="IN614" s="90"/>
      <c r="IO614" s="90"/>
      <c r="IP614" s="90"/>
      <c r="IQ614" s="90"/>
      <c r="IR614" s="90"/>
      <c r="IS614" s="90"/>
      <c r="IT614" s="90"/>
      <c r="IU614" s="90"/>
      <c r="IV614" s="90"/>
      <c r="IW614" s="90"/>
      <c r="IX614" s="90"/>
      <c r="IY614" s="90"/>
      <c r="IZ614" s="90"/>
      <c r="JA614" s="90"/>
      <c r="JB614" s="90"/>
      <c r="JC614" s="90"/>
      <c r="JD614" s="1"/>
      <c r="JE614" s="39"/>
      <c r="JF614" s="39"/>
      <c r="JG614" s="90"/>
      <c r="JH614" s="90"/>
      <c r="JI614" s="90"/>
      <c r="JJ614" s="90"/>
      <c r="JK614" s="90"/>
      <c r="JL614" s="90"/>
      <c r="JM614" s="90"/>
      <c r="JZ614" s="623"/>
      <c r="KA614" s="607"/>
      <c r="KB614" s="607"/>
      <c r="KV614" s="623"/>
      <c r="KW614" s="607"/>
      <c r="KX614" s="607"/>
      <c r="LR614" s="623"/>
      <c r="LS614" s="607"/>
      <c r="LT614" s="607"/>
      <c r="MN614" s="623"/>
      <c r="MO614" s="607"/>
      <c r="MP614" s="607"/>
      <c r="NJ614" s="623"/>
      <c r="NK614" s="607"/>
      <c r="NL614" s="607"/>
      <c r="OF614" s="623"/>
      <c r="OG614" s="607"/>
      <c r="OH614" s="607"/>
      <c r="PB614" s="623"/>
      <c r="PC614" s="607"/>
      <c r="PD614" s="607"/>
      <c r="PX614" s="623"/>
      <c r="PY614" s="607"/>
      <c r="PZ614" s="607"/>
      <c r="QT614" s="623"/>
      <c r="QU614" s="607"/>
      <c r="QV614" s="607"/>
      <c r="RP614" s="623"/>
      <c r="RQ614" s="607"/>
      <c r="RR614" s="607"/>
      <c r="SL614" s="623"/>
      <c r="SM614" s="607"/>
      <c r="SN614" s="607"/>
      <c r="TH614" s="623"/>
      <c r="TI614" s="607"/>
      <c r="TJ614" s="607"/>
      <c r="UD614" s="623"/>
      <c r="UE614" s="607"/>
      <c r="UF614" s="607"/>
      <c r="UZ614" s="623"/>
      <c r="VA614" s="607"/>
      <c r="VB614" s="607"/>
      <c r="VV614" s="623"/>
      <c r="VW614" s="607"/>
      <c r="VX614" s="607"/>
      <c r="WR614" s="623"/>
      <c r="WS614" s="607"/>
      <c r="WT614" s="607"/>
      <c r="XN614" s="623"/>
      <c r="XO614" s="607"/>
      <c r="XP614" s="607"/>
      <c r="YJ614" s="623"/>
      <c r="YK614" s="607"/>
      <c r="YL614" s="607"/>
      <c r="ZF614" s="623"/>
      <c r="ZG614" s="607"/>
      <c r="ZH614" s="607"/>
      <c r="AAB614" s="623"/>
      <c r="AAC614" s="607"/>
      <c r="AAD614" s="607"/>
      <c r="AAX614" s="623"/>
      <c r="AAY614" s="607"/>
      <c r="AAZ614" s="607"/>
      <c r="ABT614" s="623"/>
      <c r="ABU614" s="607"/>
      <c r="ABV614" s="607"/>
      <c r="ACP614" s="623"/>
      <c r="ACQ614" s="607"/>
      <c r="ACR614" s="607"/>
      <c r="ADL614" s="623"/>
      <c r="ADM614" s="607"/>
      <c r="ADN614" s="607"/>
      <c r="AEH614" s="623"/>
      <c r="AEI614" s="607"/>
      <c r="AEJ614" s="607"/>
      <c r="AFD614" s="623"/>
      <c r="AFE614" s="607"/>
      <c r="AFF614" s="607"/>
      <c r="AFZ614" s="623"/>
      <c r="AGA614" s="607"/>
      <c r="AGB614" s="607"/>
      <c r="AGV614" s="623"/>
      <c r="AGW614" s="607"/>
      <c r="AGX614" s="607"/>
      <c r="AHR614" s="623"/>
      <c r="AHS614" s="607"/>
      <c r="AHT614" s="607"/>
      <c r="AIN614" s="623"/>
      <c r="AIO614" s="607"/>
      <c r="AIP614" s="607"/>
      <c r="AJJ614" s="623"/>
      <c r="AJK614" s="607"/>
      <c r="AJL614" s="607"/>
      <c r="AKF614" s="623"/>
      <c r="AKG614" s="607"/>
      <c r="AKH614" s="607"/>
      <c r="ALB614" s="623"/>
      <c r="ALC614" s="607"/>
      <c r="ALD614" s="607"/>
      <c r="ALX614" s="623"/>
      <c r="ALY614" s="607"/>
      <c r="ALZ614" s="607"/>
      <c r="AMT614" s="623"/>
      <c r="AMU614" s="607"/>
      <c r="AMV614" s="607"/>
      <c r="ANP614" s="623"/>
      <c r="ANQ614" s="607"/>
      <c r="ANR614" s="607"/>
      <c r="AOL614" s="623"/>
      <c r="AOM614" s="607"/>
      <c r="AON614" s="607"/>
      <c r="APH614" s="623"/>
      <c r="API614" s="607"/>
      <c r="APJ614" s="607"/>
      <c r="AQD614" s="623"/>
      <c r="AQE614" s="607"/>
      <c r="AQF614" s="607"/>
      <c r="AQZ614" s="623"/>
      <c r="ARA614" s="607"/>
      <c r="ARB614" s="607"/>
      <c r="ARV614" s="623"/>
      <c r="ARW614" s="607"/>
      <c r="ARX614" s="607"/>
      <c r="ASR614" s="623"/>
      <c r="ASS614" s="607"/>
      <c r="AST614" s="607"/>
      <c r="ATN614" s="623"/>
      <c r="ATO614" s="607"/>
      <c r="ATP614" s="607"/>
      <c r="AUJ614" s="623"/>
      <c r="AUK614" s="607"/>
      <c r="AUL614" s="607"/>
      <c r="AVF614" s="623"/>
      <c r="AVG614" s="607"/>
      <c r="AVH614" s="607"/>
      <c r="AWB614" s="623"/>
      <c r="AWC614" s="607"/>
      <c r="AWD614" s="607"/>
      <c r="AWX614" s="623"/>
      <c r="AWY614" s="607"/>
      <c r="AWZ614" s="607"/>
      <c r="AXT614" s="623"/>
      <c r="AXU614" s="607"/>
      <c r="AXV614" s="607"/>
      <c r="AYP614" s="623"/>
      <c r="AYQ614" s="607"/>
      <c r="AYR614" s="607"/>
      <c r="AZL614" s="623"/>
      <c r="AZM614" s="607"/>
      <c r="AZN614" s="607"/>
      <c r="BAH614" s="623"/>
      <c r="BAI614" s="607"/>
      <c r="BAJ614" s="607"/>
      <c r="BBD614" s="623"/>
      <c r="BBE614" s="607"/>
      <c r="BBF614" s="607"/>
      <c r="BBZ614" s="623"/>
      <c r="BCA614" s="607"/>
      <c r="BCB614" s="607"/>
      <c r="BCV614" s="623"/>
      <c r="BCW614" s="607"/>
      <c r="BCX614" s="607"/>
      <c r="BDR614" s="623"/>
      <c r="BDS614" s="607"/>
      <c r="BDT614" s="607"/>
      <c r="BEN614" s="623"/>
      <c r="BEO614" s="607"/>
      <c r="BEP614" s="607"/>
      <c r="BFJ614" s="623"/>
      <c r="BFK614" s="607"/>
      <c r="BFL614" s="607"/>
      <c r="BGF614" s="623"/>
      <c r="BGG614" s="607"/>
      <c r="BGH614" s="607"/>
      <c r="BHB614" s="623"/>
      <c r="BHC614" s="607"/>
      <c r="BHD614" s="607"/>
      <c r="BHX614" s="623"/>
      <c r="BHY614" s="607"/>
      <c r="BHZ614" s="607"/>
      <c r="BIT614" s="623"/>
      <c r="BIU614" s="607"/>
      <c r="BIV614" s="607"/>
      <c r="BJP614" s="623"/>
      <c r="BJQ614" s="607"/>
      <c r="BJR614" s="607"/>
      <c r="BKL614" s="623"/>
      <c r="BKM614" s="607"/>
      <c r="BKN614" s="607"/>
      <c r="BLH614" s="623"/>
      <c r="BLI614" s="607"/>
      <c r="BLJ614" s="607"/>
      <c r="BMD614" s="623"/>
      <c r="BME614" s="607"/>
      <c r="BMF614" s="607"/>
      <c r="BMZ614" s="623"/>
      <c r="BNA614" s="607"/>
      <c r="BNB614" s="607"/>
      <c r="BNV614" s="623"/>
      <c r="BNW614" s="607"/>
      <c r="BNX614" s="607"/>
      <c r="BOR614" s="623"/>
      <c r="BOS614" s="607"/>
      <c r="BOT614" s="607"/>
      <c r="BPN614" s="623"/>
      <c r="BPO614" s="607"/>
      <c r="BPP614" s="607"/>
      <c r="BQJ614" s="623"/>
      <c r="BQK614" s="607"/>
      <c r="BQL614" s="607"/>
      <c r="BRF614" s="623"/>
      <c r="BRG614" s="607"/>
      <c r="BRH614" s="607"/>
      <c r="BSB614" s="623"/>
      <c r="BSC614" s="607"/>
      <c r="BSD614" s="607"/>
      <c r="BSX614" s="623"/>
      <c r="BSY614" s="607"/>
      <c r="BSZ614" s="607"/>
      <c r="BTT614" s="623"/>
      <c r="BTU614" s="607"/>
      <c r="BTV614" s="607"/>
      <c r="BUP614" s="623"/>
      <c r="BUQ614" s="607"/>
      <c r="BUR614" s="607"/>
      <c r="BVL614" s="623"/>
      <c r="BVM614" s="607"/>
      <c r="BVN614" s="607"/>
      <c r="BWH614" s="623"/>
      <c r="BWI614" s="607"/>
      <c r="BWJ614" s="607"/>
      <c r="BXD614" s="623"/>
      <c r="BXE614" s="607"/>
      <c r="BXF614" s="607"/>
      <c r="BXZ614" s="623"/>
      <c r="BYA614" s="607"/>
      <c r="BYB614" s="607"/>
      <c r="BYV614" s="623"/>
      <c r="BYW614" s="607"/>
      <c r="BYX614" s="607"/>
      <c r="BZR614" s="623"/>
      <c r="BZS614" s="607"/>
      <c r="BZT614" s="607"/>
      <c r="CAN614" s="623"/>
      <c r="CAO614" s="607"/>
      <c r="CAP614" s="607"/>
      <c r="CBJ614" s="623"/>
      <c r="CBK614" s="607"/>
      <c r="CBL614" s="607"/>
      <c r="CCF614" s="623"/>
      <c r="CCG614" s="607"/>
      <c r="CCH614" s="607"/>
      <c r="CDB614" s="623"/>
      <c r="CDC614" s="607"/>
      <c r="CDD614" s="607"/>
      <c r="CDX614" s="623"/>
      <c r="CDY614" s="607"/>
      <c r="CDZ614" s="607"/>
      <c r="CET614" s="623"/>
      <c r="CEU614" s="607"/>
      <c r="CEV614" s="607"/>
      <c r="CFP614" s="623"/>
      <c r="CFQ614" s="607"/>
      <c r="CFR614" s="607"/>
      <c r="CGL614" s="623"/>
      <c r="CGM614" s="607"/>
      <c r="CGN614" s="607"/>
      <c r="CHH614" s="623"/>
      <c r="CHI614" s="607"/>
      <c r="CHJ614" s="607"/>
      <c r="CID614" s="623"/>
      <c r="CIE614" s="607"/>
      <c r="CIF614" s="607"/>
      <c r="CIZ614" s="623"/>
      <c r="CJA614" s="607"/>
      <c r="CJB614" s="607"/>
      <c r="CJV614" s="623"/>
      <c r="CJW614" s="607"/>
      <c r="CJX614" s="607"/>
      <c r="CKR614" s="623"/>
      <c r="CKS614" s="607"/>
      <c r="CKT614" s="607"/>
      <c r="CLN614" s="623"/>
      <c r="CLO614" s="607"/>
      <c r="CLP614" s="607"/>
      <c r="CMJ614" s="623"/>
      <c r="CMK614" s="607"/>
      <c r="CML614" s="607"/>
      <c r="CNF614" s="623"/>
      <c r="CNG614" s="607"/>
      <c r="CNH614" s="607"/>
      <c r="COB614" s="623"/>
      <c r="COC614" s="607"/>
      <c r="COD614" s="607"/>
      <c r="COX614" s="623"/>
      <c r="COY614" s="607"/>
      <c r="COZ614" s="607"/>
      <c r="CPT614" s="623"/>
      <c r="CPU614" s="607"/>
      <c r="CPV614" s="607"/>
      <c r="CQP614" s="623"/>
      <c r="CQQ614" s="607"/>
      <c r="CQR614" s="607"/>
      <c r="CRL614" s="623"/>
      <c r="CRM614" s="607"/>
      <c r="CRN614" s="607"/>
      <c r="CSH614" s="623"/>
      <c r="CSI614" s="607"/>
      <c r="CSJ614" s="607"/>
      <c r="CTD614" s="623"/>
      <c r="CTE614" s="607"/>
      <c r="CTF614" s="607"/>
      <c r="CTZ614" s="623"/>
      <c r="CUA614" s="607"/>
      <c r="CUB614" s="607"/>
      <c r="CUV614" s="623"/>
      <c r="CUW614" s="607"/>
      <c r="CUX614" s="607"/>
      <c r="CVR614" s="623"/>
      <c r="CVS614" s="607"/>
      <c r="CVT614" s="607"/>
      <c r="CWN614" s="623"/>
      <c r="CWO614" s="607"/>
      <c r="CWP614" s="607"/>
      <c r="CXJ614" s="623"/>
      <c r="CXK614" s="607"/>
      <c r="CXL614" s="607"/>
      <c r="CYF614" s="623"/>
      <c r="CYG614" s="607"/>
      <c r="CYH614" s="607"/>
      <c r="CZB614" s="623"/>
      <c r="CZC614" s="607"/>
      <c r="CZD614" s="607"/>
      <c r="CZX614" s="623"/>
      <c r="CZY614" s="607"/>
      <c r="CZZ614" s="607"/>
      <c r="DAT614" s="623"/>
      <c r="DAU614" s="607"/>
      <c r="DAV614" s="607"/>
      <c r="DBP614" s="623"/>
      <c r="DBQ614" s="607"/>
      <c r="DBR614" s="607"/>
      <c r="DCL614" s="623"/>
      <c r="DCM614" s="607"/>
      <c r="DCN614" s="607"/>
      <c r="DDH614" s="623"/>
      <c r="DDI614" s="607"/>
      <c r="DDJ614" s="607"/>
      <c r="DED614" s="623"/>
      <c r="DEE614" s="607"/>
      <c r="DEF614" s="607"/>
      <c r="DEZ614" s="623"/>
      <c r="DFA614" s="607"/>
      <c r="DFB614" s="607"/>
      <c r="DFV614" s="623"/>
      <c r="DFW614" s="607"/>
      <c r="DFX614" s="607"/>
      <c r="DGR614" s="623"/>
      <c r="DGS614" s="607"/>
      <c r="DGT614" s="607"/>
      <c r="DHN614" s="623"/>
      <c r="DHO614" s="607"/>
      <c r="DHP614" s="607"/>
      <c r="DIJ614" s="623"/>
      <c r="DIK614" s="607"/>
      <c r="DIL614" s="607"/>
      <c r="DJF614" s="623"/>
      <c r="DJG614" s="607"/>
      <c r="DJH614" s="607"/>
      <c r="DKB614" s="623"/>
      <c r="DKC614" s="607"/>
      <c r="DKD614" s="607"/>
      <c r="DKX614" s="623"/>
      <c r="DKY614" s="607"/>
      <c r="DKZ614" s="607"/>
      <c r="DLT614" s="623"/>
      <c r="DLU614" s="607"/>
      <c r="DLV614" s="607"/>
      <c r="DMP614" s="623"/>
      <c r="DMQ614" s="607"/>
      <c r="DMR614" s="607"/>
      <c r="DNL614" s="623"/>
      <c r="DNM614" s="607"/>
      <c r="DNN614" s="607"/>
      <c r="DOH614" s="623"/>
      <c r="DOI614" s="607"/>
      <c r="DOJ614" s="607"/>
      <c r="DPD614" s="623"/>
      <c r="DPE614" s="607"/>
      <c r="DPF614" s="607"/>
      <c r="DPZ614" s="623"/>
      <c r="DQA614" s="607"/>
      <c r="DQB614" s="607"/>
      <c r="DQV614" s="623"/>
      <c r="DQW614" s="607"/>
      <c r="DQX614" s="607"/>
      <c r="DRR614" s="623"/>
      <c r="DRS614" s="607"/>
      <c r="DRT614" s="607"/>
      <c r="DSN614" s="623"/>
      <c r="DSO614" s="607"/>
      <c r="DSP614" s="607"/>
      <c r="DTJ614" s="623"/>
      <c r="DTK614" s="607"/>
      <c r="DTL614" s="607"/>
      <c r="DUF614" s="623"/>
      <c r="DUG614" s="607"/>
      <c r="DUH614" s="607"/>
      <c r="DVB614" s="623"/>
      <c r="DVC614" s="607"/>
      <c r="DVD614" s="607"/>
      <c r="DVX614" s="623"/>
      <c r="DVY614" s="607"/>
      <c r="DVZ614" s="607"/>
      <c r="DWT614" s="623"/>
      <c r="DWU614" s="607"/>
      <c r="DWV614" s="607"/>
      <c r="DXP614" s="623"/>
      <c r="DXQ614" s="607"/>
      <c r="DXR614" s="607"/>
      <c r="DYL614" s="623"/>
      <c r="DYM614" s="607"/>
      <c r="DYN614" s="607"/>
      <c r="DZH614" s="623"/>
      <c r="DZI614" s="607"/>
      <c r="DZJ614" s="607"/>
      <c r="EAD614" s="623"/>
      <c r="EAE614" s="607"/>
      <c r="EAF614" s="607"/>
      <c r="EAZ614" s="623"/>
      <c r="EBA614" s="607"/>
      <c r="EBB614" s="607"/>
      <c r="EBV614" s="623"/>
      <c r="EBW614" s="607"/>
      <c r="EBX614" s="607"/>
      <c r="ECR614" s="623"/>
      <c r="ECS614" s="607"/>
      <c r="ECT614" s="607"/>
      <c r="EDN614" s="623"/>
      <c r="EDO614" s="607"/>
      <c r="EDP614" s="607"/>
      <c r="EEJ614" s="623"/>
      <c r="EEK614" s="607"/>
      <c r="EEL614" s="607"/>
      <c r="EFF614" s="623"/>
      <c r="EFG614" s="607"/>
      <c r="EFH614" s="607"/>
      <c r="EGB614" s="623"/>
      <c r="EGC614" s="607"/>
      <c r="EGD614" s="607"/>
      <c r="EGX614" s="623"/>
      <c r="EGY614" s="607"/>
      <c r="EGZ614" s="607"/>
      <c r="EHT614" s="623"/>
      <c r="EHU614" s="607"/>
      <c r="EHV614" s="607"/>
      <c r="EIP614" s="623"/>
      <c r="EIQ614" s="607"/>
      <c r="EIR614" s="607"/>
      <c r="EJL614" s="623"/>
      <c r="EJM614" s="607"/>
      <c r="EJN614" s="607"/>
      <c r="EKH614" s="623"/>
      <c r="EKI614" s="607"/>
      <c r="EKJ614" s="607"/>
      <c r="ELD614" s="623"/>
      <c r="ELE614" s="607"/>
      <c r="ELF614" s="607"/>
      <c r="ELZ614" s="623"/>
      <c r="EMA614" s="607"/>
      <c r="EMB614" s="607"/>
      <c r="EMV614" s="623"/>
      <c r="EMW614" s="607"/>
      <c r="EMX614" s="607"/>
      <c r="ENR614" s="623"/>
      <c r="ENS614" s="607"/>
      <c r="ENT614" s="607"/>
      <c r="EON614" s="623"/>
      <c r="EOO614" s="607"/>
      <c r="EOP614" s="607"/>
      <c r="EPJ614" s="623"/>
      <c r="EPK614" s="607"/>
      <c r="EPL614" s="607"/>
      <c r="EQF614" s="623"/>
      <c r="EQG614" s="607"/>
      <c r="EQH614" s="607"/>
      <c r="ERB614" s="623"/>
      <c r="ERC614" s="607"/>
      <c r="ERD614" s="607"/>
      <c r="ERX614" s="623"/>
      <c r="ERY614" s="607"/>
      <c r="ERZ614" s="607"/>
      <c r="EST614" s="623"/>
      <c r="ESU614" s="607"/>
      <c r="ESV614" s="607"/>
      <c r="ETP614" s="623"/>
      <c r="ETQ614" s="607"/>
      <c r="ETR614" s="607"/>
      <c r="EUL614" s="623"/>
      <c r="EUM614" s="607"/>
      <c r="EUN614" s="607"/>
      <c r="EVH614" s="623"/>
      <c r="EVI614" s="607"/>
      <c r="EVJ614" s="607"/>
      <c r="EWD614" s="623"/>
      <c r="EWE614" s="607"/>
      <c r="EWF614" s="607"/>
      <c r="EWZ614" s="623"/>
      <c r="EXA614" s="607"/>
      <c r="EXB614" s="607"/>
      <c r="EXV614" s="623"/>
      <c r="EXW614" s="607"/>
      <c r="EXX614" s="607"/>
      <c r="EYR614" s="623"/>
      <c r="EYS614" s="607"/>
      <c r="EYT614" s="607"/>
      <c r="EZN614" s="623"/>
      <c r="EZO614" s="607"/>
      <c r="EZP614" s="607"/>
      <c r="FAJ614" s="623"/>
      <c r="FAK614" s="607"/>
      <c r="FAL614" s="607"/>
      <c r="FBF614" s="623"/>
      <c r="FBG614" s="607"/>
      <c r="FBH614" s="607"/>
      <c r="FCB614" s="623"/>
      <c r="FCC614" s="607"/>
      <c r="FCD614" s="607"/>
      <c r="FCX614" s="623"/>
      <c r="FCY614" s="607"/>
      <c r="FCZ614" s="607"/>
      <c r="FDT614" s="623"/>
      <c r="FDU614" s="607"/>
      <c r="FDV614" s="607"/>
      <c r="FEP614" s="623"/>
      <c r="FEQ614" s="607"/>
      <c r="FER614" s="607"/>
      <c r="FFL614" s="623"/>
      <c r="FFM614" s="607"/>
      <c r="FFN614" s="607"/>
      <c r="FGH614" s="623"/>
      <c r="FGI614" s="607"/>
      <c r="FGJ614" s="607"/>
      <c r="FHD614" s="623"/>
      <c r="FHE614" s="607"/>
      <c r="FHF614" s="607"/>
      <c r="FHZ614" s="623"/>
      <c r="FIA614" s="607"/>
      <c r="FIB614" s="607"/>
      <c r="FIV614" s="623"/>
      <c r="FIW614" s="607"/>
      <c r="FIX614" s="607"/>
      <c r="FJR614" s="623"/>
      <c r="FJS614" s="607"/>
      <c r="FJT614" s="607"/>
      <c r="FKN614" s="623"/>
      <c r="FKO614" s="607"/>
      <c r="FKP614" s="607"/>
      <c r="FLJ614" s="623"/>
      <c r="FLK614" s="607"/>
      <c r="FLL614" s="607"/>
      <c r="FMF614" s="623"/>
      <c r="FMG614" s="607"/>
      <c r="FMH614" s="607"/>
      <c r="FNB614" s="623"/>
      <c r="FNC614" s="607"/>
      <c r="FND614" s="607"/>
      <c r="FNX614" s="623"/>
      <c r="FNY614" s="607"/>
      <c r="FNZ614" s="607"/>
      <c r="FOT614" s="623"/>
      <c r="FOU614" s="607"/>
      <c r="FOV614" s="607"/>
      <c r="FPP614" s="623"/>
      <c r="FPQ614" s="607"/>
      <c r="FPR614" s="607"/>
      <c r="FQL614" s="623"/>
      <c r="FQM614" s="607"/>
      <c r="FQN614" s="607"/>
      <c r="FRH614" s="623"/>
      <c r="FRI614" s="607"/>
      <c r="FRJ614" s="607"/>
      <c r="FSD614" s="623"/>
      <c r="FSE614" s="607"/>
      <c r="FSF614" s="607"/>
      <c r="FSZ614" s="623"/>
      <c r="FTA614" s="607"/>
      <c r="FTB614" s="607"/>
      <c r="FTV614" s="623"/>
      <c r="FTW614" s="607"/>
      <c r="FTX614" s="607"/>
      <c r="FUR614" s="623"/>
      <c r="FUS614" s="607"/>
      <c r="FUT614" s="607"/>
      <c r="FVN614" s="623"/>
      <c r="FVO614" s="607"/>
      <c r="FVP614" s="607"/>
      <c r="FWJ614" s="623"/>
      <c r="FWK614" s="607"/>
      <c r="FWL614" s="607"/>
      <c r="FXF614" s="623"/>
      <c r="FXG614" s="607"/>
      <c r="FXH614" s="607"/>
      <c r="FYB614" s="623"/>
      <c r="FYC614" s="607"/>
      <c r="FYD614" s="607"/>
      <c r="FYX614" s="623"/>
      <c r="FYY614" s="607"/>
      <c r="FYZ614" s="607"/>
      <c r="FZT614" s="623"/>
      <c r="FZU614" s="607"/>
      <c r="FZV614" s="607"/>
      <c r="GAP614" s="623"/>
      <c r="GAQ614" s="607"/>
      <c r="GAR614" s="607"/>
      <c r="GBL614" s="623"/>
      <c r="GBM614" s="607"/>
      <c r="GBN614" s="607"/>
      <c r="GCH614" s="623"/>
      <c r="GCI614" s="607"/>
      <c r="GCJ614" s="607"/>
      <c r="GDD614" s="623"/>
      <c r="GDE614" s="607"/>
      <c r="GDF614" s="607"/>
      <c r="GDZ614" s="623"/>
      <c r="GEA614" s="607"/>
      <c r="GEB614" s="607"/>
      <c r="GEV614" s="623"/>
      <c r="GEW614" s="607"/>
      <c r="GEX614" s="607"/>
      <c r="GFR614" s="623"/>
      <c r="GFS614" s="607"/>
      <c r="GFT614" s="607"/>
      <c r="GGN614" s="623"/>
      <c r="GGO614" s="607"/>
      <c r="GGP614" s="607"/>
      <c r="GHJ614" s="623"/>
      <c r="GHK614" s="607"/>
      <c r="GHL614" s="607"/>
      <c r="GIF614" s="623"/>
      <c r="GIG614" s="607"/>
      <c r="GIH614" s="607"/>
      <c r="GJB614" s="623"/>
      <c r="GJC614" s="607"/>
      <c r="GJD614" s="607"/>
      <c r="GJX614" s="623"/>
      <c r="GJY614" s="607"/>
      <c r="GJZ614" s="607"/>
      <c r="GKT614" s="623"/>
      <c r="GKU614" s="607"/>
      <c r="GKV614" s="607"/>
      <c r="GLP614" s="623"/>
      <c r="GLQ614" s="607"/>
      <c r="GLR614" s="607"/>
      <c r="GML614" s="623"/>
      <c r="GMM614" s="607"/>
      <c r="GMN614" s="607"/>
      <c r="GNH614" s="623"/>
      <c r="GNI614" s="607"/>
      <c r="GNJ614" s="607"/>
      <c r="GOD614" s="623"/>
      <c r="GOE614" s="607"/>
      <c r="GOF614" s="607"/>
      <c r="GOZ614" s="623"/>
      <c r="GPA614" s="607"/>
      <c r="GPB614" s="607"/>
      <c r="GPV614" s="623"/>
      <c r="GPW614" s="607"/>
      <c r="GPX614" s="607"/>
      <c r="GQR614" s="623"/>
      <c r="GQS614" s="607"/>
      <c r="GQT614" s="607"/>
      <c r="GRN614" s="623"/>
      <c r="GRO614" s="607"/>
      <c r="GRP614" s="607"/>
      <c r="GSJ614" s="623"/>
      <c r="GSK614" s="607"/>
      <c r="GSL614" s="607"/>
      <c r="GTF614" s="623"/>
      <c r="GTG614" s="607"/>
      <c r="GTH614" s="607"/>
      <c r="GUB614" s="623"/>
      <c r="GUC614" s="607"/>
      <c r="GUD614" s="607"/>
      <c r="GUX614" s="623"/>
      <c r="GUY614" s="607"/>
      <c r="GUZ614" s="607"/>
      <c r="GVT614" s="623"/>
      <c r="GVU614" s="607"/>
      <c r="GVV614" s="607"/>
      <c r="GWP614" s="623"/>
      <c r="GWQ614" s="607"/>
      <c r="GWR614" s="607"/>
      <c r="GXL614" s="623"/>
      <c r="GXM614" s="607"/>
      <c r="GXN614" s="607"/>
      <c r="GYH614" s="623"/>
      <c r="GYI614" s="607"/>
      <c r="GYJ614" s="607"/>
      <c r="GZD614" s="623"/>
      <c r="GZE614" s="607"/>
      <c r="GZF614" s="607"/>
      <c r="GZZ614" s="623"/>
      <c r="HAA614" s="607"/>
      <c r="HAB614" s="607"/>
      <c r="HAV614" s="623"/>
      <c r="HAW614" s="607"/>
      <c r="HAX614" s="607"/>
      <c r="HBR614" s="623"/>
      <c r="HBS614" s="607"/>
      <c r="HBT614" s="607"/>
      <c r="HCN614" s="623"/>
      <c r="HCO614" s="607"/>
      <c r="HCP614" s="607"/>
      <c r="HDJ614" s="623"/>
      <c r="HDK614" s="607"/>
      <c r="HDL614" s="607"/>
      <c r="HEF614" s="623"/>
      <c r="HEG614" s="607"/>
      <c r="HEH614" s="607"/>
      <c r="HFB614" s="623"/>
      <c r="HFC614" s="607"/>
      <c r="HFD614" s="607"/>
      <c r="HFX614" s="623"/>
      <c r="HFY614" s="607"/>
      <c r="HFZ614" s="607"/>
      <c r="HGT614" s="623"/>
      <c r="HGU614" s="607"/>
      <c r="HGV614" s="607"/>
      <c r="HHP614" s="623"/>
      <c r="HHQ614" s="607"/>
      <c r="HHR614" s="607"/>
      <c r="HIL614" s="623"/>
      <c r="HIM614" s="607"/>
      <c r="HIN614" s="607"/>
      <c r="HJH614" s="623"/>
      <c r="HJI614" s="607"/>
      <c r="HJJ614" s="607"/>
      <c r="HKD614" s="623"/>
      <c r="HKE614" s="607"/>
      <c r="HKF614" s="607"/>
      <c r="HKZ614" s="623"/>
      <c r="HLA614" s="607"/>
      <c r="HLB614" s="607"/>
      <c r="HLV614" s="623"/>
      <c r="HLW614" s="607"/>
      <c r="HLX614" s="607"/>
      <c r="HMR614" s="623"/>
      <c r="HMS614" s="607"/>
      <c r="HMT614" s="607"/>
      <c r="HNN614" s="623"/>
      <c r="HNO614" s="607"/>
      <c r="HNP614" s="607"/>
      <c r="HOJ614" s="623"/>
      <c r="HOK614" s="607"/>
      <c r="HOL614" s="607"/>
      <c r="HPF614" s="623"/>
      <c r="HPG614" s="607"/>
      <c r="HPH614" s="607"/>
      <c r="HQB614" s="623"/>
      <c r="HQC614" s="607"/>
      <c r="HQD614" s="607"/>
      <c r="HQX614" s="623"/>
      <c r="HQY614" s="607"/>
      <c r="HQZ614" s="607"/>
      <c r="HRT614" s="623"/>
      <c r="HRU614" s="607"/>
      <c r="HRV614" s="607"/>
      <c r="HSP614" s="623"/>
      <c r="HSQ614" s="607"/>
      <c r="HSR614" s="607"/>
      <c r="HTL614" s="623"/>
      <c r="HTM614" s="607"/>
      <c r="HTN614" s="607"/>
      <c r="HUH614" s="623"/>
      <c r="HUI614" s="607"/>
      <c r="HUJ614" s="607"/>
      <c r="HVD614" s="623"/>
      <c r="HVE614" s="607"/>
      <c r="HVF614" s="607"/>
      <c r="HVZ614" s="623"/>
      <c r="HWA614" s="607"/>
      <c r="HWB614" s="607"/>
      <c r="HWV614" s="623"/>
      <c r="HWW614" s="607"/>
      <c r="HWX614" s="607"/>
      <c r="HXR614" s="623"/>
      <c r="HXS614" s="607"/>
      <c r="HXT614" s="607"/>
      <c r="HYN614" s="623"/>
      <c r="HYO614" s="607"/>
      <c r="HYP614" s="607"/>
      <c r="HZJ614" s="623"/>
      <c r="HZK614" s="607"/>
      <c r="HZL614" s="607"/>
      <c r="IAF614" s="623"/>
      <c r="IAG614" s="607"/>
      <c r="IAH614" s="607"/>
      <c r="IBB614" s="623"/>
      <c r="IBC614" s="607"/>
      <c r="IBD614" s="607"/>
      <c r="IBX614" s="623"/>
      <c r="IBY614" s="607"/>
      <c r="IBZ614" s="607"/>
      <c r="ICT614" s="623"/>
      <c r="ICU614" s="607"/>
      <c r="ICV614" s="607"/>
      <c r="IDP614" s="623"/>
      <c r="IDQ614" s="607"/>
      <c r="IDR614" s="607"/>
      <c r="IEL614" s="623"/>
      <c r="IEM614" s="607"/>
      <c r="IEN614" s="607"/>
      <c r="IFH614" s="623"/>
      <c r="IFI614" s="607"/>
      <c r="IFJ614" s="607"/>
      <c r="IGD614" s="623"/>
      <c r="IGE614" s="607"/>
      <c r="IGF614" s="607"/>
      <c r="IGZ614" s="623"/>
      <c r="IHA614" s="607"/>
      <c r="IHB614" s="607"/>
      <c r="IHV614" s="623"/>
      <c r="IHW614" s="607"/>
      <c r="IHX614" s="607"/>
      <c r="IIR614" s="623"/>
      <c r="IIS614" s="607"/>
      <c r="IIT614" s="607"/>
      <c r="IJN614" s="623"/>
      <c r="IJO614" s="607"/>
      <c r="IJP614" s="607"/>
      <c r="IKJ614" s="623"/>
      <c r="IKK614" s="607"/>
      <c r="IKL614" s="607"/>
      <c r="ILF614" s="623"/>
      <c r="ILG614" s="607"/>
      <c r="ILH614" s="607"/>
      <c r="IMB614" s="623"/>
      <c r="IMC614" s="607"/>
      <c r="IMD614" s="607"/>
      <c r="IMX614" s="623"/>
      <c r="IMY614" s="607"/>
      <c r="IMZ614" s="607"/>
      <c r="INT614" s="623"/>
      <c r="INU614" s="607"/>
      <c r="INV614" s="607"/>
      <c r="IOP614" s="623"/>
      <c r="IOQ614" s="607"/>
      <c r="IOR614" s="607"/>
      <c r="IPL614" s="623"/>
      <c r="IPM614" s="607"/>
      <c r="IPN614" s="607"/>
      <c r="IQH614" s="623"/>
      <c r="IQI614" s="607"/>
      <c r="IQJ614" s="607"/>
      <c r="IRD614" s="623"/>
      <c r="IRE614" s="607"/>
      <c r="IRF614" s="607"/>
      <c r="IRZ614" s="623"/>
      <c r="ISA614" s="607"/>
      <c r="ISB614" s="607"/>
      <c r="ISV614" s="623"/>
      <c r="ISW614" s="607"/>
      <c r="ISX614" s="607"/>
      <c r="ITR614" s="623"/>
      <c r="ITS614" s="607"/>
      <c r="ITT614" s="607"/>
      <c r="IUN614" s="623"/>
      <c r="IUO614" s="607"/>
      <c r="IUP614" s="607"/>
      <c r="IVJ614" s="623"/>
      <c r="IVK614" s="607"/>
      <c r="IVL614" s="607"/>
      <c r="IWF614" s="623"/>
      <c r="IWG614" s="607"/>
      <c r="IWH614" s="607"/>
      <c r="IXB614" s="623"/>
      <c r="IXC614" s="607"/>
      <c r="IXD614" s="607"/>
      <c r="IXX614" s="623"/>
      <c r="IXY614" s="607"/>
      <c r="IXZ614" s="607"/>
      <c r="IYT614" s="623"/>
      <c r="IYU614" s="607"/>
      <c r="IYV614" s="607"/>
      <c r="IZP614" s="623"/>
      <c r="IZQ614" s="607"/>
      <c r="IZR614" s="607"/>
      <c r="JAL614" s="623"/>
      <c r="JAM614" s="607"/>
      <c r="JAN614" s="607"/>
      <c r="JBH614" s="623"/>
      <c r="JBI614" s="607"/>
      <c r="JBJ614" s="607"/>
      <c r="JCD614" s="623"/>
      <c r="JCE614" s="607"/>
      <c r="JCF614" s="607"/>
      <c r="JCZ614" s="623"/>
      <c r="JDA614" s="607"/>
      <c r="JDB614" s="607"/>
      <c r="JDV614" s="623"/>
      <c r="JDW614" s="607"/>
      <c r="JDX614" s="607"/>
      <c r="JER614" s="623"/>
      <c r="JES614" s="607"/>
      <c r="JET614" s="607"/>
      <c r="JFN614" s="623"/>
      <c r="JFO614" s="607"/>
      <c r="JFP614" s="607"/>
      <c r="JGJ614" s="623"/>
      <c r="JGK614" s="607"/>
      <c r="JGL614" s="607"/>
      <c r="JHF614" s="623"/>
      <c r="JHG614" s="607"/>
      <c r="JHH614" s="607"/>
      <c r="JIB614" s="623"/>
      <c r="JIC614" s="607"/>
      <c r="JID614" s="607"/>
      <c r="JIX614" s="623"/>
      <c r="JIY614" s="607"/>
      <c r="JIZ614" s="607"/>
      <c r="JJT614" s="623"/>
      <c r="JJU614" s="607"/>
      <c r="JJV614" s="607"/>
      <c r="JKP614" s="623"/>
      <c r="JKQ614" s="607"/>
      <c r="JKR614" s="607"/>
      <c r="JLL614" s="623"/>
      <c r="JLM614" s="607"/>
      <c r="JLN614" s="607"/>
      <c r="JMH614" s="623"/>
      <c r="JMI614" s="607"/>
      <c r="JMJ614" s="607"/>
      <c r="JND614" s="623"/>
      <c r="JNE614" s="607"/>
      <c r="JNF614" s="607"/>
      <c r="JNZ614" s="623"/>
      <c r="JOA614" s="607"/>
      <c r="JOB614" s="607"/>
      <c r="JOV614" s="623"/>
      <c r="JOW614" s="607"/>
      <c r="JOX614" s="607"/>
      <c r="JPR614" s="623"/>
      <c r="JPS614" s="607"/>
      <c r="JPT614" s="607"/>
      <c r="JQN614" s="623"/>
      <c r="JQO614" s="607"/>
      <c r="JQP614" s="607"/>
      <c r="JRJ614" s="623"/>
      <c r="JRK614" s="607"/>
      <c r="JRL614" s="607"/>
      <c r="JSF614" s="623"/>
      <c r="JSG614" s="607"/>
      <c r="JSH614" s="607"/>
      <c r="JTB614" s="623"/>
      <c r="JTC614" s="607"/>
      <c r="JTD614" s="607"/>
      <c r="JTX614" s="623"/>
      <c r="JTY614" s="607"/>
      <c r="JTZ614" s="607"/>
      <c r="JUT614" s="623"/>
      <c r="JUU614" s="607"/>
      <c r="JUV614" s="607"/>
      <c r="JVP614" s="623"/>
      <c r="JVQ614" s="607"/>
      <c r="JVR614" s="607"/>
      <c r="JWL614" s="623"/>
      <c r="JWM614" s="607"/>
      <c r="JWN614" s="607"/>
      <c r="JXH614" s="623"/>
      <c r="JXI614" s="607"/>
      <c r="JXJ614" s="607"/>
      <c r="JYD614" s="623"/>
      <c r="JYE614" s="607"/>
      <c r="JYF614" s="607"/>
      <c r="JYZ614" s="623"/>
      <c r="JZA614" s="607"/>
      <c r="JZB614" s="607"/>
      <c r="JZV614" s="623"/>
      <c r="JZW614" s="607"/>
      <c r="JZX614" s="607"/>
      <c r="KAR614" s="623"/>
      <c r="KAS614" s="607"/>
      <c r="KAT614" s="607"/>
      <c r="KBN614" s="623"/>
      <c r="KBO614" s="607"/>
      <c r="KBP614" s="607"/>
      <c r="KCJ614" s="623"/>
      <c r="KCK614" s="607"/>
      <c r="KCL614" s="607"/>
      <c r="KDF614" s="623"/>
      <c r="KDG614" s="607"/>
      <c r="KDH614" s="607"/>
      <c r="KEB614" s="623"/>
      <c r="KEC614" s="607"/>
      <c r="KED614" s="607"/>
      <c r="KEX614" s="623"/>
      <c r="KEY614" s="607"/>
      <c r="KEZ614" s="607"/>
      <c r="KFT614" s="623"/>
      <c r="KFU614" s="607"/>
      <c r="KFV614" s="607"/>
      <c r="KGP614" s="623"/>
      <c r="KGQ614" s="607"/>
      <c r="KGR614" s="607"/>
      <c r="KHL614" s="623"/>
      <c r="KHM614" s="607"/>
      <c r="KHN614" s="607"/>
      <c r="KIH614" s="623"/>
      <c r="KII614" s="607"/>
      <c r="KIJ614" s="607"/>
      <c r="KJD614" s="623"/>
      <c r="KJE614" s="607"/>
      <c r="KJF614" s="607"/>
      <c r="KJZ614" s="623"/>
      <c r="KKA614" s="607"/>
      <c r="KKB614" s="607"/>
      <c r="KKV614" s="623"/>
      <c r="KKW614" s="607"/>
      <c r="KKX614" s="607"/>
      <c r="KLR614" s="623"/>
      <c r="KLS614" s="607"/>
      <c r="KLT614" s="607"/>
      <c r="KMN614" s="623"/>
      <c r="KMO614" s="607"/>
      <c r="KMP614" s="607"/>
      <c r="KNJ614" s="623"/>
      <c r="KNK614" s="607"/>
      <c r="KNL614" s="607"/>
      <c r="KOF614" s="623"/>
      <c r="KOG614" s="607"/>
      <c r="KOH614" s="607"/>
      <c r="KPB614" s="623"/>
      <c r="KPC614" s="607"/>
      <c r="KPD614" s="607"/>
      <c r="KPX614" s="623"/>
      <c r="KPY614" s="607"/>
      <c r="KPZ614" s="607"/>
      <c r="KQT614" s="623"/>
      <c r="KQU614" s="607"/>
      <c r="KQV614" s="607"/>
      <c r="KRP614" s="623"/>
      <c r="KRQ614" s="607"/>
      <c r="KRR614" s="607"/>
      <c r="KSL614" s="623"/>
      <c r="KSM614" s="607"/>
      <c r="KSN614" s="607"/>
      <c r="KTH614" s="623"/>
      <c r="KTI614" s="607"/>
      <c r="KTJ614" s="607"/>
      <c r="KUD614" s="623"/>
      <c r="KUE614" s="607"/>
      <c r="KUF614" s="607"/>
      <c r="KUZ614" s="623"/>
      <c r="KVA614" s="607"/>
      <c r="KVB614" s="607"/>
      <c r="KVV614" s="623"/>
      <c r="KVW614" s="607"/>
      <c r="KVX614" s="607"/>
      <c r="KWR614" s="623"/>
      <c r="KWS614" s="607"/>
      <c r="KWT614" s="607"/>
      <c r="KXN614" s="623"/>
      <c r="KXO614" s="607"/>
      <c r="KXP614" s="607"/>
      <c r="KYJ614" s="623"/>
      <c r="KYK614" s="607"/>
      <c r="KYL614" s="607"/>
      <c r="KZF614" s="623"/>
      <c r="KZG614" s="607"/>
      <c r="KZH614" s="607"/>
      <c r="LAB614" s="623"/>
      <c r="LAC614" s="607"/>
      <c r="LAD614" s="607"/>
      <c r="LAX614" s="623"/>
      <c r="LAY614" s="607"/>
      <c r="LAZ614" s="607"/>
      <c r="LBT614" s="623"/>
      <c r="LBU614" s="607"/>
      <c r="LBV614" s="607"/>
      <c r="LCP614" s="623"/>
      <c r="LCQ614" s="607"/>
      <c r="LCR614" s="607"/>
      <c r="LDL614" s="623"/>
      <c r="LDM614" s="607"/>
      <c r="LDN614" s="607"/>
      <c r="LEH614" s="623"/>
      <c r="LEI614" s="607"/>
      <c r="LEJ614" s="607"/>
      <c r="LFD614" s="623"/>
      <c r="LFE614" s="607"/>
      <c r="LFF614" s="607"/>
      <c r="LFZ614" s="623"/>
      <c r="LGA614" s="607"/>
      <c r="LGB614" s="607"/>
      <c r="LGV614" s="623"/>
      <c r="LGW614" s="607"/>
      <c r="LGX614" s="607"/>
      <c r="LHR614" s="623"/>
      <c r="LHS614" s="607"/>
      <c r="LHT614" s="607"/>
      <c r="LIN614" s="623"/>
      <c r="LIO614" s="607"/>
      <c r="LIP614" s="607"/>
      <c r="LJJ614" s="623"/>
      <c r="LJK614" s="607"/>
      <c r="LJL614" s="607"/>
      <c r="LKF614" s="623"/>
      <c r="LKG614" s="607"/>
      <c r="LKH614" s="607"/>
      <c r="LLB614" s="623"/>
      <c r="LLC614" s="607"/>
      <c r="LLD614" s="607"/>
      <c r="LLX614" s="623"/>
      <c r="LLY614" s="607"/>
      <c r="LLZ614" s="607"/>
      <c r="LMT614" s="623"/>
      <c r="LMU614" s="607"/>
      <c r="LMV614" s="607"/>
      <c r="LNP614" s="623"/>
      <c r="LNQ614" s="607"/>
      <c r="LNR614" s="607"/>
      <c r="LOL614" s="623"/>
      <c r="LOM614" s="607"/>
      <c r="LON614" s="607"/>
      <c r="LPH614" s="623"/>
      <c r="LPI614" s="607"/>
      <c r="LPJ614" s="607"/>
      <c r="LQD614" s="623"/>
      <c r="LQE614" s="607"/>
      <c r="LQF614" s="607"/>
      <c r="LQZ614" s="623"/>
      <c r="LRA614" s="607"/>
      <c r="LRB614" s="607"/>
      <c r="LRV614" s="623"/>
      <c r="LRW614" s="607"/>
      <c r="LRX614" s="607"/>
      <c r="LSR614" s="623"/>
      <c r="LSS614" s="607"/>
      <c r="LST614" s="607"/>
      <c r="LTN614" s="623"/>
      <c r="LTO614" s="607"/>
      <c r="LTP614" s="607"/>
      <c r="LUJ614" s="623"/>
      <c r="LUK614" s="607"/>
      <c r="LUL614" s="607"/>
      <c r="LVF614" s="623"/>
      <c r="LVG614" s="607"/>
      <c r="LVH614" s="607"/>
      <c r="LWB614" s="623"/>
      <c r="LWC614" s="607"/>
      <c r="LWD614" s="607"/>
      <c r="LWX614" s="623"/>
      <c r="LWY614" s="607"/>
      <c r="LWZ614" s="607"/>
      <c r="LXT614" s="623"/>
      <c r="LXU614" s="607"/>
      <c r="LXV614" s="607"/>
      <c r="LYP614" s="623"/>
      <c r="LYQ614" s="607"/>
      <c r="LYR614" s="607"/>
      <c r="LZL614" s="623"/>
      <c r="LZM614" s="607"/>
      <c r="LZN614" s="607"/>
      <c r="MAH614" s="623"/>
      <c r="MAI614" s="607"/>
      <c r="MAJ614" s="607"/>
      <c r="MBD614" s="623"/>
      <c r="MBE614" s="607"/>
      <c r="MBF614" s="607"/>
      <c r="MBZ614" s="623"/>
      <c r="MCA614" s="607"/>
      <c r="MCB614" s="607"/>
      <c r="MCV614" s="623"/>
      <c r="MCW614" s="607"/>
      <c r="MCX614" s="607"/>
      <c r="MDR614" s="623"/>
      <c r="MDS614" s="607"/>
      <c r="MDT614" s="607"/>
      <c r="MEN614" s="623"/>
      <c r="MEO614" s="607"/>
      <c r="MEP614" s="607"/>
      <c r="MFJ614" s="623"/>
      <c r="MFK614" s="607"/>
      <c r="MFL614" s="607"/>
      <c r="MGF614" s="623"/>
      <c r="MGG614" s="607"/>
      <c r="MGH614" s="607"/>
      <c r="MHB614" s="623"/>
      <c r="MHC614" s="607"/>
      <c r="MHD614" s="607"/>
      <c r="MHX614" s="623"/>
      <c r="MHY614" s="607"/>
      <c r="MHZ614" s="607"/>
      <c r="MIT614" s="623"/>
      <c r="MIU614" s="607"/>
      <c r="MIV614" s="607"/>
      <c r="MJP614" s="623"/>
      <c r="MJQ614" s="607"/>
      <c r="MJR614" s="607"/>
      <c r="MKL614" s="623"/>
      <c r="MKM614" s="607"/>
      <c r="MKN614" s="607"/>
      <c r="MLH614" s="623"/>
      <c r="MLI614" s="607"/>
      <c r="MLJ614" s="607"/>
      <c r="MMD614" s="623"/>
      <c r="MME614" s="607"/>
      <c r="MMF614" s="607"/>
      <c r="MMZ614" s="623"/>
      <c r="MNA614" s="607"/>
      <c r="MNB614" s="607"/>
      <c r="MNV614" s="623"/>
      <c r="MNW614" s="607"/>
      <c r="MNX614" s="607"/>
      <c r="MOR614" s="623"/>
      <c r="MOS614" s="607"/>
      <c r="MOT614" s="607"/>
      <c r="MPN614" s="623"/>
      <c r="MPO614" s="607"/>
      <c r="MPP614" s="607"/>
      <c r="MQJ614" s="623"/>
      <c r="MQK614" s="607"/>
      <c r="MQL614" s="607"/>
      <c r="MRF614" s="623"/>
      <c r="MRG614" s="607"/>
      <c r="MRH614" s="607"/>
      <c r="MSB614" s="623"/>
      <c r="MSC614" s="607"/>
      <c r="MSD614" s="607"/>
      <c r="MSX614" s="623"/>
      <c r="MSY614" s="607"/>
      <c r="MSZ614" s="607"/>
      <c r="MTT614" s="623"/>
      <c r="MTU614" s="607"/>
      <c r="MTV614" s="607"/>
      <c r="MUP614" s="623"/>
      <c r="MUQ614" s="607"/>
      <c r="MUR614" s="607"/>
      <c r="MVL614" s="623"/>
      <c r="MVM614" s="607"/>
      <c r="MVN614" s="607"/>
      <c r="MWH614" s="623"/>
      <c r="MWI614" s="607"/>
      <c r="MWJ614" s="607"/>
      <c r="MXD614" s="623"/>
      <c r="MXE614" s="607"/>
      <c r="MXF614" s="607"/>
      <c r="MXZ614" s="623"/>
      <c r="MYA614" s="607"/>
      <c r="MYB614" s="607"/>
      <c r="MYV614" s="623"/>
      <c r="MYW614" s="607"/>
      <c r="MYX614" s="607"/>
      <c r="MZR614" s="623"/>
      <c r="MZS614" s="607"/>
      <c r="MZT614" s="607"/>
      <c r="NAN614" s="623"/>
      <c r="NAO614" s="607"/>
      <c r="NAP614" s="607"/>
      <c r="NBJ614" s="623"/>
      <c r="NBK614" s="607"/>
      <c r="NBL614" s="607"/>
      <c r="NCF614" s="623"/>
      <c r="NCG614" s="607"/>
      <c r="NCH614" s="607"/>
      <c r="NDB614" s="623"/>
      <c r="NDC614" s="607"/>
      <c r="NDD614" s="607"/>
      <c r="NDX614" s="623"/>
      <c r="NDY614" s="607"/>
      <c r="NDZ614" s="607"/>
      <c r="NET614" s="623"/>
      <c r="NEU614" s="607"/>
      <c r="NEV614" s="607"/>
      <c r="NFP614" s="623"/>
      <c r="NFQ614" s="607"/>
      <c r="NFR614" s="607"/>
      <c r="NGL614" s="623"/>
      <c r="NGM614" s="607"/>
      <c r="NGN614" s="607"/>
      <c r="NHH614" s="623"/>
      <c r="NHI614" s="607"/>
      <c r="NHJ614" s="607"/>
      <c r="NID614" s="623"/>
      <c r="NIE614" s="607"/>
      <c r="NIF614" s="607"/>
      <c r="NIZ614" s="623"/>
      <c r="NJA614" s="607"/>
      <c r="NJB614" s="607"/>
      <c r="NJV614" s="623"/>
      <c r="NJW614" s="607"/>
      <c r="NJX614" s="607"/>
      <c r="NKR614" s="623"/>
      <c r="NKS614" s="607"/>
      <c r="NKT614" s="607"/>
      <c r="NLN614" s="623"/>
      <c r="NLO614" s="607"/>
      <c r="NLP614" s="607"/>
      <c r="NMJ614" s="623"/>
      <c r="NMK614" s="607"/>
      <c r="NML614" s="607"/>
      <c r="NNF614" s="623"/>
      <c r="NNG614" s="607"/>
      <c r="NNH614" s="607"/>
      <c r="NOB614" s="623"/>
      <c r="NOC614" s="607"/>
      <c r="NOD614" s="607"/>
      <c r="NOX614" s="623"/>
      <c r="NOY614" s="607"/>
      <c r="NOZ614" s="607"/>
      <c r="NPT614" s="623"/>
      <c r="NPU614" s="607"/>
      <c r="NPV614" s="607"/>
      <c r="NQP614" s="623"/>
      <c r="NQQ614" s="607"/>
      <c r="NQR614" s="607"/>
      <c r="NRL614" s="623"/>
      <c r="NRM614" s="607"/>
      <c r="NRN614" s="607"/>
      <c r="NSH614" s="623"/>
      <c r="NSI614" s="607"/>
      <c r="NSJ614" s="607"/>
      <c r="NTD614" s="623"/>
      <c r="NTE614" s="607"/>
      <c r="NTF614" s="607"/>
      <c r="NTZ614" s="623"/>
      <c r="NUA614" s="607"/>
      <c r="NUB614" s="607"/>
      <c r="NUV614" s="623"/>
      <c r="NUW614" s="607"/>
      <c r="NUX614" s="607"/>
      <c r="NVR614" s="623"/>
      <c r="NVS614" s="607"/>
      <c r="NVT614" s="607"/>
      <c r="NWN614" s="623"/>
      <c r="NWO614" s="607"/>
      <c r="NWP614" s="607"/>
      <c r="NXJ614" s="623"/>
      <c r="NXK614" s="607"/>
      <c r="NXL614" s="607"/>
      <c r="NYF614" s="623"/>
      <c r="NYG614" s="607"/>
      <c r="NYH614" s="607"/>
      <c r="NZB614" s="623"/>
      <c r="NZC614" s="607"/>
      <c r="NZD614" s="607"/>
      <c r="NZX614" s="623"/>
      <c r="NZY614" s="607"/>
      <c r="NZZ614" s="607"/>
      <c r="OAT614" s="623"/>
      <c r="OAU614" s="607"/>
      <c r="OAV614" s="607"/>
      <c r="OBP614" s="623"/>
      <c r="OBQ614" s="607"/>
      <c r="OBR614" s="607"/>
      <c r="OCL614" s="623"/>
      <c r="OCM614" s="607"/>
      <c r="OCN614" s="607"/>
      <c r="ODH614" s="623"/>
      <c r="ODI614" s="607"/>
      <c r="ODJ614" s="607"/>
      <c r="OED614" s="623"/>
      <c r="OEE614" s="607"/>
      <c r="OEF614" s="607"/>
      <c r="OEZ614" s="623"/>
      <c r="OFA614" s="607"/>
      <c r="OFB614" s="607"/>
      <c r="OFV614" s="623"/>
      <c r="OFW614" s="607"/>
      <c r="OFX614" s="607"/>
      <c r="OGR614" s="623"/>
      <c r="OGS614" s="607"/>
      <c r="OGT614" s="607"/>
      <c r="OHN614" s="623"/>
      <c r="OHO614" s="607"/>
      <c r="OHP614" s="607"/>
      <c r="OIJ614" s="623"/>
      <c r="OIK614" s="607"/>
      <c r="OIL614" s="607"/>
      <c r="OJF614" s="623"/>
      <c r="OJG614" s="607"/>
      <c r="OJH614" s="607"/>
      <c r="OKB614" s="623"/>
      <c r="OKC614" s="607"/>
      <c r="OKD614" s="607"/>
      <c r="OKX614" s="623"/>
      <c r="OKY614" s="607"/>
      <c r="OKZ614" s="607"/>
      <c r="OLT614" s="623"/>
      <c r="OLU614" s="607"/>
      <c r="OLV614" s="607"/>
      <c r="OMP614" s="623"/>
      <c r="OMQ614" s="607"/>
      <c r="OMR614" s="607"/>
      <c r="ONL614" s="623"/>
      <c r="ONM614" s="607"/>
      <c r="ONN614" s="607"/>
      <c r="OOH614" s="623"/>
      <c r="OOI614" s="607"/>
      <c r="OOJ614" s="607"/>
      <c r="OPD614" s="623"/>
      <c r="OPE614" s="607"/>
      <c r="OPF614" s="607"/>
      <c r="OPZ614" s="623"/>
      <c r="OQA614" s="607"/>
      <c r="OQB614" s="607"/>
      <c r="OQV614" s="623"/>
      <c r="OQW614" s="607"/>
      <c r="OQX614" s="607"/>
      <c r="ORR614" s="623"/>
      <c r="ORS614" s="607"/>
      <c r="ORT614" s="607"/>
      <c r="OSN614" s="623"/>
      <c r="OSO614" s="607"/>
      <c r="OSP614" s="607"/>
      <c r="OTJ614" s="623"/>
      <c r="OTK614" s="607"/>
      <c r="OTL614" s="607"/>
      <c r="OUF614" s="623"/>
      <c r="OUG614" s="607"/>
      <c r="OUH614" s="607"/>
      <c r="OVB614" s="623"/>
      <c r="OVC614" s="607"/>
      <c r="OVD614" s="607"/>
      <c r="OVX614" s="623"/>
      <c r="OVY614" s="607"/>
      <c r="OVZ614" s="607"/>
      <c r="OWT614" s="623"/>
      <c r="OWU614" s="607"/>
      <c r="OWV614" s="607"/>
      <c r="OXP614" s="623"/>
      <c r="OXQ614" s="607"/>
      <c r="OXR614" s="607"/>
      <c r="OYL614" s="623"/>
      <c r="OYM614" s="607"/>
      <c r="OYN614" s="607"/>
      <c r="OZH614" s="623"/>
      <c r="OZI614" s="607"/>
      <c r="OZJ614" s="607"/>
      <c r="PAD614" s="623"/>
      <c r="PAE614" s="607"/>
      <c r="PAF614" s="607"/>
      <c r="PAZ614" s="623"/>
      <c r="PBA614" s="607"/>
      <c r="PBB614" s="607"/>
      <c r="PBV614" s="623"/>
      <c r="PBW614" s="607"/>
      <c r="PBX614" s="607"/>
      <c r="PCR614" s="623"/>
      <c r="PCS614" s="607"/>
      <c r="PCT614" s="607"/>
      <c r="PDN614" s="623"/>
      <c r="PDO614" s="607"/>
      <c r="PDP614" s="607"/>
      <c r="PEJ614" s="623"/>
      <c r="PEK614" s="607"/>
      <c r="PEL614" s="607"/>
      <c r="PFF614" s="623"/>
      <c r="PFG614" s="607"/>
      <c r="PFH614" s="607"/>
      <c r="PGB614" s="623"/>
      <c r="PGC614" s="607"/>
      <c r="PGD614" s="607"/>
      <c r="PGX614" s="623"/>
      <c r="PGY614" s="607"/>
      <c r="PGZ614" s="607"/>
      <c r="PHT614" s="623"/>
      <c r="PHU614" s="607"/>
      <c r="PHV614" s="607"/>
      <c r="PIP614" s="623"/>
      <c r="PIQ614" s="607"/>
      <c r="PIR614" s="607"/>
      <c r="PJL614" s="623"/>
      <c r="PJM614" s="607"/>
      <c r="PJN614" s="607"/>
      <c r="PKH614" s="623"/>
      <c r="PKI614" s="607"/>
      <c r="PKJ614" s="607"/>
      <c r="PLD614" s="623"/>
      <c r="PLE614" s="607"/>
      <c r="PLF614" s="607"/>
      <c r="PLZ614" s="623"/>
      <c r="PMA614" s="607"/>
      <c r="PMB614" s="607"/>
      <c r="PMV614" s="623"/>
      <c r="PMW614" s="607"/>
      <c r="PMX614" s="607"/>
      <c r="PNR614" s="623"/>
      <c r="PNS614" s="607"/>
      <c r="PNT614" s="607"/>
      <c r="PON614" s="623"/>
      <c r="POO614" s="607"/>
      <c r="POP614" s="607"/>
      <c r="PPJ614" s="623"/>
      <c r="PPK614" s="607"/>
      <c r="PPL614" s="607"/>
      <c r="PQF614" s="623"/>
      <c r="PQG614" s="607"/>
      <c r="PQH614" s="607"/>
      <c r="PRB614" s="623"/>
      <c r="PRC614" s="607"/>
      <c r="PRD614" s="607"/>
      <c r="PRX614" s="623"/>
      <c r="PRY614" s="607"/>
      <c r="PRZ614" s="607"/>
      <c r="PST614" s="623"/>
      <c r="PSU614" s="607"/>
      <c r="PSV614" s="607"/>
      <c r="PTP614" s="623"/>
      <c r="PTQ614" s="607"/>
      <c r="PTR614" s="607"/>
      <c r="PUL614" s="623"/>
      <c r="PUM614" s="607"/>
      <c r="PUN614" s="607"/>
      <c r="PVH614" s="623"/>
      <c r="PVI614" s="607"/>
      <c r="PVJ614" s="607"/>
      <c r="PWD614" s="623"/>
      <c r="PWE614" s="607"/>
      <c r="PWF614" s="607"/>
      <c r="PWZ614" s="623"/>
      <c r="PXA614" s="607"/>
      <c r="PXB614" s="607"/>
      <c r="PXV614" s="623"/>
      <c r="PXW614" s="607"/>
      <c r="PXX614" s="607"/>
      <c r="PYR614" s="623"/>
      <c r="PYS614" s="607"/>
      <c r="PYT614" s="607"/>
      <c r="PZN614" s="623"/>
      <c r="PZO614" s="607"/>
      <c r="PZP614" s="607"/>
      <c r="QAJ614" s="623"/>
      <c r="QAK614" s="607"/>
      <c r="QAL614" s="607"/>
      <c r="QBF614" s="623"/>
      <c r="QBG614" s="607"/>
      <c r="QBH614" s="607"/>
      <c r="QCB614" s="623"/>
      <c r="QCC614" s="607"/>
      <c r="QCD614" s="607"/>
      <c r="QCX614" s="623"/>
      <c r="QCY614" s="607"/>
      <c r="QCZ614" s="607"/>
      <c r="QDT614" s="623"/>
      <c r="QDU614" s="607"/>
      <c r="QDV614" s="607"/>
      <c r="QEP614" s="623"/>
      <c r="QEQ614" s="607"/>
      <c r="QER614" s="607"/>
      <c r="QFL614" s="623"/>
      <c r="QFM614" s="607"/>
      <c r="QFN614" s="607"/>
      <c r="QGH614" s="623"/>
      <c r="QGI614" s="607"/>
      <c r="QGJ614" s="607"/>
      <c r="QHD614" s="623"/>
      <c r="QHE614" s="607"/>
      <c r="QHF614" s="607"/>
      <c r="QHZ614" s="623"/>
      <c r="QIA614" s="607"/>
      <c r="QIB614" s="607"/>
      <c r="QIV614" s="623"/>
      <c r="QIW614" s="607"/>
      <c r="QIX614" s="607"/>
      <c r="QJR614" s="623"/>
      <c r="QJS614" s="607"/>
      <c r="QJT614" s="607"/>
      <c r="QKN614" s="623"/>
      <c r="QKO614" s="607"/>
      <c r="QKP614" s="607"/>
      <c r="QLJ614" s="623"/>
      <c r="QLK614" s="607"/>
      <c r="QLL614" s="607"/>
      <c r="QMF614" s="623"/>
      <c r="QMG614" s="607"/>
      <c r="QMH614" s="607"/>
      <c r="QNB614" s="623"/>
      <c r="QNC614" s="607"/>
      <c r="QND614" s="607"/>
      <c r="QNX614" s="623"/>
      <c r="QNY614" s="607"/>
      <c r="QNZ614" s="607"/>
      <c r="QOT614" s="623"/>
      <c r="QOU614" s="607"/>
      <c r="QOV614" s="607"/>
      <c r="QPP614" s="623"/>
      <c r="QPQ614" s="607"/>
      <c r="QPR614" s="607"/>
      <c r="QQL614" s="623"/>
      <c r="QQM614" s="607"/>
      <c r="QQN614" s="607"/>
      <c r="QRH614" s="623"/>
      <c r="QRI614" s="607"/>
      <c r="QRJ614" s="607"/>
      <c r="QSD614" s="623"/>
      <c r="QSE614" s="607"/>
      <c r="QSF614" s="607"/>
      <c r="QSZ614" s="623"/>
      <c r="QTA614" s="607"/>
      <c r="QTB614" s="607"/>
      <c r="QTV614" s="623"/>
      <c r="QTW614" s="607"/>
      <c r="QTX614" s="607"/>
      <c r="QUR614" s="623"/>
      <c r="QUS614" s="607"/>
      <c r="QUT614" s="607"/>
      <c r="QVN614" s="623"/>
      <c r="QVO614" s="607"/>
      <c r="QVP614" s="607"/>
      <c r="QWJ614" s="623"/>
      <c r="QWK614" s="607"/>
      <c r="QWL614" s="607"/>
      <c r="QXF614" s="623"/>
      <c r="QXG614" s="607"/>
      <c r="QXH614" s="607"/>
      <c r="QYB614" s="623"/>
      <c r="QYC614" s="607"/>
      <c r="QYD614" s="607"/>
      <c r="QYX614" s="623"/>
      <c r="QYY614" s="607"/>
      <c r="QYZ614" s="607"/>
      <c r="QZT614" s="623"/>
      <c r="QZU614" s="607"/>
      <c r="QZV614" s="607"/>
      <c r="RAP614" s="623"/>
      <c r="RAQ614" s="607"/>
      <c r="RAR614" s="607"/>
      <c r="RBL614" s="623"/>
      <c r="RBM614" s="607"/>
      <c r="RBN614" s="607"/>
      <c r="RCH614" s="623"/>
      <c r="RCI614" s="607"/>
      <c r="RCJ614" s="607"/>
      <c r="RDD614" s="623"/>
      <c r="RDE614" s="607"/>
      <c r="RDF614" s="607"/>
      <c r="RDZ614" s="623"/>
      <c r="REA614" s="607"/>
      <c r="REB614" s="607"/>
      <c r="REV614" s="623"/>
      <c r="REW614" s="607"/>
      <c r="REX614" s="607"/>
      <c r="RFR614" s="623"/>
      <c r="RFS614" s="607"/>
      <c r="RFT614" s="607"/>
      <c r="RGN614" s="623"/>
      <c r="RGO614" s="607"/>
      <c r="RGP614" s="607"/>
      <c r="RHJ614" s="623"/>
      <c r="RHK614" s="607"/>
      <c r="RHL614" s="607"/>
      <c r="RIF614" s="623"/>
      <c r="RIG614" s="607"/>
      <c r="RIH614" s="607"/>
      <c r="RJB614" s="623"/>
      <c r="RJC614" s="607"/>
      <c r="RJD614" s="607"/>
      <c r="RJX614" s="623"/>
      <c r="RJY614" s="607"/>
      <c r="RJZ614" s="607"/>
      <c r="RKT614" s="623"/>
      <c r="RKU614" s="607"/>
      <c r="RKV614" s="607"/>
      <c r="RLP614" s="623"/>
      <c r="RLQ614" s="607"/>
      <c r="RLR614" s="607"/>
      <c r="RML614" s="623"/>
      <c r="RMM614" s="607"/>
      <c r="RMN614" s="607"/>
      <c r="RNH614" s="623"/>
      <c r="RNI614" s="607"/>
      <c r="RNJ614" s="607"/>
      <c r="ROD614" s="623"/>
      <c r="ROE614" s="607"/>
      <c r="ROF614" s="607"/>
      <c r="ROZ614" s="623"/>
      <c r="RPA614" s="607"/>
      <c r="RPB614" s="607"/>
      <c r="RPV614" s="623"/>
      <c r="RPW614" s="607"/>
      <c r="RPX614" s="607"/>
      <c r="RQR614" s="623"/>
      <c r="RQS614" s="607"/>
      <c r="RQT614" s="607"/>
      <c r="RRN614" s="623"/>
      <c r="RRO614" s="607"/>
      <c r="RRP614" s="607"/>
      <c r="RSJ614" s="623"/>
      <c r="RSK614" s="607"/>
      <c r="RSL614" s="607"/>
      <c r="RTF614" s="623"/>
      <c r="RTG614" s="607"/>
      <c r="RTH614" s="607"/>
      <c r="RUB614" s="623"/>
      <c r="RUC614" s="607"/>
      <c r="RUD614" s="607"/>
      <c r="RUX614" s="623"/>
      <c r="RUY614" s="607"/>
      <c r="RUZ614" s="607"/>
      <c r="RVT614" s="623"/>
      <c r="RVU614" s="607"/>
      <c r="RVV614" s="607"/>
      <c r="RWP614" s="623"/>
      <c r="RWQ614" s="607"/>
      <c r="RWR614" s="607"/>
      <c r="RXL614" s="623"/>
      <c r="RXM614" s="607"/>
      <c r="RXN614" s="607"/>
      <c r="RYH614" s="623"/>
      <c r="RYI614" s="607"/>
      <c r="RYJ614" s="607"/>
      <c r="RZD614" s="623"/>
      <c r="RZE614" s="607"/>
      <c r="RZF614" s="607"/>
      <c r="RZZ614" s="623"/>
      <c r="SAA614" s="607"/>
      <c r="SAB614" s="607"/>
      <c r="SAV614" s="623"/>
      <c r="SAW614" s="607"/>
      <c r="SAX614" s="607"/>
      <c r="SBR614" s="623"/>
      <c r="SBS614" s="607"/>
      <c r="SBT614" s="607"/>
      <c r="SCN614" s="623"/>
      <c r="SCO614" s="607"/>
      <c r="SCP614" s="607"/>
      <c r="SDJ614" s="623"/>
      <c r="SDK614" s="607"/>
      <c r="SDL614" s="607"/>
      <c r="SEF614" s="623"/>
      <c r="SEG614" s="607"/>
      <c r="SEH614" s="607"/>
      <c r="SFB614" s="623"/>
      <c r="SFC614" s="607"/>
      <c r="SFD614" s="607"/>
      <c r="SFX614" s="623"/>
      <c r="SFY614" s="607"/>
      <c r="SFZ614" s="607"/>
      <c r="SGT614" s="623"/>
      <c r="SGU614" s="607"/>
      <c r="SGV614" s="607"/>
      <c r="SHP614" s="623"/>
      <c r="SHQ614" s="607"/>
      <c r="SHR614" s="607"/>
      <c r="SIL614" s="623"/>
      <c r="SIM614" s="607"/>
      <c r="SIN614" s="607"/>
      <c r="SJH614" s="623"/>
      <c r="SJI614" s="607"/>
      <c r="SJJ614" s="607"/>
      <c r="SKD614" s="623"/>
      <c r="SKE614" s="607"/>
      <c r="SKF614" s="607"/>
      <c r="SKZ614" s="623"/>
      <c r="SLA614" s="607"/>
      <c r="SLB614" s="607"/>
      <c r="SLV614" s="623"/>
      <c r="SLW614" s="607"/>
      <c r="SLX614" s="607"/>
      <c r="SMR614" s="623"/>
      <c r="SMS614" s="607"/>
      <c r="SMT614" s="607"/>
      <c r="SNN614" s="623"/>
      <c r="SNO614" s="607"/>
      <c r="SNP614" s="607"/>
      <c r="SOJ614" s="623"/>
      <c r="SOK614" s="607"/>
      <c r="SOL614" s="607"/>
      <c r="SPF614" s="623"/>
      <c r="SPG614" s="607"/>
      <c r="SPH614" s="607"/>
      <c r="SQB614" s="623"/>
      <c r="SQC614" s="607"/>
      <c r="SQD614" s="607"/>
      <c r="SQX614" s="623"/>
      <c r="SQY614" s="607"/>
      <c r="SQZ614" s="607"/>
      <c r="SRT614" s="623"/>
      <c r="SRU614" s="607"/>
      <c r="SRV614" s="607"/>
      <c r="SSP614" s="623"/>
      <c r="SSQ614" s="607"/>
      <c r="SSR614" s="607"/>
      <c r="STL614" s="623"/>
      <c r="STM614" s="607"/>
      <c r="STN614" s="607"/>
      <c r="SUH614" s="623"/>
      <c r="SUI614" s="607"/>
      <c r="SUJ614" s="607"/>
      <c r="SVD614" s="623"/>
      <c r="SVE614" s="607"/>
      <c r="SVF614" s="607"/>
      <c r="SVZ614" s="623"/>
      <c r="SWA614" s="607"/>
      <c r="SWB614" s="607"/>
      <c r="SWV614" s="623"/>
      <c r="SWW614" s="607"/>
      <c r="SWX614" s="607"/>
      <c r="SXR614" s="623"/>
      <c r="SXS614" s="607"/>
      <c r="SXT614" s="607"/>
      <c r="SYN614" s="623"/>
      <c r="SYO614" s="607"/>
      <c r="SYP614" s="607"/>
      <c r="SZJ614" s="623"/>
      <c r="SZK614" s="607"/>
      <c r="SZL614" s="607"/>
      <c r="TAF614" s="623"/>
      <c r="TAG614" s="607"/>
      <c r="TAH614" s="607"/>
      <c r="TBB614" s="623"/>
      <c r="TBC614" s="607"/>
      <c r="TBD614" s="607"/>
      <c r="TBX614" s="623"/>
      <c r="TBY614" s="607"/>
      <c r="TBZ614" s="607"/>
      <c r="TCT614" s="623"/>
      <c r="TCU614" s="607"/>
      <c r="TCV614" s="607"/>
      <c r="TDP614" s="623"/>
      <c r="TDQ614" s="607"/>
      <c r="TDR614" s="607"/>
      <c r="TEL614" s="623"/>
      <c r="TEM614" s="607"/>
      <c r="TEN614" s="607"/>
      <c r="TFH614" s="623"/>
      <c r="TFI614" s="607"/>
      <c r="TFJ614" s="607"/>
      <c r="TGD614" s="623"/>
      <c r="TGE614" s="607"/>
      <c r="TGF614" s="607"/>
      <c r="TGZ614" s="623"/>
      <c r="THA614" s="607"/>
      <c r="THB614" s="607"/>
      <c r="THV614" s="623"/>
      <c r="THW614" s="607"/>
      <c r="THX614" s="607"/>
      <c r="TIR614" s="623"/>
      <c r="TIS614" s="607"/>
      <c r="TIT614" s="607"/>
      <c r="TJN614" s="623"/>
      <c r="TJO614" s="607"/>
      <c r="TJP614" s="607"/>
      <c r="TKJ614" s="623"/>
      <c r="TKK614" s="607"/>
      <c r="TKL614" s="607"/>
      <c r="TLF614" s="623"/>
      <c r="TLG614" s="607"/>
      <c r="TLH614" s="607"/>
      <c r="TMB614" s="623"/>
      <c r="TMC614" s="607"/>
      <c r="TMD614" s="607"/>
      <c r="TMX614" s="623"/>
      <c r="TMY614" s="607"/>
      <c r="TMZ614" s="607"/>
      <c r="TNT614" s="623"/>
      <c r="TNU614" s="607"/>
      <c r="TNV614" s="607"/>
      <c r="TOP614" s="623"/>
      <c r="TOQ614" s="607"/>
      <c r="TOR614" s="607"/>
      <c r="TPL614" s="623"/>
      <c r="TPM614" s="607"/>
      <c r="TPN614" s="607"/>
      <c r="TQH614" s="623"/>
      <c r="TQI614" s="607"/>
      <c r="TQJ614" s="607"/>
      <c r="TRD614" s="623"/>
      <c r="TRE614" s="607"/>
      <c r="TRF614" s="607"/>
      <c r="TRZ614" s="623"/>
      <c r="TSA614" s="607"/>
      <c r="TSB614" s="607"/>
      <c r="TSV614" s="623"/>
      <c r="TSW614" s="607"/>
      <c r="TSX614" s="607"/>
      <c r="TTR614" s="623"/>
      <c r="TTS614" s="607"/>
      <c r="TTT614" s="607"/>
      <c r="TUN614" s="623"/>
      <c r="TUO614" s="607"/>
      <c r="TUP614" s="607"/>
      <c r="TVJ614" s="623"/>
      <c r="TVK614" s="607"/>
      <c r="TVL614" s="607"/>
      <c r="TWF614" s="623"/>
      <c r="TWG614" s="607"/>
      <c r="TWH614" s="607"/>
      <c r="TXB614" s="623"/>
      <c r="TXC614" s="607"/>
      <c r="TXD614" s="607"/>
      <c r="TXX614" s="623"/>
      <c r="TXY614" s="607"/>
      <c r="TXZ614" s="607"/>
      <c r="TYT614" s="623"/>
      <c r="TYU614" s="607"/>
      <c r="TYV614" s="607"/>
      <c r="TZP614" s="623"/>
      <c r="TZQ614" s="607"/>
      <c r="TZR614" s="607"/>
      <c r="UAL614" s="623"/>
      <c r="UAM614" s="607"/>
      <c r="UAN614" s="607"/>
      <c r="UBH614" s="623"/>
      <c r="UBI614" s="607"/>
      <c r="UBJ614" s="607"/>
      <c r="UCD614" s="623"/>
      <c r="UCE614" s="607"/>
      <c r="UCF614" s="607"/>
      <c r="UCZ614" s="623"/>
      <c r="UDA614" s="607"/>
      <c r="UDB614" s="607"/>
      <c r="UDV614" s="623"/>
      <c r="UDW614" s="607"/>
      <c r="UDX614" s="607"/>
      <c r="UER614" s="623"/>
      <c r="UES614" s="607"/>
      <c r="UET614" s="607"/>
      <c r="UFN614" s="623"/>
      <c r="UFO614" s="607"/>
      <c r="UFP614" s="607"/>
      <c r="UGJ614" s="623"/>
      <c r="UGK614" s="607"/>
      <c r="UGL614" s="607"/>
      <c r="UHF614" s="623"/>
      <c r="UHG614" s="607"/>
      <c r="UHH614" s="607"/>
      <c r="UIB614" s="623"/>
      <c r="UIC614" s="607"/>
      <c r="UID614" s="607"/>
      <c r="UIX614" s="623"/>
      <c r="UIY614" s="607"/>
      <c r="UIZ614" s="607"/>
      <c r="UJT614" s="623"/>
      <c r="UJU614" s="607"/>
      <c r="UJV614" s="607"/>
      <c r="UKP614" s="623"/>
      <c r="UKQ614" s="607"/>
      <c r="UKR614" s="607"/>
      <c r="ULL614" s="623"/>
      <c r="ULM614" s="607"/>
      <c r="ULN614" s="607"/>
      <c r="UMH614" s="623"/>
      <c r="UMI614" s="607"/>
      <c r="UMJ614" s="607"/>
      <c r="UND614" s="623"/>
      <c r="UNE614" s="607"/>
      <c r="UNF614" s="607"/>
      <c r="UNZ614" s="623"/>
      <c r="UOA614" s="607"/>
      <c r="UOB614" s="607"/>
      <c r="UOV614" s="623"/>
      <c r="UOW614" s="607"/>
      <c r="UOX614" s="607"/>
      <c r="UPR614" s="623"/>
      <c r="UPS614" s="607"/>
      <c r="UPT614" s="607"/>
      <c r="UQN614" s="623"/>
      <c r="UQO614" s="607"/>
      <c r="UQP614" s="607"/>
      <c r="URJ614" s="623"/>
      <c r="URK614" s="607"/>
      <c r="URL614" s="607"/>
      <c r="USF614" s="623"/>
      <c r="USG614" s="607"/>
      <c r="USH614" s="607"/>
      <c r="UTB614" s="623"/>
      <c r="UTC614" s="607"/>
      <c r="UTD614" s="607"/>
      <c r="UTX614" s="623"/>
      <c r="UTY614" s="607"/>
      <c r="UTZ614" s="607"/>
      <c r="UUT614" s="623"/>
      <c r="UUU614" s="607"/>
      <c r="UUV614" s="607"/>
      <c r="UVP614" s="623"/>
      <c r="UVQ614" s="607"/>
      <c r="UVR614" s="607"/>
      <c r="UWL614" s="623"/>
      <c r="UWM614" s="607"/>
      <c r="UWN614" s="607"/>
      <c r="UXH614" s="623"/>
      <c r="UXI614" s="607"/>
      <c r="UXJ614" s="607"/>
      <c r="UYD614" s="623"/>
      <c r="UYE614" s="607"/>
      <c r="UYF614" s="607"/>
      <c r="UYZ614" s="623"/>
      <c r="UZA614" s="607"/>
      <c r="UZB614" s="607"/>
      <c r="UZV614" s="623"/>
      <c r="UZW614" s="607"/>
      <c r="UZX614" s="607"/>
      <c r="VAR614" s="623"/>
      <c r="VAS614" s="607"/>
      <c r="VAT614" s="607"/>
      <c r="VBN614" s="623"/>
      <c r="VBO614" s="607"/>
      <c r="VBP614" s="607"/>
      <c r="VCJ614" s="623"/>
      <c r="VCK614" s="607"/>
      <c r="VCL614" s="607"/>
      <c r="VDF614" s="623"/>
      <c r="VDG614" s="607"/>
      <c r="VDH614" s="607"/>
      <c r="VEB614" s="623"/>
      <c r="VEC614" s="607"/>
      <c r="VED614" s="607"/>
      <c r="VEX614" s="623"/>
      <c r="VEY614" s="607"/>
      <c r="VEZ614" s="607"/>
      <c r="VFT614" s="623"/>
      <c r="VFU614" s="607"/>
      <c r="VFV614" s="607"/>
      <c r="VGP614" s="623"/>
      <c r="VGQ614" s="607"/>
      <c r="VGR614" s="607"/>
      <c r="VHL614" s="623"/>
      <c r="VHM614" s="607"/>
      <c r="VHN614" s="607"/>
      <c r="VIH614" s="623"/>
      <c r="VII614" s="607"/>
      <c r="VIJ614" s="607"/>
      <c r="VJD614" s="623"/>
      <c r="VJE614" s="607"/>
      <c r="VJF614" s="607"/>
      <c r="VJZ614" s="623"/>
      <c r="VKA614" s="607"/>
      <c r="VKB614" s="607"/>
      <c r="VKV614" s="623"/>
      <c r="VKW614" s="607"/>
      <c r="VKX614" s="607"/>
      <c r="VLR614" s="623"/>
      <c r="VLS614" s="607"/>
      <c r="VLT614" s="607"/>
      <c r="VMN614" s="623"/>
      <c r="VMO614" s="607"/>
      <c r="VMP614" s="607"/>
      <c r="VNJ614" s="623"/>
      <c r="VNK614" s="607"/>
      <c r="VNL614" s="607"/>
      <c r="VOF614" s="623"/>
      <c r="VOG614" s="607"/>
      <c r="VOH614" s="607"/>
      <c r="VPB614" s="623"/>
      <c r="VPC614" s="607"/>
      <c r="VPD614" s="607"/>
      <c r="VPX614" s="623"/>
      <c r="VPY614" s="607"/>
      <c r="VPZ614" s="607"/>
      <c r="VQT614" s="623"/>
      <c r="VQU614" s="607"/>
      <c r="VQV614" s="607"/>
      <c r="VRP614" s="623"/>
      <c r="VRQ614" s="607"/>
      <c r="VRR614" s="607"/>
      <c r="VSL614" s="623"/>
      <c r="VSM614" s="607"/>
      <c r="VSN614" s="607"/>
      <c r="VTH614" s="623"/>
      <c r="VTI614" s="607"/>
      <c r="VTJ614" s="607"/>
      <c r="VUD614" s="623"/>
      <c r="VUE614" s="607"/>
      <c r="VUF614" s="607"/>
      <c r="VUZ614" s="623"/>
      <c r="VVA614" s="607"/>
      <c r="VVB614" s="607"/>
      <c r="VVV614" s="623"/>
      <c r="VVW614" s="607"/>
      <c r="VVX614" s="607"/>
      <c r="VWR614" s="623"/>
      <c r="VWS614" s="607"/>
      <c r="VWT614" s="607"/>
      <c r="VXN614" s="623"/>
      <c r="VXO614" s="607"/>
      <c r="VXP614" s="607"/>
      <c r="VYJ614" s="623"/>
      <c r="VYK614" s="607"/>
      <c r="VYL614" s="607"/>
      <c r="VZF614" s="623"/>
      <c r="VZG614" s="607"/>
      <c r="VZH614" s="607"/>
      <c r="WAB614" s="623"/>
      <c r="WAC614" s="607"/>
      <c r="WAD614" s="607"/>
      <c r="WAX614" s="623"/>
      <c r="WAY614" s="607"/>
      <c r="WAZ614" s="607"/>
      <c r="WBT614" s="623"/>
      <c r="WBU614" s="607"/>
      <c r="WBV614" s="607"/>
      <c r="WCP614" s="623"/>
      <c r="WCQ614" s="607"/>
      <c r="WCR614" s="607"/>
      <c r="WDL614" s="623"/>
      <c r="WDM614" s="607"/>
      <c r="WDN614" s="607"/>
      <c r="WEH614" s="623"/>
      <c r="WEI614" s="607"/>
      <c r="WEJ614" s="607"/>
      <c r="WFD614" s="623"/>
      <c r="WFE614" s="607"/>
      <c r="WFF614" s="607"/>
      <c r="WFZ614" s="623"/>
      <c r="WGA614" s="607"/>
      <c r="WGB614" s="607"/>
      <c r="WGV614" s="623"/>
      <c r="WGW614" s="607"/>
      <c r="WGX614" s="607"/>
      <c r="WHR614" s="623"/>
      <c r="WHS614" s="607"/>
      <c r="WHT614" s="607"/>
      <c r="WIN614" s="623"/>
      <c r="WIO614" s="607"/>
      <c r="WIP614" s="607"/>
      <c r="WJJ614" s="623"/>
      <c r="WJK614" s="607"/>
      <c r="WJL614" s="607"/>
      <c r="WKF614" s="623"/>
      <c r="WKG614" s="607"/>
      <c r="WKH614" s="607"/>
      <c r="WLB614" s="623"/>
      <c r="WLC614" s="607"/>
      <c r="WLD614" s="607"/>
      <c r="WLX614" s="623"/>
      <c r="WLY614" s="607"/>
      <c r="WLZ614" s="607"/>
      <c r="WMT614" s="623"/>
      <c r="WMU614" s="607"/>
      <c r="WMV614" s="607"/>
      <c r="WNP614" s="623"/>
      <c r="WNQ614" s="607"/>
      <c r="WNR614" s="607"/>
      <c r="WOL614" s="623"/>
      <c r="WOM614" s="607"/>
      <c r="WON614" s="607"/>
      <c r="WPH614" s="623"/>
      <c r="WPI614" s="607"/>
      <c r="WPJ614" s="607"/>
      <c r="WQD614" s="623"/>
      <c r="WQE614" s="607"/>
      <c r="WQF614" s="607"/>
      <c r="WQZ614" s="623"/>
      <c r="WRA614" s="607"/>
      <c r="WRB614" s="607"/>
      <c r="WRV614" s="623"/>
      <c r="WRW614" s="607"/>
      <c r="WRX614" s="607"/>
      <c r="WSR614" s="623"/>
      <c r="WSS614" s="607"/>
      <c r="WST614" s="607"/>
      <c r="WTN614" s="623"/>
      <c r="WTO614" s="607"/>
      <c r="WTP614" s="607"/>
      <c r="WUJ614" s="623"/>
      <c r="WUK614" s="607"/>
      <c r="WUL614" s="607"/>
      <c r="WVF614" s="623"/>
      <c r="WVG614" s="607"/>
      <c r="WVH614" s="607"/>
      <c r="WWB614" s="623"/>
      <c r="WWC614" s="607"/>
      <c r="WWD614" s="607"/>
      <c r="WWX614" s="623"/>
      <c r="WWY614" s="607"/>
      <c r="WWZ614" s="607"/>
      <c r="WXT614" s="623"/>
      <c r="WXU614" s="607"/>
      <c r="WXV614" s="607"/>
      <c r="WYP614" s="623"/>
      <c r="WYQ614" s="607"/>
      <c r="WYR614" s="607"/>
      <c r="WZL614" s="623"/>
      <c r="WZM614" s="607"/>
      <c r="WZN614" s="607"/>
      <c r="XAH614" s="623"/>
      <c r="XAI614" s="607"/>
      <c r="XAJ614" s="607"/>
      <c r="XBD614" s="623"/>
      <c r="XBE614" s="607"/>
      <c r="XBF614" s="607"/>
      <c r="XBZ614" s="623"/>
      <c r="XCA614" s="607"/>
      <c r="XCB614" s="607"/>
      <c r="XCV614" s="623"/>
      <c r="XCW614" s="607"/>
      <c r="XCX614" s="607"/>
    </row>
    <row r="615" spans="1:1014 1034:2048 2068:3060 3080:4094 4114:5106 5126:6140 6160:7152 7172:8186 8206:9198 9218:10232 10252:12278 12298:13312 13332:14324 14344:15358 15378:16326">
      <c r="A615" s="516"/>
      <c r="B615" s="361"/>
      <c r="C615" s="361"/>
      <c r="D615" s="290"/>
      <c r="E615" s="290"/>
      <c r="F615" s="290"/>
      <c r="G615" s="290"/>
      <c r="H615" s="290"/>
      <c r="I615" s="290"/>
      <c r="J615" s="290"/>
      <c r="K615" s="290"/>
      <c r="L615" s="517"/>
      <c r="M615" s="517"/>
      <c r="N615" s="517"/>
      <c r="O615" s="336"/>
      <c r="P615" s="290"/>
      <c r="Q615" s="290"/>
      <c r="R615" s="290"/>
    </row>
    <row r="616" spans="1:1014 1034:2048 2068:3060 3080:4094 4114:5106 5126:6140 6160:7152 7172:8186 8206:9198 9218:10232 10252:12278 12298:13312 13332:14324 14344:15358 15378:16326">
      <c r="A616" s="521" t="s">
        <v>261</v>
      </c>
      <c r="B616" s="361"/>
      <c r="C616" s="361"/>
      <c r="D616" s="290"/>
      <c r="E616" s="290"/>
      <c r="F616" s="290"/>
      <c r="G616" s="290"/>
      <c r="H616" s="290"/>
      <c r="I616" s="290"/>
      <c r="J616" s="290"/>
      <c r="K616" s="290"/>
      <c r="L616" s="336">
        <v>0.44</v>
      </c>
      <c r="M616" s="336">
        <v>0.19</v>
      </c>
      <c r="N616" s="336">
        <v>0.19</v>
      </c>
      <c r="O616" s="336">
        <v>0.41</v>
      </c>
      <c r="P616" s="336">
        <v>0.42</v>
      </c>
      <c r="Q616" s="336">
        <v>0.77</v>
      </c>
      <c r="R616" s="336">
        <v>0.31</v>
      </c>
      <c r="S616" s="336">
        <v>0.24</v>
      </c>
    </row>
    <row r="617" spans="1:1014 1034:2048 2068:3060 3080:4094 4114:5106 5126:6140 6160:7152 7172:8186 8206:9198 9218:10232 10252:12278 12298:13312 13332:14324 14344:15358 15378:16326">
      <c r="A617" s="521" t="s">
        <v>262</v>
      </c>
      <c r="B617" s="361"/>
      <c r="C617" s="361"/>
      <c r="D617" s="290"/>
      <c r="E617" s="290"/>
      <c r="F617" s="290"/>
      <c r="G617" s="290"/>
      <c r="H617" s="290"/>
      <c r="I617" s="290"/>
      <c r="J617" s="290"/>
      <c r="K617" s="290"/>
      <c r="L617" s="336">
        <v>0.5</v>
      </c>
      <c r="M617" s="336">
        <v>-0.1</v>
      </c>
      <c r="N617" s="336">
        <v>0</v>
      </c>
      <c r="O617" s="336">
        <v>0.37</v>
      </c>
      <c r="P617" s="336">
        <v>-0.53</v>
      </c>
      <c r="Q617" s="336">
        <v>0.23</v>
      </c>
      <c r="R617" s="336">
        <v>-2.56</v>
      </c>
      <c r="S617" s="535" t="s">
        <v>68</v>
      </c>
    </row>
    <row r="618" spans="1:1014 1034:2048 2068:3060 3080:4094 4114:5106 5126:6140 6160:7152 7172:8186 8206:9198 9218:10232 10252:12278 12298:13312 13332:14324 14344:15358 15378:16326">
      <c r="A618" s="521" t="s">
        <v>263</v>
      </c>
      <c r="B618" s="361"/>
      <c r="C618" s="361"/>
      <c r="D618" s="290"/>
      <c r="E618" s="290"/>
      <c r="F618" s="290"/>
      <c r="G618" s="290"/>
      <c r="H618" s="290"/>
      <c r="I618" s="290"/>
      <c r="J618" s="290"/>
      <c r="K618" s="290"/>
      <c r="L618" s="336">
        <v>0.94</v>
      </c>
      <c r="M618" s="336">
        <v>0.09</v>
      </c>
      <c r="N618" s="336">
        <v>0.19</v>
      </c>
      <c r="O618" s="336">
        <v>0.78</v>
      </c>
      <c r="P618" s="336">
        <v>-0.11</v>
      </c>
      <c r="Q618" s="336">
        <v>1</v>
      </c>
      <c r="R618" s="336">
        <v>-2.25</v>
      </c>
      <c r="S618" s="336">
        <v>0.24</v>
      </c>
    </row>
    <row r="619" spans="1:1014 1034:2048 2068:3060 3080:4094 4114:5106 5126:6140 6160:7152 7172:8186 8206:9198 9218:10232 10252:12278 12298:13312 13332:14324 14344:15358 15378:16326">
      <c r="A619" s="361"/>
      <c r="B619" s="361"/>
      <c r="C619" s="361"/>
      <c r="D619" s="290"/>
      <c r="E619" s="290"/>
      <c r="F619" s="290"/>
      <c r="G619" s="290"/>
      <c r="H619" s="290"/>
      <c r="I619" s="290"/>
      <c r="J619" s="290"/>
      <c r="K619" s="290"/>
      <c r="L619" s="290"/>
      <c r="M619" s="290"/>
      <c r="N619" s="290"/>
      <c r="O619" s="290"/>
      <c r="P619" s="290"/>
      <c r="Q619" s="290"/>
      <c r="R619" s="290"/>
      <c r="S619" s="290"/>
    </row>
    <row r="620" spans="1:1014 1034:2048 2068:3060 3080:4094 4114:5106 5126:6140 6160:7152 7172:8186 8206:9198 9218:10232 10252:12278 12298:13312 13332:14324 14344:15358 15378:16326">
      <c r="A620" s="361"/>
      <c r="B620" s="361"/>
      <c r="C620" s="361"/>
      <c r="D620" s="290"/>
      <c r="E620" s="290"/>
      <c r="F620" s="290"/>
      <c r="G620" s="290"/>
      <c r="H620" s="290"/>
      <c r="I620" s="290"/>
      <c r="J620" s="290"/>
      <c r="K620" s="290"/>
      <c r="L620" s="290"/>
      <c r="M620" s="290"/>
      <c r="N620" s="290"/>
      <c r="O620" s="290"/>
      <c r="P620" s="290"/>
      <c r="Q620" s="290"/>
      <c r="R620" s="290"/>
      <c r="S620" s="290"/>
    </row>
    <row r="621" spans="1:1014 1034:2048 2068:3060 3080:4094 4114:5106 5126:6140 6160:7152 7172:8186 8206:9198 9218:10232 10252:12278 12298:13312 13332:14324 14344:15358 15378:16326">
      <c r="A621" s="39" t="s">
        <v>754</v>
      </c>
    </row>
    <row r="622" spans="1:1014 1034:2048 2068:3060 3080:4094 4114:5106 5126:6140 6160:7152 7172:8186 8206:9198 9218:10232 10252:12278 12298:13312 13332:14324 14344:15358 15378:16326" s="39" customFormat="1" ht="42.75" customHeight="1" thickBot="1">
      <c r="A622" s="3" t="s">
        <v>3</v>
      </c>
      <c r="B622" s="14"/>
      <c r="C622" s="100"/>
      <c r="D622" s="358"/>
      <c r="E622" s="358"/>
      <c r="F622" s="358"/>
      <c r="G622" s="358"/>
      <c r="H622" s="358"/>
      <c r="I622" s="358"/>
      <c r="J622" s="358"/>
      <c r="K622" s="358"/>
      <c r="L622" s="352" t="s">
        <v>682</v>
      </c>
      <c r="M622" s="352" t="s">
        <v>683</v>
      </c>
      <c r="N622" s="352" t="s">
        <v>684</v>
      </c>
      <c r="O622" s="352" t="s">
        <v>685</v>
      </c>
      <c r="P622" s="352" t="s">
        <v>531</v>
      </c>
      <c r="Q622" s="352" t="s">
        <v>532</v>
      </c>
      <c r="R622" s="352" t="s">
        <v>190</v>
      </c>
      <c r="S622" s="324" t="s">
        <v>191</v>
      </c>
      <c r="T622" s="90"/>
      <c r="U622" s="90"/>
      <c r="V622" s="90"/>
      <c r="W622" s="90"/>
      <c r="X622" s="90"/>
      <c r="Y622" s="90"/>
      <c r="Z622" s="90"/>
      <c r="AA622" s="90"/>
      <c r="AB622" s="90"/>
      <c r="AC622" s="90"/>
      <c r="AD622" s="90"/>
      <c r="AE622" s="90"/>
      <c r="AF622" s="90"/>
      <c r="AG622" s="90"/>
      <c r="AH622" s="90"/>
      <c r="AI622" s="90"/>
      <c r="AJ622" s="90"/>
      <c r="AK622" s="90"/>
      <c r="AL622" s="90"/>
      <c r="AM622" s="90"/>
      <c r="AN622" s="90"/>
      <c r="AO622" s="90"/>
      <c r="AP622" s="90"/>
      <c r="AQ622" s="90"/>
      <c r="AR622" s="90"/>
      <c r="AS622" s="90"/>
    </row>
    <row r="623" spans="1:1014 1034:2048 2068:3060 3080:4094 4114:5106 5126:6140 6160:7152 7172:8186 8206:9198 9218:10232 10252:12278 12298:13312 13332:14324 14344:15358 15378:16326">
      <c r="A623" s="518" t="s">
        <v>258</v>
      </c>
      <c r="L623" s="88">
        <f>L611</f>
        <v>391</v>
      </c>
      <c r="M623" s="88">
        <f t="shared" ref="M623:R623" si="0">M611</f>
        <v>169</v>
      </c>
      <c r="N623" s="88">
        <f t="shared" si="0"/>
        <v>171</v>
      </c>
      <c r="O623" s="88">
        <f t="shared" si="0"/>
        <v>361</v>
      </c>
      <c r="P623" s="88">
        <f t="shared" si="0"/>
        <v>375</v>
      </c>
      <c r="Q623" s="88">
        <f t="shared" si="0"/>
        <v>683</v>
      </c>
      <c r="R623" s="88">
        <f t="shared" si="0"/>
        <v>276</v>
      </c>
      <c r="S623" s="88">
        <v>216</v>
      </c>
    </row>
    <row r="624" spans="1:1014 1034:2048 2068:3060 3080:4094 4114:5106 5126:6140 6160:7152 7172:8186 8206:9198 9218:10232 10252:12278 12298:13312 13332:14324 14344:15358 15378:16326">
      <c r="A624" s="519" t="s">
        <v>883</v>
      </c>
      <c r="L624" s="88">
        <v>100</v>
      </c>
      <c r="M624" s="88">
        <v>37</v>
      </c>
      <c r="N624" s="88">
        <v>45</v>
      </c>
      <c r="O624" s="88">
        <v>80</v>
      </c>
      <c r="P624" s="88">
        <v>61</v>
      </c>
      <c r="Q624" s="88">
        <v>57</v>
      </c>
      <c r="R624" s="88">
        <v>67</v>
      </c>
      <c r="S624" s="88">
        <v>75</v>
      </c>
    </row>
    <row r="625" spans="1:1014 1034:2048 2068:3060 3080:4094 4114:5106 5126:6140 6160:7152 7172:8186 8206:9198 9218:10232 10252:12278 12298:13312 13332:14324 14344:15358 15378:16326">
      <c r="A625" s="519" t="s">
        <v>884</v>
      </c>
      <c r="L625" s="88">
        <v>22</v>
      </c>
      <c r="M625" s="88">
        <v>29</v>
      </c>
      <c r="N625" s="88">
        <v>5</v>
      </c>
      <c r="O625" s="88">
        <v>5</v>
      </c>
      <c r="P625" s="88">
        <v>13</v>
      </c>
      <c r="Q625" s="88">
        <v>3</v>
      </c>
      <c r="R625" s="88">
        <v>-1</v>
      </c>
      <c r="S625" s="88">
        <v>16</v>
      </c>
    </row>
    <row r="626" spans="1:1014 1034:2048 2068:3060 3080:4094 4114:5106 5126:6140 6160:7152 7172:8186 8206:9198 9218:10232 10252:12278 12298:13312 13332:14324 14344:15358 15378:16326">
      <c r="A626" s="519" t="s">
        <v>885</v>
      </c>
      <c r="L626" s="88">
        <v>-6</v>
      </c>
      <c r="M626" s="88">
        <v>-6</v>
      </c>
      <c r="N626" s="88">
        <v>-6</v>
      </c>
      <c r="O626" s="88">
        <v>-7</v>
      </c>
      <c r="P626" s="88">
        <v>110</v>
      </c>
      <c r="Q626" s="88">
        <v>581</v>
      </c>
      <c r="R626" s="88">
        <v>-66</v>
      </c>
      <c r="S626" s="88">
        <v>-301</v>
      </c>
    </row>
    <row r="627" spans="1:1014 1034:2048 2068:3060 3080:4094 4114:5106 5126:6140 6160:7152 7172:8186 8206:9198 9218:10232 10252:12278 12298:13312 13332:14324 14344:15358 15378:16326">
      <c r="A627" s="519" t="s">
        <v>886</v>
      </c>
      <c r="L627" s="88">
        <v>-18</v>
      </c>
      <c r="M627" s="88">
        <v>-7</v>
      </c>
      <c r="N627" s="88">
        <v>-11</v>
      </c>
      <c r="O627" s="88">
        <v>-19</v>
      </c>
      <c r="P627" s="88">
        <v>-36</v>
      </c>
      <c r="Q627" s="88">
        <v>-156</v>
      </c>
      <c r="R627" s="88">
        <v>-2</v>
      </c>
      <c r="S627" s="88">
        <v>57</v>
      </c>
    </row>
    <row r="628" spans="1:1014 1034:2048 2068:3060 3080:4094 4114:5106 5126:6140 6160:7152 7172:8186 8206:9198 9218:10232 10252:12278 12298:13312 13332:14324 14344:15358 15378:16326" ht="18.75" thickBot="1">
      <c r="A628" s="520" t="s">
        <v>887</v>
      </c>
      <c r="L628" s="88">
        <v>-1</v>
      </c>
      <c r="M628" s="88">
        <v>-1</v>
      </c>
      <c r="N628" s="88">
        <v>-1</v>
      </c>
      <c r="O628" s="88">
        <v>-1</v>
      </c>
      <c r="P628" s="88">
        <v>-1</v>
      </c>
      <c r="Q628" s="88">
        <v>0</v>
      </c>
      <c r="R628" s="88">
        <v>0</v>
      </c>
      <c r="S628" s="88">
        <v>-1</v>
      </c>
    </row>
    <row r="629" spans="1:1014 1034:2048 2068:3060 3080:4094 4114:5106 5126:6140 6160:7152 7172:8186 8206:9198 9218:10232 10252:12278 12298:13312 13332:14324 14344:15358 15378:16326" s="515" customFormat="1">
      <c r="A629" s="515" t="s">
        <v>754</v>
      </c>
      <c r="J629" s="623"/>
      <c r="K629" s="607"/>
      <c r="L629" s="608">
        <v>292</v>
      </c>
      <c r="M629" s="608">
        <v>118</v>
      </c>
      <c r="N629" s="608">
        <f t="shared" ref="N629" si="1">N623-SUM(N624:N628)</f>
        <v>139</v>
      </c>
      <c r="O629" s="608">
        <v>302</v>
      </c>
      <c r="P629" s="608">
        <f>P623-SUM(P624:P628)</f>
        <v>228</v>
      </c>
      <c r="Q629" s="608">
        <v>199</v>
      </c>
      <c r="R629" s="608">
        <v>279</v>
      </c>
      <c r="S629" s="608">
        <v>370</v>
      </c>
      <c r="T629" s="90"/>
      <c r="U629" s="90"/>
      <c r="V629" s="1"/>
      <c r="W629" s="39"/>
      <c r="X629" s="39"/>
      <c r="Y629" s="90"/>
      <c r="Z629" s="90"/>
      <c r="AA629" s="90"/>
      <c r="AB629" s="90"/>
      <c r="AC629" s="90"/>
      <c r="AD629" s="90"/>
      <c r="AE629" s="90"/>
      <c r="AF629" s="90"/>
      <c r="AG629" s="90"/>
      <c r="AH629" s="90"/>
      <c r="AI629" s="90"/>
      <c r="AJ629" s="90"/>
      <c r="AK629" s="90"/>
      <c r="AL629" s="90"/>
      <c r="AM629" s="90"/>
      <c r="AN629" s="90"/>
      <c r="AO629" s="90"/>
      <c r="AP629" s="90"/>
      <c r="AQ629" s="90"/>
      <c r="AR629" s="1"/>
      <c r="AS629" s="39"/>
      <c r="AT629" s="39"/>
      <c r="AU629" s="90"/>
      <c r="AV629" s="90"/>
      <c r="AW629" s="90"/>
      <c r="AX629" s="90"/>
      <c r="AY629" s="90"/>
      <c r="AZ629" s="90"/>
      <c r="BA629" s="90"/>
      <c r="BB629" s="90"/>
      <c r="BC629" s="90"/>
      <c r="BD629" s="90"/>
      <c r="BE629" s="90"/>
      <c r="BF629" s="90"/>
      <c r="BG629" s="90"/>
      <c r="BH629" s="90"/>
      <c r="BI629" s="90"/>
      <c r="BJ629" s="90"/>
      <c r="BK629" s="90"/>
      <c r="BL629" s="90"/>
      <c r="BM629" s="90"/>
      <c r="BN629" s="1"/>
      <c r="BO629" s="39"/>
      <c r="BP629" s="39"/>
      <c r="BQ629" s="90"/>
      <c r="BR629" s="90"/>
      <c r="BS629" s="90"/>
      <c r="BT629" s="90"/>
      <c r="BU629" s="90"/>
      <c r="BV629" s="90"/>
      <c r="BW629" s="90"/>
      <c r="BX629" s="90"/>
      <c r="BY629" s="90"/>
      <c r="BZ629" s="90"/>
      <c r="CA629" s="90"/>
      <c r="CB629" s="90"/>
      <c r="CC629" s="90"/>
      <c r="CD629" s="90"/>
      <c r="CE629" s="90"/>
      <c r="CF629" s="90"/>
      <c r="CG629" s="90"/>
      <c r="CH629" s="90"/>
      <c r="CI629" s="90"/>
      <c r="CJ629" s="1"/>
      <c r="CK629" s="39"/>
      <c r="CL629" s="39"/>
      <c r="CM629" s="90"/>
      <c r="CN629" s="90"/>
      <c r="CO629" s="90"/>
      <c r="CP629" s="90"/>
      <c r="CQ629" s="90"/>
      <c r="CR629" s="90"/>
      <c r="CS629" s="90"/>
      <c r="CT629" s="90"/>
      <c r="CU629" s="90"/>
      <c r="CV629" s="90"/>
      <c r="CW629" s="90"/>
      <c r="CX629" s="90"/>
      <c r="CY629" s="90"/>
      <c r="CZ629" s="90"/>
      <c r="DA629" s="90"/>
      <c r="DB629" s="90"/>
      <c r="DC629" s="90"/>
      <c r="DD629" s="90"/>
      <c r="DE629" s="90"/>
      <c r="DF629" s="1"/>
      <c r="DG629" s="39"/>
      <c r="DH629" s="39"/>
      <c r="DI629" s="90"/>
      <c r="DJ629" s="90"/>
      <c r="DK629" s="90"/>
      <c r="DL629" s="90"/>
      <c r="DM629" s="90"/>
      <c r="DN629" s="90"/>
      <c r="DO629" s="90"/>
      <c r="DP629" s="90"/>
      <c r="DQ629" s="90"/>
      <c r="DR629" s="90"/>
      <c r="DS629" s="90"/>
      <c r="DT629" s="90"/>
      <c r="DU629" s="90"/>
      <c r="DV629" s="90"/>
      <c r="DW629" s="90"/>
      <c r="DX629" s="90"/>
      <c r="DY629" s="90"/>
      <c r="DZ629" s="90"/>
      <c r="EA629" s="90"/>
      <c r="EB629" s="1"/>
      <c r="EC629" s="39"/>
      <c r="ED629" s="39"/>
      <c r="EE629" s="90"/>
      <c r="EF629" s="90"/>
      <c r="EG629" s="90"/>
      <c r="EH629" s="90"/>
      <c r="EI629" s="90"/>
      <c r="EJ629" s="90"/>
      <c r="EK629" s="90"/>
      <c r="EL629" s="90"/>
      <c r="EM629" s="90"/>
      <c r="EN629" s="90"/>
      <c r="EO629" s="90"/>
      <c r="EP629" s="90"/>
      <c r="EQ629" s="90"/>
      <c r="ER629" s="90"/>
      <c r="ES629" s="90"/>
      <c r="ET629" s="90"/>
      <c r="EU629" s="90"/>
      <c r="EV629" s="90"/>
      <c r="EW629" s="90"/>
      <c r="EX629" s="1"/>
      <c r="EY629" s="39"/>
      <c r="EZ629" s="39"/>
      <c r="FA629" s="90"/>
      <c r="FB629" s="90"/>
      <c r="FC629" s="90"/>
      <c r="FD629" s="90"/>
      <c r="FE629" s="90"/>
      <c r="FF629" s="90"/>
      <c r="FG629" s="90"/>
      <c r="FH629" s="90"/>
      <c r="FI629" s="90"/>
      <c r="FJ629" s="90"/>
      <c r="FK629" s="90"/>
      <c r="FL629" s="90"/>
      <c r="FM629" s="90"/>
      <c r="FN629" s="90"/>
      <c r="FO629" s="90"/>
      <c r="FP629" s="90"/>
      <c r="FQ629" s="90"/>
      <c r="FR629" s="90"/>
      <c r="FS629" s="90"/>
      <c r="FT629" s="1"/>
      <c r="FU629" s="39"/>
      <c r="FV629" s="39"/>
      <c r="FW629" s="90"/>
      <c r="FX629" s="90"/>
      <c r="FY629" s="90"/>
      <c r="FZ629" s="90"/>
      <c r="GA629" s="90"/>
      <c r="GB629" s="90"/>
      <c r="GC629" s="90"/>
      <c r="GD629" s="90"/>
      <c r="GE629" s="90"/>
      <c r="GF629" s="90"/>
      <c r="GG629" s="90"/>
      <c r="GH629" s="90"/>
      <c r="GI629" s="90"/>
      <c r="GJ629" s="90"/>
      <c r="GK629" s="90"/>
      <c r="GL629" s="90"/>
      <c r="GM629" s="90"/>
      <c r="GN629" s="90"/>
      <c r="GO629" s="90"/>
      <c r="GP629" s="1"/>
      <c r="GQ629" s="39"/>
      <c r="GR629" s="39"/>
      <c r="GS629" s="90"/>
      <c r="GT629" s="90"/>
      <c r="GU629" s="90"/>
      <c r="GV629" s="90"/>
      <c r="GW629" s="90"/>
      <c r="GX629" s="90"/>
      <c r="GY629" s="90"/>
      <c r="GZ629" s="90"/>
      <c r="HA629" s="90"/>
      <c r="HB629" s="90"/>
      <c r="HC629" s="90"/>
      <c r="HD629" s="90"/>
      <c r="HE629" s="90"/>
      <c r="HF629" s="90"/>
      <c r="HG629" s="90"/>
      <c r="HH629" s="90"/>
      <c r="HI629" s="90"/>
      <c r="HJ629" s="90"/>
      <c r="HK629" s="90"/>
      <c r="HL629" s="1"/>
      <c r="HM629" s="39"/>
      <c r="HN629" s="39"/>
      <c r="HO629" s="90"/>
      <c r="HP629" s="90"/>
      <c r="HQ629" s="90"/>
      <c r="HR629" s="90"/>
      <c r="HS629" s="90"/>
      <c r="HT629" s="90"/>
      <c r="HU629" s="90"/>
      <c r="HV629" s="90"/>
      <c r="HW629" s="90"/>
      <c r="HX629" s="90"/>
      <c r="HY629" s="90"/>
      <c r="HZ629" s="90"/>
      <c r="IA629" s="90"/>
      <c r="IB629" s="90"/>
      <c r="IC629" s="90"/>
      <c r="ID629" s="90"/>
      <c r="IE629" s="90"/>
      <c r="IF629" s="90"/>
      <c r="IG629" s="90"/>
      <c r="IH629" s="1"/>
      <c r="II629" s="39"/>
      <c r="IJ629" s="39"/>
      <c r="IK629" s="90"/>
      <c r="IL629" s="90"/>
      <c r="IM629" s="90"/>
      <c r="IN629" s="90"/>
      <c r="IO629" s="90"/>
      <c r="IP629" s="90"/>
      <c r="IQ629" s="90"/>
      <c r="IR629" s="90"/>
      <c r="IS629" s="90"/>
      <c r="IT629" s="90"/>
      <c r="IU629" s="90"/>
      <c r="IV629" s="90"/>
      <c r="IW629" s="90"/>
      <c r="IX629" s="90"/>
      <c r="IY629" s="90"/>
      <c r="IZ629" s="90"/>
      <c r="JA629" s="90"/>
      <c r="JB629" s="90"/>
      <c r="JC629" s="90"/>
      <c r="JD629" s="1"/>
      <c r="JE629" s="39"/>
      <c r="JF629" s="39"/>
      <c r="JG629" s="90"/>
      <c r="JH629" s="90"/>
      <c r="JI629" s="90"/>
      <c r="JJ629" s="90"/>
      <c r="JK629" s="90"/>
      <c r="JL629" s="90"/>
      <c r="JM629" s="90"/>
      <c r="JZ629" s="623"/>
      <c r="KA629" s="607"/>
      <c r="KB629" s="607"/>
      <c r="KV629" s="623"/>
      <c r="KW629" s="607"/>
      <c r="KX629" s="607"/>
      <c r="LR629" s="623"/>
      <c r="LS629" s="607"/>
      <c r="LT629" s="607"/>
      <c r="MN629" s="623"/>
      <c r="MO629" s="607"/>
      <c r="MP629" s="607"/>
      <c r="NJ629" s="623"/>
      <c r="NK629" s="607"/>
      <c r="NL629" s="607"/>
      <c r="OF629" s="623"/>
      <c r="OG629" s="607"/>
      <c r="OH629" s="607"/>
      <c r="PB629" s="623"/>
      <c r="PC629" s="607"/>
      <c r="PD629" s="607"/>
      <c r="PX629" s="623"/>
      <c r="PY629" s="607"/>
      <c r="PZ629" s="607"/>
      <c r="QT629" s="623"/>
      <c r="QU629" s="607"/>
      <c r="QV629" s="607"/>
      <c r="RP629" s="623"/>
      <c r="RQ629" s="607"/>
      <c r="RR629" s="607"/>
      <c r="SL629" s="623"/>
      <c r="SM629" s="607"/>
      <c r="SN629" s="607"/>
      <c r="TH629" s="623"/>
      <c r="TI629" s="607"/>
      <c r="TJ629" s="607"/>
      <c r="UD629" s="623"/>
      <c r="UE629" s="607"/>
      <c r="UF629" s="607"/>
      <c r="UZ629" s="623"/>
      <c r="VA629" s="607"/>
      <c r="VB629" s="607"/>
      <c r="VV629" s="623"/>
      <c r="VW629" s="607"/>
      <c r="VX629" s="607"/>
      <c r="WR629" s="623"/>
      <c r="WS629" s="607"/>
      <c r="WT629" s="607"/>
      <c r="XN629" s="623"/>
      <c r="XO629" s="607"/>
      <c r="XP629" s="607"/>
      <c r="YJ629" s="623"/>
      <c r="YK629" s="607"/>
      <c r="YL629" s="607"/>
      <c r="ZF629" s="623"/>
      <c r="ZG629" s="607"/>
      <c r="ZH629" s="607"/>
      <c r="AAB629" s="623"/>
      <c r="AAC629" s="607"/>
      <c r="AAD629" s="607"/>
      <c r="AAX629" s="623"/>
      <c r="AAY629" s="607"/>
      <c r="AAZ629" s="607"/>
      <c r="ABT629" s="623"/>
      <c r="ABU629" s="607"/>
      <c r="ABV629" s="607"/>
      <c r="ACP629" s="623"/>
      <c r="ACQ629" s="607"/>
      <c r="ACR629" s="607"/>
      <c r="ADL629" s="623"/>
      <c r="ADM629" s="607"/>
      <c r="ADN629" s="607"/>
      <c r="AEH629" s="623"/>
      <c r="AEI629" s="607"/>
      <c r="AEJ629" s="607"/>
      <c r="AFD629" s="623"/>
      <c r="AFE629" s="607"/>
      <c r="AFF629" s="607"/>
      <c r="AFZ629" s="623"/>
      <c r="AGA629" s="607"/>
      <c r="AGB629" s="607"/>
      <c r="AGV629" s="623"/>
      <c r="AGW629" s="607"/>
      <c r="AGX629" s="607"/>
      <c r="AHR629" s="623"/>
      <c r="AHS629" s="607"/>
      <c r="AHT629" s="607"/>
      <c r="AIN629" s="623"/>
      <c r="AIO629" s="607"/>
      <c r="AIP629" s="607"/>
      <c r="AJJ629" s="623"/>
      <c r="AJK629" s="607"/>
      <c r="AJL629" s="607"/>
      <c r="AKF629" s="623"/>
      <c r="AKG629" s="607"/>
      <c r="AKH629" s="607"/>
      <c r="ALB629" s="623"/>
      <c r="ALC629" s="607"/>
      <c r="ALD629" s="607"/>
      <c r="ALX629" s="623"/>
      <c r="ALY629" s="607"/>
      <c r="ALZ629" s="607"/>
      <c r="AMT629" s="623"/>
      <c r="AMU629" s="607"/>
      <c r="AMV629" s="607"/>
      <c r="ANP629" s="623"/>
      <c r="ANQ629" s="607"/>
      <c r="ANR629" s="607"/>
      <c r="AOL629" s="623"/>
      <c r="AOM629" s="607"/>
      <c r="AON629" s="607"/>
      <c r="APH629" s="623"/>
      <c r="API629" s="607"/>
      <c r="APJ629" s="607"/>
      <c r="AQD629" s="623"/>
      <c r="AQE629" s="607"/>
      <c r="AQF629" s="607"/>
      <c r="AQZ629" s="623"/>
      <c r="ARA629" s="607"/>
      <c r="ARB629" s="607"/>
      <c r="ARV629" s="623"/>
      <c r="ARW629" s="607"/>
      <c r="ARX629" s="607"/>
      <c r="ASR629" s="623"/>
      <c r="ASS629" s="607"/>
      <c r="AST629" s="607"/>
      <c r="ATN629" s="623"/>
      <c r="ATO629" s="607"/>
      <c r="ATP629" s="607"/>
      <c r="AUJ629" s="623"/>
      <c r="AUK629" s="607"/>
      <c r="AUL629" s="607"/>
      <c r="AVF629" s="623"/>
      <c r="AVG629" s="607"/>
      <c r="AVH629" s="607"/>
      <c r="AWB629" s="623"/>
      <c r="AWC629" s="607"/>
      <c r="AWD629" s="607"/>
      <c r="AWX629" s="623"/>
      <c r="AWY629" s="607"/>
      <c r="AWZ629" s="607"/>
      <c r="AXT629" s="623"/>
      <c r="AXU629" s="607"/>
      <c r="AXV629" s="607"/>
      <c r="AYP629" s="623"/>
      <c r="AYQ629" s="607"/>
      <c r="AYR629" s="607"/>
      <c r="AZL629" s="623"/>
      <c r="AZM629" s="607"/>
      <c r="AZN629" s="607"/>
      <c r="BAH629" s="623"/>
      <c r="BAI629" s="607"/>
      <c r="BAJ629" s="607"/>
      <c r="BBD629" s="623"/>
      <c r="BBE629" s="607"/>
      <c r="BBF629" s="607"/>
      <c r="BBZ629" s="623"/>
      <c r="BCA629" s="607"/>
      <c r="BCB629" s="607"/>
      <c r="BCV629" s="623"/>
      <c r="BCW629" s="607"/>
      <c r="BCX629" s="607"/>
      <c r="BDR629" s="623"/>
      <c r="BDS629" s="607"/>
      <c r="BDT629" s="607"/>
      <c r="BEN629" s="623"/>
      <c r="BEO629" s="607"/>
      <c r="BEP629" s="607"/>
      <c r="BFJ629" s="623"/>
      <c r="BFK629" s="607"/>
      <c r="BFL629" s="607"/>
      <c r="BGF629" s="623"/>
      <c r="BGG629" s="607"/>
      <c r="BGH629" s="607"/>
      <c r="BHB629" s="623"/>
      <c r="BHC629" s="607"/>
      <c r="BHD629" s="607"/>
      <c r="BHX629" s="623"/>
      <c r="BHY629" s="607"/>
      <c r="BHZ629" s="607"/>
      <c r="BIT629" s="623"/>
      <c r="BIU629" s="607"/>
      <c r="BIV629" s="607"/>
      <c r="BJP629" s="623"/>
      <c r="BJQ629" s="607"/>
      <c r="BJR629" s="607"/>
      <c r="BKL629" s="623"/>
      <c r="BKM629" s="607"/>
      <c r="BKN629" s="607"/>
      <c r="BLH629" s="623"/>
      <c r="BLI629" s="607"/>
      <c r="BLJ629" s="607"/>
      <c r="BMD629" s="623"/>
      <c r="BME629" s="607"/>
      <c r="BMF629" s="607"/>
      <c r="BMZ629" s="623"/>
      <c r="BNA629" s="607"/>
      <c r="BNB629" s="607"/>
      <c r="BNV629" s="623"/>
      <c r="BNW629" s="607"/>
      <c r="BNX629" s="607"/>
      <c r="BOR629" s="623"/>
      <c r="BOS629" s="607"/>
      <c r="BOT629" s="607"/>
      <c r="BPN629" s="623"/>
      <c r="BPO629" s="607"/>
      <c r="BPP629" s="607"/>
      <c r="BQJ629" s="623"/>
      <c r="BQK629" s="607"/>
      <c r="BQL629" s="607"/>
      <c r="BRF629" s="623"/>
      <c r="BRG629" s="607"/>
      <c r="BRH629" s="607"/>
      <c r="BSB629" s="623"/>
      <c r="BSC629" s="607"/>
      <c r="BSD629" s="607"/>
      <c r="BSX629" s="623"/>
      <c r="BSY629" s="607"/>
      <c r="BSZ629" s="607"/>
      <c r="BTT629" s="623"/>
      <c r="BTU629" s="607"/>
      <c r="BTV629" s="607"/>
      <c r="BUP629" s="623"/>
      <c r="BUQ629" s="607"/>
      <c r="BUR629" s="607"/>
      <c r="BVL629" s="623"/>
      <c r="BVM629" s="607"/>
      <c r="BVN629" s="607"/>
      <c r="BWH629" s="623"/>
      <c r="BWI629" s="607"/>
      <c r="BWJ629" s="607"/>
      <c r="BXD629" s="623"/>
      <c r="BXE629" s="607"/>
      <c r="BXF629" s="607"/>
      <c r="BXZ629" s="623"/>
      <c r="BYA629" s="607"/>
      <c r="BYB629" s="607"/>
      <c r="BYV629" s="623"/>
      <c r="BYW629" s="607"/>
      <c r="BYX629" s="607"/>
      <c r="BZR629" s="623"/>
      <c r="BZS629" s="607"/>
      <c r="BZT629" s="607"/>
      <c r="CAN629" s="623"/>
      <c r="CAO629" s="607"/>
      <c r="CAP629" s="607"/>
      <c r="CBJ629" s="623"/>
      <c r="CBK629" s="607"/>
      <c r="CBL629" s="607"/>
      <c r="CCF629" s="623"/>
      <c r="CCG629" s="607"/>
      <c r="CCH629" s="607"/>
      <c r="CDB629" s="623"/>
      <c r="CDC629" s="607"/>
      <c r="CDD629" s="607"/>
      <c r="CDX629" s="623"/>
      <c r="CDY629" s="607"/>
      <c r="CDZ629" s="607"/>
      <c r="CET629" s="623"/>
      <c r="CEU629" s="607"/>
      <c r="CEV629" s="607"/>
      <c r="CFP629" s="623"/>
      <c r="CFQ629" s="607"/>
      <c r="CFR629" s="607"/>
      <c r="CGL629" s="623"/>
      <c r="CGM629" s="607"/>
      <c r="CGN629" s="607"/>
      <c r="CHH629" s="623"/>
      <c r="CHI629" s="607"/>
      <c r="CHJ629" s="607"/>
      <c r="CID629" s="623"/>
      <c r="CIE629" s="607"/>
      <c r="CIF629" s="607"/>
      <c r="CIZ629" s="623"/>
      <c r="CJA629" s="607"/>
      <c r="CJB629" s="607"/>
      <c r="CJV629" s="623"/>
      <c r="CJW629" s="607"/>
      <c r="CJX629" s="607"/>
      <c r="CKR629" s="623"/>
      <c r="CKS629" s="607"/>
      <c r="CKT629" s="607"/>
      <c r="CLN629" s="623"/>
      <c r="CLO629" s="607"/>
      <c r="CLP629" s="607"/>
      <c r="CMJ629" s="623"/>
      <c r="CMK629" s="607"/>
      <c r="CML629" s="607"/>
      <c r="CNF629" s="623"/>
      <c r="CNG629" s="607"/>
      <c r="CNH629" s="607"/>
      <c r="COB629" s="623"/>
      <c r="COC629" s="607"/>
      <c r="COD629" s="607"/>
      <c r="COX629" s="623"/>
      <c r="COY629" s="607"/>
      <c r="COZ629" s="607"/>
      <c r="CPT629" s="623"/>
      <c r="CPU629" s="607"/>
      <c r="CPV629" s="607"/>
      <c r="CQP629" s="623"/>
      <c r="CQQ629" s="607"/>
      <c r="CQR629" s="607"/>
      <c r="CRL629" s="623"/>
      <c r="CRM629" s="607"/>
      <c r="CRN629" s="607"/>
      <c r="CSH629" s="623"/>
      <c r="CSI629" s="607"/>
      <c r="CSJ629" s="607"/>
      <c r="CTD629" s="623"/>
      <c r="CTE629" s="607"/>
      <c r="CTF629" s="607"/>
      <c r="CTZ629" s="623"/>
      <c r="CUA629" s="607"/>
      <c r="CUB629" s="607"/>
      <c r="CUV629" s="623"/>
      <c r="CUW629" s="607"/>
      <c r="CUX629" s="607"/>
      <c r="CVR629" s="623"/>
      <c r="CVS629" s="607"/>
      <c r="CVT629" s="607"/>
      <c r="CWN629" s="623"/>
      <c r="CWO629" s="607"/>
      <c r="CWP629" s="607"/>
      <c r="CXJ629" s="623"/>
      <c r="CXK629" s="607"/>
      <c r="CXL629" s="607"/>
      <c r="CYF629" s="623"/>
      <c r="CYG629" s="607"/>
      <c r="CYH629" s="607"/>
      <c r="CZB629" s="623"/>
      <c r="CZC629" s="607"/>
      <c r="CZD629" s="607"/>
      <c r="CZX629" s="623"/>
      <c r="CZY629" s="607"/>
      <c r="CZZ629" s="607"/>
      <c r="DAT629" s="623"/>
      <c r="DAU629" s="607"/>
      <c r="DAV629" s="607"/>
      <c r="DBP629" s="623"/>
      <c r="DBQ629" s="607"/>
      <c r="DBR629" s="607"/>
      <c r="DCL629" s="623"/>
      <c r="DCM629" s="607"/>
      <c r="DCN629" s="607"/>
      <c r="DDH629" s="623"/>
      <c r="DDI629" s="607"/>
      <c r="DDJ629" s="607"/>
      <c r="DED629" s="623"/>
      <c r="DEE629" s="607"/>
      <c r="DEF629" s="607"/>
      <c r="DEZ629" s="623"/>
      <c r="DFA629" s="607"/>
      <c r="DFB629" s="607"/>
      <c r="DFV629" s="623"/>
      <c r="DFW629" s="607"/>
      <c r="DFX629" s="607"/>
      <c r="DGR629" s="623"/>
      <c r="DGS629" s="607"/>
      <c r="DGT629" s="607"/>
      <c r="DHN629" s="623"/>
      <c r="DHO629" s="607"/>
      <c r="DHP629" s="607"/>
      <c r="DIJ629" s="623"/>
      <c r="DIK629" s="607"/>
      <c r="DIL629" s="607"/>
      <c r="DJF629" s="623"/>
      <c r="DJG629" s="607"/>
      <c r="DJH629" s="607"/>
      <c r="DKB629" s="623"/>
      <c r="DKC629" s="607"/>
      <c r="DKD629" s="607"/>
      <c r="DKX629" s="623"/>
      <c r="DKY629" s="607"/>
      <c r="DKZ629" s="607"/>
      <c r="DLT629" s="623"/>
      <c r="DLU629" s="607"/>
      <c r="DLV629" s="607"/>
      <c r="DMP629" s="623"/>
      <c r="DMQ629" s="607"/>
      <c r="DMR629" s="607"/>
      <c r="DNL629" s="623"/>
      <c r="DNM629" s="607"/>
      <c r="DNN629" s="607"/>
      <c r="DOH629" s="623"/>
      <c r="DOI629" s="607"/>
      <c r="DOJ629" s="607"/>
      <c r="DPD629" s="623"/>
      <c r="DPE629" s="607"/>
      <c r="DPF629" s="607"/>
      <c r="DPZ629" s="623"/>
      <c r="DQA629" s="607"/>
      <c r="DQB629" s="607"/>
      <c r="DQV629" s="623"/>
      <c r="DQW629" s="607"/>
      <c r="DQX629" s="607"/>
      <c r="DRR629" s="623"/>
      <c r="DRS629" s="607"/>
      <c r="DRT629" s="607"/>
      <c r="DSN629" s="623"/>
      <c r="DSO629" s="607"/>
      <c r="DSP629" s="607"/>
      <c r="DTJ629" s="623"/>
      <c r="DTK629" s="607"/>
      <c r="DTL629" s="607"/>
      <c r="DUF629" s="623"/>
      <c r="DUG629" s="607"/>
      <c r="DUH629" s="607"/>
      <c r="DVB629" s="623"/>
      <c r="DVC629" s="607"/>
      <c r="DVD629" s="607"/>
      <c r="DVX629" s="623"/>
      <c r="DVY629" s="607"/>
      <c r="DVZ629" s="607"/>
      <c r="DWT629" s="623"/>
      <c r="DWU629" s="607"/>
      <c r="DWV629" s="607"/>
      <c r="DXP629" s="623"/>
      <c r="DXQ629" s="607"/>
      <c r="DXR629" s="607"/>
      <c r="DYL629" s="623"/>
      <c r="DYM629" s="607"/>
      <c r="DYN629" s="607"/>
      <c r="DZH629" s="623"/>
      <c r="DZI629" s="607"/>
      <c r="DZJ629" s="607"/>
      <c r="EAD629" s="623"/>
      <c r="EAE629" s="607"/>
      <c r="EAF629" s="607"/>
      <c r="EAZ629" s="623"/>
      <c r="EBA629" s="607"/>
      <c r="EBB629" s="607"/>
      <c r="EBV629" s="623"/>
      <c r="EBW629" s="607"/>
      <c r="EBX629" s="607"/>
      <c r="ECR629" s="623"/>
      <c r="ECS629" s="607"/>
      <c r="ECT629" s="607"/>
      <c r="EDN629" s="623"/>
      <c r="EDO629" s="607"/>
      <c r="EDP629" s="607"/>
      <c r="EEJ629" s="623"/>
      <c r="EEK629" s="607"/>
      <c r="EEL629" s="607"/>
      <c r="EFF629" s="623"/>
      <c r="EFG629" s="607"/>
      <c r="EFH629" s="607"/>
      <c r="EGB629" s="623"/>
      <c r="EGC629" s="607"/>
      <c r="EGD629" s="607"/>
      <c r="EGX629" s="623"/>
      <c r="EGY629" s="607"/>
      <c r="EGZ629" s="607"/>
      <c r="EHT629" s="623"/>
      <c r="EHU629" s="607"/>
      <c r="EHV629" s="607"/>
      <c r="EIP629" s="623"/>
      <c r="EIQ629" s="607"/>
      <c r="EIR629" s="607"/>
      <c r="EJL629" s="623"/>
      <c r="EJM629" s="607"/>
      <c r="EJN629" s="607"/>
      <c r="EKH629" s="623"/>
      <c r="EKI629" s="607"/>
      <c r="EKJ629" s="607"/>
      <c r="ELD629" s="623"/>
      <c r="ELE629" s="607"/>
      <c r="ELF629" s="607"/>
      <c r="ELZ629" s="623"/>
      <c r="EMA629" s="607"/>
      <c r="EMB629" s="607"/>
      <c r="EMV629" s="623"/>
      <c r="EMW629" s="607"/>
      <c r="EMX629" s="607"/>
      <c r="ENR629" s="623"/>
      <c r="ENS629" s="607"/>
      <c r="ENT629" s="607"/>
      <c r="EON629" s="623"/>
      <c r="EOO629" s="607"/>
      <c r="EOP629" s="607"/>
      <c r="EPJ629" s="623"/>
      <c r="EPK629" s="607"/>
      <c r="EPL629" s="607"/>
      <c r="EQF629" s="623"/>
      <c r="EQG629" s="607"/>
      <c r="EQH629" s="607"/>
      <c r="ERB629" s="623"/>
      <c r="ERC629" s="607"/>
      <c r="ERD629" s="607"/>
      <c r="ERX629" s="623"/>
      <c r="ERY629" s="607"/>
      <c r="ERZ629" s="607"/>
      <c r="EST629" s="623"/>
      <c r="ESU629" s="607"/>
      <c r="ESV629" s="607"/>
      <c r="ETP629" s="623"/>
      <c r="ETQ629" s="607"/>
      <c r="ETR629" s="607"/>
      <c r="EUL629" s="623"/>
      <c r="EUM629" s="607"/>
      <c r="EUN629" s="607"/>
      <c r="EVH629" s="623"/>
      <c r="EVI629" s="607"/>
      <c r="EVJ629" s="607"/>
      <c r="EWD629" s="623"/>
      <c r="EWE629" s="607"/>
      <c r="EWF629" s="607"/>
      <c r="EWZ629" s="623"/>
      <c r="EXA629" s="607"/>
      <c r="EXB629" s="607"/>
      <c r="EXV629" s="623"/>
      <c r="EXW629" s="607"/>
      <c r="EXX629" s="607"/>
      <c r="EYR629" s="623"/>
      <c r="EYS629" s="607"/>
      <c r="EYT629" s="607"/>
      <c r="EZN629" s="623"/>
      <c r="EZO629" s="607"/>
      <c r="EZP629" s="607"/>
      <c r="FAJ629" s="623"/>
      <c r="FAK629" s="607"/>
      <c r="FAL629" s="607"/>
      <c r="FBF629" s="623"/>
      <c r="FBG629" s="607"/>
      <c r="FBH629" s="607"/>
      <c r="FCB629" s="623"/>
      <c r="FCC629" s="607"/>
      <c r="FCD629" s="607"/>
      <c r="FCX629" s="623"/>
      <c r="FCY629" s="607"/>
      <c r="FCZ629" s="607"/>
      <c r="FDT629" s="623"/>
      <c r="FDU629" s="607"/>
      <c r="FDV629" s="607"/>
      <c r="FEP629" s="623"/>
      <c r="FEQ629" s="607"/>
      <c r="FER629" s="607"/>
      <c r="FFL629" s="623"/>
      <c r="FFM629" s="607"/>
      <c r="FFN629" s="607"/>
      <c r="FGH629" s="623"/>
      <c r="FGI629" s="607"/>
      <c r="FGJ629" s="607"/>
      <c r="FHD629" s="623"/>
      <c r="FHE629" s="607"/>
      <c r="FHF629" s="607"/>
      <c r="FHZ629" s="623"/>
      <c r="FIA629" s="607"/>
      <c r="FIB629" s="607"/>
      <c r="FIV629" s="623"/>
      <c r="FIW629" s="607"/>
      <c r="FIX629" s="607"/>
      <c r="FJR629" s="623"/>
      <c r="FJS629" s="607"/>
      <c r="FJT629" s="607"/>
      <c r="FKN629" s="623"/>
      <c r="FKO629" s="607"/>
      <c r="FKP629" s="607"/>
      <c r="FLJ629" s="623"/>
      <c r="FLK629" s="607"/>
      <c r="FLL629" s="607"/>
      <c r="FMF629" s="623"/>
      <c r="FMG629" s="607"/>
      <c r="FMH629" s="607"/>
      <c r="FNB629" s="623"/>
      <c r="FNC629" s="607"/>
      <c r="FND629" s="607"/>
      <c r="FNX629" s="623"/>
      <c r="FNY629" s="607"/>
      <c r="FNZ629" s="607"/>
      <c r="FOT629" s="623"/>
      <c r="FOU629" s="607"/>
      <c r="FOV629" s="607"/>
      <c r="FPP629" s="623"/>
      <c r="FPQ629" s="607"/>
      <c r="FPR629" s="607"/>
      <c r="FQL629" s="623"/>
      <c r="FQM629" s="607"/>
      <c r="FQN629" s="607"/>
      <c r="FRH629" s="623"/>
      <c r="FRI629" s="607"/>
      <c r="FRJ629" s="607"/>
      <c r="FSD629" s="623"/>
      <c r="FSE629" s="607"/>
      <c r="FSF629" s="607"/>
      <c r="FSZ629" s="623"/>
      <c r="FTA629" s="607"/>
      <c r="FTB629" s="607"/>
      <c r="FTV629" s="623"/>
      <c r="FTW629" s="607"/>
      <c r="FTX629" s="607"/>
      <c r="FUR629" s="623"/>
      <c r="FUS629" s="607"/>
      <c r="FUT629" s="607"/>
      <c r="FVN629" s="623"/>
      <c r="FVO629" s="607"/>
      <c r="FVP629" s="607"/>
      <c r="FWJ629" s="623"/>
      <c r="FWK629" s="607"/>
      <c r="FWL629" s="607"/>
      <c r="FXF629" s="623"/>
      <c r="FXG629" s="607"/>
      <c r="FXH629" s="607"/>
      <c r="FYB629" s="623"/>
      <c r="FYC629" s="607"/>
      <c r="FYD629" s="607"/>
      <c r="FYX629" s="623"/>
      <c r="FYY629" s="607"/>
      <c r="FYZ629" s="607"/>
      <c r="FZT629" s="623"/>
      <c r="FZU629" s="607"/>
      <c r="FZV629" s="607"/>
      <c r="GAP629" s="623"/>
      <c r="GAQ629" s="607"/>
      <c r="GAR629" s="607"/>
      <c r="GBL629" s="623"/>
      <c r="GBM629" s="607"/>
      <c r="GBN629" s="607"/>
      <c r="GCH629" s="623"/>
      <c r="GCI629" s="607"/>
      <c r="GCJ629" s="607"/>
      <c r="GDD629" s="623"/>
      <c r="GDE629" s="607"/>
      <c r="GDF629" s="607"/>
      <c r="GDZ629" s="623"/>
      <c r="GEA629" s="607"/>
      <c r="GEB629" s="607"/>
      <c r="GEV629" s="623"/>
      <c r="GEW629" s="607"/>
      <c r="GEX629" s="607"/>
      <c r="GFR629" s="623"/>
      <c r="GFS629" s="607"/>
      <c r="GFT629" s="607"/>
      <c r="GGN629" s="623"/>
      <c r="GGO629" s="607"/>
      <c r="GGP629" s="607"/>
      <c r="GHJ629" s="623"/>
      <c r="GHK629" s="607"/>
      <c r="GHL629" s="607"/>
      <c r="GIF629" s="623"/>
      <c r="GIG629" s="607"/>
      <c r="GIH629" s="607"/>
      <c r="GJB629" s="623"/>
      <c r="GJC629" s="607"/>
      <c r="GJD629" s="607"/>
      <c r="GJX629" s="623"/>
      <c r="GJY629" s="607"/>
      <c r="GJZ629" s="607"/>
      <c r="GKT629" s="623"/>
      <c r="GKU629" s="607"/>
      <c r="GKV629" s="607"/>
      <c r="GLP629" s="623"/>
      <c r="GLQ629" s="607"/>
      <c r="GLR629" s="607"/>
      <c r="GML629" s="623"/>
      <c r="GMM629" s="607"/>
      <c r="GMN629" s="607"/>
      <c r="GNH629" s="623"/>
      <c r="GNI629" s="607"/>
      <c r="GNJ629" s="607"/>
      <c r="GOD629" s="623"/>
      <c r="GOE629" s="607"/>
      <c r="GOF629" s="607"/>
      <c r="GOZ629" s="623"/>
      <c r="GPA629" s="607"/>
      <c r="GPB629" s="607"/>
      <c r="GPV629" s="623"/>
      <c r="GPW629" s="607"/>
      <c r="GPX629" s="607"/>
      <c r="GQR629" s="623"/>
      <c r="GQS629" s="607"/>
      <c r="GQT629" s="607"/>
      <c r="GRN629" s="623"/>
      <c r="GRO629" s="607"/>
      <c r="GRP629" s="607"/>
      <c r="GSJ629" s="623"/>
      <c r="GSK629" s="607"/>
      <c r="GSL629" s="607"/>
      <c r="GTF629" s="623"/>
      <c r="GTG629" s="607"/>
      <c r="GTH629" s="607"/>
      <c r="GUB629" s="623"/>
      <c r="GUC629" s="607"/>
      <c r="GUD629" s="607"/>
      <c r="GUX629" s="623"/>
      <c r="GUY629" s="607"/>
      <c r="GUZ629" s="607"/>
      <c r="GVT629" s="623"/>
      <c r="GVU629" s="607"/>
      <c r="GVV629" s="607"/>
      <c r="GWP629" s="623"/>
      <c r="GWQ629" s="607"/>
      <c r="GWR629" s="607"/>
      <c r="GXL629" s="623"/>
      <c r="GXM629" s="607"/>
      <c r="GXN629" s="607"/>
      <c r="GYH629" s="623"/>
      <c r="GYI629" s="607"/>
      <c r="GYJ629" s="607"/>
      <c r="GZD629" s="623"/>
      <c r="GZE629" s="607"/>
      <c r="GZF629" s="607"/>
      <c r="GZZ629" s="623"/>
      <c r="HAA629" s="607"/>
      <c r="HAB629" s="607"/>
      <c r="HAV629" s="623"/>
      <c r="HAW629" s="607"/>
      <c r="HAX629" s="607"/>
      <c r="HBR629" s="623"/>
      <c r="HBS629" s="607"/>
      <c r="HBT629" s="607"/>
      <c r="HCN629" s="623"/>
      <c r="HCO629" s="607"/>
      <c r="HCP629" s="607"/>
      <c r="HDJ629" s="623"/>
      <c r="HDK629" s="607"/>
      <c r="HDL629" s="607"/>
      <c r="HEF629" s="623"/>
      <c r="HEG629" s="607"/>
      <c r="HEH629" s="607"/>
      <c r="HFB629" s="623"/>
      <c r="HFC629" s="607"/>
      <c r="HFD629" s="607"/>
      <c r="HFX629" s="623"/>
      <c r="HFY629" s="607"/>
      <c r="HFZ629" s="607"/>
      <c r="HGT629" s="623"/>
      <c r="HGU629" s="607"/>
      <c r="HGV629" s="607"/>
      <c r="HHP629" s="623"/>
      <c r="HHQ629" s="607"/>
      <c r="HHR629" s="607"/>
      <c r="HIL629" s="623"/>
      <c r="HIM629" s="607"/>
      <c r="HIN629" s="607"/>
      <c r="HJH629" s="623"/>
      <c r="HJI629" s="607"/>
      <c r="HJJ629" s="607"/>
      <c r="HKD629" s="623"/>
      <c r="HKE629" s="607"/>
      <c r="HKF629" s="607"/>
      <c r="HKZ629" s="623"/>
      <c r="HLA629" s="607"/>
      <c r="HLB629" s="607"/>
      <c r="HLV629" s="623"/>
      <c r="HLW629" s="607"/>
      <c r="HLX629" s="607"/>
      <c r="HMR629" s="623"/>
      <c r="HMS629" s="607"/>
      <c r="HMT629" s="607"/>
      <c r="HNN629" s="623"/>
      <c r="HNO629" s="607"/>
      <c r="HNP629" s="607"/>
      <c r="HOJ629" s="623"/>
      <c r="HOK629" s="607"/>
      <c r="HOL629" s="607"/>
      <c r="HPF629" s="623"/>
      <c r="HPG629" s="607"/>
      <c r="HPH629" s="607"/>
      <c r="HQB629" s="623"/>
      <c r="HQC629" s="607"/>
      <c r="HQD629" s="607"/>
      <c r="HQX629" s="623"/>
      <c r="HQY629" s="607"/>
      <c r="HQZ629" s="607"/>
      <c r="HRT629" s="623"/>
      <c r="HRU629" s="607"/>
      <c r="HRV629" s="607"/>
      <c r="HSP629" s="623"/>
      <c r="HSQ629" s="607"/>
      <c r="HSR629" s="607"/>
      <c r="HTL629" s="623"/>
      <c r="HTM629" s="607"/>
      <c r="HTN629" s="607"/>
      <c r="HUH629" s="623"/>
      <c r="HUI629" s="607"/>
      <c r="HUJ629" s="607"/>
      <c r="HVD629" s="623"/>
      <c r="HVE629" s="607"/>
      <c r="HVF629" s="607"/>
      <c r="HVZ629" s="623"/>
      <c r="HWA629" s="607"/>
      <c r="HWB629" s="607"/>
      <c r="HWV629" s="623"/>
      <c r="HWW629" s="607"/>
      <c r="HWX629" s="607"/>
      <c r="HXR629" s="623"/>
      <c r="HXS629" s="607"/>
      <c r="HXT629" s="607"/>
      <c r="HYN629" s="623"/>
      <c r="HYO629" s="607"/>
      <c r="HYP629" s="607"/>
      <c r="HZJ629" s="623"/>
      <c r="HZK629" s="607"/>
      <c r="HZL629" s="607"/>
      <c r="IAF629" s="623"/>
      <c r="IAG629" s="607"/>
      <c r="IAH629" s="607"/>
      <c r="IBB629" s="623"/>
      <c r="IBC629" s="607"/>
      <c r="IBD629" s="607"/>
      <c r="IBX629" s="623"/>
      <c r="IBY629" s="607"/>
      <c r="IBZ629" s="607"/>
      <c r="ICT629" s="623"/>
      <c r="ICU629" s="607"/>
      <c r="ICV629" s="607"/>
      <c r="IDP629" s="623"/>
      <c r="IDQ629" s="607"/>
      <c r="IDR629" s="607"/>
      <c r="IEL629" s="623"/>
      <c r="IEM629" s="607"/>
      <c r="IEN629" s="607"/>
      <c r="IFH629" s="623"/>
      <c r="IFI629" s="607"/>
      <c r="IFJ629" s="607"/>
      <c r="IGD629" s="623"/>
      <c r="IGE629" s="607"/>
      <c r="IGF629" s="607"/>
      <c r="IGZ629" s="623"/>
      <c r="IHA629" s="607"/>
      <c r="IHB629" s="607"/>
      <c r="IHV629" s="623"/>
      <c r="IHW629" s="607"/>
      <c r="IHX629" s="607"/>
      <c r="IIR629" s="623"/>
      <c r="IIS629" s="607"/>
      <c r="IIT629" s="607"/>
      <c r="IJN629" s="623"/>
      <c r="IJO629" s="607"/>
      <c r="IJP629" s="607"/>
      <c r="IKJ629" s="623"/>
      <c r="IKK629" s="607"/>
      <c r="IKL629" s="607"/>
      <c r="ILF629" s="623"/>
      <c r="ILG629" s="607"/>
      <c r="ILH629" s="607"/>
      <c r="IMB629" s="623"/>
      <c r="IMC629" s="607"/>
      <c r="IMD629" s="607"/>
      <c r="IMX629" s="623"/>
      <c r="IMY629" s="607"/>
      <c r="IMZ629" s="607"/>
      <c r="INT629" s="623"/>
      <c r="INU629" s="607"/>
      <c r="INV629" s="607"/>
      <c r="IOP629" s="623"/>
      <c r="IOQ629" s="607"/>
      <c r="IOR629" s="607"/>
      <c r="IPL629" s="623"/>
      <c r="IPM629" s="607"/>
      <c r="IPN629" s="607"/>
      <c r="IQH629" s="623"/>
      <c r="IQI629" s="607"/>
      <c r="IQJ629" s="607"/>
      <c r="IRD629" s="623"/>
      <c r="IRE629" s="607"/>
      <c r="IRF629" s="607"/>
      <c r="IRZ629" s="623"/>
      <c r="ISA629" s="607"/>
      <c r="ISB629" s="607"/>
      <c r="ISV629" s="623"/>
      <c r="ISW629" s="607"/>
      <c r="ISX629" s="607"/>
      <c r="ITR629" s="623"/>
      <c r="ITS629" s="607"/>
      <c r="ITT629" s="607"/>
      <c r="IUN629" s="623"/>
      <c r="IUO629" s="607"/>
      <c r="IUP629" s="607"/>
      <c r="IVJ629" s="623"/>
      <c r="IVK629" s="607"/>
      <c r="IVL629" s="607"/>
      <c r="IWF629" s="623"/>
      <c r="IWG629" s="607"/>
      <c r="IWH629" s="607"/>
      <c r="IXB629" s="623"/>
      <c r="IXC629" s="607"/>
      <c r="IXD629" s="607"/>
      <c r="IXX629" s="623"/>
      <c r="IXY629" s="607"/>
      <c r="IXZ629" s="607"/>
      <c r="IYT629" s="623"/>
      <c r="IYU629" s="607"/>
      <c r="IYV629" s="607"/>
      <c r="IZP629" s="623"/>
      <c r="IZQ629" s="607"/>
      <c r="IZR629" s="607"/>
      <c r="JAL629" s="623"/>
      <c r="JAM629" s="607"/>
      <c r="JAN629" s="607"/>
      <c r="JBH629" s="623"/>
      <c r="JBI629" s="607"/>
      <c r="JBJ629" s="607"/>
      <c r="JCD629" s="623"/>
      <c r="JCE629" s="607"/>
      <c r="JCF629" s="607"/>
      <c r="JCZ629" s="623"/>
      <c r="JDA629" s="607"/>
      <c r="JDB629" s="607"/>
      <c r="JDV629" s="623"/>
      <c r="JDW629" s="607"/>
      <c r="JDX629" s="607"/>
      <c r="JER629" s="623"/>
      <c r="JES629" s="607"/>
      <c r="JET629" s="607"/>
      <c r="JFN629" s="623"/>
      <c r="JFO629" s="607"/>
      <c r="JFP629" s="607"/>
      <c r="JGJ629" s="623"/>
      <c r="JGK629" s="607"/>
      <c r="JGL629" s="607"/>
      <c r="JHF629" s="623"/>
      <c r="JHG629" s="607"/>
      <c r="JHH629" s="607"/>
      <c r="JIB629" s="623"/>
      <c r="JIC629" s="607"/>
      <c r="JID629" s="607"/>
      <c r="JIX629" s="623"/>
      <c r="JIY629" s="607"/>
      <c r="JIZ629" s="607"/>
      <c r="JJT629" s="623"/>
      <c r="JJU629" s="607"/>
      <c r="JJV629" s="607"/>
      <c r="JKP629" s="623"/>
      <c r="JKQ629" s="607"/>
      <c r="JKR629" s="607"/>
      <c r="JLL629" s="623"/>
      <c r="JLM629" s="607"/>
      <c r="JLN629" s="607"/>
      <c r="JMH629" s="623"/>
      <c r="JMI629" s="607"/>
      <c r="JMJ629" s="607"/>
      <c r="JND629" s="623"/>
      <c r="JNE629" s="607"/>
      <c r="JNF629" s="607"/>
      <c r="JNZ629" s="623"/>
      <c r="JOA629" s="607"/>
      <c r="JOB629" s="607"/>
      <c r="JOV629" s="623"/>
      <c r="JOW629" s="607"/>
      <c r="JOX629" s="607"/>
      <c r="JPR629" s="623"/>
      <c r="JPS629" s="607"/>
      <c r="JPT629" s="607"/>
      <c r="JQN629" s="623"/>
      <c r="JQO629" s="607"/>
      <c r="JQP629" s="607"/>
      <c r="JRJ629" s="623"/>
      <c r="JRK629" s="607"/>
      <c r="JRL629" s="607"/>
      <c r="JSF629" s="623"/>
      <c r="JSG629" s="607"/>
      <c r="JSH629" s="607"/>
      <c r="JTB629" s="623"/>
      <c r="JTC629" s="607"/>
      <c r="JTD629" s="607"/>
      <c r="JTX629" s="623"/>
      <c r="JTY629" s="607"/>
      <c r="JTZ629" s="607"/>
      <c r="JUT629" s="623"/>
      <c r="JUU629" s="607"/>
      <c r="JUV629" s="607"/>
      <c r="JVP629" s="623"/>
      <c r="JVQ629" s="607"/>
      <c r="JVR629" s="607"/>
      <c r="JWL629" s="623"/>
      <c r="JWM629" s="607"/>
      <c r="JWN629" s="607"/>
      <c r="JXH629" s="623"/>
      <c r="JXI629" s="607"/>
      <c r="JXJ629" s="607"/>
      <c r="JYD629" s="623"/>
      <c r="JYE629" s="607"/>
      <c r="JYF629" s="607"/>
      <c r="JYZ629" s="623"/>
      <c r="JZA629" s="607"/>
      <c r="JZB629" s="607"/>
      <c r="JZV629" s="623"/>
      <c r="JZW629" s="607"/>
      <c r="JZX629" s="607"/>
      <c r="KAR629" s="623"/>
      <c r="KAS629" s="607"/>
      <c r="KAT629" s="607"/>
      <c r="KBN629" s="623"/>
      <c r="KBO629" s="607"/>
      <c r="KBP629" s="607"/>
      <c r="KCJ629" s="623"/>
      <c r="KCK629" s="607"/>
      <c r="KCL629" s="607"/>
      <c r="KDF629" s="623"/>
      <c r="KDG629" s="607"/>
      <c r="KDH629" s="607"/>
      <c r="KEB629" s="623"/>
      <c r="KEC629" s="607"/>
      <c r="KED629" s="607"/>
      <c r="KEX629" s="623"/>
      <c r="KEY629" s="607"/>
      <c r="KEZ629" s="607"/>
      <c r="KFT629" s="623"/>
      <c r="KFU629" s="607"/>
      <c r="KFV629" s="607"/>
      <c r="KGP629" s="623"/>
      <c r="KGQ629" s="607"/>
      <c r="KGR629" s="607"/>
      <c r="KHL629" s="623"/>
      <c r="KHM629" s="607"/>
      <c r="KHN629" s="607"/>
      <c r="KIH629" s="623"/>
      <c r="KII629" s="607"/>
      <c r="KIJ629" s="607"/>
      <c r="KJD629" s="623"/>
      <c r="KJE629" s="607"/>
      <c r="KJF629" s="607"/>
      <c r="KJZ629" s="623"/>
      <c r="KKA629" s="607"/>
      <c r="KKB629" s="607"/>
      <c r="KKV629" s="623"/>
      <c r="KKW629" s="607"/>
      <c r="KKX629" s="607"/>
      <c r="KLR629" s="623"/>
      <c r="KLS629" s="607"/>
      <c r="KLT629" s="607"/>
      <c r="KMN629" s="623"/>
      <c r="KMO629" s="607"/>
      <c r="KMP629" s="607"/>
      <c r="KNJ629" s="623"/>
      <c r="KNK629" s="607"/>
      <c r="KNL629" s="607"/>
      <c r="KOF629" s="623"/>
      <c r="KOG629" s="607"/>
      <c r="KOH629" s="607"/>
      <c r="KPB629" s="623"/>
      <c r="KPC629" s="607"/>
      <c r="KPD629" s="607"/>
      <c r="KPX629" s="623"/>
      <c r="KPY629" s="607"/>
      <c r="KPZ629" s="607"/>
      <c r="KQT629" s="623"/>
      <c r="KQU629" s="607"/>
      <c r="KQV629" s="607"/>
      <c r="KRP629" s="623"/>
      <c r="KRQ629" s="607"/>
      <c r="KRR629" s="607"/>
      <c r="KSL629" s="623"/>
      <c r="KSM629" s="607"/>
      <c r="KSN629" s="607"/>
      <c r="KTH629" s="623"/>
      <c r="KTI629" s="607"/>
      <c r="KTJ629" s="607"/>
      <c r="KUD629" s="623"/>
      <c r="KUE629" s="607"/>
      <c r="KUF629" s="607"/>
      <c r="KUZ629" s="623"/>
      <c r="KVA629" s="607"/>
      <c r="KVB629" s="607"/>
      <c r="KVV629" s="623"/>
      <c r="KVW629" s="607"/>
      <c r="KVX629" s="607"/>
      <c r="KWR629" s="623"/>
      <c r="KWS629" s="607"/>
      <c r="KWT629" s="607"/>
      <c r="KXN629" s="623"/>
      <c r="KXO629" s="607"/>
      <c r="KXP629" s="607"/>
      <c r="KYJ629" s="623"/>
      <c r="KYK629" s="607"/>
      <c r="KYL629" s="607"/>
      <c r="KZF629" s="623"/>
      <c r="KZG629" s="607"/>
      <c r="KZH629" s="607"/>
      <c r="LAB629" s="623"/>
      <c r="LAC629" s="607"/>
      <c r="LAD629" s="607"/>
      <c r="LAX629" s="623"/>
      <c r="LAY629" s="607"/>
      <c r="LAZ629" s="607"/>
      <c r="LBT629" s="623"/>
      <c r="LBU629" s="607"/>
      <c r="LBV629" s="607"/>
      <c r="LCP629" s="623"/>
      <c r="LCQ629" s="607"/>
      <c r="LCR629" s="607"/>
      <c r="LDL629" s="623"/>
      <c r="LDM629" s="607"/>
      <c r="LDN629" s="607"/>
      <c r="LEH629" s="623"/>
      <c r="LEI629" s="607"/>
      <c r="LEJ629" s="607"/>
      <c r="LFD629" s="623"/>
      <c r="LFE629" s="607"/>
      <c r="LFF629" s="607"/>
      <c r="LFZ629" s="623"/>
      <c r="LGA629" s="607"/>
      <c r="LGB629" s="607"/>
      <c r="LGV629" s="623"/>
      <c r="LGW629" s="607"/>
      <c r="LGX629" s="607"/>
      <c r="LHR629" s="623"/>
      <c r="LHS629" s="607"/>
      <c r="LHT629" s="607"/>
      <c r="LIN629" s="623"/>
      <c r="LIO629" s="607"/>
      <c r="LIP629" s="607"/>
      <c r="LJJ629" s="623"/>
      <c r="LJK629" s="607"/>
      <c r="LJL629" s="607"/>
      <c r="LKF629" s="623"/>
      <c r="LKG629" s="607"/>
      <c r="LKH629" s="607"/>
      <c r="LLB629" s="623"/>
      <c r="LLC629" s="607"/>
      <c r="LLD629" s="607"/>
      <c r="LLX629" s="623"/>
      <c r="LLY629" s="607"/>
      <c r="LLZ629" s="607"/>
      <c r="LMT629" s="623"/>
      <c r="LMU629" s="607"/>
      <c r="LMV629" s="607"/>
      <c r="LNP629" s="623"/>
      <c r="LNQ629" s="607"/>
      <c r="LNR629" s="607"/>
      <c r="LOL629" s="623"/>
      <c r="LOM629" s="607"/>
      <c r="LON629" s="607"/>
      <c r="LPH629" s="623"/>
      <c r="LPI629" s="607"/>
      <c r="LPJ629" s="607"/>
      <c r="LQD629" s="623"/>
      <c r="LQE629" s="607"/>
      <c r="LQF629" s="607"/>
      <c r="LQZ629" s="623"/>
      <c r="LRA629" s="607"/>
      <c r="LRB629" s="607"/>
      <c r="LRV629" s="623"/>
      <c r="LRW629" s="607"/>
      <c r="LRX629" s="607"/>
      <c r="LSR629" s="623"/>
      <c r="LSS629" s="607"/>
      <c r="LST629" s="607"/>
      <c r="LTN629" s="623"/>
      <c r="LTO629" s="607"/>
      <c r="LTP629" s="607"/>
      <c r="LUJ629" s="623"/>
      <c r="LUK629" s="607"/>
      <c r="LUL629" s="607"/>
      <c r="LVF629" s="623"/>
      <c r="LVG629" s="607"/>
      <c r="LVH629" s="607"/>
      <c r="LWB629" s="623"/>
      <c r="LWC629" s="607"/>
      <c r="LWD629" s="607"/>
      <c r="LWX629" s="623"/>
      <c r="LWY629" s="607"/>
      <c r="LWZ629" s="607"/>
      <c r="LXT629" s="623"/>
      <c r="LXU629" s="607"/>
      <c r="LXV629" s="607"/>
      <c r="LYP629" s="623"/>
      <c r="LYQ629" s="607"/>
      <c r="LYR629" s="607"/>
      <c r="LZL629" s="623"/>
      <c r="LZM629" s="607"/>
      <c r="LZN629" s="607"/>
      <c r="MAH629" s="623"/>
      <c r="MAI629" s="607"/>
      <c r="MAJ629" s="607"/>
      <c r="MBD629" s="623"/>
      <c r="MBE629" s="607"/>
      <c r="MBF629" s="607"/>
      <c r="MBZ629" s="623"/>
      <c r="MCA629" s="607"/>
      <c r="MCB629" s="607"/>
      <c r="MCV629" s="623"/>
      <c r="MCW629" s="607"/>
      <c r="MCX629" s="607"/>
      <c r="MDR629" s="623"/>
      <c r="MDS629" s="607"/>
      <c r="MDT629" s="607"/>
      <c r="MEN629" s="623"/>
      <c r="MEO629" s="607"/>
      <c r="MEP629" s="607"/>
      <c r="MFJ629" s="623"/>
      <c r="MFK629" s="607"/>
      <c r="MFL629" s="607"/>
      <c r="MGF629" s="623"/>
      <c r="MGG629" s="607"/>
      <c r="MGH629" s="607"/>
      <c r="MHB629" s="623"/>
      <c r="MHC629" s="607"/>
      <c r="MHD629" s="607"/>
      <c r="MHX629" s="623"/>
      <c r="MHY629" s="607"/>
      <c r="MHZ629" s="607"/>
      <c r="MIT629" s="623"/>
      <c r="MIU629" s="607"/>
      <c r="MIV629" s="607"/>
      <c r="MJP629" s="623"/>
      <c r="MJQ629" s="607"/>
      <c r="MJR629" s="607"/>
      <c r="MKL629" s="623"/>
      <c r="MKM629" s="607"/>
      <c r="MKN629" s="607"/>
      <c r="MLH629" s="623"/>
      <c r="MLI629" s="607"/>
      <c r="MLJ629" s="607"/>
      <c r="MMD629" s="623"/>
      <c r="MME629" s="607"/>
      <c r="MMF629" s="607"/>
      <c r="MMZ629" s="623"/>
      <c r="MNA629" s="607"/>
      <c r="MNB629" s="607"/>
      <c r="MNV629" s="623"/>
      <c r="MNW629" s="607"/>
      <c r="MNX629" s="607"/>
      <c r="MOR629" s="623"/>
      <c r="MOS629" s="607"/>
      <c r="MOT629" s="607"/>
      <c r="MPN629" s="623"/>
      <c r="MPO629" s="607"/>
      <c r="MPP629" s="607"/>
      <c r="MQJ629" s="623"/>
      <c r="MQK629" s="607"/>
      <c r="MQL629" s="607"/>
      <c r="MRF629" s="623"/>
      <c r="MRG629" s="607"/>
      <c r="MRH629" s="607"/>
      <c r="MSB629" s="623"/>
      <c r="MSC629" s="607"/>
      <c r="MSD629" s="607"/>
      <c r="MSX629" s="623"/>
      <c r="MSY629" s="607"/>
      <c r="MSZ629" s="607"/>
      <c r="MTT629" s="623"/>
      <c r="MTU629" s="607"/>
      <c r="MTV629" s="607"/>
      <c r="MUP629" s="623"/>
      <c r="MUQ629" s="607"/>
      <c r="MUR629" s="607"/>
      <c r="MVL629" s="623"/>
      <c r="MVM629" s="607"/>
      <c r="MVN629" s="607"/>
      <c r="MWH629" s="623"/>
      <c r="MWI629" s="607"/>
      <c r="MWJ629" s="607"/>
      <c r="MXD629" s="623"/>
      <c r="MXE629" s="607"/>
      <c r="MXF629" s="607"/>
      <c r="MXZ629" s="623"/>
      <c r="MYA629" s="607"/>
      <c r="MYB629" s="607"/>
      <c r="MYV629" s="623"/>
      <c r="MYW629" s="607"/>
      <c r="MYX629" s="607"/>
      <c r="MZR629" s="623"/>
      <c r="MZS629" s="607"/>
      <c r="MZT629" s="607"/>
      <c r="NAN629" s="623"/>
      <c r="NAO629" s="607"/>
      <c r="NAP629" s="607"/>
      <c r="NBJ629" s="623"/>
      <c r="NBK629" s="607"/>
      <c r="NBL629" s="607"/>
      <c r="NCF629" s="623"/>
      <c r="NCG629" s="607"/>
      <c r="NCH629" s="607"/>
      <c r="NDB629" s="623"/>
      <c r="NDC629" s="607"/>
      <c r="NDD629" s="607"/>
      <c r="NDX629" s="623"/>
      <c r="NDY629" s="607"/>
      <c r="NDZ629" s="607"/>
      <c r="NET629" s="623"/>
      <c r="NEU629" s="607"/>
      <c r="NEV629" s="607"/>
      <c r="NFP629" s="623"/>
      <c r="NFQ629" s="607"/>
      <c r="NFR629" s="607"/>
      <c r="NGL629" s="623"/>
      <c r="NGM629" s="607"/>
      <c r="NGN629" s="607"/>
      <c r="NHH629" s="623"/>
      <c r="NHI629" s="607"/>
      <c r="NHJ629" s="607"/>
      <c r="NID629" s="623"/>
      <c r="NIE629" s="607"/>
      <c r="NIF629" s="607"/>
      <c r="NIZ629" s="623"/>
      <c r="NJA629" s="607"/>
      <c r="NJB629" s="607"/>
      <c r="NJV629" s="623"/>
      <c r="NJW629" s="607"/>
      <c r="NJX629" s="607"/>
      <c r="NKR629" s="623"/>
      <c r="NKS629" s="607"/>
      <c r="NKT629" s="607"/>
      <c r="NLN629" s="623"/>
      <c r="NLO629" s="607"/>
      <c r="NLP629" s="607"/>
      <c r="NMJ629" s="623"/>
      <c r="NMK629" s="607"/>
      <c r="NML629" s="607"/>
      <c r="NNF629" s="623"/>
      <c r="NNG629" s="607"/>
      <c r="NNH629" s="607"/>
      <c r="NOB629" s="623"/>
      <c r="NOC629" s="607"/>
      <c r="NOD629" s="607"/>
      <c r="NOX629" s="623"/>
      <c r="NOY629" s="607"/>
      <c r="NOZ629" s="607"/>
      <c r="NPT629" s="623"/>
      <c r="NPU629" s="607"/>
      <c r="NPV629" s="607"/>
      <c r="NQP629" s="623"/>
      <c r="NQQ629" s="607"/>
      <c r="NQR629" s="607"/>
      <c r="NRL629" s="623"/>
      <c r="NRM629" s="607"/>
      <c r="NRN629" s="607"/>
      <c r="NSH629" s="623"/>
      <c r="NSI629" s="607"/>
      <c r="NSJ629" s="607"/>
      <c r="NTD629" s="623"/>
      <c r="NTE629" s="607"/>
      <c r="NTF629" s="607"/>
      <c r="NTZ629" s="623"/>
      <c r="NUA629" s="607"/>
      <c r="NUB629" s="607"/>
      <c r="NUV629" s="623"/>
      <c r="NUW629" s="607"/>
      <c r="NUX629" s="607"/>
      <c r="NVR629" s="623"/>
      <c r="NVS629" s="607"/>
      <c r="NVT629" s="607"/>
      <c r="NWN629" s="623"/>
      <c r="NWO629" s="607"/>
      <c r="NWP629" s="607"/>
      <c r="NXJ629" s="623"/>
      <c r="NXK629" s="607"/>
      <c r="NXL629" s="607"/>
      <c r="NYF629" s="623"/>
      <c r="NYG629" s="607"/>
      <c r="NYH629" s="607"/>
      <c r="NZB629" s="623"/>
      <c r="NZC629" s="607"/>
      <c r="NZD629" s="607"/>
      <c r="NZX629" s="623"/>
      <c r="NZY629" s="607"/>
      <c r="NZZ629" s="607"/>
      <c r="OAT629" s="623"/>
      <c r="OAU629" s="607"/>
      <c r="OAV629" s="607"/>
      <c r="OBP629" s="623"/>
      <c r="OBQ629" s="607"/>
      <c r="OBR629" s="607"/>
      <c r="OCL629" s="623"/>
      <c r="OCM629" s="607"/>
      <c r="OCN629" s="607"/>
      <c r="ODH629" s="623"/>
      <c r="ODI629" s="607"/>
      <c r="ODJ629" s="607"/>
      <c r="OED629" s="623"/>
      <c r="OEE629" s="607"/>
      <c r="OEF629" s="607"/>
      <c r="OEZ629" s="623"/>
      <c r="OFA629" s="607"/>
      <c r="OFB629" s="607"/>
      <c r="OFV629" s="623"/>
      <c r="OFW629" s="607"/>
      <c r="OFX629" s="607"/>
      <c r="OGR629" s="623"/>
      <c r="OGS629" s="607"/>
      <c r="OGT629" s="607"/>
      <c r="OHN629" s="623"/>
      <c r="OHO629" s="607"/>
      <c r="OHP629" s="607"/>
      <c r="OIJ629" s="623"/>
      <c r="OIK629" s="607"/>
      <c r="OIL629" s="607"/>
      <c r="OJF629" s="623"/>
      <c r="OJG629" s="607"/>
      <c r="OJH629" s="607"/>
      <c r="OKB629" s="623"/>
      <c r="OKC629" s="607"/>
      <c r="OKD629" s="607"/>
      <c r="OKX629" s="623"/>
      <c r="OKY629" s="607"/>
      <c r="OKZ629" s="607"/>
      <c r="OLT629" s="623"/>
      <c r="OLU629" s="607"/>
      <c r="OLV629" s="607"/>
      <c r="OMP629" s="623"/>
      <c r="OMQ629" s="607"/>
      <c r="OMR629" s="607"/>
      <c r="ONL629" s="623"/>
      <c r="ONM629" s="607"/>
      <c r="ONN629" s="607"/>
      <c r="OOH629" s="623"/>
      <c r="OOI629" s="607"/>
      <c r="OOJ629" s="607"/>
      <c r="OPD629" s="623"/>
      <c r="OPE629" s="607"/>
      <c r="OPF629" s="607"/>
      <c r="OPZ629" s="623"/>
      <c r="OQA629" s="607"/>
      <c r="OQB629" s="607"/>
      <c r="OQV629" s="623"/>
      <c r="OQW629" s="607"/>
      <c r="OQX629" s="607"/>
      <c r="ORR629" s="623"/>
      <c r="ORS629" s="607"/>
      <c r="ORT629" s="607"/>
      <c r="OSN629" s="623"/>
      <c r="OSO629" s="607"/>
      <c r="OSP629" s="607"/>
      <c r="OTJ629" s="623"/>
      <c r="OTK629" s="607"/>
      <c r="OTL629" s="607"/>
      <c r="OUF629" s="623"/>
      <c r="OUG629" s="607"/>
      <c r="OUH629" s="607"/>
      <c r="OVB629" s="623"/>
      <c r="OVC629" s="607"/>
      <c r="OVD629" s="607"/>
      <c r="OVX629" s="623"/>
      <c r="OVY629" s="607"/>
      <c r="OVZ629" s="607"/>
      <c r="OWT629" s="623"/>
      <c r="OWU629" s="607"/>
      <c r="OWV629" s="607"/>
      <c r="OXP629" s="623"/>
      <c r="OXQ629" s="607"/>
      <c r="OXR629" s="607"/>
      <c r="OYL629" s="623"/>
      <c r="OYM629" s="607"/>
      <c r="OYN629" s="607"/>
      <c r="OZH629" s="623"/>
      <c r="OZI629" s="607"/>
      <c r="OZJ629" s="607"/>
      <c r="PAD629" s="623"/>
      <c r="PAE629" s="607"/>
      <c r="PAF629" s="607"/>
      <c r="PAZ629" s="623"/>
      <c r="PBA629" s="607"/>
      <c r="PBB629" s="607"/>
      <c r="PBV629" s="623"/>
      <c r="PBW629" s="607"/>
      <c r="PBX629" s="607"/>
      <c r="PCR629" s="623"/>
      <c r="PCS629" s="607"/>
      <c r="PCT629" s="607"/>
      <c r="PDN629" s="623"/>
      <c r="PDO629" s="607"/>
      <c r="PDP629" s="607"/>
      <c r="PEJ629" s="623"/>
      <c r="PEK629" s="607"/>
      <c r="PEL629" s="607"/>
      <c r="PFF629" s="623"/>
      <c r="PFG629" s="607"/>
      <c r="PFH629" s="607"/>
      <c r="PGB629" s="623"/>
      <c r="PGC629" s="607"/>
      <c r="PGD629" s="607"/>
      <c r="PGX629" s="623"/>
      <c r="PGY629" s="607"/>
      <c r="PGZ629" s="607"/>
      <c r="PHT629" s="623"/>
      <c r="PHU629" s="607"/>
      <c r="PHV629" s="607"/>
      <c r="PIP629" s="623"/>
      <c r="PIQ629" s="607"/>
      <c r="PIR629" s="607"/>
      <c r="PJL629" s="623"/>
      <c r="PJM629" s="607"/>
      <c r="PJN629" s="607"/>
      <c r="PKH629" s="623"/>
      <c r="PKI629" s="607"/>
      <c r="PKJ629" s="607"/>
      <c r="PLD629" s="623"/>
      <c r="PLE629" s="607"/>
      <c r="PLF629" s="607"/>
      <c r="PLZ629" s="623"/>
      <c r="PMA629" s="607"/>
      <c r="PMB629" s="607"/>
      <c r="PMV629" s="623"/>
      <c r="PMW629" s="607"/>
      <c r="PMX629" s="607"/>
      <c r="PNR629" s="623"/>
      <c r="PNS629" s="607"/>
      <c r="PNT629" s="607"/>
      <c r="PON629" s="623"/>
      <c r="POO629" s="607"/>
      <c r="POP629" s="607"/>
      <c r="PPJ629" s="623"/>
      <c r="PPK629" s="607"/>
      <c r="PPL629" s="607"/>
      <c r="PQF629" s="623"/>
      <c r="PQG629" s="607"/>
      <c r="PQH629" s="607"/>
      <c r="PRB629" s="623"/>
      <c r="PRC629" s="607"/>
      <c r="PRD629" s="607"/>
      <c r="PRX629" s="623"/>
      <c r="PRY629" s="607"/>
      <c r="PRZ629" s="607"/>
      <c r="PST629" s="623"/>
      <c r="PSU629" s="607"/>
      <c r="PSV629" s="607"/>
      <c r="PTP629" s="623"/>
      <c r="PTQ629" s="607"/>
      <c r="PTR629" s="607"/>
      <c r="PUL629" s="623"/>
      <c r="PUM629" s="607"/>
      <c r="PUN629" s="607"/>
      <c r="PVH629" s="623"/>
      <c r="PVI629" s="607"/>
      <c r="PVJ629" s="607"/>
      <c r="PWD629" s="623"/>
      <c r="PWE629" s="607"/>
      <c r="PWF629" s="607"/>
      <c r="PWZ629" s="623"/>
      <c r="PXA629" s="607"/>
      <c r="PXB629" s="607"/>
      <c r="PXV629" s="623"/>
      <c r="PXW629" s="607"/>
      <c r="PXX629" s="607"/>
      <c r="PYR629" s="623"/>
      <c r="PYS629" s="607"/>
      <c r="PYT629" s="607"/>
      <c r="PZN629" s="623"/>
      <c r="PZO629" s="607"/>
      <c r="PZP629" s="607"/>
      <c r="QAJ629" s="623"/>
      <c r="QAK629" s="607"/>
      <c r="QAL629" s="607"/>
      <c r="QBF629" s="623"/>
      <c r="QBG629" s="607"/>
      <c r="QBH629" s="607"/>
      <c r="QCB629" s="623"/>
      <c r="QCC629" s="607"/>
      <c r="QCD629" s="607"/>
      <c r="QCX629" s="623"/>
      <c r="QCY629" s="607"/>
      <c r="QCZ629" s="607"/>
      <c r="QDT629" s="623"/>
      <c r="QDU629" s="607"/>
      <c r="QDV629" s="607"/>
      <c r="QEP629" s="623"/>
      <c r="QEQ629" s="607"/>
      <c r="QER629" s="607"/>
      <c r="QFL629" s="623"/>
      <c r="QFM629" s="607"/>
      <c r="QFN629" s="607"/>
      <c r="QGH629" s="623"/>
      <c r="QGI629" s="607"/>
      <c r="QGJ629" s="607"/>
      <c r="QHD629" s="623"/>
      <c r="QHE629" s="607"/>
      <c r="QHF629" s="607"/>
      <c r="QHZ629" s="623"/>
      <c r="QIA629" s="607"/>
      <c r="QIB629" s="607"/>
      <c r="QIV629" s="623"/>
      <c r="QIW629" s="607"/>
      <c r="QIX629" s="607"/>
      <c r="QJR629" s="623"/>
      <c r="QJS629" s="607"/>
      <c r="QJT629" s="607"/>
      <c r="QKN629" s="623"/>
      <c r="QKO629" s="607"/>
      <c r="QKP629" s="607"/>
      <c r="QLJ629" s="623"/>
      <c r="QLK629" s="607"/>
      <c r="QLL629" s="607"/>
      <c r="QMF629" s="623"/>
      <c r="QMG629" s="607"/>
      <c r="QMH629" s="607"/>
      <c r="QNB629" s="623"/>
      <c r="QNC629" s="607"/>
      <c r="QND629" s="607"/>
      <c r="QNX629" s="623"/>
      <c r="QNY629" s="607"/>
      <c r="QNZ629" s="607"/>
      <c r="QOT629" s="623"/>
      <c r="QOU629" s="607"/>
      <c r="QOV629" s="607"/>
      <c r="QPP629" s="623"/>
      <c r="QPQ629" s="607"/>
      <c r="QPR629" s="607"/>
      <c r="QQL629" s="623"/>
      <c r="QQM629" s="607"/>
      <c r="QQN629" s="607"/>
      <c r="QRH629" s="623"/>
      <c r="QRI629" s="607"/>
      <c r="QRJ629" s="607"/>
      <c r="QSD629" s="623"/>
      <c r="QSE629" s="607"/>
      <c r="QSF629" s="607"/>
      <c r="QSZ629" s="623"/>
      <c r="QTA629" s="607"/>
      <c r="QTB629" s="607"/>
      <c r="QTV629" s="623"/>
      <c r="QTW629" s="607"/>
      <c r="QTX629" s="607"/>
      <c r="QUR629" s="623"/>
      <c r="QUS629" s="607"/>
      <c r="QUT629" s="607"/>
      <c r="QVN629" s="623"/>
      <c r="QVO629" s="607"/>
      <c r="QVP629" s="607"/>
      <c r="QWJ629" s="623"/>
      <c r="QWK629" s="607"/>
      <c r="QWL629" s="607"/>
      <c r="QXF629" s="623"/>
      <c r="QXG629" s="607"/>
      <c r="QXH629" s="607"/>
      <c r="QYB629" s="623"/>
      <c r="QYC629" s="607"/>
      <c r="QYD629" s="607"/>
      <c r="QYX629" s="623"/>
      <c r="QYY629" s="607"/>
      <c r="QYZ629" s="607"/>
      <c r="QZT629" s="623"/>
      <c r="QZU629" s="607"/>
      <c r="QZV629" s="607"/>
      <c r="RAP629" s="623"/>
      <c r="RAQ629" s="607"/>
      <c r="RAR629" s="607"/>
      <c r="RBL629" s="623"/>
      <c r="RBM629" s="607"/>
      <c r="RBN629" s="607"/>
      <c r="RCH629" s="623"/>
      <c r="RCI629" s="607"/>
      <c r="RCJ629" s="607"/>
      <c r="RDD629" s="623"/>
      <c r="RDE629" s="607"/>
      <c r="RDF629" s="607"/>
      <c r="RDZ629" s="623"/>
      <c r="REA629" s="607"/>
      <c r="REB629" s="607"/>
      <c r="REV629" s="623"/>
      <c r="REW629" s="607"/>
      <c r="REX629" s="607"/>
      <c r="RFR629" s="623"/>
      <c r="RFS629" s="607"/>
      <c r="RFT629" s="607"/>
      <c r="RGN629" s="623"/>
      <c r="RGO629" s="607"/>
      <c r="RGP629" s="607"/>
      <c r="RHJ629" s="623"/>
      <c r="RHK629" s="607"/>
      <c r="RHL629" s="607"/>
      <c r="RIF629" s="623"/>
      <c r="RIG629" s="607"/>
      <c r="RIH629" s="607"/>
      <c r="RJB629" s="623"/>
      <c r="RJC629" s="607"/>
      <c r="RJD629" s="607"/>
      <c r="RJX629" s="623"/>
      <c r="RJY629" s="607"/>
      <c r="RJZ629" s="607"/>
      <c r="RKT629" s="623"/>
      <c r="RKU629" s="607"/>
      <c r="RKV629" s="607"/>
      <c r="RLP629" s="623"/>
      <c r="RLQ629" s="607"/>
      <c r="RLR629" s="607"/>
      <c r="RML629" s="623"/>
      <c r="RMM629" s="607"/>
      <c r="RMN629" s="607"/>
      <c r="RNH629" s="623"/>
      <c r="RNI629" s="607"/>
      <c r="RNJ629" s="607"/>
      <c r="ROD629" s="623"/>
      <c r="ROE629" s="607"/>
      <c r="ROF629" s="607"/>
      <c r="ROZ629" s="623"/>
      <c r="RPA629" s="607"/>
      <c r="RPB629" s="607"/>
      <c r="RPV629" s="623"/>
      <c r="RPW629" s="607"/>
      <c r="RPX629" s="607"/>
      <c r="RQR629" s="623"/>
      <c r="RQS629" s="607"/>
      <c r="RQT629" s="607"/>
      <c r="RRN629" s="623"/>
      <c r="RRO629" s="607"/>
      <c r="RRP629" s="607"/>
      <c r="RSJ629" s="623"/>
      <c r="RSK629" s="607"/>
      <c r="RSL629" s="607"/>
      <c r="RTF629" s="623"/>
      <c r="RTG629" s="607"/>
      <c r="RTH629" s="607"/>
      <c r="RUB629" s="623"/>
      <c r="RUC629" s="607"/>
      <c r="RUD629" s="607"/>
      <c r="RUX629" s="623"/>
      <c r="RUY629" s="607"/>
      <c r="RUZ629" s="607"/>
      <c r="RVT629" s="623"/>
      <c r="RVU629" s="607"/>
      <c r="RVV629" s="607"/>
      <c r="RWP629" s="623"/>
      <c r="RWQ629" s="607"/>
      <c r="RWR629" s="607"/>
      <c r="RXL629" s="623"/>
      <c r="RXM629" s="607"/>
      <c r="RXN629" s="607"/>
      <c r="RYH629" s="623"/>
      <c r="RYI629" s="607"/>
      <c r="RYJ629" s="607"/>
      <c r="RZD629" s="623"/>
      <c r="RZE629" s="607"/>
      <c r="RZF629" s="607"/>
      <c r="RZZ629" s="623"/>
      <c r="SAA629" s="607"/>
      <c r="SAB629" s="607"/>
      <c r="SAV629" s="623"/>
      <c r="SAW629" s="607"/>
      <c r="SAX629" s="607"/>
      <c r="SBR629" s="623"/>
      <c r="SBS629" s="607"/>
      <c r="SBT629" s="607"/>
      <c r="SCN629" s="623"/>
      <c r="SCO629" s="607"/>
      <c r="SCP629" s="607"/>
      <c r="SDJ629" s="623"/>
      <c r="SDK629" s="607"/>
      <c r="SDL629" s="607"/>
      <c r="SEF629" s="623"/>
      <c r="SEG629" s="607"/>
      <c r="SEH629" s="607"/>
      <c r="SFB629" s="623"/>
      <c r="SFC629" s="607"/>
      <c r="SFD629" s="607"/>
      <c r="SFX629" s="623"/>
      <c r="SFY629" s="607"/>
      <c r="SFZ629" s="607"/>
      <c r="SGT629" s="623"/>
      <c r="SGU629" s="607"/>
      <c r="SGV629" s="607"/>
      <c r="SHP629" s="623"/>
      <c r="SHQ629" s="607"/>
      <c r="SHR629" s="607"/>
      <c r="SIL629" s="623"/>
      <c r="SIM629" s="607"/>
      <c r="SIN629" s="607"/>
      <c r="SJH629" s="623"/>
      <c r="SJI629" s="607"/>
      <c r="SJJ629" s="607"/>
      <c r="SKD629" s="623"/>
      <c r="SKE629" s="607"/>
      <c r="SKF629" s="607"/>
      <c r="SKZ629" s="623"/>
      <c r="SLA629" s="607"/>
      <c r="SLB629" s="607"/>
      <c r="SLV629" s="623"/>
      <c r="SLW629" s="607"/>
      <c r="SLX629" s="607"/>
      <c r="SMR629" s="623"/>
      <c r="SMS629" s="607"/>
      <c r="SMT629" s="607"/>
      <c r="SNN629" s="623"/>
      <c r="SNO629" s="607"/>
      <c r="SNP629" s="607"/>
      <c r="SOJ629" s="623"/>
      <c r="SOK629" s="607"/>
      <c r="SOL629" s="607"/>
      <c r="SPF629" s="623"/>
      <c r="SPG629" s="607"/>
      <c r="SPH629" s="607"/>
      <c r="SQB629" s="623"/>
      <c r="SQC629" s="607"/>
      <c r="SQD629" s="607"/>
      <c r="SQX629" s="623"/>
      <c r="SQY629" s="607"/>
      <c r="SQZ629" s="607"/>
      <c r="SRT629" s="623"/>
      <c r="SRU629" s="607"/>
      <c r="SRV629" s="607"/>
      <c r="SSP629" s="623"/>
      <c r="SSQ629" s="607"/>
      <c r="SSR629" s="607"/>
      <c r="STL629" s="623"/>
      <c r="STM629" s="607"/>
      <c r="STN629" s="607"/>
      <c r="SUH629" s="623"/>
      <c r="SUI629" s="607"/>
      <c r="SUJ629" s="607"/>
      <c r="SVD629" s="623"/>
      <c r="SVE629" s="607"/>
      <c r="SVF629" s="607"/>
      <c r="SVZ629" s="623"/>
      <c r="SWA629" s="607"/>
      <c r="SWB629" s="607"/>
      <c r="SWV629" s="623"/>
      <c r="SWW629" s="607"/>
      <c r="SWX629" s="607"/>
      <c r="SXR629" s="623"/>
      <c r="SXS629" s="607"/>
      <c r="SXT629" s="607"/>
      <c r="SYN629" s="623"/>
      <c r="SYO629" s="607"/>
      <c r="SYP629" s="607"/>
      <c r="SZJ629" s="623"/>
      <c r="SZK629" s="607"/>
      <c r="SZL629" s="607"/>
      <c r="TAF629" s="623"/>
      <c r="TAG629" s="607"/>
      <c r="TAH629" s="607"/>
      <c r="TBB629" s="623"/>
      <c r="TBC629" s="607"/>
      <c r="TBD629" s="607"/>
      <c r="TBX629" s="623"/>
      <c r="TBY629" s="607"/>
      <c r="TBZ629" s="607"/>
      <c r="TCT629" s="623"/>
      <c r="TCU629" s="607"/>
      <c r="TCV629" s="607"/>
      <c r="TDP629" s="623"/>
      <c r="TDQ629" s="607"/>
      <c r="TDR629" s="607"/>
      <c r="TEL629" s="623"/>
      <c r="TEM629" s="607"/>
      <c r="TEN629" s="607"/>
      <c r="TFH629" s="623"/>
      <c r="TFI629" s="607"/>
      <c r="TFJ629" s="607"/>
      <c r="TGD629" s="623"/>
      <c r="TGE629" s="607"/>
      <c r="TGF629" s="607"/>
      <c r="TGZ629" s="623"/>
      <c r="THA629" s="607"/>
      <c r="THB629" s="607"/>
      <c r="THV629" s="623"/>
      <c r="THW629" s="607"/>
      <c r="THX629" s="607"/>
      <c r="TIR629" s="623"/>
      <c r="TIS629" s="607"/>
      <c r="TIT629" s="607"/>
      <c r="TJN629" s="623"/>
      <c r="TJO629" s="607"/>
      <c r="TJP629" s="607"/>
      <c r="TKJ629" s="623"/>
      <c r="TKK629" s="607"/>
      <c r="TKL629" s="607"/>
      <c r="TLF629" s="623"/>
      <c r="TLG629" s="607"/>
      <c r="TLH629" s="607"/>
      <c r="TMB629" s="623"/>
      <c r="TMC629" s="607"/>
      <c r="TMD629" s="607"/>
      <c r="TMX629" s="623"/>
      <c r="TMY629" s="607"/>
      <c r="TMZ629" s="607"/>
      <c r="TNT629" s="623"/>
      <c r="TNU629" s="607"/>
      <c r="TNV629" s="607"/>
      <c r="TOP629" s="623"/>
      <c r="TOQ629" s="607"/>
      <c r="TOR629" s="607"/>
      <c r="TPL629" s="623"/>
      <c r="TPM629" s="607"/>
      <c r="TPN629" s="607"/>
      <c r="TQH629" s="623"/>
      <c r="TQI629" s="607"/>
      <c r="TQJ629" s="607"/>
      <c r="TRD629" s="623"/>
      <c r="TRE629" s="607"/>
      <c r="TRF629" s="607"/>
      <c r="TRZ629" s="623"/>
      <c r="TSA629" s="607"/>
      <c r="TSB629" s="607"/>
      <c r="TSV629" s="623"/>
      <c r="TSW629" s="607"/>
      <c r="TSX629" s="607"/>
      <c r="TTR629" s="623"/>
      <c r="TTS629" s="607"/>
      <c r="TTT629" s="607"/>
      <c r="TUN629" s="623"/>
      <c r="TUO629" s="607"/>
      <c r="TUP629" s="607"/>
      <c r="TVJ629" s="623"/>
      <c r="TVK629" s="607"/>
      <c r="TVL629" s="607"/>
      <c r="TWF629" s="623"/>
      <c r="TWG629" s="607"/>
      <c r="TWH629" s="607"/>
      <c r="TXB629" s="623"/>
      <c r="TXC629" s="607"/>
      <c r="TXD629" s="607"/>
      <c r="TXX629" s="623"/>
      <c r="TXY629" s="607"/>
      <c r="TXZ629" s="607"/>
      <c r="TYT629" s="623"/>
      <c r="TYU629" s="607"/>
      <c r="TYV629" s="607"/>
      <c r="TZP629" s="623"/>
      <c r="TZQ629" s="607"/>
      <c r="TZR629" s="607"/>
      <c r="UAL629" s="623"/>
      <c r="UAM629" s="607"/>
      <c r="UAN629" s="607"/>
      <c r="UBH629" s="623"/>
      <c r="UBI629" s="607"/>
      <c r="UBJ629" s="607"/>
      <c r="UCD629" s="623"/>
      <c r="UCE629" s="607"/>
      <c r="UCF629" s="607"/>
      <c r="UCZ629" s="623"/>
      <c r="UDA629" s="607"/>
      <c r="UDB629" s="607"/>
      <c r="UDV629" s="623"/>
      <c r="UDW629" s="607"/>
      <c r="UDX629" s="607"/>
      <c r="UER629" s="623"/>
      <c r="UES629" s="607"/>
      <c r="UET629" s="607"/>
      <c r="UFN629" s="623"/>
      <c r="UFO629" s="607"/>
      <c r="UFP629" s="607"/>
      <c r="UGJ629" s="623"/>
      <c r="UGK629" s="607"/>
      <c r="UGL629" s="607"/>
      <c r="UHF629" s="623"/>
      <c r="UHG629" s="607"/>
      <c r="UHH629" s="607"/>
      <c r="UIB629" s="623"/>
      <c r="UIC629" s="607"/>
      <c r="UID629" s="607"/>
      <c r="UIX629" s="623"/>
      <c r="UIY629" s="607"/>
      <c r="UIZ629" s="607"/>
      <c r="UJT629" s="623"/>
      <c r="UJU629" s="607"/>
      <c r="UJV629" s="607"/>
      <c r="UKP629" s="623"/>
      <c r="UKQ629" s="607"/>
      <c r="UKR629" s="607"/>
      <c r="ULL629" s="623"/>
      <c r="ULM629" s="607"/>
      <c r="ULN629" s="607"/>
      <c r="UMH629" s="623"/>
      <c r="UMI629" s="607"/>
      <c r="UMJ629" s="607"/>
      <c r="UND629" s="623"/>
      <c r="UNE629" s="607"/>
      <c r="UNF629" s="607"/>
      <c r="UNZ629" s="623"/>
      <c r="UOA629" s="607"/>
      <c r="UOB629" s="607"/>
      <c r="UOV629" s="623"/>
      <c r="UOW629" s="607"/>
      <c r="UOX629" s="607"/>
      <c r="UPR629" s="623"/>
      <c r="UPS629" s="607"/>
      <c r="UPT629" s="607"/>
      <c r="UQN629" s="623"/>
      <c r="UQO629" s="607"/>
      <c r="UQP629" s="607"/>
      <c r="URJ629" s="623"/>
      <c r="URK629" s="607"/>
      <c r="URL629" s="607"/>
      <c r="USF629" s="623"/>
      <c r="USG629" s="607"/>
      <c r="USH629" s="607"/>
      <c r="UTB629" s="623"/>
      <c r="UTC629" s="607"/>
      <c r="UTD629" s="607"/>
      <c r="UTX629" s="623"/>
      <c r="UTY629" s="607"/>
      <c r="UTZ629" s="607"/>
      <c r="UUT629" s="623"/>
      <c r="UUU629" s="607"/>
      <c r="UUV629" s="607"/>
      <c r="UVP629" s="623"/>
      <c r="UVQ629" s="607"/>
      <c r="UVR629" s="607"/>
      <c r="UWL629" s="623"/>
      <c r="UWM629" s="607"/>
      <c r="UWN629" s="607"/>
      <c r="UXH629" s="623"/>
      <c r="UXI629" s="607"/>
      <c r="UXJ629" s="607"/>
      <c r="UYD629" s="623"/>
      <c r="UYE629" s="607"/>
      <c r="UYF629" s="607"/>
      <c r="UYZ629" s="623"/>
      <c r="UZA629" s="607"/>
      <c r="UZB629" s="607"/>
      <c r="UZV629" s="623"/>
      <c r="UZW629" s="607"/>
      <c r="UZX629" s="607"/>
      <c r="VAR629" s="623"/>
      <c r="VAS629" s="607"/>
      <c r="VAT629" s="607"/>
      <c r="VBN629" s="623"/>
      <c r="VBO629" s="607"/>
      <c r="VBP629" s="607"/>
      <c r="VCJ629" s="623"/>
      <c r="VCK629" s="607"/>
      <c r="VCL629" s="607"/>
      <c r="VDF629" s="623"/>
      <c r="VDG629" s="607"/>
      <c r="VDH629" s="607"/>
      <c r="VEB629" s="623"/>
      <c r="VEC629" s="607"/>
      <c r="VED629" s="607"/>
      <c r="VEX629" s="623"/>
      <c r="VEY629" s="607"/>
      <c r="VEZ629" s="607"/>
      <c r="VFT629" s="623"/>
      <c r="VFU629" s="607"/>
      <c r="VFV629" s="607"/>
      <c r="VGP629" s="623"/>
      <c r="VGQ629" s="607"/>
      <c r="VGR629" s="607"/>
      <c r="VHL629" s="623"/>
      <c r="VHM629" s="607"/>
      <c r="VHN629" s="607"/>
      <c r="VIH629" s="623"/>
      <c r="VII629" s="607"/>
      <c r="VIJ629" s="607"/>
      <c r="VJD629" s="623"/>
      <c r="VJE629" s="607"/>
      <c r="VJF629" s="607"/>
      <c r="VJZ629" s="623"/>
      <c r="VKA629" s="607"/>
      <c r="VKB629" s="607"/>
      <c r="VKV629" s="623"/>
      <c r="VKW629" s="607"/>
      <c r="VKX629" s="607"/>
      <c r="VLR629" s="623"/>
      <c r="VLS629" s="607"/>
      <c r="VLT629" s="607"/>
      <c r="VMN629" s="623"/>
      <c r="VMO629" s="607"/>
      <c r="VMP629" s="607"/>
      <c r="VNJ629" s="623"/>
      <c r="VNK629" s="607"/>
      <c r="VNL629" s="607"/>
      <c r="VOF629" s="623"/>
      <c r="VOG629" s="607"/>
      <c r="VOH629" s="607"/>
      <c r="VPB629" s="623"/>
      <c r="VPC629" s="607"/>
      <c r="VPD629" s="607"/>
      <c r="VPX629" s="623"/>
      <c r="VPY629" s="607"/>
      <c r="VPZ629" s="607"/>
      <c r="VQT629" s="623"/>
      <c r="VQU629" s="607"/>
      <c r="VQV629" s="607"/>
      <c r="VRP629" s="623"/>
      <c r="VRQ629" s="607"/>
      <c r="VRR629" s="607"/>
      <c r="VSL629" s="623"/>
      <c r="VSM629" s="607"/>
      <c r="VSN629" s="607"/>
      <c r="VTH629" s="623"/>
      <c r="VTI629" s="607"/>
      <c r="VTJ629" s="607"/>
      <c r="VUD629" s="623"/>
      <c r="VUE629" s="607"/>
      <c r="VUF629" s="607"/>
      <c r="VUZ629" s="623"/>
      <c r="VVA629" s="607"/>
      <c r="VVB629" s="607"/>
      <c r="VVV629" s="623"/>
      <c r="VVW629" s="607"/>
      <c r="VVX629" s="607"/>
      <c r="VWR629" s="623"/>
      <c r="VWS629" s="607"/>
      <c r="VWT629" s="607"/>
      <c r="VXN629" s="623"/>
      <c r="VXO629" s="607"/>
      <c r="VXP629" s="607"/>
      <c r="VYJ629" s="623"/>
      <c r="VYK629" s="607"/>
      <c r="VYL629" s="607"/>
      <c r="VZF629" s="623"/>
      <c r="VZG629" s="607"/>
      <c r="VZH629" s="607"/>
      <c r="WAB629" s="623"/>
      <c r="WAC629" s="607"/>
      <c r="WAD629" s="607"/>
      <c r="WAX629" s="623"/>
      <c r="WAY629" s="607"/>
      <c r="WAZ629" s="607"/>
      <c r="WBT629" s="623"/>
      <c r="WBU629" s="607"/>
      <c r="WBV629" s="607"/>
      <c r="WCP629" s="623"/>
      <c r="WCQ629" s="607"/>
      <c r="WCR629" s="607"/>
      <c r="WDL629" s="623"/>
      <c r="WDM629" s="607"/>
      <c r="WDN629" s="607"/>
      <c r="WEH629" s="623"/>
      <c r="WEI629" s="607"/>
      <c r="WEJ629" s="607"/>
      <c r="WFD629" s="623"/>
      <c r="WFE629" s="607"/>
      <c r="WFF629" s="607"/>
      <c r="WFZ629" s="623"/>
      <c r="WGA629" s="607"/>
      <c r="WGB629" s="607"/>
      <c r="WGV629" s="623"/>
      <c r="WGW629" s="607"/>
      <c r="WGX629" s="607"/>
      <c r="WHR629" s="623"/>
      <c r="WHS629" s="607"/>
      <c r="WHT629" s="607"/>
      <c r="WIN629" s="623"/>
      <c r="WIO629" s="607"/>
      <c r="WIP629" s="607"/>
      <c r="WJJ629" s="623"/>
      <c r="WJK629" s="607"/>
      <c r="WJL629" s="607"/>
      <c r="WKF629" s="623"/>
      <c r="WKG629" s="607"/>
      <c r="WKH629" s="607"/>
      <c r="WLB629" s="623"/>
      <c r="WLC629" s="607"/>
      <c r="WLD629" s="607"/>
      <c r="WLX629" s="623"/>
      <c r="WLY629" s="607"/>
      <c r="WLZ629" s="607"/>
      <c r="WMT629" s="623"/>
      <c r="WMU629" s="607"/>
      <c r="WMV629" s="607"/>
      <c r="WNP629" s="623"/>
      <c r="WNQ629" s="607"/>
      <c r="WNR629" s="607"/>
      <c r="WOL629" s="623"/>
      <c r="WOM629" s="607"/>
      <c r="WON629" s="607"/>
      <c r="WPH629" s="623"/>
      <c r="WPI629" s="607"/>
      <c r="WPJ629" s="607"/>
      <c r="WQD629" s="623"/>
      <c r="WQE629" s="607"/>
      <c r="WQF629" s="607"/>
      <c r="WQZ629" s="623"/>
      <c r="WRA629" s="607"/>
      <c r="WRB629" s="607"/>
      <c r="WRV629" s="623"/>
      <c r="WRW629" s="607"/>
      <c r="WRX629" s="607"/>
      <c r="WSR629" s="623"/>
      <c r="WSS629" s="607"/>
      <c r="WST629" s="607"/>
      <c r="WTN629" s="623"/>
      <c r="WTO629" s="607"/>
      <c r="WTP629" s="607"/>
      <c r="WUJ629" s="623"/>
      <c r="WUK629" s="607"/>
      <c r="WUL629" s="607"/>
      <c r="WVF629" s="623"/>
      <c r="WVG629" s="607"/>
      <c r="WVH629" s="607"/>
      <c r="WWB629" s="623"/>
      <c r="WWC629" s="607"/>
      <c r="WWD629" s="607"/>
      <c r="WWX629" s="623"/>
      <c r="WWY629" s="607"/>
      <c r="WWZ629" s="607"/>
      <c r="WXT629" s="623"/>
      <c r="WXU629" s="607"/>
      <c r="WXV629" s="607"/>
      <c r="WYP629" s="623"/>
      <c r="WYQ629" s="607"/>
      <c r="WYR629" s="607"/>
      <c r="WZL629" s="623"/>
      <c r="WZM629" s="607"/>
      <c r="WZN629" s="607"/>
      <c r="XAH629" s="623"/>
      <c r="XAI629" s="607"/>
      <c r="XAJ629" s="607"/>
      <c r="XBD629" s="623"/>
      <c r="XBE629" s="607"/>
      <c r="XBF629" s="607"/>
      <c r="XBZ629" s="623"/>
      <c r="XCA629" s="607"/>
      <c r="XCB629" s="607"/>
      <c r="XCV629" s="623"/>
      <c r="XCW629" s="607"/>
      <c r="XCX629" s="607"/>
    </row>
    <row r="630" spans="1:1014 1034:2048 2068:3060 3080:4094 4114:5106 5126:6140 6160:7152 7172:8186 8206:9198 9218:10232 10252:12278 12298:13312 13332:14324 14344:15358 15378:16326">
      <c r="A630" s="521"/>
    </row>
    <row r="631" spans="1:1014 1034:2048 2068:3060 3080:4094 4114:5106 5126:6140 6160:7152 7172:8186 8206:9198 9218:10232 10252:12278 12298:13312 13332:14324 14344:15358 15378:16326">
      <c r="A631" s="522" t="s">
        <v>888</v>
      </c>
      <c r="L631" s="336">
        <v>0.33</v>
      </c>
      <c r="M631" s="336">
        <v>0.13</v>
      </c>
      <c r="N631" s="336">
        <v>0.16</v>
      </c>
      <c r="O631" s="336">
        <v>0.34</v>
      </c>
      <c r="P631" s="336">
        <v>0.26</v>
      </c>
      <c r="Q631" s="336">
        <v>0.22</v>
      </c>
      <c r="R631" s="336">
        <v>0.31</v>
      </c>
      <c r="S631" s="336">
        <v>0.42</v>
      </c>
    </row>
  </sheetData>
  <sheetProtection formatCells="0"/>
  <mergeCells count="24">
    <mergeCell ref="A10:C10"/>
    <mergeCell ref="A3:C3"/>
    <mergeCell ref="A5:C5"/>
    <mergeCell ref="A6:C6"/>
    <mergeCell ref="A7:C7"/>
    <mergeCell ref="A8:C8"/>
    <mergeCell ref="A312:C312"/>
    <mergeCell ref="A63:C63"/>
    <mergeCell ref="A64:C64"/>
    <mergeCell ref="A66:C66"/>
    <mergeCell ref="A189:K189"/>
    <mergeCell ref="A190:K190"/>
    <mergeCell ref="A191:K191"/>
    <mergeCell ref="A206:C206"/>
    <mergeCell ref="A285:C285"/>
    <mergeCell ref="A308:C308"/>
    <mergeCell ref="A310:C310"/>
    <mergeCell ref="A540:K541"/>
    <mergeCell ref="A314:C314"/>
    <mergeCell ref="A316:C316"/>
    <mergeCell ref="A360:C360"/>
    <mergeCell ref="A374:C374"/>
    <mergeCell ref="A399:J399"/>
    <mergeCell ref="A529:K530"/>
  </mergeCells>
  <pageMargins left="0.55118110236220474" right="0.19685039370078741" top="0.51181102362204722" bottom="0.35433070866141736" header="0.39370078740157483" footer="0"/>
  <pageSetup paperSize="9" scale="31" fitToHeight="0" orientation="landscape" verticalDpi="300" r:id="rId1"/>
  <headerFooter alignWithMargins="0">
    <oddFooter>&amp;C&amp;P</oddFooter>
  </headerFooter>
  <rowBreaks count="8" manualBreakCount="8">
    <brk id="58" max="41" man="1"/>
    <brk id="111" max="41" man="1"/>
    <brk id="163" max="41" man="1"/>
    <brk id="302" max="41" man="1"/>
    <brk id="373" max="41" man="1"/>
    <brk id="428" max="41" man="1"/>
    <brk id="504" max="41" man="1"/>
    <brk id="542" max="4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F6CC-1972-4FB3-AF6E-89DA2DE9D454}">
  <sheetPr codeName="Sheet19">
    <pageSetUpPr fitToPage="1"/>
  </sheetPr>
  <dimension ref="A1:GY553"/>
  <sheetViews>
    <sheetView zoomScale="60" zoomScaleNormal="60" workbookViewId="0">
      <pane xSplit="3" ySplit="1" topLeftCell="AD34" activePane="bottomRight" state="frozen"/>
      <selection pane="topRight" activeCell="L1" sqref="L1"/>
      <selection pane="bottomLeft" activeCell="I23" sqref="I23"/>
      <selection pane="bottomRight" activeCell="AD34" sqref="AD34"/>
    </sheetView>
  </sheetViews>
  <sheetFormatPr defaultColWidth="8.77734375" defaultRowHeight="18" outlineLevelRow="3"/>
  <cols>
    <col min="1" max="1" width="14.44140625" style="40" customWidth="1"/>
    <col min="2" max="2" width="1.77734375" style="40" customWidth="1"/>
    <col min="3" max="3" width="89.109375" style="40" customWidth="1"/>
    <col min="4" max="7" width="10.21875" style="271" customWidth="1"/>
    <col min="8" max="27" width="10.21875" style="88" customWidth="1"/>
    <col min="28" max="30" width="8.77734375" style="88"/>
    <col min="31" max="31" width="11.33203125" style="88" customWidth="1"/>
    <col min="32" max="72" width="8.77734375" style="88"/>
    <col min="73" max="16384" width="8.77734375" style="40"/>
  </cols>
  <sheetData>
    <row r="1" spans="1:72" s="44" customFormat="1" ht="39" customHeight="1">
      <c r="A1" s="321" t="s">
        <v>29</v>
      </c>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91"/>
      <c r="AX1" s="91"/>
      <c r="AY1" s="91"/>
      <c r="AZ1" s="91"/>
      <c r="BA1" s="91"/>
      <c r="BB1" s="91"/>
      <c r="BC1" s="91"/>
      <c r="BD1" s="91"/>
      <c r="BE1" s="91"/>
      <c r="BF1" s="91"/>
      <c r="BG1" s="91"/>
      <c r="BH1" s="91"/>
      <c r="BI1" s="91"/>
      <c r="BJ1" s="91"/>
      <c r="BK1" s="91"/>
      <c r="BL1" s="91"/>
      <c r="BM1" s="91"/>
      <c r="BN1" s="91"/>
      <c r="BO1" s="91"/>
      <c r="BP1" s="91"/>
      <c r="BQ1" s="91"/>
      <c r="BR1" s="91"/>
      <c r="BS1" s="91"/>
      <c r="BT1" s="91"/>
    </row>
    <row r="2" spans="1:72" ht="22.15" customHeight="1">
      <c r="A2" s="39" t="s">
        <v>30</v>
      </c>
      <c r="D2" s="88"/>
      <c r="E2" s="88"/>
      <c r="F2" s="88"/>
      <c r="G2" s="88"/>
    </row>
    <row r="3" spans="1:72" ht="78" customHeight="1">
      <c r="A3" s="638" t="s">
        <v>764</v>
      </c>
      <c r="B3" s="638"/>
      <c r="C3" s="638"/>
      <c r="D3" s="638"/>
      <c r="E3" s="638"/>
      <c r="F3" s="638"/>
      <c r="G3" s="638"/>
      <c r="H3" s="638"/>
      <c r="I3" s="638"/>
      <c r="J3" s="638"/>
      <c r="K3" s="638"/>
    </row>
    <row r="4" spans="1:72" ht="18.75">
      <c r="A4" s="41"/>
      <c r="D4" s="88"/>
      <c r="E4" s="88"/>
      <c r="F4" s="88"/>
      <c r="G4" s="88"/>
    </row>
    <row r="5" spans="1:72" ht="57.75" customHeight="1">
      <c r="A5" s="639" t="s">
        <v>765</v>
      </c>
      <c r="B5" s="667"/>
      <c r="C5" s="667"/>
      <c r="D5" s="667"/>
      <c r="E5" s="667"/>
      <c r="F5" s="667"/>
      <c r="G5" s="667"/>
      <c r="H5" s="667"/>
      <c r="I5" s="667"/>
      <c r="J5" s="667"/>
      <c r="K5" s="667"/>
    </row>
    <row r="6" spans="1:72" ht="59.25" customHeight="1">
      <c r="A6" s="641" t="s">
        <v>889</v>
      </c>
      <c r="B6" s="641"/>
      <c r="C6" s="641"/>
      <c r="D6" s="641"/>
      <c r="E6" s="641"/>
      <c r="F6" s="641"/>
      <c r="G6" s="641"/>
      <c r="H6" s="641"/>
      <c r="I6" s="641"/>
      <c r="J6" s="641"/>
      <c r="K6" s="641"/>
      <c r="L6" s="161"/>
      <c r="M6" s="161"/>
      <c r="N6" s="161"/>
      <c r="O6" s="161"/>
      <c r="P6" s="161"/>
      <c r="Q6" s="161"/>
      <c r="R6" s="161"/>
      <c r="S6" s="161"/>
      <c r="T6" s="161"/>
      <c r="U6" s="161"/>
      <c r="V6" s="161"/>
      <c r="W6" s="161"/>
      <c r="X6" s="161"/>
      <c r="Y6" s="161"/>
      <c r="Z6" s="161"/>
      <c r="AA6" s="161"/>
    </row>
    <row r="7" spans="1:72" ht="88.5" customHeight="1">
      <c r="A7" s="641" t="s">
        <v>890</v>
      </c>
      <c r="B7" s="641"/>
      <c r="C7" s="641"/>
      <c r="D7" s="641"/>
      <c r="E7" s="641"/>
      <c r="F7" s="641"/>
      <c r="G7" s="641"/>
      <c r="H7" s="641"/>
      <c r="I7" s="641"/>
      <c r="J7" s="641"/>
      <c r="K7" s="641"/>
      <c r="L7" s="161"/>
      <c r="M7" s="161"/>
      <c r="N7" s="161"/>
      <c r="O7" s="161"/>
      <c r="P7" s="161"/>
      <c r="Q7" s="161"/>
      <c r="R7" s="161"/>
      <c r="S7" s="161"/>
      <c r="T7" s="161"/>
      <c r="U7" s="161"/>
      <c r="V7" s="161"/>
      <c r="W7" s="161"/>
      <c r="X7" s="161"/>
      <c r="Y7" s="161"/>
      <c r="Z7" s="161"/>
      <c r="AA7" s="161"/>
    </row>
    <row r="8" spans="1:72" ht="76.5" customHeight="1">
      <c r="A8" s="641" t="s">
        <v>891</v>
      </c>
      <c r="B8" s="641"/>
      <c r="C8" s="641"/>
      <c r="D8" s="641"/>
      <c r="E8" s="641"/>
      <c r="F8" s="641"/>
      <c r="G8" s="641"/>
      <c r="H8" s="641"/>
      <c r="I8" s="641"/>
      <c r="J8" s="641"/>
      <c r="K8" s="641"/>
      <c r="L8" s="161"/>
      <c r="M8" s="161"/>
      <c r="N8" s="161"/>
      <c r="O8" s="161"/>
      <c r="P8" s="161"/>
      <c r="Q8" s="161"/>
      <c r="R8" s="161"/>
      <c r="S8" s="161"/>
      <c r="T8" s="161"/>
      <c r="U8" s="161"/>
      <c r="V8" s="161"/>
      <c r="W8" s="161"/>
      <c r="X8" s="161"/>
      <c r="Y8" s="161"/>
      <c r="Z8" s="161"/>
      <c r="AA8" s="161"/>
    </row>
    <row r="9" spans="1:72" ht="39" customHeight="1">
      <c r="A9" s="641" t="s">
        <v>892</v>
      </c>
      <c r="B9" s="641"/>
      <c r="C9" s="641"/>
      <c r="D9" s="641"/>
      <c r="E9" s="641"/>
      <c r="F9" s="641"/>
      <c r="G9" s="641"/>
      <c r="H9" s="641"/>
      <c r="I9" s="641"/>
      <c r="J9" s="641"/>
      <c r="K9" s="641"/>
      <c r="L9" s="161"/>
      <c r="M9" s="161"/>
      <c r="N9" s="161"/>
      <c r="O9" s="161"/>
      <c r="P9" s="161"/>
      <c r="Q9" s="161"/>
      <c r="R9" s="161"/>
      <c r="S9" s="161"/>
      <c r="T9" s="161"/>
      <c r="U9" s="161"/>
      <c r="V9" s="161"/>
      <c r="W9" s="161"/>
      <c r="X9" s="161"/>
      <c r="Y9" s="161"/>
      <c r="Z9" s="161"/>
      <c r="AA9" s="161"/>
    </row>
    <row r="10" spans="1:72" ht="18" customHeight="1">
      <c r="A10" s="641"/>
      <c r="B10" s="641"/>
      <c r="C10" s="641"/>
      <c r="D10" s="641"/>
      <c r="E10" s="641"/>
      <c r="F10" s="641"/>
      <c r="G10" s="641"/>
      <c r="H10" s="161"/>
      <c r="I10" s="161"/>
      <c r="J10" s="161"/>
      <c r="K10" s="161"/>
      <c r="L10" s="161"/>
      <c r="M10" s="161"/>
      <c r="N10" s="161"/>
      <c r="O10" s="161"/>
      <c r="P10" s="161"/>
      <c r="Q10" s="161"/>
      <c r="R10" s="161"/>
      <c r="S10" s="161"/>
      <c r="T10" s="161"/>
      <c r="U10" s="161"/>
      <c r="V10" s="161"/>
      <c r="W10" s="161"/>
      <c r="X10" s="161"/>
      <c r="Y10" s="161"/>
      <c r="Z10" s="161"/>
      <c r="AA10" s="161"/>
    </row>
    <row r="11" spans="1:72" ht="39" customHeight="1">
      <c r="A11" s="641" t="s">
        <v>34</v>
      </c>
      <c r="B11" s="641"/>
      <c r="C11" s="641"/>
      <c r="D11" s="641"/>
      <c r="E11" s="641"/>
      <c r="F11" s="641"/>
      <c r="G11" s="641"/>
      <c r="H11" s="641"/>
      <c r="I11" s="641"/>
      <c r="J11" s="641"/>
      <c r="K11" s="641"/>
      <c r="L11" s="161"/>
      <c r="M11" s="161"/>
      <c r="N11" s="161"/>
      <c r="O11" s="161"/>
      <c r="P11" s="161"/>
      <c r="Q11" s="161"/>
      <c r="R11" s="161"/>
      <c r="S11" s="161"/>
      <c r="T11" s="161"/>
      <c r="U11" s="161"/>
      <c r="V11" s="161"/>
      <c r="W11" s="161"/>
      <c r="X11" s="161"/>
      <c r="Y11" s="161"/>
      <c r="Z11" s="161"/>
      <c r="AA11" s="161"/>
    </row>
    <row r="12" spans="1:72" ht="21" customHeight="1">
      <c r="A12" s="41"/>
      <c r="D12" s="88"/>
      <c r="E12" s="88"/>
      <c r="F12" s="88"/>
      <c r="G12" s="88"/>
    </row>
    <row r="13" spans="1:72" ht="20.100000000000001" customHeight="1">
      <c r="A13" s="39" t="s">
        <v>35</v>
      </c>
      <c r="D13" s="88"/>
      <c r="E13" s="88"/>
      <c r="F13" s="88"/>
      <c r="G13" s="88"/>
    </row>
    <row r="14" spans="1:72" ht="37.5" customHeight="1" thickBot="1">
      <c r="A14" s="3" t="s">
        <v>3</v>
      </c>
      <c r="B14" s="99"/>
      <c r="C14" s="100"/>
      <c r="D14" s="324" t="s">
        <v>405</v>
      </c>
      <c r="E14" s="324" t="s">
        <v>406</v>
      </c>
      <c r="F14" s="324" t="s">
        <v>407</v>
      </c>
      <c r="G14" s="324" t="s">
        <v>408</v>
      </c>
      <c r="H14" s="324" t="s">
        <v>409</v>
      </c>
      <c r="I14" s="324" t="s">
        <v>410</v>
      </c>
      <c r="J14" s="324" t="s">
        <v>411</v>
      </c>
      <c r="K14" s="324" t="s">
        <v>412</v>
      </c>
      <c r="L14" s="324" t="s">
        <v>413</v>
      </c>
      <c r="M14" s="324" t="s">
        <v>414</v>
      </c>
      <c r="N14" s="324" t="s">
        <v>415</v>
      </c>
      <c r="O14" s="324" t="s">
        <v>416</v>
      </c>
      <c r="P14" s="324" t="s">
        <v>417</v>
      </c>
      <c r="Q14" s="324" t="s">
        <v>418</v>
      </c>
      <c r="R14" s="324" t="s">
        <v>419</v>
      </c>
      <c r="S14" s="324" t="s">
        <v>420</v>
      </c>
      <c r="T14" s="324" t="s">
        <v>421</v>
      </c>
      <c r="U14" s="324" t="s">
        <v>422</v>
      </c>
      <c r="V14" s="324" t="s">
        <v>423</v>
      </c>
      <c r="W14" s="324" t="s">
        <v>424</v>
      </c>
      <c r="X14" s="324" t="s">
        <v>425</v>
      </c>
      <c r="Y14" s="324" t="s">
        <v>426</v>
      </c>
      <c r="Z14" s="324" t="s">
        <v>427</v>
      </c>
      <c r="AA14" s="324" t="s">
        <v>428</v>
      </c>
    </row>
    <row r="15" spans="1:72" ht="20.100000000000001" customHeight="1">
      <c r="A15" s="39"/>
      <c r="C15" s="102"/>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72" ht="20.100000000000001" customHeight="1">
      <c r="A16" s="39" t="s">
        <v>4</v>
      </c>
      <c r="C16" s="102"/>
      <c r="D16" s="323">
        <v>1654</v>
      </c>
      <c r="E16" s="323">
        <v>1205</v>
      </c>
      <c r="F16" s="323">
        <v>1060</v>
      </c>
      <c r="G16" s="323">
        <v>1390</v>
      </c>
      <c r="H16" s="323">
        <v>1208</v>
      </c>
      <c r="I16" s="323">
        <v>886</v>
      </c>
      <c r="J16" s="323">
        <v>861</v>
      </c>
      <c r="K16" s="323">
        <v>1133</v>
      </c>
      <c r="L16" s="323">
        <v>1040</v>
      </c>
      <c r="M16" s="323">
        <v>794</v>
      </c>
      <c r="N16" s="323">
        <v>661</v>
      </c>
      <c r="O16" s="323">
        <v>964</v>
      </c>
      <c r="P16" s="323">
        <v>989</v>
      </c>
      <c r="Q16" s="323">
        <v>768</v>
      </c>
      <c r="R16" s="323">
        <v>732</v>
      </c>
      <c r="S16" s="323">
        <v>1143</v>
      </c>
      <c r="T16" s="323">
        <v>1232</v>
      </c>
      <c r="U16" s="323">
        <v>937</v>
      </c>
      <c r="V16" s="323">
        <v>919</v>
      </c>
      <c r="W16" s="323">
        <v>1432</v>
      </c>
      <c r="X16" s="323">
        <v>1585</v>
      </c>
      <c r="Y16" s="323">
        <v>1087</v>
      </c>
      <c r="Z16" s="323">
        <v>971</v>
      </c>
      <c r="AA16" s="323">
        <v>1599</v>
      </c>
    </row>
    <row r="17" spans="1:72" ht="20.100000000000001" customHeight="1">
      <c r="A17" s="40" t="s">
        <v>50</v>
      </c>
      <c r="C17" s="102"/>
      <c r="D17" s="325">
        <v>13</v>
      </c>
      <c r="E17" s="325">
        <v>18</v>
      </c>
      <c r="F17" s="325">
        <v>9</v>
      </c>
      <c r="G17" s="325">
        <v>53</v>
      </c>
      <c r="H17" s="325">
        <v>6</v>
      </c>
      <c r="I17" s="325">
        <v>9</v>
      </c>
      <c r="J17" s="325">
        <v>12</v>
      </c>
      <c r="K17" s="325">
        <v>34</v>
      </c>
      <c r="L17" s="325">
        <v>8</v>
      </c>
      <c r="M17" s="325">
        <v>12</v>
      </c>
      <c r="N17" s="325">
        <v>10</v>
      </c>
      <c r="O17" s="325">
        <v>9</v>
      </c>
      <c r="P17" s="325">
        <v>9</v>
      </c>
      <c r="Q17" s="325">
        <v>9</v>
      </c>
      <c r="R17" s="325">
        <v>8</v>
      </c>
      <c r="S17" s="325">
        <v>7</v>
      </c>
      <c r="T17" s="325">
        <v>8</v>
      </c>
      <c r="U17" s="325">
        <v>9</v>
      </c>
      <c r="V17" s="325">
        <v>8</v>
      </c>
      <c r="W17" s="325">
        <v>29</v>
      </c>
      <c r="X17" s="325">
        <v>24</v>
      </c>
      <c r="Y17" s="325">
        <v>18</v>
      </c>
      <c r="Z17" s="325">
        <v>47</v>
      </c>
      <c r="AA17" s="325">
        <v>41</v>
      </c>
    </row>
    <row r="18" spans="1:72" ht="20.100000000000001" customHeight="1">
      <c r="A18" s="42" t="s">
        <v>51</v>
      </c>
      <c r="C18" s="102"/>
      <c r="D18" s="323">
        <v>-738</v>
      </c>
      <c r="E18" s="323">
        <v>-512</v>
      </c>
      <c r="F18" s="323">
        <v>-476</v>
      </c>
      <c r="G18" s="323">
        <v>-545</v>
      </c>
      <c r="H18" s="323">
        <v>-551</v>
      </c>
      <c r="I18" s="323">
        <v>-388</v>
      </c>
      <c r="J18" s="323">
        <v>-414</v>
      </c>
      <c r="K18" s="323">
        <v>-473</v>
      </c>
      <c r="L18" s="323">
        <v>-433</v>
      </c>
      <c r="M18" s="323">
        <v>-362</v>
      </c>
      <c r="N18" s="323">
        <v>-312</v>
      </c>
      <c r="O18" s="323">
        <v>-408</v>
      </c>
      <c r="P18" s="323">
        <v>-456</v>
      </c>
      <c r="Q18" s="323">
        <v>-380</v>
      </c>
      <c r="R18" s="323">
        <v>-394</v>
      </c>
      <c r="S18" s="323">
        <v>-600</v>
      </c>
      <c r="T18" s="323">
        <v>-604</v>
      </c>
      <c r="U18" s="323">
        <v>-483</v>
      </c>
      <c r="V18" s="323">
        <v>-466</v>
      </c>
      <c r="W18" s="323">
        <v>-747</v>
      </c>
      <c r="X18" s="323">
        <v>-825</v>
      </c>
      <c r="Y18" s="323">
        <v>-555</v>
      </c>
      <c r="Z18" s="323">
        <v>-545</v>
      </c>
      <c r="AA18" s="323">
        <v>-870</v>
      </c>
    </row>
    <row r="19" spans="1:72" ht="20.100000000000001" customHeight="1">
      <c r="A19" s="42" t="s">
        <v>52</v>
      </c>
      <c r="C19" s="102"/>
      <c r="D19" s="325">
        <v>-120</v>
      </c>
      <c r="E19" s="325">
        <v>-117</v>
      </c>
      <c r="F19" s="325">
        <v>-101</v>
      </c>
      <c r="G19" s="325">
        <v>-123</v>
      </c>
      <c r="H19" s="325">
        <v>-97</v>
      </c>
      <c r="I19" s="325">
        <v>-91</v>
      </c>
      <c r="J19" s="325">
        <v>-89</v>
      </c>
      <c r="K19" s="325">
        <v>-92</v>
      </c>
      <c r="L19" s="325">
        <v>-83</v>
      </c>
      <c r="M19" s="325">
        <v>-93</v>
      </c>
      <c r="N19" s="325">
        <v>-80</v>
      </c>
      <c r="O19" s="325">
        <v>-95</v>
      </c>
      <c r="P19" s="325">
        <v>-79</v>
      </c>
      <c r="Q19" s="325">
        <v>-80</v>
      </c>
      <c r="R19" s="325">
        <v>-75</v>
      </c>
      <c r="S19" s="325">
        <v>-99</v>
      </c>
      <c r="T19" s="325">
        <v>-93</v>
      </c>
      <c r="U19" s="325">
        <v>-106</v>
      </c>
      <c r="V19" s="325">
        <v>-102</v>
      </c>
      <c r="W19" s="325">
        <v>-122</v>
      </c>
      <c r="X19" s="325">
        <v>-113</v>
      </c>
      <c r="Y19" s="325">
        <v>-121</v>
      </c>
      <c r="Z19" s="325">
        <v>-105</v>
      </c>
      <c r="AA19" s="325">
        <v>-119</v>
      </c>
    </row>
    <row r="20" spans="1:72" ht="20.100000000000001" customHeight="1">
      <c r="A20" s="42" t="s">
        <v>19</v>
      </c>
      <c r="C20" s="102"/>
      <c r="D20" s="323">
        <v>-140</v>
      </c>
      <c r="E20" s="323">
        <v>-150</v>
      </c>
      <c r="F20" s="323">
        <v>-169</v>
      </c>
      <c r="G20" s="323">
        <v>-162</v>
      </c>
      <c r="H20" s="323">
        <v>-97</v>
      </c>
      <c r="I20" s="323">
        <v>-96</v>
      </c>
      <c r="J20" s="323">
        <v>-96</v>
      </c>
      <c r="K20" s="323">
        <v>-87</v>
      </c>
      <c r="L20" s="323">
        <v>-83</v>
      </c>
      <c r="M20" s="323">
        <v>-87</v>
      </c>
      <c r="N20" s="323">
        <v>-83</v>
      </c>
      <c r="O20" s="323">
        <v>-92</v>
      </c>
      <c r="P20" s="323">
        <v>-84</v>
      </c>
      <c r="Q20" s="323">
        <v>-87</v>
      </c>
      <c r="R20" s="323">
        <v>-93</v>
      </c>
      <c r="S20" s="323">
        <v>-110</v>
      </c>
      <c r="T20" s="323">
        <v>-110</v>
      </c>
      <c r="U20" s="323">
        <v>-111</v>
      </c>
      <c r="V20" s="323">
        <v>-116</v>
      </c>
      <c r="W20" s="323">
        <v>-128</v>
      </c>
      <c r="X20" s="323">
        <v>-133</v>
      </c>
      <c r="Y20" s="323">
        <v>-130</v>
      </c>
      <c r="Z20" s="323">
        <v>-134</v>
      </c>
      <c r="AA20" s="323">
        <v>-139</v>
      </c>
    </row>
    <row r="21" spans="1:72" ht="20.100000000000001" customHeight="1">
      <c r="A21" s="106" t="s">
        <v>53</v>
      </c>
      <c r="B21" s="107"/>
      <c r="C21" s="108"/>
      <c r="D21" s="326">
        <v>-144</v>
      </c>
      <c r="E21" s="326">
        <v>-155</v>
      </c>
      <c r="F21" s="326">
        <v>-158</v>
      </c>
      <c r="G21" s="326">
        <v>-191</v>
      </c>
      <c r="H21" s="326">
        <v>-110</v>
      </c>
      <c r="I21" s="326">
        <v>-110</v>
      </c>
      <c r="J21" s="326">
        <v>-128</v>
      </c>
      <c r="K21" s="326">
        <v>-144</v>
      </c>
      <c r="L21" s="326">
        <v>-105</v>
      </c>
      <c r="M21" s="326">
        <v>-120</v>
      </c>
      <c r="N21" s="326">
        <v>-116</v>
      </c>
      <c r="O21" s="326">
        <v>-135</v>
      </c>
      <c r="P21" s="326">
        <v>-105</v>
      </c>
      <c r="Q21" s="326">
        <v>-108</v>
      </c>
      <c r="R21" s="326">
        <v>-119</v>
      </c>
      <c r="S21" s="326">
        <v>-153</v>
      </c>
      <c r="T21" s="326">
        <v>-120</v>
      </c>
      <c r="U21" s="326">
        <v>-138</v>
      </c>
      <c r="V21" s="326">
        <v>-150</v>
      </c>
      <c r="W21" s="326">
        <v>-168</v>
      </c>
      <c r="X21" s="326">
        <v>-133</v>
      </c>
      <c r="Y21" s="326">
        <v>-145</v>
      </c>
      <c r="Z21" s="326">
        <v>-138</v>
      </c>
      <c r="AA21" s="326">
        <v>-178</v>
      </c>
    </row>
    <row r="22" spans="1:72" ht="20.100000000000001" customHeight="1">
      <c r="A22" s="39" t="s">
        <v>12</v>
      </c>
      <c r="C22" s="102"/>
      <c r="D22" s="325">
        <v>524</v>
      </c>
      <c r="E22" s="325">
        <v>289</v>
      </c>
      <c r="F22" s="325">
        <v>167</v>
      </c>
      <c r="G22" s="325">
        <v>423</v>
      </c>
      <c r="H22" s="325">
        <v>358</v>
      </c>
      <c r="I22" s="325">
        <v>210</v>
      </c>
      <c r="J22" s="325">
        <v>147</v>
      </c>
      <c r="K22" s="325">
        <v>370</v>
      </c>
      <c r="L22" s="325">
        <v>343</v>
      </c>
      <c r="M22" s="325">
        <v>143</v>
      </c>
      <c r="N22" s="325">
        <v>79</v>
      </c>
      <c r="O22" s="325">
        <v>243</v>
      </c>
      <c r="P22" s="325">
        <v>275</v>
      </c>
      <c r="Q22" s="325">
        <v>122</v>
      </c>
      <c r="R22" s="325">
        <v>58</v>
      </c>
      <c r="S22" s="325">
        <v>188</v>
      </c>
      <c r="T22" s="325">
        <v>313</v>
      </c>
      <c r="U22" s="325">
        <v>109</v>
      </c>
      <c r="V22" s="325">
        <v>94</v>
      </c>
      <c r="W22" s="325">
        <v>295</v>
      </c>
      <c r="X22" s="325">
        <v>405</v>
      </c>
      <c r="Y22" s="325">
        <v>153</v>
      </c>
      <c r="Z22" s="325">
        <v>96</v>
      </c>
      <c r="AA22" s="325">
        <v>333</v>
      </c>
    </row>
    <row r="23" spans="1:72" ht="20.100000000000001" customHeight="1">
      <c r="A23" s="112" t="s">
        <v>54</v>
      </c>
      <c r="B23" s="107"/>
      <c r="C23" s="108"/>
      <c r="D23" s="326">
        <v>-47</v>
      </c>
      <c r="E23" s="326">
        <v>140</v>
      </c>
      <c r="F23" s="326">
        <v>-70</v>
      </c>
      <c r="G23" s="326">
        <v>83</v>
      </c>
      <c r="H23" s="326">
        <v>8</v>
      </c>
      <c r="I23" s="326">
        <v>23</v>
      </c>
      <c r="J23" s="326">
        <v>-34</v>
      </c>
      <c r="K23" s="326">
        <v>214</v>
      </c>
      <c r="L23" s="326">
        <v>7</v>
      </c>
      <c r="M23" s="326">
        <v>1</v>
      </c>
      <c r="N23" s="326">
        <v>-761</v>
      </c>
      <c r="O23" s="326">
        <v>-205</v>
      </c>
      <c r="P23" s="326">
        <v>94</v>
      </c>
      <c r="Q23" s="326">
        <v>-54</v>
      </c>
      <c r="R23" s="326">
        <v>-65</v>
      </c>
      <c r="S23" s="326">
        <v>14</v>
      </c>
      <c r="T23" s="326">
        <v>76</v>
      </c>
      <c r="U23" s="326">
        <v>-42</v>
      </c>
      <c r="V23" s="326">
        <v>293</v>
      </c>
      <c r="W23" s="326">
        <v>20</v>
      </c>
      <c r="X23" s="326">
        <v>77</v>
      </c>
      <c r="Y23" s="326">
        <v>103</v>
      </c>
      <c r="Z23" s="326">
        <v>-5</v>
      </c>
      <c r="AA23" s="326">
        <v>-24</v>
      </c>
    </row>
    <row r="24" spans="1:72" s="39" customFormat="1" ht="20.100000000000001" customHeight="1">
      <c r="A24" s="39" t="s">
        <v>16</v>
      </c>
      <c r="C24" s="102"/>
      <c r="D24" s="353">
        <v>477</v>
      </c>
      <c r="E24" s="353">
        <v>429</v>
      </c>
      <c r="F24" s="353">
        <v>96</v>
      </c>
      <c r="G24" s="353">
        <v>507</v>
      </c>
      <c r="H24" s="353">
        <v>366</v>
      </c>
      <c r="I24" s="353">
        <v>233</v>
      </c>
      <c r="J24" s="353">
        <v>113</v>
      </c>
      <c r="K24" s="353">
        <v>584</v>
      </c>
      <c r="L24" s="353">
        <v>350</v>
      </c>
      <c r="M24" s="353">
        <v>144</v>
      </c>
      <c r="N24" s="353">
        <v>-682</v>
      </c>
      <c r="O24" s="353">
        <v>38</v>
      </c>
      <c r="P24" s="353">
        <v>369</v>
      </c>
      <c r="Q24" s="353">
        <v>67</v>
      </c>
      <c r="R24" s="353">
        <v>-6</v>
      </c>
      <c r="S24" s="353">
        <v>202</v>
      </c>
      <c r="T24" s="353">
        <v>389</v>
      </c>
      <c r="U24" s="353">
        <v>66</v>
      </c>
      <c r="V24" s="353">
        <v>387</v>
      </c>
      <c r="W24" s="353">
        <v>315</v>
      </c>
      <c r="X24" s="353">
        <v>482</v>
      </c>
      <c r="Y24" s="353">
        <v>256</v>
      </c>
      <c r="Z24" s="353">
        <v>91</v>
      </c>
      <c r="AA24" s="353">
        <v>309</v>
      </c>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row>
    <row r="25" spans="1:72" ht="20.100000000000001" customHeight="1">
      <c r="A25" s="40" t="s">
        <v>55</v>
      </c>
      <c r="C25" s="102"/>
      <c r="D25" s="323">
        <v>78</v>
      </c>
      <c r="E25" s="323">
        <v>34</v>
      </c>
      <c r="F25" s="323">
        <v>3</v>
      </c>
      <c r="G25" s="323">
        <v>63</v>
      </c>
      <c r="H25" s="323">
        <v>69</v>
      </c>
      <c r="I25" s="323">
        <v>37</v>
      </c>
      <c r="J25" s="323">
        <v>1</v>
      </c>
      <c r="K25" s="323">
        <v>38</v>
      </c>
      <c r="L25" s="323">
        <v>58</v>
      </c>
      <c r="M25" s="323">
        <v>22</v>
      </c>
      <c r="N25" s="323">
        <v>-95</v>
      </c>
      <c r="O25" s="323">
        <v>35</v>
      </c>
      <c r="P25" s="323">
        <v>67</v>
      </c>
      <c r="Q25" s="323">
        <v>38</v>
      </c>
      <c r="R25" s="323">
        <v>11</v>
      </c>
      <c r="S25" s="323">
        <v>15</v>
      </c>
      <c r="T25" s="323">
        <v>59</v>
      </c>
      <c r="U25" s="323">
        <v>35</v>
      </c>
      <c r="V25" s="323">
        <v>21</v>
      </c>
      <c r="W25" s="323">
        <v>34</v>
      </c>
      <c r="X25" s="323">
        <v>47</v>
      </c>
      <c r="Y25" s="323">
        <v>24</v>
      </c>
      <c r="Z25" s="323">
        <v>12</v>
      </c>
      <c r="AA25" s="323">
        <v>-44</v>
      </c>
    </row>
    <row r="26" spans="1:72" ht="20.100000000000001" customHeight="1">
      <c r="A26" s="42" t="s">
        <v>56</v>
      </c>
      <c r="C26" s="102"/>
      <c r="D26" s="323">
        <v>-70</v>
      </c>
      <c r="E26" s="323">
        <v>-80</v>
      </c>
      <c r="F26" s="323">
        <v>-77</v>
      </c>
      <c r="G26" s="323">
        <v>-75</v>
      </c>
      <c r="H26" s="323">
        <v>-68</v>
      </c>
      <c r="I26" s="323">
        <v>-62</v>
      </c>
      <c r="J26" s="323">
        <v>-57</v>
      </c>
      <c r="K26" s="323">
        <v>-62</v>
      </c>
      <c r="L26" s="323">
        <v>-53</v>
      </c>
      <c r="M26" s="323">
        <v>-51</v>
      </c>
      <c r="N26" s="323">
        <v>-52</v>
      </c>
      <c r="O26" s="323">
        <v>-47</v>
      </c>
      <c r="P26" s="323">
        <v>-47</v>
      </c>
      <c r="Q26" s="323">
        <v>-48</v>
      </c>
      <c r="R26" s="323">
        <v>-38</v>
      </c>
      <c r="S26" s="323">
        <v>-37</v>
      </c>
      <c r="T26" s="323">
        <v>-37</v>
      </c>
      <c r="U26" s="323">
        <v>-46</v>
      </c>
      <c r="V26" s="323">
        <v>-39</v>
      </c>
      <c r="W26" s="323">
        <v>-42</v>
      </c>
      <c r="X26" s="323">
        <v>-41</v>
      </c>
      <c r="Y26" s="323">
        <v>-36</v>
      </c>
      <c r="Z26" s="323">
        <v>-35</v>
      </c>
      <c r="AA26" s="323">
        <v>-36</v>
      </c>
    </row>
    <row r="27" spans="1:72" ht="20.100000000000001" customHeight="1">
      <c r="A27" s="42" t="s">
        <v>57</v>
      </c>
      <c r="C27" s="102"/>
      <c r="D27" s="323">
        <v>18</v>
      </c>
      <c r="E27" s="323">
        <v>19</v>
      </c>
      <c r="F27" s="323">
        <v>19</v>
      </c>
      <c r="G27" s="323">
        <v>19</v>
      </c>
      <c r="H27" s="323">
        <v>19</v>
      </c>
      <c r="I27" s="323">
        <v>23</v>
      </c>
      <c r="J27" s="323">
        <v>23</v>
      </c>
      <c r="K27" s="323">
        <v>19</v>
      </c>
      <c r="L27" s="323">
        <v>14</v>
      </c>
      <c r="M27" s="323">
        <v>15</v>
      </c>
      <c r="N27" s="323">
        <v>12</v>
      </c>
      <c r="O27" s="323">
        <v>10</v>
      </c>
      <c r="P27" s="323">
        <v>8</v>
      </c>
      <c r="Q27" s="323">
        <v>8</v>
      </c>
      <c r="R27" s="323">
        <v>7</v>
      </c>
      <c r="S27" s="323">
        <v>7</v>
      </c>
      <c r="T27" s="323">
        <v>7</v>
      </c>
      <c r="U27" s="323">
        <v>9</v>
      </c>
      <c r="V27" s="323">
        <v>9</v>
      </c>
      <c r="W27" s="323">
        <v>6</v>
      </c>
      <c r="X27" s="323">
        <v>8</v>
      </c>
      <c r="Y27" s="323">
        <v>10</v>
      </c>
      <c r="Z27" s="323">
        <v>10</v>
      </c>
      <c r="AA27" s="323">
        <v>6</v>
      </c>
    </row>
    <row r="28" spans="1:72" ht="20.100000000000001" hidden="1" customHeight="1" outlineLevel="1">
      <c r="A28" s="42" t="s">
        <v>770</v>
      </c>
      <c r="C28" s="102"/>
      <c r="D28" s="323">
        <v>-2</v>
      </c>
      <c r="E28" s="323">
        <v>-4</v>
      </c>
      <c r="F28" s="323">
        <v>-2</v>
      </c>
      <c r="G28" s="323">
        <v>-8</v>
      </c>
      <c r="H28" s="323">
        <v>-3</v>
      </c>
      <c r="I28" s="323">
        <v>2</v>
      </c>
      <c r="J28" s="323">
        <v>-9</v>
      </c>
      <c r="K28" s="323">
        <v>5</v>
      </c>
      <c r="L28" s="323">
        <v>-8</v>
      </c>
      <c r="M28" s="323">
        <v>-3</v>
      </c>
      <c r="N28" s="323">
        <v>-2</v>
      </c>
      <c r="O28" s="323">
        <v>-5</v>
      </c>
      <c r="P28" s="323">
        <v>2</v>
      </c>
      <c r="Q28" s="323">
        <v>0</v>
      </c>
      <c r="R28" s="323">
        <v>-2</v>
      </c>
      <c r="S28" s="323">
        <v>-2</v>
      </c>
      <c r="T28" s="323">
        <v>1</v>
      </c>
      <c r="U28" s="323">
        <v>-7</v>
      </c>
      <c r="V28" s="323">
        <v>-3</v>
      </c>
      <c r="W28" s="323">
        <v>-2</v>
      </c>
      <c r="X28" s="323">
        <v>0</v>
      </c>
      <c r="Y28" s="323">
        <v>-2</v>
      </c>
      <c r="Z28" s="323">
        <v>-1</v>
      </c>
      <c r="AA28" s="323">
        <v>-5</v>
      </c>
    </row>
    <row r="29" spans="1:72" ht="20.100000000000001" customHeight="1" collapsed="1">
      <c r="A29" s="106" t="s">
        <v>58</v>
      </c>
      <c r="B29" s="107"/>
      <c r="C29" s="108"/>
      <c r="D29" s="236">
        <v>-12</v>
      </c>
      <c r="E29" s="236">
        <v>-10</v>
      </c>
      <c r="F29" s="236">
        <v>-12</v>
      </c>
      <c r="G29" s="236">
        <v>-12</v>
      </c>
      <c r="H29" s="236">
        <v>-11</v>
      </c>
      <c r="I29" s="236">
        <v>-10</v>
      </c>
      <c r="J29" s="236">
        <v>-11</v>
      </c>
      <c r="K29" s="236">
        <v>-9</v>
      </c>
      <c r="L29" s="236">
        <v>-10</v>
      </c>
      <c r="M29" s="236">
        <v>16</v>
      </c>
      <c r="N29" s="236">
        <v>0</v>
      </c>
      <c r="O29" s="236">
        <v>-10</v>
      </c>
      <c r="P29" s="236">
        <v>-10</v>
      </c>
      <c r="Q29" s="236">
        <v>-5</v>
      </c>
      <c r="R29" s="236">
        <v>-12</v>
      </c>
      <c r="S29" s="236">
        <v>-2</v>
      </c>
      <c r="T29" s="236">
        <v>-7</v>
      </c>
      <c r="U29" s="236">
        <v>-8</v>
      </c>
      <c r="V29" s="236">
        <v>-25</v>
      </c>
      <c r="W29" s="236">
        <v>-10</v>
      </c>
      <c r="X29" s="236">
        <v>-2</v>
      </c>
      <c r="Y29" s="236">
        <v>-11</v>
      </c>
      <c r="Z29" s="236">
        <v>-32</v>
      </c>
      <c r="AA29" s="236">
        <v>30</v>
      </c>
    </row>
    <row r="30" spans="1:72" ht="20.100000000000001" customHeight="1">
      <c r="A30" s="113" t="s">
        <v>59</v>
      </c>
      <c r="B30" s="113"/>
      <c r="C30" s="114"/>
      <c r="D30" s="327">
        <v>-65</v>
      </c>
      <c r="E30" s="327">
        <v>-75</v>
      </c>
      <c r="F30" s="327">
        <v>-72</v>
      </c>
      <c r="G30" s="327">
        <v>-77</v>
      </c>
      <c r="H30" s="327">
        <v>-62</v>
      </c>
      <c r="I30" s="327">
        <v>-47</v>
      </c>
      <c r="J30" s="327">
        <v>-54</v>
      </c>
      <c r="K30" s="327">
        <v>-47</v>
      </c>
      <c r="L30" s="327">
        <v>-57</v>
      </c>
      <c r="M30" s="327">
        <v>-24</v>
      </c>
      <c r="N30" s="327">
        <v>-42</v>
      </c>
      <c r="O30" s="327">
        <v>-52</v>
      </c>
      <c r="P30" s="327">
        <v>-47</v>
      </c>
      <c r="Q30" s="327">
        <v>-44</v>
      </c>
      <c r="R30" s="327">
        <v>-44</v>
      </c>
      <c r="S30" s="327">
        <v>-34</v>
      </c>
      <c r="T30" s="327">
        <v>-36</v>
      </c>
      <c r="U30" s="327">
        <v>-52</v>
      </c>
      <c r="V30" s="327">
        <v>-58</v>
      </c>
      <c r="W30" s="327">
        <v>-49</v>
      </c>
      <c r="X30" s="327">
        <v>-36</v>
      </c>
      <c r="Y30" s="327">
        <v>-39</v>
      </c>
      <c r="Z30" s="327">
        <v>-58</v>
      </c>
      <c r="AA30" s="327">
        <v>-4</v>
      </c>
    </row>
    <row r="31" spans="1:72" s="39" customFormat="1" ht="20.100000000000001" customHeight="1">
      <c r="A31" s="39" t="s">
        <v>60</v>
      </c>
      <c r="C31" s="102"/>
      <c r="D31" s="88">
        <v>490</v>
      </c>
      <c r="E31" s="88">
        <v>388</v>
      </c>
      <c r="F31" s="88">
        <v>27</v>
      </c>
      <c r="G31" s="88">
        <v>493</v>
      </c>
      <c r="H31" s="88">
        <v>374</v>
      </c>
      <c r="I31" s="88">
        <v>224</v>
      </c>
      <c r="J31" s="88">
        <v>61</v>
      </c>
      <c r="K31" s="88">
        <v>574</v>
      </c>
      <c r="L31" s="88">
        <v>350</v>
      </c>
      <c r="M31" s="88">
        <v>143</v>
      </c>
      <c r="N31" s="88">
        <v>-818</v>
      </c>
      <c r="O31" s="88">
        <v>20</v>
      </c>
      <c r="P31" s="88">
        <v>390</v>
      </c>
      <c r="Q31" s="88">
        <v>61</v>
      </c>
      <c r="R31" s="88">
        <v>-40</v>
      </c>
      <c r="S31" s="88">
        <v>184</v>
      </c>
      <c r="T31" s="88">
        <v>412</v>
      </c>
      <c r="U31" s="88">
        <v>49</v>
      </c>
      <c r="V31" s="88">
        <v>351</v>
      </c>
      <c r="W31" s="88">
        <v>300</v>
      </c>
      <c r="X31" s="88">
        <v>493</v>
      </c>
      <c r="Y31" s="88">
        <v>241</v>
      </c>
      <c r="Z31" s="88">
        <v>45</v>
      </c>
      <c r="AA31" s="88">
        <v>261</v>
      </c>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row>
    <row r="32" spans="1:72" ht="20.100000000000001" customHeight="1">
      <c r="A32" s="40" t="s">
        <v>61</v>
      </c>
      <c r="C32" s="102"/>
      <c r="D32" s="353">
        <v>-86</v>
      </c>
      <c r="E32" s="353">
        <v>-74</v>
      </c>
      <c r="F32" s="353">
        <v>3</v>
      </c>
      <c r="G32" s="353">
        <v>-29</v>
      </c>
      <c r="H32" s="353">
        <v>-62</v>
      </c>
      <c r="I32" s="353">
        <v>-27</v>
      </c>
      <c r="J32" s="353">
        <v>-3</v>
      </c>
      <c r="K32" s="353">
        <v>-51</v>
      </c>
      <c r="L32" s="353">
        <v>-55</v>
      </c>
      <c r="M32" s="353">
        <v>-25</v>
      </c>
      <c r="N32" s="353">
        <v>160</v>
      </c>
      <c r="O32" s="353">
        <v>-2</v>
      </c>
      <c r="P32" s="353">
        <v>-59</v>
      </c>
      <c r="Q32" s="353">
        <v>-4</v>
      </c>
      <c r="R32" s="353">
        <v>9</v>
      </c>
      <c r="S32" s="353">
        <v>-37</v>
      </c>
      <c r="T32" s="353">
        <v>-72</v>
      </c>
      <c r="U32" s="353">
        <v>-118</v>
      </c>
      <c r="V32" s="353">
        <v>4</v>
      </c>
      <c r="W32" s="353">
        <v>-43</v>
      </c>
      <c r="X32" s="353">
        <v>-94</v>
      </c>
      <c r="Y32" s="353">
        <v>-25</v>
      </c>
      <c r="Z32" s="353">
        <v>1</v>
      </c>
      <c r="AA32" s="353">
        <v>-64</v>
      </c>
    </row>
    <row r="33" spans="1:72" s="39" customFormat="1" ht="20.100000000000001" customHeight="1" thickBot="1">
      <c r="A33" s="116" t="s">
        <v>265</v>
      </c>
      <c r="B33" s="116"/>
      <c r="C33" s="117"/>
      <c r="D33" s="328"/>
      <c r="E33" s="328"/>
      <c r="F33" s="328"/>
      <c r="G33" s="328"/>
      <c r="H33" s="328">
        <v>312</v>
      </c>
      <c r="I33" s="328">
        <v>196</v>
      </c>
      <c r="J33" s="328">
        <v>58</v>
      </c>
      <c r="K33" s="328">
        <v>523</v>
      </c>
      <c r="L33" s="328">
        <v>295</v>
      </c>
      <c r="M33" s="328">
        <v>118</v>
      </c>
      <c r="N33" s="328">
        <v>-659</v>
      </c>
      <c r="O33" s="328">
        <v>19</v>
      </c>
      <c r="P33" s="328">
        <v>331</v>
      </c>
      <c r="Q33" s="328">
        <v>57</v>
      </c>
      <c r="R33" s="328">
        <v>-31</v>
      </c>
      <c r="S33" s="328">
        <v>147</v>
      </c>
      <c r="T33" s="328">
        <v>340</v>
      </c>
      <c r="U33" s="328">
        <v>-69</v>
      </c>
      <c r="V33" s="328">
        <v>355</v>
      </c>
      <c r="W33" s="328">
        <v>257</v>
      </c>
      <c r="X33" s="328">
        <v>400</v>
      </c>
      <c r="Y33" s="328">
        <v>215</v>
      </c>
      <c r="Z33" s="328">
        <v>46</v>
      </c>
      <c r="AA33" s="328">
        <v>197</v>
      </c>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row>
    <row r="34" spans="1:72" s="39" customFormat="1" ht="20.100000000000001" customHeight="1" thickTop="1">
      <c r="C34" s="102"/>
      <c r="D34" s="88"/>
      <c r="E34" s="88"/>
      <c r="F34" s="88"/>
      <c r="G34" s="88"/>
      <c r="H34" s="88"/>
      <c r="I34" s="88"/>
      <c r="J34" s="88"/>
      <c r="K34" s="88"/>
      <c r="L34" s="88"/>
      <c r="M34" s="88"/>
      <c r="N34" s="88"/>
      <c r="O34" s="88"/>
      <c r="P34" s="88"/>
      <c r="Q34" s="88"/>
      <c r="R34" s="88"/>
      <c r="S34" s="88"/>
      <c r="T34" s="88"/>
      <c r="U34" s="88"/>
      <c r="V34" s="88"/>
      <c r="W34" s="88"/>
      <c r="X34" s="88"/>
      <c r="Y34" s="88"/>
      <c r="Z34" s="88"/>
      <c r="AA34" s="88"/>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row>
    <row r="35" spans="1:72" s="39" customFormat="1" ht="20.100000000000001" customHeight="1">
      <c r="A35" s="39" t="s">
        <v>66</v>
      </c>
      <c r="C35" s="102"/>
      <c r="D35" s="88"/>
      <c r="E35" s="88"/>
      <c r="F35" s="88"/>
      <c r="G35" s="88"/>
      <c r="H35" s="88"/>
      <c r="I35" s="88"/>
      <c r="J35" s="88"/>
      <c r="K35" s="88"/>
      <c r="L35" s="88"/>
      <c r="M35" s="88"/>
      <c r="N35" s="88"/>
      <c r="O35" s="88"/>
      <c r="P35" s="88"/>
      <c r="Q35" s="88"/>
      <c r="R35" s="88"/>
      <c r="S35" s="88"/>
      <c r="T35" s="88"/>
      <c r="U35" s="88"/>
      <c r="V35" s="88"/>
      <c r="W35" s="88"/>
      <c r="X35" s="88"/>
      <c r="Y35" s="88"/>
      <c r="Z35" s="88"/>
      <c r="AA35" s="88"/>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row>
    <row r="36" spans="1:72" s="39" customFormat="1" ht="20.100000000000001" customHeight="1">
      <c r="A36" s="107" t="s">
        <v>893</v>
      </c>
      <c r="B36" s="140"/>
      <c r="C36" s="108"/>
      <c r="D36" s="329"/>
      <c r="E36" s="329"/>
      <c r="F36" s="329"/>
      <c r="G36" s="329"/>
      <c r="H36" s="329">
        <v>1943</v>
      </c>
      <c r="I36" s="329">
        <v>51</v>
      </c>
      <c r="J36" s="329">
        <v>27</v>
      </c>
      <c r="K36" s="329">
        <v>52</v>
      </c>
      <c r="L36" s="329">
        <v>63</v>
      </c>
      <c r="M36" s="329">
        <v>4306</v>
      </c>
      <c r="N36" s="334" t="s">
        <v>68</v>
      </c>
      <c r="O36" s="334" t="s">
        <v>68</v>
      </c>
      <c r="P36" s="334" t="s">
        <v>68</v>
      </c>
      <c r="Q36" s="334" t="s">
        <v>68</v>
      </c>
      <c r="R36" s="334" t="s">
        <v>68</v>
      </c>
      <c r="S36" s="334" t="s">
        <v>68</v>
      </c>
      <c r="T36" s="334" t="s">
        <v>68</v>
      </c>
      <c r="U36" s="334" t="s">
        <v>68</v>
      </c>
      <c r="V36" s="334" t="s">
        <v>68</v>
      </c>
      <c r="W36" s="334" t="s">
        <v>68</v>
      </c>
      <c r="X36" s="334" t="s">
        <v>68</v>
      </c>
      <c r="Y36" s="334" t="s">
        <v>68</v>
      </c>
      <c r="Z36" s="334" t="s">
        <v>68</v>
      </c>
      <c r="AA36" s="334" t="s">
        <v>68</v>
      </c>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row>
    <row r="37" spans="1:72" s="39" customFormat="1" ht="20.100000000000001" customHeight="1">
      <c r="A37" s="39" t="s">
        <v>894</v>
      </c>
      <c r="C37" s="102"/>
      <c r="D37" s="88">
        <v>404</v>
      </c>
      <c r="E37" s="88">
        <v>314</v>
      </c>
      <c r="F37" s="88">
        <v>30</v>
      </c>
      <c r="G37" s="88">
        <v>465</v>
      </c>
      <c r="H37" s="88">
        <v>2255</v>
      </c>
      <c r="I37" s="88">
        <v>247</v>
      </c>
      <c r="J37" s="88">
        <v>84</v>
      </c>
      <c r="K37" s="88">
        <v>575</v>
      </c>
      <c r="L37" s="88">
        <v>358</v>
      </c>
      <c r="M37" s="88">
        <v>4424</v>
      </c>
      <c r="N37" s="88">
        <v>-659</v>
      </c>
      <c r="O37" s="88">
        <v>19</v>
      </c>
      <c r="P37" s="88">
        <v>331</v>
      </c>
      <c r="Q37" s="88">
        <v>57</v>
      </c>
      <c r="R37" s="88">
        <v>-31</v>
      </c>
      <c r="S37" s="88">
        <v>147</v>
      </c>
      <c r="T37" s="88">
        <v>340</v>
      </c>
      <c r="U37" s="88">
        <v>-69</v>
      </c>
      <c r="V37" s="88">
        <v>355</v>
      </c>
      <c r="W37" s="88">
        <v>257</v>
      </c>
      <c r="X37" s="88">
        <v>400</v>
      </c>
      <c r="Y37" s="88">
        <v>215</v>
      </c>
      <c r="Z37" s="88">
        <v>46</v>
      </c>
      <c r="AA37" s="88">
        <v>197</v>
      </c>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row>
    <row r="38" spans="1:72" s="39" customFormat="1" ht="20.100000000000001" customHeight="1">
      <c r="C38" s="102"/>
      <c r="D38" s="88"/>
      <c r="E38" s="88"/>
      <c r="F38" s="88"/>
      <c r="G38" s="88"/>
      <c r="H38" s="88"/>
      <c r="I38" s="88"/>
      <c r="J38" s="88"/>
      <c r="K38" s="88"/>
      <c r="L38" s="88"/>
      <c r="M38" s="88"/>
      <c r="N38" s="88"/>
      <c r="O38" s="88"/>
      <c r="P38" s="88"/>
      <c r="Q38" s="88"/>
      <c r="R38" s="88"/>
      <c r="S38" s="88"/>
      <c r="T38" s="88"/>
      <c r="U38" s="88"/>
      <c r="V38" s="88"/>
      <c r="W38" s="88"/>
      <c r="X38" s="88"/>
      <c r="Y38" s="88"/>
      <c r="Z38" s="88"/>
      <c r="AA38" s="88"/>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row>
    <row r="39" spans="1:72" ht="20.100000000000001" customHeight="1">
      <c r="A39" s="39" t="s">
        <v>63</v>
      </c>
      <c r="C39" s="102"/>
      <c r="D39" s="88"/>
      <c r="E39" s="88"/>
      <c r="F39" s="88"/>
      <c r="G39" s="88"/>
    </row>
    <row r="40" spans="1:72" ht="20.100000000000001" customHeight="1">
      <c r="A40" s="42" t="s">
        <v>64</v>
      </c>
      <c r="C40" s="102"/>
      <c r="D40" s="88">
        <v>401</v>
      </c>
      <c r="E40" s="88">
        <v>314</v>
      </c>
      <c r="F40" s="88">
        <v>31</v>
      </c>
      <c r="G40" s="88">
        <v>458</v>
      </c>
      <c r="H40" s="88">
        <v>2251</v>
      </c>
      <c r="I40" s="88">
        <v>247</v>
      </c>
      <c r="J40" s="88">
        <v>85</v>
      </c>
      <c r="K40" s="88">
        <v>571</v>
      </c>
      <c r="L40" s="88">
        <v>354</v>
      </c>
      <c r="M40" s="88">
        <v>4424</v>
      </c>
      <c r="N40" s="88">
        <v>-654</v>
      </c>
      <c r="O40" s="88">
        <v>14</v>
      </c>
      <c r="P40" s="88">
        <v>326</v>
      </c>
      <c r="Q40" s="88">
        <v>57</v>
      </c>
      <c r="R40" s="88">
        <v>-31</v>
      </c>
      <c r="S40" s="88">
        <v>145</v>
      </c>
      <c r="T40" s="88">
        <v>335</v>
      </c>
      <c r="U40" s="88">
        <v>-70</v>
      </c>
      <c r="V40" s="88">
        <v>357</v>
      </c>
      <c r="W40" s="88">
        <v>244</v>
      </c>
      <c r="X40" s="88">
        <v>384</v>
      </c>
      <c r="Y40" s="88">
        <v>216</v>
      </c>
      <c r="Z40" s="88">
        <v>51</v>
      </c>
      <c r="AA40" s="88">
        <v>192</v>
      </c>
    </row>
    <row r="41" spans="1:72" ht="20.100000000000001" customHeight="1">
      <c r="A41" s="106" t="s">
        <v>65</v>
      </c>
      <c r="B41" s="107"/>
      <c r="C41" s="108"/>
      <c r="D41" s="329">
        <v>3</v>
      </c>
      <c r="E41" s="329">
        <v>0</v>
      </c>
      <c r="F41" s="329">
        <v>-1</v>
      </c>
      <c r="G41" s="329">
        <v>6</v>
      </c>
      <c r="H41" s="329">
        <v>4</v>
      </c>
      <c r="I41" s="329">
        <v>0</v>
      </c>
      <c r="J41" s="329">
        <v>-1</v>
      </c>
      <c r="K41" s="329">
        <v>4</v>
      </c>
      <c r="L41" s="329">
        <v>4</v>
      </c>
      <c r="M41" s="329">
        <v>1</v>
      </c>
      <c r="N41" s="329">
        <v>-5</v>
      </c>
      <c r="O41" s="329">
        <v>5</v>
      </c>
      <c r="P41" s="329">
        <v>5</v>
      </c>
      <c r="Q41" s="329">
        <v>1</v>
      </c>
      <c r="R41" s="329">
        <v>0</v>
      </c>
      <c r="S41" s="329">
        <v>3</v>
      </c>
      <c r="T41" s="329">
        <v>5</v>
      </c>
      <c r="U41" s="329">
        <v>0</v>
      </c>
      <c r="V41" s="329">
        <v>-2</v>
      </c>
      <c r="W41" s="329">
        <v>12</v>
      </c>
      <c r="X41" s="329">
        <v>16</v>
      </c>
      <c r="Y41" s="329">
        <v>-1</v>
      </c>
      <c r="Z41" s="329">
        <v>-5</v>
      </c>
      <c r="AA41" s="329">
        <v>5</v>
      </c>
    </row>
    <row r="42" spans="1:72" ht="20.100000000000001" customHeight="1" thickBot="1">
      <c r="A42" s="118"/>
      <c r="B42" s="118"/>
      <c r="C42" s="117"/>
      <c r="D42" s="328">
        <v>404</v>
      </c>
      <c r="E42" s="328">
        <v>314</v>
      </c>
      <c r="F42" s="328">
        <v>30</v>
      </c>
      <c r="G42" s="328">
        <v>465</v>
      </c>
      <c r="H42" s="328">
        <v>2255</v>
      </c>
      <c r="I42" s="328">
        <v>247</v>
      </c>
      <c r="J42" s="328">
        <v>84</v>
      </c>
      <c r="K42" s="328">
        <v>575</v>
      </c>
      <c r="L42" s="328">
        <v>358</v>
      </c>
      <c r="M42" s="328">
        <v>4424</v>
      </c>
      <c r="N42" s="328">
        <v>-659</v>
      </c>
      <c r="O42" s="328">
        <v>19</v>
      </c>
      <c r="P42" s="328">
        <v>331</v>
      </c>
      <c r="Q42" s="328">
        <v>57</v>
      </c>
      <c r="R42" s="328">
        <v>-31</v>
      </c>
      <c r="S42" s="328">
        <v>147</v>
      </c>
      <c r="T42" s="328">
        <v>340</v>
      </c>
      <c r="U42" s="328">
        <v>-69</v>
      </c>
      <c r="V42" s="328">
        <v>355</v>
      </c>
      <c r="W42" s="328">
        <v>257</v>
      </c>
      <c r="X42" s="328">
        <v>400</v>
      </c>
      <c r="Y42" s="328">
        <v>215</v>
      </c>
      <c r="Z42" s="328">
        <v>46</v>
      </c>
      <c r="AA42" s="328">
        <v>197</v>
      </c>
    </row>
    <row r="43" spans="1:72" ht="20.100000000000001" customHeight="1" thickTop="1">
      <c r="C43" s="102"/>
      <c r="D43" s="88"/>
      <c r="E43" s="88"/>
      <c r="F43" s="88"/>
      <c r="G43" s="88"/>
    </row>
    <row r="44" spans="1:72" ht="20.100000000000001" customHeight="1">
      <c r="A44" s="39"/>
      <c r="B44" s="123"/>
      <c r="C44" s="123"/>
      <c r="D44" s="88"/>
      <c r="E44" s="88"/>
      <c r="F44" s="88"/>
      <c r="G44" s="88"/>
    </row>
    <row r="45" spans="1:72" ht="20.100000000000001" customHeight="1">
      <c r="A45" s="39" t="s">
        <v>895</v>
      </c>
      <c r="B45" s="385"/>
      <c r="C45" s="385"/>
      <c r="D45" s="88"/>
      <c r="E45" s="88"/>
      <c r="F45" s="88"/>
      <c r="G45" s="88"/>
    </row>
    <row r="46" spans="1:72" ht="20.100000000000001" customHeight="1">
      <c r="A46" s="40" t="s">
        <v>896</v>
      </c>
      <c r="C46" s="102"/>
      <c r="D46" s="330">
        <v>0.45</v>
      </c>
      <c r="E46" s="330">
        <v>0.35</v>
      </c>
      <c r="F46" s="330">
        <v>0.04</v>
      </c>
      <c r="G46" s="330">
        <v>0.52</v>
      </c>
      <c r="H46" s="330">
        <v>2.5299999999999998</v>
      </c>
      <c r="I46" s="330">
        <v>0.28000000000000003</v>
      </c>
      <c r="J46" s="330">
        <v>0.1</v>
      </c>
      <c r="K46" s="330">
        <v>0.64</v>
      </c>
      <c r="L46" s="330">
        <v>0.4</v>
      </c>
      <c r="M46" s="330">
        <v>4.9800000000000004</v>
      </c>
      <c r="N46" s="330">
        <v>-0.74</v>
      </c>
      <c r="O46" s="330">
        <v>0.02</v>
      </c>
      <c r="P46" s="330">
        <v>0.37</v>
      </c>
      <c r="Q46" s="330">
        <v>0.06</v>
      </c>
      <c r="R46" s="330">
        <v>-0.03</v>
      </c>
      <c r="S46" s="330">
        <v>0.16</v>
      </c>
      <c r="T46" s="330">
        <v>0.38</v>
      </c>
      <c r="U46" s="330">
        <v>-0.08</v>
      </c>
      <c r="V46" s="330">
        <v>0.4</v>
      </c>
      <c r="W46" s="330">
        <v>0.28000000000000003</v>
      </c>
      <c r="X46" s="330">
        <v>0.43</v>
      </c>
      <c r="Y46" s="330">
        <v>0.24</v>
      </c>
      <c r="Z46" s="330">
        <v>0.05</v>
      </c>
      <c r="AA46" s="330">
        <v>0.22</v>
      </c>
    </row>
    <row r="47" spans="1:72" ht="20.100000000000001" customHeight="1">
      <c r="A47" s="40" t="s">
        <v>897</v>
      </c>
      <c r="C47" s="102"/>
      <c r="D47" s="330">
        <v>0.45</v>
      </c>
      <c r="E47" s="330">
        <v>0.35</v>
      </c>
      <c r="F47" s="330">
        <v>0.04</v>
      </c>
      <c r="G47" s="330">
        <v>0.52</v>
      </c>
      <c r="H47" s="330">
        <v>2.5299999999999998</v>
      </c>
      <c r="I47" s="330">
        <v>0.28000000000000003</v>
      </c>
      <c r="J47" s="330">
        <v>0.1</v>
      </c>
      <c r="K47" s="330">
        <v>0.64</v>
      </c>
      <c r="L47" s="330">
        <v>0.4</v>
      </c>
      <c r="M47" s="330">
        <v>4.9800000000000004</v>
      </c>
      <c r="N47" s="330">
        <v>-0.74</v>
      </c>
      <c r="O47" s="330">
        <v>0.02</v>
      </c>
      <c r="P47" s="330">
        <v>0.37</v>
      </c>
      <c r="Q47" s="330">
        <v>0.06</v>
      </c>
      <c r="R47" s="330">
        <v>-0.03</v>
      </c>
      <c r="S47" s="330">
        <v>0.16</v>
      </c>
      <c r="T47" s="330">
        <v>0.38</v>
      </c>
      <c r="U47" s="330">
        <v>-0.08</v>
      </c>
      <c r="V47" s="330">
        <v>0.4</v>
      </c>
      <c r="W47" s="330">
        <v>0.28000000000000003</v>
      </c>
      <c r="X47" s="330">
        <v>0.43</v>
      </c>
      <c r="Y47" s="330">
        <v>0.24</v>
      </c>
      <c r="Z47" s="330">
        <v>0.05</v>
      </c>
      <c r="AA47" s="330">
        <v>0.22</v>
      </c>
    </row>
    <row r="48" spans="1:72" ht="20.100000000000001" customHeight="1">
      <c r="C48" s="102"/>
      <c r="D48" s="88"/>
      <c r="E48" s="88"/>
      <c r="F48" s="88"/>
      <c r="G48" s="88"/>
    </row>
    <row r="49" spans="1:27" ht="20.100000000000001" customHeight="1">
      <c r="A49" s="39" t="s">
        <v>898</v>
      </c>
      <c r="B49" s="385"/>
      <c r="C49" s="385"/>
      <c r="D49" s="88"/>
      <c r="E49" s="88"/>
      <c r="F49" s="88"/>
      <c r="G49" s="88"/>
    </row>
    <row r="50" spans="1:27" ht="20.100000000000001" customHeight="1">
      <c r="A50" s="40" t="s">
        <v>896</v>
      </c>
      <c r="C50" s="102"/>
      <c r="D50" s="330"/>
      <c r="E50" s="330"/>
      <c r="F50" s="330"/>
      <c r="G50" s="330"/>
      <c r="H50" s="330">
        <v>0.35</v>
      </c>
      <c r="I50" s="330">
        <v>0.21999999999999997</v>
      </c>
      <c r="J50" s="330">
        <v>6.0000000000000053E-2</v>
      </c>
      <c r="K50" s="330">
        <v>0.59</v>
      </c>
      <c r="L50" s="330">
        <v>0.33</v>
      </c>
      <c r="M50" s="330">
        <v>0.13</v>
      </c>
      <c r="N50" s="330">
        <v>-0.74</v>
      </c>
      <c r="O50" s="330">
        <v>0.02</v>
      </c>
      <c r="P50" s="330">
        <v>0.37</v>
      </c>
      <c r="Q50" s="330">
        <v>0.06</v>
      </c>
      <c r="R50" s="330">
        <v>-0.03</v>
      </c>
      <c r="S50" s="330">
        <v>0.16</v>
      </c>
      <c r="T50" s="330">
        <v>0.38</v>
      </c>
      <c r="U50" s="330">
        <v>-0.08</v>
      </c>
      <c r="V50" s="330">
        <v>0.4</v>
      </c>
      <c r="W50" s="330">
        <v>0.28000000000000003</v>
      </c>
      <c r="X50" s="330">
        <v>0.43</v>
      </c>
      <c r="Y50" s="330">
        <v>0.24</v>
      </c>
      <c r="Z50" s="330">
        <v>0.05</v>
      </c>
      <c r="AA50" s="330">
        <v>0.22</v>
      </c>
    </row>
    <row r="51" spans="1:27" ht="20.100000000000001" customHeight="1">
      <c r="A51" s="40" t="s">
        <v>897</v>
      </c>
      <c r="C51" s="102"/>
      <c r="D51" s="330"/>
      <c r="E51" s="330"/>
      <c r="F51" s="330"/>
      <c r="G51" s="330"/>
      <c r="H51" s="330">
        <v>0.35</v>
      </c>
      <c r="I51" s="330">
        <v>0.21999999999999997</v>
      </c>
      <c r="J51" s="330">
        <v>6.0000000000000053E-2</v>
      </c>
      <c r="K51" s="330">
        <v>0.59</v>
      </c>
      <c r="L51" s="330">
        <v>0.33</v>
      </c>
      <c r="M51" s="330">
        <v>0.13</v>
      </c>
      <c r="N51" s="330">
        <v>-0.74</v>
      </c>
      <c r="O51" s="330">
        <v>0.02</v>
      </c>
      <c r="P51" s="330">
        <v>0.37</v>
      </c>
      <c r="Q51" s="330">
        <v>0.06</v>
      </c>
      <c r="R51" s="330">
        <v>-0.03</v>
      </c>
      <c r="S51" s="330">
        <v>0.16</v>
      </c>
      <c r="T51" s="330">
        <v>0.38</v>
      </c>
      <c r="U51" s="330">
        <v>-0.08</v>
      </c>
      <c r="V51" s="330">
        <v>0.4</v>
      </c>
      <c r="W51" s="330">
        <v>0.28000000000000003</v>
      </c>
      <c r="X51" s="330">
        <v>0.43</v>
      </c>
      <c r="Y51" s="330">
        <v>0.24</v>
      </c>
      <c r="Z51" s="330">
        <v>0.05</v>
      </c>
      <c r="AA51" s="330">
        <v>0.22</v>
      </c>
    </row>
    <row r="52" spans="1:27" ht="20.100000000000001" customHeight="1">
      <c r="C52" s="102"/>
      <c r="D52" s="88"/>
      <c r="E52" s="88"/>
      <c r="F52" s="88"/>
      <c r="G52" s="88"/>
    </row>
    <row r="53" spans="1:27" ht="20.100000000000001" customHeight="1">
      <c r="A53" s="39" t="s">
        <v>899</v>
      </c>
      <c r="B53" s="385"/>
      <c r="C53" s="385"/>
      <c r="D53" s="88"/>
      <c r="E53" s="88"/>
      <c r="F53" s="88"/>
      <c r="G53" s="88"/>
    </row>
    <row r="54" spans="1:27" ht="20.100000000000001" customHeight="1">
      <c r="A54" s="40" t="s">
        <v>896</v>
      </c>
      <c r="C54" s="102"/>
      <c r="D54" s="330"/>
      <c r="E54" s="330"/>
      <c r="F54" s="330"/>
      <c r="G54" s="330"/>
      <c r="H54" s="330">
        <v>2.1800000000000002</v>
      </c>
      <c r="I54" s="330">
        <v>6.0000000000000053E-2</v>
      </c>
      <c r="J54" s="330">
        <v>3.9999999999999591E-2</v>
      </c>
      <c r="K54" s="330">
        <v>5.0000000000000266E-2</v>
      </c>
      <c r="L54" s="330">
        <v>7.0000000000000007E-2</v>
      </c>
      <c r="M54" s="330">
        <v>4.8499999999999996</v>
      </c>
      <c r="N54" s="330" t="s">
        <v>68</v>
      </c>
      <c r="O54" s="330" t="s">
        <v>68</v>
      </c>
      <c r="P54" s="330" t="s">
        <v>68</v>
      </c>
      <c r="Q54" s="330" t="s">
        <v>68</v>
      </c>
      <c r="R54" s="330" t="s">
        <v>68</v>
      </c>
      <c r="S54" s="330" t="s">
        <v>68</v>
      </c>
      <c r="T54" s="330" t="s">
        <v>68</v>
      </c>
      <c r="U54" s="330" t="s">
        <v>68</v>
      </c>
      <c r="V54" s="330" t="s">
        <v>68</v>
      </c>
      <c r="W54" s="330" t="s">
        <v>68</v>
      </c>
      <c r="X54" s="330" t="s">
        <v>68</v>
      </c>
      <c r="Y54" s="330" t="s">
        <v>68</v>
      </c>
      <c r="Z54" s="330" t="s">
        <v>68</v>
      </c>
      <c r="AA54" s="330" t="s">
        <v>68</v>
      </c>
    </row>
    <row r="55" spans="1:27" ht="20.100000000000001" customHeight="1">
      <c r="A55" s="40" t="s">
        <v>897</v>
      </c>
      <c r="C55" s="102"/>
      <c r="D55" s="330"/>
      <c r="E55" s="330"/>
      <c r="F55" s="330"/>
      <c r="G55" s="330"/>
      <c r="H55" s="330">
        <v>2.1800000000000002</v>
      </c>
      <c r="I55" s="330">
        <v>6.0000000000000053E-2</v>
      </c>
      <c r="J55" s="330">
        <v>3.9999999999999591E-2</v>
      </c>
      <c r="K55" s="330">
        <v>5.0000000000000266E-2</v>
      </c>
      <c r="L55" s="330">
        <v>7.0000000000000007E-2</v>
      </c>
      <c r="M55" s="330">
        <v>4.8499999999999996</v>
      </c>
      <c r="N55" s="330" t="s">
        <v>68</v>
      </c>
      <c r="O55" s="330" t="s">
        <v>68</v>
      </c>
      <c r="P55" s="330" t="s">
        <v>68</v>
      </c>
      <c r="Q55" s="330" t="s">
        <v>68</v>
      </c>
      <c r="R55" s="330" t="s">
        <v>68</v>
      </c>
      <c r="S55" s="330" t="s">
        <v>68</v>
      </c>
      <c r="T55" s="330" t="s">
        <v>68</v>
      </c>
      <c r="U55" s="330" t="s">
        <v>68</v>
      </c>
      <c r="V55" s="330" t="s">
        <v>68</v>
      </c>
      <c r="W55" s="330" t="s">
        <v>68</v>
      </c>
      <c r="X55" s="330" t="s">
        <v>68</v>
      </c>
      <c r="Y55" s="330" t="s">
        <v>68</v>
      </c>
      <c r="Z55" s="330" t="s">
        <v>68</v>
      </c>
      <c r="AA55" s="330" t="s">
        <v>68</v>
      </c>
    </row>
    <row r="56" spans="1:27" ht="20.100000000000001" customHeight="1">
      <c r="A56" s="40" t="s">
        <v>900</v>
      </c>
      <c r="C56" s="102"/>
      <c r="D56" s="330"/>
      <c r="E56" s="330"/>
      <c r="F56" s="330"/>
      <c r="G56" s="330"/>
      <c r="H56" s="330"/>
      <c r="I56" s="330"/>
      <c r="J56" s="330"/>
      <c r="K56" s="330"/>
      <c r="L56" s="330"/>
      <c r="M56" s="330"/>
      <c r="N56" s="330"/>
      <c r="O56" s="330"/>
      <c r="P56" s="330"/>
      <c r="Q56" s="330"/>
      <c r="R56" s="330"/>
      <c r="S56" s="330"/>
      <c r="T56" s="330"/>
      <c r="U56" s="330"/>
      <c r="V56" s="330"/>
      <c r="W56" s="330"/>
      <c r="X56" s="330"/>
      <c r="Y56" s="330"/>
      <c r="Z56" s="330"/>
      <c r="AA56" s="330"/>
    </row>
    <row r="57" spans="1:27" ht="20.100000000000001" customHeight="1">
      <c r="C57" s="102"/>
      <c r="D57" s="88"/>
      <c r="E57" s="88"/>
      <c r="F57" s="88"/>
      <c r="G57" s="88"/>
    </row>
    <row r="58" spans="1:27" ht="20.100000000000001" customHeight="1">
      <c r="A58" s="41"/>
      <c r="D58" s="88"/>
      <c r="E58" s="88"/>
      <c r="F58" s="88"/>
      <c r="G58" s="88"/>
    </row>
    <row r="59" spans="1:27" ht="20.100000000000001" customHeight="1" thickBot="1">
      <c r="A59" s="24" t="s">
        <v>3</v>
      </c>
      <c r="B59" s="4"/>
      <c r="C59" s="4"/>
      <c r="D59" s="324" t="s">
        <v>405</v>
      </c>
      <c r="E59" s="324" t="s">
        <v>406</v>
      </c>
      <c r="F59" s="324" t="s">
        <v>407</v>
      </c>
      <c r="G59" s="324" t="s">
        <v>408</v>
      </c>
      <c r="H59" s="324" t="s">
        <v>409</v>
      </c>
      <c r="I59" s="324" t="s">
        <v>410</v>
      </c>
      <c r="J59" s="324" t="s">
        <v>411</v>
      </c>
      <c r="K59" s="324" t="s">
        <v>412</v>
      </c>
      <c r="L59" s="324" t="s">
        <v>413</v>
      </c>
      <c r="M59" s="324" t="s">
        <v>414</v>
      </c>
      <c r="N59" s="324" t="s">
        <v>415</v>
      </c>
      <c r="O59" s="324" t="s">
        <v>416</v>
      </c>
      <c r="P59" s="324" t="s">
        <v>417</v>
      </c>
      <c r="Q59" s="324" t="s">
        <v>418</v>
      </c>
      <c r="R59" s="324" t="s">
        <v>419</v>
      </c>
      <c r="S59" s="324" t="s">
        <v>420</v>
      </c>
      <c r="T59" s="324" t="s">
        <v>421</v>
      </c>
      <c r="U59" s="324" t="s">
        <v>422</v>
      </c>
      <c r="V59" s="324" t="s">
        <v>423</v>
      </c>
      <c r="W59" s="324" t="s">
        <v>424</v>
      </c>
      <c r="X59" s="324" t="s">
        <v>425</v>
      </c>
      <c r="Y59" s="324" t="s">
        <v>426</v>
      </c>
      <c r="Z59" s="324" t="s">
        <v>427</v>
      </c>
      <c r="AA59" s="324" t="s">
        <v>428</v>
      </c>
    </row>
    <row r="60" spans="1:27" ht="19.5" customHeight="1">
      <c r="A60" s="39" t="s">
        <v>12</v>
      </c>
      <c r="D60" s="88">
        <v>524</v>
      </c>
      <c r="E60" s="88">
        <v>289</v>
      </c>
      <c r="F60" s="88">
        <v>167</v>
      </c>
      <c r="G60" s="88">
        <v>423</v>
      </c>
      <c r="H60" s="88">
        <v>358</v>
      </c>
      <c r="I60" s="88">
        <v>210</v>
      </c>
      <c r="J60" s="88">
        <v>147</v>
      </c>
      <c r="K60" s="88">
        <v>370</v>
      </c>
      <c r="L60" s="88">
        <v>343</v>
      </c>
      <c r="M60" s="88">
        <v>143</v>
      </c>
      <c r="N60" s="88">
        <v>79</v>
      </c>
      <c r="O60" s="88">
        <v>243</v>
      </c>
      <c r="P60" s="88">
        <v>275</v>
      </c>
      <c r="Q60" s="88">
        <v>122</v>
      </c>
      <c r="R60" s="88">
        <v>58</v>
      </c>
      <c r="S60" s="88">
        <v>188</v>
      </c>
      <c r="T60" s="88">
        <v>313</v>
      </c>
      <c r="U60" s="88">
        <v>109</v>
      </c>
      <c r="V60" s="88">
        <v>94</v>
      </c>
      <c r="W60" s="88">
        <v>295</v>
      </c>
      <c r="X60" s="88">
        <v>405</v>
      </c>
      <c r="Y60" s="88">
        <v>153</v>
      </c>
      <c r="Z60" s="88">
        <v>96</v>
      </c>
      <c r="AA60" s="88">
        <v>333</v>
      </c>
    </row>
    <row r="61" spans="1:27" ht="19.5" customHeight="1">
      <c r="A61" s="636" t="s">
        <v>13</v>
      </c>
      <c r="B61" s="637"/>
      <c r="C61" s="637"/>
      <c r="D61" s="88"/>
      <c r="E61" s="88"/>
      <c r="F61" s="88"/>
      <c r="G61" s="88"/>
      <c r="M61" s="88">
        <v>-15</v>
      </c>
      <c r="N61" s="88">
        <f>-799+15</f>
        <v>-784</v>
      </c>
      <c r="O61" s="88">
        <v>-119</v>
      </c>
      <c r="P61" s="88">
        <v>0</v>
      </c>
      <c r="Q61" s="88">
        <v>0</v>
      </c>
      <c r="R61" s="88">
        <v>0</v>
      </c>
      <c r="S61" s="88">
        <v>27</v>
      </c>
      <c r="T61" s="88">
        <v>0</v>
      </c>
      <c r="U61" s="88">
        <v>0</v>
      </c>
      <c r="V61" s="88">
        <v>0</v>
      </c>
      <c r="W61" s="88">
        <v>6</v>
      </c>
      <c r="X61" s="88">
        <v>0</v>
      </c>
      <c r="Y61" s="88">
        <v>0</v>
      </c>
      <c r="Z61" s="88">
        <v>0</v>
      </c>
      <c r="AA61" s="88">
        <v>-4</v>
      </c>
    </row>
    <row r="62" spans="1:27" ht="19.5" customHeight="1">
      <c r="A62" s="636" t="s">
        <v>14</v>
      </c>
      <c r="B62" s="637"/>
      <c r="C62" s="637"/>
      <c r="D62" s="88">
        <v>4</v>
      </c>
      <c r="E62" s="88">
        <v>0</v>
      </c>
      <c r="F62" s="88">
        <v>39</v>
      </c>
      <c r="G62" s="88">
        <v>17</v>
      </c>
      <c r="H62" s="88">
        <v>1</v>
      </c>
      <c r="I62" s="88">
        <v>58</v>
      </c>
      <c r="J62" s="88">
        <v>8</v>
      </c>
      <c r="K62" s="88">
        <v>238</v>
      </c>
      <c r="L62" s="88">
        <v>7</v>
      </c>
      <c r="M62" s="88">
        <f>-15-M61</f>
        <v>0</v>
      </c>
      <c r="N62" s="88">
        <f>-770-N61</f>
        <v>14</v>
      </c>
      <c r="O62" s="88">
        <v>1</v>
      </c>
      <c r="P62" s="88">
        <v>44</v>
      </c>
      <c r="Q62" s="88">
        <v>2</v>
      </c>
      <c r="R62" s="88">
        <v>-10</v>
      </c>
      <c r="S62" s="88">
        <v>2</v>
      </c>
      <c r="T62" s="88">
        <v>1</v>
      </c>
      <c r="U62" s="88">
        <v>1</v>
      </c>
      <c r="V62" s="88">
        <v>317</v>
      </c>
      <c r="W62" s="88">
        <v>8</v>
      </c>
      <c r="X62" s="88">
        <v>26</v>
      </c>
      <c r="Y62" s="88">
        <v>76</v>
      </c>
      <c r="Z62" s="88">
        <v>1</v>
      </c>
      <c r="AA62" s="88">
        <v>-1</v>
      </c>
    </row>
    <row r="63" spans="1:27" ht="19.5" customHeight="1">
      <c r="A63" s="8" t="s">
        <v>772</v>
      </c>
      <c r="B63" s="432"/>
      <c r="C63" s="432"/>
      <c r="D63" s="88"/>
      <c r="E63" s="88"/>
      <c r="F63" s="88"/>
      <c r="G63" s="88"/>
    </row>
    <row r="64" spans="1:27" ht="20.100000000000001" customHeight="1">
      <c r="A64" s="636" t="s">
        <v>76</v>
      </c>
      <c r="B64" s="637"/>
      <c r="C64" s="637"/>
      <c r="D64" s="88">
        <v>-48</v>
      </c>
      <c r="E64" s="88">
        <v>106</v>
      </c>
      <c r="F64" s="88">
        <v>-105</v>
      </c>
      <c r="G64" s="88">
        <v>69</v>
      </c>
      <c r="H64" s="88">
        <v>10</v>
      </c>
      <c r="I64" s="88">
        <v>-34</v>
      </c>
      <c r="J64" s="88">
        <v>-40</v>
      </c>
      <c r="K64" s="88">
        <v>-26</v>
      </c>
      <c r="L64" s="88">
        <v>-3</v>
      </c>
      <c r="M64" s="88">
        <v>13</v>
      </c>
      <c r="N64" s="88">
        <v>5</v>
      </c>
      <c r="O64" s="88">
        <v>-95</v>
      </c>
      <c r="P64" s="88">
        <v>50</v>
      </c>
      <c r="Q64" s="88">
        <v>-57</v>
      </c>
      <c r="R64" s="88">
        <v>-57</v>
      </c>
      <c r="S64" s="88">
        <v>-1</v>
      </c>
      <c r="T64" s="88">
        <v>74</v>
      </c>
      <c r="U64" s="88">
        <v>-46</v>
      </c>
      <c r="V64" s="88">
        <v>-19</v>
      </c>
      <c r="W64" s="88">
        <v>5</v>
      </c>
      <c r="X64" s="88">
        <v>54</v>
      </c>
      <c r="Y64" s="88">
        <v>49</v>
      </c>
      <c r="Z64" s="88">
        <v>-8</v>
      </c>
      <c r="AA64" s="88">
        <v>2</v>
      </c>
    </row>
    <row r="65" spans="1:27" ht="20.100000000000001" customHeight="1">
      <c r="A65" s="636" t="s">
        <v>901</v>
      </c>
      <c r="B65" s="637"/>
      <c r="C65" s="637"/>
      <c r="D65" s="88">
        <v>-3</v>
      </c>
      <c r="E65" s="88">
        <v>34</v>
      </c>
      <c r="F65" s="88">
        <v>-4</v>
      </c>
      <c r="G65" s="88">
        <v>-3</v>
      </c>
      <c r="H65" s="88">
        <v>-4</v>
      </c>
      <c r="I65" s="88">
        <v>0</v>
      </c>
      <c r="J65" s="88">
        <v>-2</v>
      </c>
      <c r="K65" s="88">
        <v>3</v>
      </c>
      <c r="L65" s="88">
        <v>3</v>
      </c>
      <c r="M65" s="88">
        <v>3</v>
      </c>
      <c r="N65" s="88">
        <v>3</v>
      </c>
      <c r="O65" s="88">
        <v>7</v>
      </c>
      <c r="P65" s="88">
        <v>0</v>
      </c>
      <c r="Q65" s="88">
        <v>0</v>
      </c>
      <c r="R65" s="88">
        <v>2</v>
      </c>
      <c r="S65" s="88">
        <v>-14</v>
      </c>
      <c r="T65" s="88">
        <v>2</v>
      </c>
      <c r="U65" s="88">
        <v>4</v>
      </c>
      <c r="V65" s="88">
        <v>-5</v>
      </c>
      <c r="W65" s="88">
        <v>1</v>
      </c>
      <c r="X65" s="88">
        <v>-4</v>
      </c>
      <c r="Y65" s="88">
        <v>-22</v>
      </c>
      <c r="Z65" s="88">
        <v>2</v>
      </c>
      <c r="AA65" s="88">
        <v>-21</v>
      </c>
    </row>
    <row r="66" spans="1:27" ht="20.100000000000001" customHeight="1">
      <c r="A66" s="8" t="s">
        <v>77</v>
      </c>
      <c r="B66" s="42"/>
      <c r="C66" s="106"/>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row>
    <row r="67" spans="1:27" ht="20.100000000000001" customHeight="1">
      <c r="A67" s="296" t="s">
        <v>54</v>
      </c>
      <c r="B67" s="297"/>
      <c r="C67" s="42"/>
      <c r="D67" s="331">
        <v>-47</v>
      </c>
      <c r="E67" s="331">
        <v>140</v>
      </c>
      <c r="F67" s="331">
        <v>-70</v>
      </c>
      <c r="G67" s="331">
        <v>83</v>
      </c>
      <c r="H67" s="331">
        <v>8</v>
      </c>
      <c r="I67" s="331">
        <v>23</v>
      </c>
      <c r="J67" s="331">
        <v>-34</v>
      </c>
      <c r="K67" s="331">
        <v>214</v>
      </c>
      <c r="L67" s="331">
        <v>7</v>
      </c>
      <c r="M67" s="331">
        <v>1</v>
      </c>
      <c r="N67" s="331">
        <v>-761</v>
      </c>
      <c r="O67" s="331">
        <v>-205</v>
      </c>
      <c r="P67" s="331">
        <v>94</v>
      </c>
      <c r="Q67" s="331">
        <v>-54</v>
      </c>
      <c r="R67" s="331">
        <v>-65</v>
      </c>
      <c r="S67" s="331">
        <v>14</v>
      </c>
      <c r="T67" s="331">
        <v>76</v>
      </c>
      <c r="U67" s="331">
        <v>-42</v>
      </c>
      <c r="V67" s="331">
        <v>293</v>
      </c>
      <c r="W67" s="331">
        <v>20</v>
      </c>
      <c r="X67" s="331">
        <v>77</v>
      </c>
      <c r="Y67" s="331">
        <v>103</v>
      </c>
      <c r="Z67" s="331">
        <v>-5</v>
      </c>
      <c r="AA67" s="331">
        <v>-24</v>
      </c>
    </row>
    <row r="68" spans="1:27" ht="20.100000000000001" customHeight="1" thickBot="1">
      <c r="A68" s="135" t="s">
        <v>16</v>
      </c>
      <c r="B68" s="136"/>
      <c r="C68" s="118"/>
      <c r="D68" s="340">
        <v>477</v>
      </c>
      <c r="E68" s="340">
        <v>429</v>
      </c>
      <c r="F68" s="340">
        <v>96</v>
      </c>
      <c r="G68" s="340">
        <v>507</v>
      </c>
      <c r="H68" s="340">
        <v>366</v>
      </c>
      <c r="I68" s="340">
        <v>233</v>
      </c>
      <c r="J68" s="340">
        <v>113</v>
      </c>
      <c r="K68" s="340">
        <v>584</v>
      </c>
      <c r="L68" s="340">
        <v>350</v>
      </c>
      <c r="M68" s="340">
        <v>144</v>
      </c>
      <c r="N68" s="340">
        <v>-682</v>
      </c>
      <c r="O68" s="340">
        <v>38</v>
      </c>
      <c r="P68" s="340">
        <v>369</v>
      </c>
      <c r="Q68" s="340">
        <v>67</v>
      </c>
      <c r="R68" s="340">
        <v>-6</v>
      </c>
      <c r="S68" s="340">
        <v>202</v>
      </c>
      <c r="T68" s="340">
        <v>389</v>
      </c>
      <c r="U68" s="340">
        <v>66</v>
      </c>
      <c r="V68" s="340">
        <v>387</v>
      </c>
      <c r="W68" s="340">
        <v>315</v>
      </c>
      <c r="X68" s="340">
        <v>482</v>
      </c>
      <c r="Y68" s="340">
        <v>256</v>
      </c>
      <c r="Z68" s="340">
        <v>91</v>
      </c>
      <c r="AA68" s="340">
        <v>309</v>
      </c>
    </row>
    <row r="69" spans="1:27" ht="20.100000000000001" customHeight="1" thickTop="1">
      <c r="A69" s="41"/>
      <c r="D69" s="88"/>
      <c r="E69" s="88"/>
      <c r="F69" s="88"/>
      <c r="G69" s="88"/>
    </row>
    <row r="70" spans="1:27" ht="20.100000000000001" customHeight="1">
      <c r="A70" s="41"/>
      <c r="D70" s="88"/>
      <c r="E70" s="88"/>
      <c r="F70" s="88"/>
      <c r="G70" s="88"/>
    </row>
    <row r="71" spans="1:27" ht="20.100000000000001" customHeight="1">
      <c r="A71" s="39" t="s">
        <v>78</v>
      </c>
      <c r="D71" s="88"/>
      <c r="E71" s="88"/>
      <c r="F71" s="88"/>
      <c r="G71" s="88"/>
    </row>
    <row r="72" spans="1:27" ht="37.5" customHeight="1" thickBot="1">
      <c r="A72" s="3" t="s">
        <v>3</v>
      </c>
      <c r="B72" s="14"/>
      <c r="C72" s="100"/>
      <c r="D72" s="358" t="s">
        <v>487</v>
      </c>
      <c r="E72" s="358" t="s">
        <v>902</v>
      </c>
      <c r="F72" s="358" t="s">
        <v>903</v>
      </c>
      <c r="G72" s="358" t="s">
        <v>571</v>
      </c>
      <c r="H72" s="358" t="s">
        <v>904</v>
      </c>
      <c r="I72" s="358" t="s">
        <v>492</v>
      </c>
      <c r="J72" s="358" t="s">
        <v>493</v>
      </c>
      <c r="K72" s="358" t="s">
        <v>494</v>
      </c>
      <c r="L72" s="358" t="s">
        <v>495</v>
      </c>
      <c r="M72" s="358" t="s">
        <v>496</v>
      </c>
      <c r="N72" s="358" t="s">
        <v>497</v>
      </c>
      <c r="O72" s="358" t="s">
        <v>498</v>
      </c>
      <c r="P72" s="358" t="s">
        <v>499</v>
      </c>
      <c r="Q72" s="358" t="s">
        <v>500</v>
      </c>
      <c r="R72" s="358" t="s">
        <v>501</v>
      </c>
      <c r="S72" s="358" t="s">
        <v>502</v>
      </c>
      <c r="T72" s="358" t="s">
        <v>503</v>
      </c>
      <c r="U72" s="358" t="s">
        <v>504</v>
      </c>
      <c r="V72" s="358" t="s">
        <v>505</v>
      </c>
      <c r="W72" s="358" t="s">
        <v>905</v>
      </c>
      <c r="X72" s="358" t="s">
        <v>507</v>
      </c>
      <c r="Y72" s="358" t="s">
        <v>508</v>
      </c>
      <c r="Z72" s="358" t="s">
        <v>509</v>
      </c>
      <c r="AA72" s="358" t="s">
        <v>510</v>
      </c>
    </row>
    <row r="73" spans="1:27" ht="19.5" customHeight="1">
      <c r="C73" s="102"/>
      <c r="D73" s="88"/>
      <c r="E73" s="88"/>
      <c r="F73" s="88"/>
      <c r="G73" s="88"/>
    </row>
    <row r="74" spans="1:27" ht="20.100000000000001" customHeight="1">
      <c r="A74" s="39" t="s">
        <v>93</v>
      </c>
      <c r="C74" s="102"/>
      <c r="D74" s="88"/>
      <c r="E74" s="88"/>
      <c r="F74" s="88"/>
      <c r="G74" s="88"/>
    </row>
    <row r="75" spans="1:27" ht="20.100000000000001" customHeight="1">
      <c r="A75" s="39" t="s">
        <v>94</v>
      </c>
      <c r="C75" s="137"/>
      <c r="D75" s="88"/>
      <c r="E75" s="88"/>
      <c r="F75" s="88"/>
      <c r="G75" s="88"/>
    </row>
    <row r="76" spans="1:27" ht="20.100000000000001" customHeight="1">
      <c r="A76" s="40" t="s">
        <v>95</v>
      </c>
      <c r="C76" s="102"/>
      <c r="D76" s="88">
        <v>428</v>
      </c>
      <c r="E76" s="88">
        <v>402</v>
      </c>
      <c r="F76" s="88">
        <v>408</v>
      </c>
      <c r="G76" s="88">
        <v>384</v>
      </c>
      <c r="H76" s="88">
        <v>381</v>
      </c>
      <c r="I76" s="88">
        <v>364</v>
      </c>
      <c r="J76" s="88">
        <v>346</v>
      </c>
      <c r="K76" s="88">
        <v>276</v>
      </c>
      <c r="L76" s="88">
        <v>277</v>
      </c>
      <c r="M76" s="88">
        <v>262</v>
      </c>
      <c r="N76" s="88">
        <v>232</v>
      </c>
      <c r="O76" s="88">
        <v>222</v>
      </c>
      <c r="P76" s="88">
        <v>289</v>
      </c>
      <c r="Q76" s="88">
        <v>286</v>
      </c>
      <c r="R76" s="88">
        <v>432</v>
      </c>
      <c r="S76" s="88">
        <v>467</v>
      </c>
      <c r="T76" s="88">
        <v>507</v>
      </c>
      <c r="U76" s="88">
        <v>486</v>
      </c>
      <c r="V76" s="88">
        <v>1076</v>
      </c>
      <c r="W76" s="88">
        <v>1064</v>
      </c>
      <c r="X76" s="88">
        <v>1094</v>
      </c>
      <c r="Y76" s="88">
        <v>1110</v>
      </c>
      <c r="Z76" s="88">
        <v>1097</v>
      </c>
      <c r="AA76" s="88">
        <v>1087</v>
      </c>
    </row>
    <row r="77" spans="1:27" ht="20.100000000000001" customHeight="1">
      <c r="A77" s="40" t="s">
        <v>96</v>
      </c>
      <c r="C77" s="102"/>
      <c r="D77" s="88">
        <v>14480</v>
      </c>
      <c r="E77" s="88">
        <v>13984</v>
      </c>
      <c r="F77" s="88">
        <v>14095</v>
      </c>
      <c r="G77" s="88">
        <v>12849</v>
      </c>
      <c r="H77" s="88">
        <v>12536</v>
      </c>
      <c r="I77" s="88">
        <v>12327</v>
      </c>
      <c r="J77" s="88">
        <v>12233</v>
      </c>
      <c r="K77" s="88">
        <v>11195</v>
      </c>
      <c r="L77" s="88">
        <v>9074</v>
      </c>
      <c r="M77" s="88">
        <v>9146</v>
      </c>
      <c r="N77" s="88">
        <v>8764</v>
      </c>
      <c r="O77" s="88">
        <v>8710</v>
      </c>
      <c r="P77" s="88">
        <v>8770</v>
      </c>
      <c r="Q77" s="88">
        <v>8864</v>
      </c>
      <c r="R77" s="88">
        <v>9563</v>
      </c>
      <c r="S77" s="88">
        <v>9930</v>
      </c>
      <c r="T77" s="88">
        <v>10207</v>
      </c>
      <c r="U77" s="88">
        <v>9882</v>
      </c>
      <c r="V77" s="88">
        <v>10603</v>
      </c>
      <c r="W77" s="88">
        <v>10510</v>
      </c>
      <c r="X77" s="88">
        <v>10245</v>
      </c>
      <c r="Y77" s="88">
        <v>10088</v>
      </c>
      <c r="Z77" s="88">
        <v>9969</v>
      </c>
      <c r="AA77" s="88">
        <v>9981</v>
      </c>
    </row>
    <row r="78" spans="1:27" ht="20.100000000000001" customHeight="1">
      <c r="A78" s="40" t="s">
        <v>97</v>
      </c>
      <c r="C78" s="102"/>
      <c r="D78" s="88">
        <v>2504</v>
      </c>
      <c r="E78" s="88">
        <v>2339</v>
      </c>
      <c r="F78" s="88">
        <v>2311</v>
      </c>
      <c r="G78" s="88">
        <v>2341</v>
      </c>
      <c r="H78" s="88">
        <v>2374</v>
      </c>
      <c r="I78" s="88">
        <v>2321</v>
      </c>
      <c r="J78" s="88">
        <v>2318</v>
      </c>
      <c r="K78" s="88">
        <v>2027</v>
      </c>
      <c r="L78" s="88">
        <v>2130</v>
      </c>
      <c r="M78" s="88">
        <v>2115</v>
      </c>
      <c r="N78" s="88">
        <v>1918</v>
      </c>
      <c r="O78" s="88">
        <v>1959</v>
      </c>
      <c r="P78" s="88">
        <v>2034</v>
      </c>
      <c r="Q78" s="88">
        <v>2037</v>
      </c>
      <c r="R78" s="88">
        <v>2042</v>
      </c>
      <c r="S78" s="88">
        <v>2112</v>
      </c>
      <c r="T78" s="88">
        <v>2201</v>
      </c>
      <c r="U78" s="88">
        <v>2111</v>
      </c>
      <c r="V78" s="88">
        <v>1858</v>
      </c>
      <c r="W78" s="88">
        <v>1900</v>
      </c>
      <c r="X78" s="88">
        <v>2074</v>
      </c>
      <c r="Y78" s="88">
        <v>5668</v>
      </c>
      <c r="Z78" s="88">
        <v>5862</v>
      </c>
      <c r="AA78" s="88">
        <v>5978</v>
      </c>
    </row>
    <row r="79" spans="1:27" ht="20.100000000000001" customHeight="1">
      <c r="A79" s="40" t="s">
        <v>98</v>
      </c>
      <c r="C79" s="102"/>
      <c r="D79" s="88">
        <v>684</v>
      </c>
      <c r="E79" s="88">
        <v>729</v>
      </c>
      <c r="F79" s="88">
        <v>736</v>
      </c>
      <c r="G79" s="88">
        <v>744</v>
      </c>
      <c r="H79" s="88">
        <v>750</v>
      </c>
      <c r="I79" s="88">
        <v>756</v>
      </c>
      <c r="J79" s="88">
        <v>763</v>
      </c>
      <c r="K79" s="88">
        <v>774</v>
      </c>
      <c r="L79" s="88">
        <v>781</v>
      </c>
      <c r="M79" s="88">
        <v>790</v>
      </c>
      <c r="N79" s="88">
        <v>798</v>
      </c>
      <c r="O79" s="88">
        <v>810</v>
      </c>
      <c r="P79" s="88">
        <v>818</v>
      </c>
      <c r="Q79" s="88">
        <v>826</v>
      </c>
      <c r="R79" s="88">
        <v>836</v>
      </c>
      <c r="S79" s="88">
        <v>830</v>
      </c>
      <c r="T79" s="88">
        <v>837</v>
      </c>
      <c r="U79" s="88">
        <v>845</v>
      </c>
      <c r="V79" s="88">
        <v>851</v>
      </c>
      <c r="W79" s="88">
        <v>858</v>
      </c>
      <c r="X79" s="88">
        <v>838</v>
      </c>
      <c r="Y79" s="88">
        <v>846</v>
      </c>
      <c r="Z79" s="88">
        <v>854</v>
      </c>
      <c r="AA79" s="88">
        <v>899</v>
      </c>
    </row>
    <row r="80" spans="1:27" ht="20.100000000000001" customHeight="1">
      <c r="A80" s="40" t="s">
        <v>99</v>
      </c>
      <c r="C80" s="102"/>
      <c r="D80" s="88">
        <v>69</v>
      </c>
      <c r="E80" s="88">
        <v>68</v>
      </c>
      <c r="F80" s="88">
        <v>69</v>
      </c>
      <c r="G80" s="88">
        <v>77</v>
      </c>
      <c r="H80" s="88">
        <v>67</v>
      </c>
      <c r="I80" s="88">
        <v>69</v>
      </c>
      <c r="J80" s="88">
        <v>68</v>
      </c>
      <c r="K80" s="88">
        <v>68</v>
      </c>
      <c r="L80" s="88">
        <v>70</v>
      </c>
      <c r="M80" s="88">
        <v>71</v>
      </c>
      <c r="N80" s="88">
        <v>74</v>
      </c>
      <c r="O80" s="88">
        <v>93</v>
      </c>
      <c r="P80" s="88">
        <v>100</v>
      </c>
      <c r="Q80" s="88">
        <v>102</v>
      </c>
      <c r="R80" s="88">
        <v>105</v>
      </c>
      <c r="S80" s="88">
        <v>113</v>
      </c>
      <c r="T80" s="88">
        <v>114</v>
      </c>
      <c r="U80" s="88">
        <v>115</v>
      </c>
      <c r="V80" s="88">
        <v>147</v>
      </c>
      <c r="W80" s="88">
        <v>140</v>
      </c>
      <c r="X80" s="88">
        <v>109</v>
      </c>
      <c r="Y80" s="88">
        <v>107</v>
      </c>
      <c r="Z80" s="88">
        <v>137</v>
      </c>
      <c r="AA80" s="88">
        <v>139</v>
      </c>
    </row>
    <row r="81" spans="1:72" ht="20.100000000000001" customHeight="1">
      <c r="A81" s="40" t="s">
        <v>100</v>
      </c>
      <c r="C81" s="102"/>
      <c r="D81" s="88">
        <v>119</v>
      </c>
      <c r="E81" s="88">
        <v>130</v>
      </c>
      <c r="F81" s="88">
        <v>160</v>
      </c>
      <c r="G81" s="88">
        <v>126</v>
      </c>
      <c r="H81" s="88">
        <v>118</v>
      </c>
      <c r="I81" s="88">
        <v>116</v>
      </c>
      <c r="J81" s="88">
        <v>126</v>
      </c>
      <c r="K81" s="88">
        <v>98</v>
      </c>
      <c r="L81" s="88">
        <v>83</v>
      </c>
      <c r="M81" s="88">
        <v>83</v>
      </c>
      <c r="N81" s="88">
        <v>119</v>
      </c>
      <c r="O81" s="88">
        <v>80</v>
      </c>
      <c r="P81" s="88">
        <v>70</v>
      </c>
      <c r="Q81" s="88">
        <v>68</v>
      </c>
      <c r="R81" s="88">
        <v>66</v>
      </c>
      <c r="S81" s="88">
        <v>66</v>
      </c>
      <c r="T81" s="88">
        <v>48</v>
      </c>
      <c r="U81" s="88">
        <v>39</v>
      </c>
      <c r="V81" s="88">
        <v>51</v>
      </c>
      <c r="W81" s="88">
        <v>73</v>
      </c>
      <c r="X81" s="88">
        <v>61</v>
      </c>
      <c r="Y81" s="88">
        <v>59</v>
      </c>
      <c r="Z81" s="88">
        <v>64</v>
      </c>
      <c r="AA81" s="88">
        <v>70</v>
      </c>
    </row>
    <row r="82" spans="1:72" ht="20.100000000000001" customHeight="1">
      <c r="A82" s="40" t="s">
        <v>101</v>
      </c>
      <c r="C82" s="102"/>
      <c r="D82" s="88">
        <v>379</v>
      </c>
      <c r="E82" s="88">
        <v>373</v>
      </c>
      <c r="F82" s="88">
        <v>324</v>
      </c>
      <c r="G82" s="88">
        <v>367</v>
      </c>
      <c r="H82" s="88">
        <v>461</v>
      </c>
      <c r="I82" s="88">
        <v>454</v>
      </c>
      <c r="J82" s="88">
        <v>478</v>
      </c>
      <c r="K82" s="88">
        <v>595</v>
      </c>
      <c r="L82" s="88">
        <v>512</v>
      </c>
      <c r="M82" s="88">
        <v>411</v>
      </c>
      <c r="N82" s="88">
        <v>515</v>
      </c>
      <c r="O82" s="88">
        <v>509</v>
      </c>
      <c r="P82" s="88">
        <v>539</v>
      </c>
      <c r="Q82" s="88">
        <v>494</v>
      </c>
      <c r="R82" s="88">
        <v>467</v>
      </c>
      <c r="S82" s="88">
        <v>415</v>
      </c>
      <c r="T82" s="88">
        <v>371</v>
      </c>
      <c r="U82" s="88">
        <v>353</v>
      </c>
      <c r="V82" s="88">
        <v>310</v>
      </c>
      <c r="W82" s="88">
        <v>281</v>
      </c>
      <c r="X82" s="88">
        <v>247</v>
      </c>
      <c r="Y82" s="88">
        <v>244</v>
      </c>
      <c r="Z82" s="88">
        <v>233</v>
      </c>
      <c r="AA82" s="88">
        <v>229</v>
      </c>
    </row>
    <row r="83" spans="1:72" ht="20.100000000000001" customHeight="1">
      <c r="A83" s="107" t="s">
        <v>102</v>
      </c>
      <c r="B83" s="107"/>
      <c r="C83" s="108"/>
      <c r="D83" s="329">
        <v>2511</v>
      </c>
      <c r="E83" s="329">
        <v>2366</v>
      </c>
      <c r="F83" s="329">
        <v>2491</v>
      </c>
      <c r="G83" s="329">
        <v>2598</v>
      </c>
      <c r="H83" s="329">
        <v>2526</v>
      </c>
      <c r="I83" s="329">
        <v>2291</v>
      </c>
      <c r="J83" s="329">
        <v>2096</v>
      </c>
      <c r="K83" s="329">
        <v>2041</v>
      </c>
      <c r="L83" s="329">
        <v>2041</v>
      </c>
      <c r="M83" s="329">
        <v>1812</v>
      </c>
      <c r="N83" s="329">
        <v>943</v>
      </c>
      <c r="O83" s="329">
        <v>773</v>
      </c>
      <c r="P83" s="329">
        <v>927</v>
      </c>
      <c r="Q83" s="329">
        <v>928</v>
      </c>
      <c r="R83" s="329">
        <v>933</v>
      </c>
      <c r="S83" s="329">
        <v>985</v>
      </c>
      <c r="T83" s="329">
        <v>977</v>
      </c>
      <c r="U83" s="329">
        <v>941</v>
      </c>
      <c r="V83" s="329">
        <v>965</v>
      </c>
      <c r="W83" s="329">
        <v>1010</v>
      </c>
      <c r="X83" s="329">
        <v>833</v>
      </c>
      <c r="Y83" s="329">
        <v>776</v>
      </c>
      <c r="Z83" s="329">
        <v>778</v>
      </c>
      <c r="AA83" s="329">
        <v>683</v>
      </c>
    </row>
    <row r="84" spans="1:72" ht="20.100000000000001" customHeight="1">
      <c r="A84" s="39" t="s">
        <v>103</v>
      </c>
      <c r="B84" s="39"/>
      <c r="C84" s="102"/>
      <c r="D84" s="253">
        <v>21175</v>
      </c>
      <c r="E84" s="253">
        <v>20393</v>
      </c>
      <c r="F84" s="253">
        <v>20594</v>
      </c>
      <c r="G84" s="253">
        <v>19486</v>
      </c>
      <c r="H84" s="253">
        <v>19213</v>
      </c>
      <c r="I84" s="253">
        <v>18699</v>
      </c>
      <c r="J84" s="253">
        <v>18429</v>
      </c>
      <c r="K84" s="253">
        <v>17074</v>
      </c>
      <c r="L84" s="253">
        <v>14969</v>
      </c>
      <c r="M84" s="253">
        <v>14692</v>
      </c>
      <c r="N84" s="253">
        <v>13362</v>
      </c>
      <c r="O84" s="253">
        <v>13157</v>
      </c>
      <c r="P84" s="253">
        <v>13546</v>
      </c>
      <c r="Q84" s="253">
        <v>13605</v>
      </c>
      <c r="R84" s="253">
        <v>14445</v>
      </c>
      <c r="S84" s="253">
        <v>14918</v>
      </c>
      <c r="T84" s="253">
        <v>15262</v>
      </c>
      <c r="U84" s="253">
        <v>14772</v>
      </c>
      <c r="V84" s="253">
        <v>15860</v>
      </c>
      <c r="W84" s="253">
        <v>15835</v>
      </c>
      <c r="X84" s="253">
        <v>15502</v>
      </c>
      <c r="Y84" s="253">
        <v>18898</v>
      </c>
      <c r="Z84" s="253">
        <v>18994</v>
      </c>
      <c r="AA84" s="253">
        <v>19065</v>
      </c>
    </row>
    <row r="85" spans="1:72" ht="20.100000000000001" customHeight="1">
      <c r="C85" s="102"/>
      <c r="D85" s="88"/>
      <c r="E85" s="88"/>
      <c r="F85" s="88"/>
      <c r="G85" s="88"/>
    </row>
    <row r="86" spans="1:72" ht="20.100000000000001" customHeight="1">
      <c r="A86" s="39" t="s">
        <v>104</v>
      </c>
      <c r="C86" s="137"/>
      <c r="D86" s="88"/>
      <c r="E86" s="88"/>
      <c r="F86" s="88"/>
      <c r="G86" s="88"/>
    </row>
    <row r="87" spans="1:72" ht="20.100000000000001" customHeight="1">
      <c r="A87" s="40" t="s">
        <v>105</v>
      </c>
      <c r="C87" s="102"/>
      <c r="D87" s="88">
        <v>244</v>
      </c>
      <c r="E87" s="88">
        <v>285</v>
      </c>
      <c r="F87" s="88">
        <v>286</v>
      </c>
      <c r="G87" s="88">
        <v>264</v>
      </c>
      <c r="H87" s="88">
        <v>237</v>
      </c>
      <c r="I87" s="88">
        <v>262</v>
      </c>
      <c r="J87" s="88">
        <v>257</v>
      </c>
      <c r="K87" s="88">
        <v>256</v>
      </c>
      <c r="L87" s="88">
        <v>247</v>
      </c>
      <c r="M87" s="88">
        <v>270</v>
      </c>
      <c r="N87" s="88">
        <v>258</v>
      </c>
      <c r="O87" s="88">
        <v>231</v>
      </c>
      <c r="P87" s="88">
        <v>205</v>
      </c>
      <c r="Q87" s="88">
        <v>234</v>
      </c>
      <c r="R87" s="88">
        <v>241</v>
      </c>
      <c r="S87" s="88">
        <v>233</v>
      </c>
      <c r="T87" s="88">
        <v>215</v>
      </c>
      <c r="U87" s="88">
        <v>234</v>
      </c>
      <c r="V87" s="88">
        <v>233</v>
      </c>
      <c r="W87" s="88">
        <v>216</v>
      </c>
      <c r="X87" s="88">
        <v>218</v>
      </c>
      <c r="Y87" s="88">
        <v>243</v>
      </c>
      <c r="Z87" s="88">
        <v>252</v>
      </c>
      <c r="AA87" s="88">
        <v>233</v>
      </c>
    </row>
    <row r="88" spans="1:72" ht="20.100000000000001" customHeight="1">
      <c r="A88" s="40" t="s">
        <v>101</v>
      </c>
      <c r="C88" s="102"/>
      <c r="D88" s="88">
        <v>208</v>
      </c>
      <c r="E88" s="88">
        <v>445</v>
      </c>
      <c r="F88" s="88">
        <v>174</v>
      </c>
      <c r="G88" s="88">
        <v>307</v>
      </c>
      <c r="H88" s="88">
        <v>382</v>
      </c>
      <c r="I88" s="88">
        <v>314</v>
      </c>
      <c r="J88" s="88">
        <v>187</v>
      </c>
      <c r="K88" s="88">
        <v>448</v>
      </c>
      <c r="L88" s="88">
        <v>345</v>
      </c>
      <c r="M88" s="88">
        <v>364</v>
      </c>
      <c r="N88" s="88">
        <v>374</v>
      </c>
      <c r="O88" s="88">
        <v>355</v>
      </c>
      <c r="P88" s="88">
        <v>238</v>
      </c>
      <c r="Q88" s="88">
        <v>175</v>
      </c>
      <c r="R88" s="88">
        <v>146</v>
      </c>
      <c r="S88" s="88">
        <v>130</v>
      </c>
      <c r="T88" s="88">
        <v>166</v>
      </c>
      <c r="U88" s="88">
        <v>88</v>
      </c>
      <c r="V88" s="88">
        <v>161</v>
      </c>
      <c r="W88" s="88">
        <v>240</v>
      </c>
      <c r="X88" s="88">
        <v>275</v>
      </c>
      <c r="Y88" s="88">
        <v>362</v>
      </c>
      <c r="Z88" s="88">
        <v>417</v>
      </c>
      <c r="AA88" s="88">
        <v>326</v>
      </c>
    </row>
    <row r="89" spans="1:72" ht="20.100000000000001" customHeight="1">
      <c r="A89" s="40" t="s">
        <v>106</v>
      </c>
      <c r="C89" s="102"/>
      <c r="D89" s="88"/>
      <c r="E89" s="88"/>
      <c r="F89" s="88"/>
      <c r="G89" s="88"/>
      <c r="L89" s="88">
        <v>3</v>
      </c>
      <c r="M89" s="88">
        <v>2</v>
      </c>
      <c r="N89" s="88">
        <v>1</v>
      </c>
      <c r="O89" s="88">
        <v>0</v>
      </c>
      <c r="P89" s="88">
        <v>178</v>
      </c>
      <c r="Q89" s="88">
        <v>297</v>
      </c>
      <c r="R89" s="88">
        <v>423</v>
      </c>
      <c r="S89" s="88">
        <v>395</v>
      </c>
      <c r="T89" s="88">
        <v>216</v>
      </c>
      <c r="U89" s="88">
        <v>321</v>
      </c>
      <c r="V89" s="88">
        <v>417</v>
      </c>
      <c r="W89" s="88">
        <v>395</v>
      </c>
      <c r="X89" s="88">
        <v>458</v>
      </c>
      <c r="Y89" s="88">
        <v>569</v>
      </c>
      <c r="Z89" s="88">
        <v>461</v>
      </c>
      <c r="AA89" s="88">
        <v>409</v>
      </c>
    </row>
    <row r="90" spans="1:72" s="361" customFormat="1" ht="20.100000000000001" customHeight="1">
      <c r="A90" s="40" t="s">
        <v>781</v>
      </c>
      <c r="B90" s="40"/>
      <c r="C90" s="102"/>
      <c r="D90" s="88"/>
      <c r="E90" s="88"/>
      <c r="F90" s="88"/>
      <c r="G90" s="88"/>
      <c r="H90" s="88"/>
      <c r="I90" s="88"/>
      <c r="J90" s="88"/>
      <c r="K90" s="88"/>
      <c r="L90" s="88">
        <v>100</v>
      </c>
      <c r="M90" s="88">
        <v>172</v>
      </c>
      <c r="N90" s="88">
        <v>181</v>
      </c>
      <c r="O90" s="88">
        <v>124</v>
      </c>
      <c r="P90" s="88">
        <v>116</v>
      </c>
      <c r="Q90" s="88">
        <v>293</v>
      </c>
      <c r="R90" s="88">
        <v>261</v>
      </c>
      <c r="S90" s="88">
        <v>290</v>
      </c>
      <c r="T90" s="88">
        <v>270</v>
      </c>
      <c r="U90" s="88">
        <v>146</v>
      </c>
      <c r="V90" s="88">
        <v>180</v>
      </c>
      <c r="W90" s="88">
        <v>172</v>
      </c>
      <c r="X90" s="88">
        <v>156</v>
      </c>
      <c r="Y90" s="88">
        <v>163</v>
      </c>
      <c r="Z90" s="88">
        <v>168</v>
      </c>
      <c r="AA90" s="88">
        <v>172</v>
      </c>
      <c r="AB90" s="88"/>
      <c r="AC90" s="88"/>
      <c r="AD90" s="290"/>
      <c r="AE90" s="290"/>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row>
    <row r="91" spans="1:72" s="361" customFormat="1" ht="20.100000000000001" customHeight="1">
      <c r="A91" s="40" t="s">
        <v>108</v>
      </c>
      <c r="B91" s="40"/>
      <c r="C91" s="102"/>
      <c r="D91" s="88"/>
      <c r="E91" s="88"/>
      <c r="F91" s="88"/>
      <c r="G91" s="88"/>
      <c r="H91" s="88"/>
      <c r="I91" s="88"/>
      <c r="J91" s="88"/>
      <c r="K91" s="88"/>
      <c r="L91" s="88"/>
      <c r="M91" s="88"/>
      <c r="N91" s="88"/>
      <c r="O91" s="88"/>
      <c r="P91" s="88"/>
      <c r="Q91" s="88"/>
      <c r="R91" s="88"/>
      <c r="S91" s="88"/>
      <c r="T91" s="88"/>
      <c r="U91" s="88"/>
      <c r="V91" s="88"/>
      <c r="W91" s="88"/>
      <c r="X91" s="88"/>
      <c r="Y91" s="88"/>
      <c r="Z91" s="88"/>
      <c r="AA91" s="88"/>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row>
    <row r="92" spans="1:72" ht="20.100000000000001" customHeight="1">
      <c r="A92" s="40" t="s">
        <v>906</v>
      </c>
      <c r="C92" s="102"/>
      <c r="D92" s="88">
        <v>1054</v>
      </c>
      <c r="E92" s="88">
        <v>749</v>
      </c>
      <c r="F92" s="88">
        <v>668</v>
      </c>
      <c r="G92" s="88">
        <v>869</v>
      </c>
      <c r="H92" s="88">
        <v>852</v>
      </c>
      <c r="I92" s="88">
        <v>597</v>
      </c>
      <c r="J92" s="88">
        <v>588</v>
      </c>
      <c r="K92" s="88">
        <v>830</v>
      </c>
      <c r="L92" s="88">
        <f>637-L89-L90</f>
        <v>534</v>
      </c>
      <c r="M92" s="88">
        <v>437</v>
      </c>
      <c r="N92" s="88">
        <v>392</v>
      </c>
      <c r="O92" s="88">
        <v>698</v>
      </c>
      <c r="P92" s="88">
        <v>584</v>
      </c>
      <c r="Q92" s="88">
        <v>489</v>
      </c>
      <c r="R92" s="88">
        <v>501</v>
      </c>
      <c r="S92" s="88">
        <v>844</v>
      </c>
      <c r="T92" s="88">
        <v>841</v>
      </c>
      <c r="U92" s="88">
        <v>615</v>
      </c>
      <c r="V92" s="88">
        <v>732</v>
      </c>
      <c r="W92" s="88">
        <v>997</v>
      </c>
      <c r="X92" s="88">
        <v>1158</v>
      </c>
      <c r="Y92" s="88">
        <v>1041</v>
      </c>
      <c r="Z92" s="88">
        <v>1060</v>
      </c>
      <c r="AA92" s="88">
        <v>1620</v>
      </c>
    </row>
    <row r="93" spans="1:72" ht="20.100000000000001" customHeight="1" outlineLevel="1">
      <c r="A93" s="121" t="s">
        <v>907</v>
      </c>
      <c r="C93" s="102"/>
      <c r="D93" s="88">
        <v>0</v>
      </c>
      <c r="E93" s="88">
        <v>0</v>
      </c>
      <c r="F93" s="88">
        <v>0</v>
      </c>
      <c r="G93" s="88">
        <v>0</v>
      </c>
      <c r="H93" s="88">
        <v>0</v>
      </c>
      <c r="I93" s="88">
        <v>0</v>
      </c>
      <c r="J93" s="88">
        <v>0</v>
      </c>
      <c r="K93" s="88">
        <v>757</v>
      </c>
      <c r="L93" s="88">
        <v>1494</v>
      </c>
      <c r="M93" s="88">
        <v>5837</v>
      </c>
      <c r="N93" s="88">
        <v>5642</v>
      </c>
      <c r="O93" s="88">
        <v>4913</v>
      </c>
      <c r="P93" s="88">
        <v>3788</v>
      </c>
      <c r="Q93" s="88">
        <v>2847</v>
      </c>
      <c r="R93" s="88">
        <v>3561</v>
      </c>
      <c r="S93" s="88">
        <v>3475</v>
      </c>
      <c r="T93" s="88">
        <v>2484</v>
      </c>
      <c r="U93" s="88">
        <v>1277</v>
      </c>
      <c r="V93" s="88">
        <v>1023</v>
      </c>
      <c r="W93" s="88">
        <v>715</v>
      </c>
      <c r="X93" s="88">
        <v>84</v>
      </c>
      <c r="Y93" s="88">
        <v>68</v>
      </c>
      <c r="Z93" s="88">
        <v>31</v>
      </c>
      <c r="AA93" s="88">
        <v>29</v>
      </c>
    </row>
    <row r="94" spans="1:72" ht="20.100000000000001" customHeight="1" outlineLevel="1">
      <c r="A94" s="121" t="s">
        <v>908</v>
      </c>
      <c r="C94" s="102"/>
      <c r="D94" s="88">
        <v>1716</v>
      </c>
      <c r="E94" s="88">
        <v>1025</v>
      </c>
      <c r="F94" s="88">
        <v>1094</v>
      </c>
      <c r="G94" s="88">
        <v>1250</v>
      </c>
      <c r="H94" s="88">
        <v>2989</v>
      </c>
      <c r="I94" s="88">
        <v>2157</v>
      </c>
      <c r="J94" s="88">
        <v>2178</v>
      </c>
      <c r="K94" s="88">
        <v>2009</v>
      </c>
      <c r="L94" s="88">
        <v>1773</v>
      </c>
      <c r="M94" s="88">
        <v>2774</v>
      </c>
      <c r="N94" s="88">
        <v>2390</v>
      </c>
      <c r="O94" s="88">
        <v>3289</v>
      </c>
      <c r="P94" s="88">
        <v>4440</v>
      </c>
      <c r="Q94" s="88">
        <v>3303</v>
      </c>
      <c r="R94" s="88">
        <v>1762</v>
      </c>
      <c r="S94" s="88">
        <v>1679</v>
      </c>
      <c r="T94" s="88">
        <v>2738</v>
      </c>
      <c r="U94" s="88">
        <v>2829</v>
      </c>
      <c r="V94" s="88">
        <v>2853</v>
      </c>
      <c r="W94" s="88">
        <v>3182</v>
      </c>
      <c r="X94" s="88">
        <v>3420</v>
      </c>
      <c r="Y94" s="88">
        <v>701</v>
      </c>
      <c r="Z94" s="88">
        <v>699</v>
      </c>
      <c r="AA94" s="88">
        <v>556</v>
      </c>
    </row>
    <row r="95" spans="1:72" ht="20.100000000000001" customHeight="1">
      <c r="A95" s="40" t="s">
        <v>110</v>
      </c>
      <c r="C95" s="102"/>
      <c r="D95" s="88">
        <v>1716</v>
      </c>
      <c r="E95" s="88">
        <v>1025</v>
      </c>
      <c r="F95" s="88">
        <v>1094</v>
      </c>
      <c r="G95" s="88">
        <v>1250</v>
      </c>
      <c r="H95" s="88">
        <v>2989</v>
      </c>
      <c r="I95" s="88">
        <v>2157</v>
      </c>
      <c r="J95" s="88">
        <v>2178</v>
      </c>
      <c r="K95" s="88">
        <v>2766</v>
      </c>
      <c r="L95" s="88">
        <v>3268</v>
      </c>
      <c r="M95" s="88">
        <v>8612</v>
      </c>
      <c r="N95" s="88">
        <v>8032</v>
      </c>
      <c r="O95" s="88">
        <v>8202</v>
      </c>
      <c r="P95" s="88">
        <v>8228</v>
      </c>
      <c r="Q95" s="88">
        <v>6150</v>
      </c>
      <c r="R95" s="88">
        <v>5322</v>
      </c>
      <c r="S95" s="88">
        <v>5155</v>
      </c>
      <c r="T95" s="88">
        <v>5222</v>
      </c>
      <c r="U95" s="88">
        <v>4106</v>
      </c>
      <c r="V95" s="88">
        <v>3877</v>
      </c>
      <c r="W95" s="88">
        <v>3897</v>
      </c>
      <c r="X95" s="88">
        <v>3504</v>
      </c>
      <c r="Y95" s="88">
        <v>770</v>
      </c>
      <c r="Z95" s="88">
        <v>731</v>
      </c>
      <c r="AA95" s="88">
        <v>584</v>
      </c>
    </row>
    <row r="96" spans="1:72" ht="20.100000000000001" customHeight="1">
      <c r="A96" s="107" t="s">
        <v>111</v>
      </c>
      <c r="B96" s="107"/>
      <c r="C96" s="108"/>
      <c r="D96" s="334">
        <v>0</v>
      </c>
      <c r="E96" s="334">
        <v>58</v>
      </c>
      <c r="F96" s="334">
        <v>0</v>
      </c>
      <c r="G96" s="334">
        <v>1173</v>
      </c>
      <c r="H96" s="334">
        <v>0</v>
      </c>
      <c r="I96" s="334">
        <v>0</v>
      </c>
      <c r="J96" s="334">
        <v>0</v>
      </c>
      <c r="K96" s="334">
        <v>0</v>
      </c>
      <c r="L96" s="334">
        <v>2715.6895172280169</v>
      </c>
      <c r="M96" s="334">
        <v>0</v>
      </c>
      <c r="N96" s="334">
        <v>0</v>
      </c>
      <c r="O96" s="334">
        <v>0</v>
      </c>
      <c r="P96" s="334">
        <v>0</v>
      </c>
      <c r="Q96" s="334">
        <v>0</v>
      </c>
      <c r="R96" s="334">
        <v>0</v>
      </c>
      <c r="S96" s="334">
        <v>0</v>
      </c>
      <c r="T96" s="334">
        <v>0</v>
      </c>
      <c r="U96" s="334">
        <v>0</v>
      </c>
      <c r="V96" s="334">
        <v>0</v>
      </c>
      <c r="W96" s="334">
        <v>0</v>
      </c>
      <c r="X96" s="334">
        <v>0</v>
      </c>
      <c r="Y96" s="334">
        <v>0</v>
      </c>
      <c r="Z96" s="334">
        <v>0</v>
      </c>
      <c r="AA96" s="334">
        <v>0</v>
      </c>
    </row>
    <row r="97" spans="1:72" ht="20.100000000000001" customHeight="1">
      <c r="A97" s="39" t="s">
        <v>112</v>
      </c>
      <c r="B97" s="39"/>
      <c r="C97" s="102"/>
      <c r="D97" s="253">
        <v>3224</v>
      </c>
      <c r="E97" s="253">
        <v>2563</v>
      </c>
      <c r="F97" s="253">
        <v>2221</v>
      </c>
      <c r="G97" s="253">
        <v>3863</v>
      </c>
      <c r="H97" s="253">
        <v>4460</v>
      </c>
      <c r="I97" s="253">
        <v>3331</v>
      </c>
      <c r="J97" s="253">
        <v>3211</v>
      </c>
      <c r="K97" s="253">
        <v>4301</v>
      </c>
      <c r="L97" s="253">
        <v>7212</v>
      </c>
      <c r="M97" s="253">
        <v>9857</v>
      </c>
      <c r="N97" s="253">
        <v>9238</v>
      </c>
      <c r="O97" s="253">
        <v>9610</v>
      </c>
      <c r="P97" s="253">
        <v>9549</v>
      </c>
      <c r="Q97" s="253">
        <v>7638</v>
      </c>
      <c r="R97" s="253">
        <v>6894</v>
      </c>
      <c r="S97" s="253">
        <v>7046</v>
      </c>
      <c r="T97" s="253">
        <v>6930</v>
      </c>
      <c r="U97" s="253">
        <v>5511</v>
      </c>
      <c r="V97" s="253">
        <v>5600</v>
      </c>
      <c r="W97" s="253">
        <v>5918</v>
      </c>
      <c r="X97" s="253">
        <v>5770</v>
      </c>
      <c r="Y97" s="253">
        <v>3148</v>
      </c>
      <c r="Z97" s="253">
        <v>3088</v>
      </c>
      <c r="AA97" s="253">
        <v>3344</v>
      </c>
    </row>
    <row r="98" spans="1:72" ht="10.15" customHeight="1">
      <c r="C98" s="102"/>
      <c r="D98" s="88"/>
      <c r="E98" s="88"/>
      <c r="F98" s="88"/>
      <c r="G98" s="88"/>
    </row>
    <row r="99" spans="1:72" ht="20.100000000000001" customHeight="1" thickBot="1">
      <c r="A99" s="135" t="s">
        <v>113</v>
      </c>
      <c r="B99" s="135"/>
      <c r="C99" s="135"/>
      <c r="D99" s="332">
        <v>24398</v>
      </c>
      <c r="E99" s="332">
        <v>22955</v>
      </c>
      <c r="F99" s="332">
        <v>22816</v>
      </c>
      <c r="G99" s="332">
        <v>23348</v>
      </c>
      <c r="H99" s="332">
        <v>23673</v>
      </c>
      <c r="I99" s="332">
        <v>22030</v>
      </c>
      <c r="J99" s="332">
        <v>21640</v>
      </c>
      <c r="K99" s="332">
        <v>21375</v>
      </c>
      <c r="L99" s="332">
        <v>22182</v>
      </c>
      <c r="M99" s="332">
        <v>24548</v>
      </c>
      <c r="N99" s="332">
        <v>22599</v>
      </c>
      <c r="O99" s="332">
        <v>22767</v>
      </c>
      <c r="P99" s="332">
        <v>23095</v>
      </c>
      <c r="Q99" s="332">
        <v>21243</v>
      </c>
      <c r="R99" s="332">
        <v>21338</v>
      </c>
      <c r="S99" s="332">
        <v>21964</v>
      </c>
      <c r="T99" s="332">
        <v>22192</v>
      </c>
      <c r="U99" s="332">
        <v>20283</v>
      </c>
      <c r="V99" s="332">
        <v>21460</v>
      </c>
      <c r="W99" s="332">
        <v>21753</v>
      </c>
      <c r="X99" s="332">
        <v>21272</v>
      </c>
      <c r="Y99" s="332">
        <v>22045</v>
      </c>
      <c r="Z99" s="332">
        <v>22082</v>
      </c>
      <c r="AA99" s="332">
        <v>22409</v>
      </c>
    </row>
    <row r="100" spans="1:72" ht="10.15" customHeight="1" thickTop="1">
      <c r="C100" s="102"/>
      <c r="D100" s="88"/>
      <c r="E100" s="88"/>
      <c r="F100" s="88"/>
      <c r="G100" s="88"/>
    </row>
    <row r="101" spans="1:72" ht="20.100000000000001" customHeight="1">
      <c r="A101" s="39" t="s">
        <v>114</v>
      </c>
      <c r="B101" s="18"/>
      <c r="C101" s="139"/>
      <c r="D101" s="88"/>
      <c r="E101" s="88"/>
      <c r="F101" s="88"/>
      <c r="G101" s="88"/>
    </row>
    <row r="102" spans="1:72" ht="20.100000000000001" customHeight="1">
      <c r="A102" s="39" t="s">
        <v>115</v>
      </c>
      <c r="C102" s="102"/>
      <c r="D102" s="88"/>
      <c r="E102" s="88"/>
      <c r="F102" s="88"/>
      <c r="G102" s="88"/>
    </row>
    <row r="103" spans="1:72" ht="20.100000000000001" customHeight="1">
      <c r="A103" s="40" t="s">
        <v>116</v>
      </c>
      <c r="C103" s="102"/>
      <c r="D103" s="88">
        <v>3046</v>
      </c>
      <c r="E103" s="88">
        <v>3046</v>
      </c>
      <c r="F103" s="88">
        <v>3046</v>
      </c>
      <c r="G103" s="88">
        <v>3046</v>
      </c>
      <c r="H103" s="88">
        <v>3046</v>
      </c>
      <c r="I103" s="88">
        <v>3046</v>
      </c>
      <c r="J103" s="88">
        <v>3046</v>
      </c>
      <c r="K103" s="88">
        <v>3046</v>
      </c>
      <c r="L103" s="88">
        <v>3046</v>
      </c>
      <c r="M103" s="88">
        <v>3046</v>
      </c>
      <c r="N103" s="88">
        <v>3046</v>
      </c>
      <c r="O103" s="88">
        <v>3046</v>
      </c>
      <c r="P103" s="88">
        <v>3046</v>
      </c>
      <c r="Q103" s="88">
        <v>3046</v>
      </c>
      <c r="R103" s="88">
        <v>3046</v>
      </c>
      <c r="S103" s="88">
        <v>3046</v>
      </c>
      <c r="T103" s="88">
        <v>3046</v>
      </c>
      <c r="U103" s="88">
        <v>3046</v>
      </c>
      <c r="V103" s="88">
        <v>3046</v>
      </c>
      <c r="W103" s="88">
        <v>3046</v>
      </c>
      <c r="X103" s="88">
        <v>3046</v>
      </c>
      <c r="Y103" s="88">
        <v>3046</v>
      </c>
      <c r="Z103" s="88">
        <v>3046</v>
      </c>
      <c r="AA103" s="88">
        <v>3046</v>
      </c>
    </row>
    <row r="104" spans="1:72" ht="20.100000000000001" customHeight="1">
      <c r="A104" s="40" t="s">
        <v>117</v>
      </c>
      <c r="C104" s="102"/>
      <c r="D104" s="88">
        <v>73</v>
      </c>
      <c r="E104" s="88">
        <v>73</v>
      </c>
      <c r="F104" s="88">
        <v>73</v>
      </c>
      <c r="G104" s="88">
        <v>73</v>
      </c>
      <c r="H104" s="88">
        <v>73</v>
      </c>
      <c r="I104" s="88">
        <v>73</v>
      </c>
      <c r="J104" s="88">
        <v>73</v>
      </c>
      <c r="K104" s="88">
        <v>73</v>
      </c>
      <c r="L104" s="88">
        <v>73</v>
      </c>
      <c r="M104" s="88">
        <v>73</v>
      </c>
      <c r="N104" s="88">
        <v>73</v>
      </c>
      <c r="O104" s="88">
        <v>73</v>
      </c>
      <c r="P104" s="88">
        <v>73</v>
      </c>
      <c r="Q104" s="88">
        <v>73</v>
      </c>
      <c r="R104" s="88">
        <v>73</v>
      </c>
      <c r="S104" s="88">
        <v>73</v>
      </c>
      <c r="T104" s="88">
        <v>73</v>
      </c>
      <c r="U104" s="88">
        <v>73</v>
      </c>
      <c r="V104" s="88">
        <v>73</v>
      </c>
      <c r="W104" s="88">
        <v>73</v>
      </c>
      <c r="X104" s="88">
        <v>73</v>
      </c>
      <c r="Y104" s="88">
        <v>73</v>
      </c>
      <c r="Z104" s="88">
        <v>73</v>
      </c>
      <c r="AA104" s="88">
        <v>73</v>
      </c>
    </row>
    <row r="105" spans="1:72" ht="20.100000000000001" customHeight="1">
      <c r="A105" s="40" t="s">
        <v>118</v>
      </c>
      <c r="C105" s="102"/>
      <c r="D105" s="323">
        <v>7477</v>
      </c>
      <c r="E105" s="323">
        <v>6574</v>
      </c>
      <c r="F105" s="323">
        <v>6538</v>
      </c>
      <c r="G105" s="323">
        <v>6851</v>
      </c>
      <c r="H105" s="323">
        <v>8874</v>
      </c>
      <c r="I105" s="323">
        <v>8262</v>
      </c>
      <c r="J105" s="323">
        <v>8159</v>
      </c>
      <c r="K105" s="323">
        <v>7708</v>
      </c>
      <c r="L105" s="323">
        <v>7290</v>
      </c>
      <c r="M105" s="323">
        <v>11742</v>
      </c>
      <c r="N105" s="323">
        <v>10573</v>
      </c>
      <c r="O105" s="323">
        <v>10507</v>
      </c>
      <c r="P105" s="323">
        <v>10933</v>
      </c>
      <c r="Q105" s="323">
        <v>10042</v>
      </c>
      <c r="R105" s="323">
        <v>9965</v>
      </c>
      <c r="S105" s="323">
        <v>10369</v>
      </c>
      <c r="T105" s="323">
        <v>10897</v>
      </c>
      <c r="U105" s="323">
        <v>9485</v>
      </c>
      <c r="V105" s="323">
        <v>9801</v>
      </c>
      <c r="W105" s="323">
        <v>9875</v>
      </c>
      <c r="X105" s="323">
        <v>9039</v>
      </c>
      <c r="Y105" s="323">
        <v>9150</v>
      </c>
      <c r="Z105" s="323">
        <v>9168</v>
      </c>
      <c r="AA105" s="323">
        <v>9232</v>
      </c>
    </row>
    <row r="106" spans="1:72" ht="20.100000000000001" customHeight="1">
      <c r="A106" s="107" t="s">
        <v>119</v>
      </c>
      <c r="B106" s="107"/>
      <c r="C106" s="108"/>
      <c r="D106" s="236">
        <v>-94</v>
      </c>
      <c r="E106" s="236">
        <v>-22</v>
      </c>
      <c r="F106" s="236">
        <v>-56</v>
      </c>
      <c r="G106" s="236">
        <v>54</v>
      </c>
      <c r="H106" s="236">
        <v>116</v>
      </c>
      <c r="I106" s="236">
        <v>42</v>
      </c>
      <c r="J106" s="236">
        <v>-24</v>
      </c>
      <c r="K106" s="236">
        <v>36</v>
      </c>
      <c r="L106" s="236">
        <v>12</v>
      </c>
      <c r="M106" s="236">
        <v>28</v>
      </c>
      <c r="N106" s="236">
        <v>114</v>
      </c>
      <c r="O106" s="236">
        <v>168</v>
      </c>
      <c r="P106" s="236">
        <v>139</v>
      </c>
      <c r="Q106" s="236">
        <v>97</v>
      </c>
      <c r="R106" s="236">
        <v>16</v>
      </c>
      <c r="S106" s="236">
        <v>-29</v>
      </c>
      <c r="T106" s="236">
        <v>40</v>
      </c>
      <c r="U106" s="236">
        <v>30</v>
      </c>
      <c r="V106" s="236">
        <v>44</v>
      </c>
      <c r="W106" s="236">
        <v>54</v>
      </c>
      <c r="X106" s="236">
        <v>-41</v>
      </c>
      <c r="Y106" s="236">
        <v>-419</v>
      </c>
      <c r="Z106" s="236">
        <v>-302</v>
      </c>
      <c r="AA106" s="236">
        <v>-510</v>
      </c>
    </row>
    <row r="107" spans="1:72" s="39" customFormat="1" ht="20.100000000000001" customHeight="1">
      <c r="A107" s="39" t="s">
        <v>120</v>
      </c>
      <c r="C107" s="102"/>
      <c r="D107" s="253">
        <v>10502</v>
      </c>
      <c r="E107" s="253">
        <v>9672</v>
      </c>
      <c r="F107" s="253">
        <v>9601</v>
      </c>
      <c r="G107" s="253">
        <v>10024</v>
      </c>
      <c r="H107" s="253">
        <v>12109</v>
      </c>
      <c r="I107" s="253">
        <v>11424</v>
      </c>
      <c r="J107" s="253">
        <v>11255</v>
      </c>
      <c r="K107" s="253">
        <v>10864</v>
      </c>
      <c r="L107" s="253">
        <v>10421</v>
      </c>
      <c r="M107" s="253">
        <v>14889</v>
      </c>
      <c r="N107" s="253">
        <v>13806</v>
      </c>
      <c r="O107" s="253">
        <v>13794</v>
      </c>
      <c r="P107" s="253">
        <v>14191</v>
      </c>
      <c r="Q107" s="253">
        <v>13258</v>
      </c>
      <c r="R107" s="253">
        <v>13100</v>
      </c>
      <c r="S107" s="253">
        <v>13459</v>
      </c>
      <c r="T107" s="253">
        <v>14057</v>
      </c>
      <c r="U107" s="253">
        <v>12635</v>
      </c>
      <c r="V107" s="253">
        <v>12963</v>
      </c>
      <c r="W107" s="253">
        <v>13048</v>
      </c>
      <c r="X107" s="253">
        <v>12117</v>
      </c>
      <c r="Y107" s="253">
        <v>11850</v>
      </c>
      <c r="Z107" s="253">
        <v>11986</v>
      </c>
      <c r="AA107" s="253">
        <v>11841</v>
      </c>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row>
    <row r="108" spans="1:72" s="39" customFormat="1" ht="20.100000000000001" customHeight="1">
      <c r="A108" s="140" t="s">
        <v>65</v>
      </c>
      <c r="B108" s="140"/>
      <c r="C108" s="108"/>
      <c r="D108" s="329">
        <v>111</v>
      </c>
      <c r="E108" s="329">
        <v>103</v>
      </c>
      <c r="F108" s="329">
        <v>101</v>
      </c>
      <c r="G108" s="329">
        <v>101</v>
      </c>
      <c r="H108" s="329">
        <v>97</v>
      </c>
      <c r="I108" s="329">
        <v>85</v>
      </c>
      <c r="J108" s="329">
        <v>81</v>
      </c>
      <c r="K108" s="329">
        <v>71</v>
      </c>
      <c r="L108" s="329">
        <v>80</v>
      </c>
      <c r="M108" s="329">
        <v>79</v>
      </c>
      <c r="N108" s="329">
        <v>67</v>
      </c>
      <c r="O108" s="329">
        <v>69</v>
      </c>
      <c r="P108" s="329">
        <v>77</v>
      </c>
      <c r="Q108" s="329">
        <v>77</v>
      </c>
      <c r="R108" s="329">
        <v>78</v>
      </c>
      <c r="S108" s="329">
        <v>84</v>
      </c>
      <c r="T108" s="329">
        <v>91</v>
      </c>
      <c r="U108" s="329">
        <v>85</v>
      </c>
      <c r="V108" s="329">
        <v>239</v>
      </c>
      <c r="W108" s="329">
        <v>239</v>
      </c>
      <c r="X108" s="329">
        <v>255</v>
      </c>
      <c r="Y108" s="329">
        <v>243</v>
      </c>
      <c r="Z108" s="329">
        <v>241</v>
      </c>
      <c r="AA108" s="329">
        <v>236</v>
      </c>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row>
    <row r="109" spans="1:72" s="39" customFormat="1" ht="20.100000000000001" customHeight="1">
      <c r="A109" s="39" t="s">
        <v>121</v>
      </c>
      <c r="C109" s="102"/>
      <c r="D109" s="253">
        <v>10613</v>
      </c>
      <c r="E109" s="253">
        <v>9775</v>
      </c>
      <c r="F109" s="253">
        <v>9702</v>
      </c>
      <c r="G109" s="253">
        <v>10124</v>
      </c>
      <c r="H109" s="253">
        <v>12207</v>
      </c>
      <c r="I109" s="253">
        <v>11509</v>
      </c>
      <c r="J109" s="253">
        <v>11336</v>
      </c>
      <c r="K109" s="253">
        <v>10935</v>
      </c>
      <c r="L109" s="253">
        <v>10501</v>
      </c>
      <c r="M109" s="253">
        <v>14968</v>
      </c>
      <c r="N109" s="253">
        <v>13873</v>
      </c>
      <c r="O109" s="253">
        <v>13863</v>
      </c>
      <c r="P109" s="253">
        <v>14268</v>
      </c>
      <c r="Q109" s="253">
        <v>13335</v>
      </c>
      <c r="R109" s="253">
        <v>13178</v>
      </c>
      <c r="S109" s="253">
        <v>13542</v>
      </c>
      <c r="T109" s="253">
        <v>14148</v>
      </c>
      <c r="U109" s="253">
        <v>12720</v>
      </c>
      <c r="V109" s="253">
        <v>13202</v>
      </c>
      <c r="W109" s="253">
        <v>13287</v>
      </c>
      <c r="X109" s="253">
        <v>12372</v>
      </c>
      <c r="Y109" s="253">
        <v>12093</v>
      </c>
      <c r="Z109" s="253">
        <v>12227</v>
      </c>
      <c r="AA109" s="253">
        <v>12077</v>
      </c>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row>
    <row r="110" spans="1:72" ht="10.15" customHeight="1">
      <c r="A110" s="39"/>
      <c r="C110" s="102"/>
      <c r="D110" s="88"/>
      <c r="E110" s="88"/>
      <c r="F110" s="88"/>
      <c r="G110" s="88"/>
    </row>
    <row r="111" spans="1:72" ht="20.100000000000001" customHeight="1">
      <c r="A111" s="39" t="s">
        <v>122</v>
      </c>
      <c r="C111" s="102"/>
      <c r="D111" s="88"/>
      <c r="E111" s="88"/>
      <c r="F111" s="88"/>
      <c r="G111" s="88"/>
    </row>
    <row r="112" spans="1:72" ht="20.100000000000001" customHeight="1">
      <c r="A112" s="39" t="s">
        <v>123</v>
      </c>
      <c r="C112" s="102"/>
      <c r="D112" s="88"/>
      <c r="E112" s="88"/>
      <c r="F112" s="88"/>
      <c r="G112" s="88"/>
    </row>
    <row r="113" spans="1:72" ht="20.100000000000001" customHeight="1">
      <c r="A113" s="40" t="s">
        <v>124</v>
      </c>
      <c r="C113" s="102"/>
      <c r="D113" s="88">
        <v>7291</v>
      </c>
      <c r="E113" s="88">
        <v>7048</v>
      </c>
      <c r="F113" s="88">
        <v>7061</v>
      </c>
      <c r="G113" s="88">
        <v>6936</v>
      </c>
      <c r="H113" s="88">
        <v>6903</v>
      </c>
      <c r="I113" s="88">
        <v>6828</v>
      </c>
      <c r="J113" s="88">
        <v>5954</v>
      </c>
      <c r="K113" s="88">
        <v>5881</v>
      </c>
      <c r="L113" s="88">
        <v>5944</v>
      </c>
      <c r="M113" s="88">
        <v>5029</v>
      </c>
      <c r="N113" s="88">
        <v>5010</v>
      </c>
      <c r="O113" s="88">
        <v>4965</v>
      </c>
      <c r="P113" s="88">
        <v>4729</v>
      </c>
      <c r="Q113" s="88">
        <v>4533</v>
      </c>
      <c r="R113" s="88">
        <v>4515</v>
      </c>
      <c r="S113" s="88">
        <v>4468</v>
      </c>
      <c r="T113" s="88">
        <v>4056</v>
      </c>
      <c r="U113" s="88">
        <v>3942</v>
      </c>
      <c r="V113" s="88">
        <v>4155</v>
      </c>
      <c r="W113" s="88">
        <v>4119</v>
      </c>
      <c r="X113" s="88">
        <v>3338</v>
      </c>
      <c r="Y113" s="88">
        <v>5030</v>
      </c>
      <c r="Z113" s="88">
        <v>5027</v>
      </c>
      <c r="AA113" s="88">
        <v>5007</v>
      </c>
    </row>
    <row r="114" spans="1:72" ht="20.100000000000001" customHeight="1">
      <c r="A114" s="40" t="s">
        <v>101</v>
      </c>
      <c r="C114" s="102"/>
      <c r="D114" s="88">
        <v>180</v>
      </c>
      <c r="E114" s="88">
        <v>129</v>
      </c>
      <c r="F114" s="88">
        <v>156</v>
      </c>
      <c r="G114" s="88">
        <v>181</v>
      </c>
      <c r="H114" s="88">
        <v>198</v>
      </c>
      <c r="I114" s="88">
        <v>194</v>
      </c>
      <c r="J114" s="88">
        <v>220</v>
      </c>
      <c r="K114" s="88">
        <v>247</v>
      </c>
      <c r="L114" s="88">
        <v>254</v>
      </c>
      <c r="M114" s="88">
        <v>199</v>
      </c>
      <c r="N114" s="88">
        <v>258</v>
      </c>
      <c r="O114" s="88">
        <v>290</v>
      </c>
      <c r="P114" s="88">
        <v>263</v>
      </c>
      <c r="Q114" s="88">
        <v>235</v>
      </c>
      <c r="R114" s="88">
        <v>263</v>
      </c>
      <c r="S114" s="88">
        <v>262</v>
      </c>
      <c r="T114" s="88">
        <v>176</v>
      </c>
      <c r="U114" s="88">
        <v>173</v>
      </c>
      <c r="V114" s="88">
        <v>216</v>
      </c>
      <c r="W114" s="88">
        <v>214</v>
      </c>
      <c r="X114" s="88">
        <v>188</v>
      </c>
      <c r="Y114" s="88">
        <v>316</v>
      </c>
      <c r="Z114" s="88">
        <v>302</v>
      </c>
      <c r="AA114" s="88">
        <v>362</v>
      </c>
    </row>
    <row r="115" spans="1:72" ht="20.100000000000001" customHeight="1">
      <c r="A115" s="40" t="s">
        <v>125</v>
      </c>
      <c r="D115" s="88">
        <v>1517</v>
      </c>
      <c r="E115" s="88">
        <v>1533</v>
      </c>
      <c r="F115" s="88">
        <v>1527</v>
      </c>
      <c r="G115" s="88">
        <v>1338</v>
      </c>
      <c r="H115" s="88">
        <v>1332</v>
      </c>
      <c r="I115" s="88">
        <v>1297</v>
      </c>
      <c r="J115" s="88">
        <v>1265</v>
      </c>
      <c r="K115" s="88">
        <v>1159</v>
      </c>
      <c r="L115" s="88">
        <v>692</v>
      </c>
      <c r="M115" s="88">
        <v>704</v>
      </c>
      <c r="N115" s="88">
        <v>546</v>
      </c>
      <c r="O115" s="88">
        <v>483</v>
      </c>
      <c r="P115" s="88">
        <v>511</v>
      </c>
      <c r="Q115" s="88">
        <v>495</v>
      </c>
      <c r="R115" s="88">
        <v>561</v>
      </c>
      <c r="S115" s="88">
        <v>616</v>
      </c>
      <c r="T115" s="88">
        <v>671</v>
      </c>
      <c r="U115" s="88">
        <v>638</v>
      </c>
      <c r="V115" s="88">
        <v>793</v>
      </c>
      <c r="W115" s="88">
        <v>819</v>
      </c>
      <c r="X115" s="88">
        <v>791</v>
      </c>
      <c r="Y115" s="88">
        <v>740</v>
      </c>
      <c r="Z115" s="88">
        <v>741</v>
      </c>
      <c r="AA115" s="88">
        <v>720</v>
      </c>
    </row>
    <row r="116" spans="1:72" ht="20.100000000000001" customHeight="1">
      <c r="A116" s="40" t="s">
        <v>126</v>
      </c>
      <c r="D116" s="88">
        <v>684</v>
      </c>
      <c r="E116" s="88">
        <v>729</v>
      </c>
      <c r="F116" s="88">
        <v>736</v>
      </c>
      <c r="G116" s="88">
        <v>744</v>
      </c>
      <c r="H116" s="88">
        <v>750</v>
      </c>
      <c r="I116" s="88">
        <v>756</v>
      </c>
      <c r="J116" s="88">
        <v>763</v>
      </c>
      <c r="K116" s="88">
        <v>774</v>
      </c>
      <c r="L116" s="88">
        <v>781</v>
      </c>
      <c r="M116" s="88">
        <v>790</v>
      </c>
      <c r="N116" s="88">
        <v>798</v>
      </c>
      <c r="O116" s="88">
        <v>810</v>
      </c>
      <c r="P116" s="88">
        <v>818</v>
      </c>
      <c r="Q116" s="88">
        <v>826</v>
      </c>
      <c r="R116" s="88">
        <v>836</v>
      </c>
      <c r="S116" s="88">
        <v>830</v>
      </c>
      <c r="T116" s="88">
        <v>837</v>
      </c>
      <c r="U116" s="88">
        <v>845</v>
      </c>
      <c r="V116" s="88">
        <v>851</v>
      </c>
      <c r="W116" s="88">
        <v>858</v>
      </c>
      <c r="X116" s="88">
        <v>838</v>
      </c>
      <c r="Y116" s="88">
        <v>846</v>
      </c>
      <c r="Z116" s="88">
        <v>854</v>
      </c>
      <c r="AA116" s="88">
        <v>899</v>
      </c>
    </row>
    <row r="117" spans="1:72" ht="20.100000000000001" customHeight="1">
      <c r="A117" s="40" t="s">
        <v>127</v>
      </c>
      <c r="C117" s="102"/>
      <c r="D117" s="88">
        <v>193</v>
      </c>
      <c r="E117" s="88">
        <v>165</v>
      </c>
      <c r="F117" s="88">
        <v>168</v>
      </c>
      <c r="G117" s="88">
        <v>94</v>
      </c>
      <c r="H117" s="88">
        <v>95</v>
      </c>
      <c r="I117" s="88">
        <v>34</v>
      </c>
      <c r="J117" s="88">
        <v>13</v>
      </c>
      <c r="K117" s="88">
        <v>17</v>
      </c>
      <c r="L117" s="88">
        <v>13</v>
      </c>
      <c r="M117" s="88">
        <v>14</v>
      </c>
      <c r="N117" s="88">
        <v>13</v>
      </c>
      <c r="O117" s="88">
        <v>81</v>
      </c>
      <c r="P117" s="88">
        <v>80</v>
      </c>
      <c r="Q117" s="88">
        <v>77</v>
      </c>
      <c r="R117" s="88">
        <v>117</v>
      </c>
      <c r="S117" s="88">
        <v>116</v>
      </c>
      <c r="T117" s="88">
        <v>126</v>
      </c>
      <c r="U117" s="88">
        <v>133</v>
      </c>
      <c r="V117" s="88">
        <v>133</v>
      </c>
      <c r="W117" s="88">
        <v>100</v>
      </c>
      <c r="X117" s="88">
        <v>90</v>
      </c>
      <c r="Y117" s="88">
        <v>89</v>
      </c>
      <c r="Z117" s="88">
        <v>85</v>
      </c>
      <c r="AA117" s="88">
        <v>91</v>
      </c>
    </row>
    <row r="118" spans="1:72" ht="20.100000000000001" customHeight="1">
      <c r="A118" s="40" t="s">
        <v>128</v>
      </c>
      <c r="C118" s="102"/>
      <c r="D118" s="88">
        <v>121</v>
      </c>
      <c r="E118" s="88">
        <v>116</v>
      </c>
      <c r="F118" s="88">
        <v>89</v>
      </c>
      <c r="G118" s="88">
        <v>50</v>
      </c>
      <c r="H118" s="88">
        <v>49</v>
      </c>
      <c r="I118" s="88">
        <v>37</v>
      </c>
      <c r="J118" s="88">
        <v>86</v>
      </c>
      <c r="K118" s="88">
        <v>140</v>
      </c>
      <c r="L118" s="88">
        <v>142</v>
      </c>
      <c r="M118" s="88">
        <v>143</v>
      </c>
      <c r="N118" s="88">
        <v>107</v>
      </c>
      <c r="O118" s="88">
        <v>65</v>
      </c>
      <c r="P118" s="88">
        <v>66</v>
      </c>
      <c r="Q118" s="88">
        <v>66</v>
      </c>
      <c r="R118" s="88">
        <v>95</v>
      </c>
      <c r="S118" s="88">
        <v>76</v>
      </c>
      <c r="T118" s="88">
        <v>77</v>
      </c>
      <c r="U118" s="88">
        <v>77</v>
      </c>
      <c r="V118" s="88">
        <v>81</v>
      </c>
      <c r="W118" s="88">
        <v>102</v>
      </c>
      <c r="X118" s="88">
        <v>102</v>
      </c>
      <c r="Y118" s="88">
        <v>101</v>
      </c>
      <c r="Z118" s="88">
        <v>104</v>
      </c>
      <c r="AA118" s="88">
        <v>98</v>
      </c>
    </row>
    <row r="119" spans="1:72" ht="20.100000000000001" customHeight="1">
      <c r="A119" s="107" t="s">
        <v>129</v>
      </c>
      <c r="B119" s="107"/>
      <c r="C119" s="108"/>
      <c r="D119" s="329">
        <v>461</v>
      </c>
      <c r="E119" s="329">
        <v>460</v>
      </c>
      <c r="F119" s="329">
        <v>462</v>
      </c>
      <c r="G119" s="329">
        <v>148</v>
      </c>
      <c r="H119" s="329">
        <v>148</v>
      </c>
      <c r="I119" s="329">
        <v>147</v>
      </c>
      <c r="J119" s="329">
        <v>151</v>
      </c>
      <c r="K119" s="329">
        <v>154</v>
      </c>
      <c r="L119" s="329">
        <v>156</v>
      </c>
      <c r="M119" s="329">
        <v>159</v>
      </c>
      <c r="N119" s="329">
        <v>158</v>
      </c>
      <c r="O119" s="329">
        <v>168</v>
      </c>
      <c r="P119" s="329">
        <v>169</v>
      </c>
      <c r="Q119" s="329">
        <v>171</v>
      </c>
      <c r="R119" s="329">
        <v>170</v>
      </c>
      <c r="S119" s="329">
        <v>179</v>
      </c>
      <c r="T119" s="329">
        <v>172</v>
      </c>
      <c r="U119" s="329">
        <v>174</v>
      </c>
      <c r="V119" s="329">
        <v>174</v>
      </c>
      <c r="W119" s="329">
        <v>175</v>
      </c>
      <c r="X119" s="329">
        <v>169</v>
      </c>
      <c r="Y119" s="329">
        <v>169</v>
      </c>
      <c r="Z119" s="329">
        <v>172</v>
      </c>
      <c r="AA119" s="329">
        <v>182</v>
      </c>
    </row>
    <row r="120" spans="1:72" s="39" customFormat="1" ht="20.100000000000001" customHeight="1">
      <c r="A120" s="39" t="s">
        <v>130</v>
      </c>
      <c r="C120" s="137"/>
      <c r="D120" s="333">
        <v>10446</v>
      </c>
      <c r="E120" s="333">
        <v>10180</v>
      </c>
      <c r="F120" s="333">
        <v>10198</v>
      </c>
      <c r="G120" s="333">
        <v>9492</v>
      </c>
      <c r="H120" s="333">
        <v>9475</v>
      </c>
      <c r="I120" s="333">
        <v>9292</v>
      </c>
      <c r="J120" s="333">
        <v>8451</v>
      </c>
      <c r="K120" s="333">
        <v>8373</v>
      </c>
      <c r="L120" s="333">
        <v>7983</v>
      </c>
      <c r="M120" s="333">
        <v>7037</v>
      </c>
      <c r="N120" s="333">
        <v>6890</v>
      </c>
      <c r="O120" s="333">
        <v>6863</v>
      </c>
      <c r="P120" s="333">
        <v>6636</v>
      </c>
      <c r="Q120" s="333">
        <v>6405</v>
      </c>
      <c r="R120" s="333">
        <v>6556</v>
      </c>
      <c r="S120" s="333">
        <v>6546</v>
      </c>
      <c r="T120" s="333">
        <v>6114</v>
      </c>
      <c r="U120" s="333">
        <v>5983</v>
      </c>
      <c r="V120" s="333">
        <v>6403</v>
      </c>
      <c r="W120" s="333">
        <v>6388</v>
      </c>
      <c r="X120" s="333">
        <v>5515</v>
      </c>
      <c r="Y120" s="333">
        <v>7290</v>
      </c>
      <c r="Z120" s="333">
        <v>7285</v>
      </c>
      <c r="AA120" s="333">
        <v>7358</v>
      </c>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row>
    <row r="121" spans="1:72" ht="10.15" customHeight="1">
      <c r="C121" s="137"/>
      <c r="D121" s="88"/>
      <c r="E121" s="88"/>
      <c r="F121" s="88"/>
      <c r="G121" s="88"/>
    </row>
    <row r="122" spans="1:72" ht="20.100000000000001" customHeight="1">
      <c r="A122" s="39" t="s">
        <v>131</v>
      </c>
      <c r="C122" s="102"/>
      <c r="D122" s="88"/>
      <c r="E122" s="88"/>
      <c r="F122" s="88"/>
      <c r="G122" s="88"/>
    </row>
    <row r="123" spans="1:72" ht="20.100000000000001" customHeight="1">
      <c r="A123" s="40" t="s">
        <v>124</v>
      </c>
      <c r="C123" s="102"/>
      <c r="D123" s="88">
        <v>1801</v>
      </c>
      <c r="E123" s="88">
        <v>1953</v>
      </c>
      <c r="F123" s="88">
        <v>1866</v>
      </c>
      <c r="G123" s="88">
        <v>2103</v>
      </c>
      <c r="H123" s="88">
        <v>924</v>
      </c>
      <c r="I123" s="88">
        <v>338</v>
      </c>
      <c r="J123" s="88">
        <v>1015</v>
      </c>
      <c r="K123" s="88">
        <v>1103</v>
      </c>
      <c r="L123" s="88">
        <v>1038</v>
      </c>
      <c r="M123" s="88">
        <v>1736</v>
      </c>
      <c r="N123" s="88">
        <v>1086</v>
      </c>
      <c r="O123" s="88">
        <v>1042</v>
      </c>
      <c r="P123" s="88">
        <v>1341</v>
      </c>
      <c r="Q123" s="88">
        <v>683</v>
      </c>
      <c r="R123" s="88">
        <v>670</v>
      </c>
      <c r="S123" s="88">
        <v>639</v>
      </c>
      <c r="T123" s="88">
        <v>819</v>
      </c>
      <c r="U123" s="88">
        <v>769</v>
      </c>
      <c r="V123" s="88">
        <v>796</v>
      </c>
      <c r="W123" s="88">
        <v>766</v>
      </c>
      <c r="X123" s="88">
        <v>1066</v>
      </c>
      <c r="Y123" s="88">
        <v>1011</v>
      </c>
      <c r="Z123" s="88">
        <v>948</v>
      </c>
      <c r="AA123" s="88">
        <v>1086</v>
      </c>
    </row>
    <row r="124" spans="1:72" ht="20.100000000000001" customHeight="1">
      <c r="A124" s="40" t="s">
        <v>101</v>
      </c>
      <c r="C124" s="102"/>
      <c r="D124" s="88">
        <v>345</v>
      </c>
      <c r="E124" s="88">
        <v>134</v>
      </c>
      <c r="F124" s="88">
        <v>132</v>
      </c>
      <c r="G124" s="88">
        <v>95</v>
      </c>
      <c r="H124" s="88">
        <v>109</v>
      </c>
      <c r="I124" s="88">
        <v>113</v>
      </c>
      <c r="J124" s="88">
        <v>76</v>
      </c>
      <c r="K124" s="88">
        <v>76</v>
      </c>
      <c r="L124" s="88">
        <v>177</v>
      </c>
      <c r="M124" s="88">
        <v>136</v>
      </c>
      <c r="N124" s="88">
        <v>123</v>
      </c>
      <c r="O124" s="88">
        <v>121</v>
      </c>
      <c r="P124" s="88">
        <v>170</v>
      </c>
      <c r="Q124" s="88">
        <v>246</v>
      </c>
      <c r="R124" s="88">
        <v>314</v>
      </c>
      <c r="S124" s="88">
        <v>396</v>
      </c>
      <c r="T124" s="88">
        <v>312</v>
      </c>
      <c r="U124" s="88">
        <v>191</v>
      </c>
      <c r="V124" s="88">
        <v>211</v>
      </c>
      <c r="W124" s="88">
        <v>200</v>
      </c>
      <c r="X124" s="88">
        <v>309</v>
      </c>
      <c r="Y124" s="88">
        <v>724</v>
      </c>
      <c r="Z124" s="88">
        <v>705</v>
      </c>
      <c r="AA124" s="88">
        <v>829</v>
      </c>
    </row>
    <row r="125" spans="1:72" ht="20.100000000000001" customHeight="1">
      <c r="A125" s="40" t="s">
        <v>127</v>
      </c>
      <c r="C125" s="102"/>
      <c r="D125" s="88"/>
      <c r="E125" s="88"/>
      <c r="F125" s="88"/>
      <c r="G125" s="88"/>
    </row>
    <row r="126" spans="1:72" ht="20.100000000000001" customHeight="1">
      <c r="A126" s="40" t="s">
        <v>132</v>
      </c>
      <c r="C126" s="102"/>
      <c r="D126" s="88"/>
      <c r="E126" s="88"/>
      <c r="F126" s="88"/>
      <c r="G126" s="88"/>
    </row>
    <row r="127" spans="1:72" ht="20.100000000000001" customHeight="1">
      <c r="A127" s="40" t="s">
        <v>133</v>
      </c>
      <c r="C127" s="102"/>
      <c r="D127" s="88">
        <v>1191</v>
      </c>
      <c r="E127" s="88">
        <v>914</v>
      </c>
      <c r="F127" s="88">
        <v>917</v>
      </c>
      <c r="G127" s="88">
        <v>994</v>
      </c>
      <c r="H127" s="88">
        <v>958</v>
      </c>
      <c r="I127" s="88">
        <v>778</v>
      </c>
      <c r="J127" s="88">
        <v>762</v>
      </c>
      <c r="K127" s="88">
        <v>888</v>
      </c>
      <c r="L127" s="88">
        <v>1874</v>
      </c>
      <c r="M127" s="88">
        <v>671</v>
      </c>
      <c r="N127" s="88">
        <v>627</v>
      </c>
      <c r="O127" s="88">
        <v>879</v>
      </c>
      <c r="P127" s="88">
        <v>681</v>
      </c>
      <c r="Q127" s="88">
        <v>574</v>
      </c>
      <c r="R127" s="88">
        <v>621</v>
      </c>
      <c r="S127" s="88">
        <v>841</v>
      </c>
      <c r="T127" s="88">
        <v>799</v>
      </c>
      <c r="U127" s="88">
        <v>621</v>
      </c>
      <c r="V127" s="88">
        <v>848</v>
      </c>
      <c r="W127" s="88">
        <v>1112</v>
      </c>
      <c r="X127" s="88">
        <v>2009</v>
      </c>
      <c r="Y127" s="88">
        <v>928</v>
      </c>
      <c r="Z127" s="88">
        <v>917</v>
      </c>
      <c r="AA127" s="88">
        <v>1058</v>
      </c>
    </row>
    <row r="128" spans="1:72" ht="20.100000000000001" customHeight="1">
      <c r="A128" s="107" t="s">
        <v>134</v>
      </c>
      <c r="B128" s="107"/>
      <c r="C128" s="108"/>
      <c r="D128" s="334"/>
      <c r="E128" s="334"/>
      <c r="F128" s="334"/>
      <c r="G128" s="334">
        <v>540</v>
      </c>
      <c r="H128" s="334">
        <v>0</v>
      </c>
      <c r="I128" s="334">
        <v>0</v>
      </c>
      <c r="J128" s="334">
        <v>0</v>
      </c>
      <c r="K128" s="334">
        <v>0</v>
      </c>
      <c r="L128" s="334">
        <v>609</v>
      </c>
      <c r="M128" s="334">
        <v>0</v>
      </c>
      <c r="N128" s="334">
        <v>0</v>
      </c>
      <c r="O128" s="334">
        <v>0</v>
      </c>
      <c r="P128" s="334"/>
      <c r="Q128" s="334"/>
      <c r="R128" s="334"/>
      <c r="S128" s="334"/>
      <c r="T128" s="334"/>
      <c r="U128" s="334"/>
      <c r="V128" s="334"/>
      <c r="W128" s="334"/>
      <c r="X128" s="334"/>
      <c r="Y128" s="334"/>
      <c r="Z128" s="334"/>
      <c r="AA128" s="334"/>
    </row>
    <row r="129" spans="1:72" s="39" customFormat="1" ht="20.100000000000001" customHeight="1">
      <c r="A129" s="39" t="s">
        <v>135</v>
      </c>
      <c r="C129" s="102"/>
      <c r="D129" s="253">
        <v>3338</v>
      </c>
      <c r="E129" s="253">
        <v>3001</v>
      </c>
      <c r="F129" s="253">
        <v>2915</v>
      </c>
      <c r="G129" s="253">
        <v>3732</v>
      </c>
      <c r="H129" s="253">
        <v>1991</v>
      </c>
      <c r="I129" s="253">
        <v>1228</v>
      </c>
      <c r="J129" s="253">
        <v>1853</v>
      </c>
      <c r="K129" s="253">
        <v>2067</v>
      </c>
      <c r="L129" s="253">
        <v>3698</v>
      </c>
      <c r="M129" s="253">
        <v>2543</v>
      </c>
      <c r="N129" s="253">
        <v>1836</v>
      </c>
      <c r="O129" s="253">
        <v>2042</v>
      </c>
      <c r="P129" s="253">
        <v>2191</v>
      </c>
      <c r="Q129" s="253">
        <v>1503</v>
      </c>
      <c r="R129" s="253">
        <v>1605</v>
      </c>
      <c r="S129" s="253">
        <v>1876</v>
      </c>
      <c r="T129" s="253">
        <v>1930</v>
      </c>
      <c r="U129" s="253">
        <v>1581</v>
      </c>
      <c r="V129" s="253">
        <v>1855</v>
      </c>
      <c r="W129" s="253">
        <v>2078</v>
      </c>
      <c r="X129" s="253">
        <v>3384</v>
      </c>
      <c r="Y129" s="253">
        <v>2663</v>
      </c>
      <c r="Z129" s="253">
        <v>2571</v>
      </c>
      <c r="AA129" s="253">
        <v>2973</v>
      </c>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0"/>
      <c r="BP129" s="90"/>
      <c r="BQ129" s="90"/>
      <c r="BR129" s="90"/>
      <c r="BS129" s="90"/>
      <c r="BT129" s="90"/>
    </row>
    <row r="130" spans="1:72" ht="10.15" customHeight="1">
      <c r="C130" s="102"/>
      <c r="D130" s="88"/>
      <c r="E130" s="88"/>
      <c r="F130" s="88"/>
      <c r="G130" s="88"/>
    </row>
    <row r="131" spans="1:72" ht="20.100000000000001" customHeight="1">
      <c r="A131" s="140" t="s">
        <v>136</v>
      </c>
      <c r="B131" s="107"/>
      <c r="C131" s="108"/>
      <c r="D131" s="334">
        <v>13784</v>
      </c>
      <c r="E131" s="334">
        <v>13181</v>
      </c>
      <c r="F131" s="334">
        <v>13113</v>
      </c>
      <c r="G131" s="334">
        <v>13224</v>
      </c>
      <c r="H131" s="334">
        <v>11466</v>
      </c>
      <c r="I131" s="334">
        <v>10521</v>
      </c>
      <c r="J131" s="334">
        <v>10303</v>
      </c>
      <c r="K131" s="334">
        <v>10440</v>
      </c>
      <c r="L131" s="334">
        <v>11681</v>
      </c>
      <c r="M131" s="334">
        <v>9580</v>
      </c>
      <c r="N131" s="334">
        <v>8726</v>
      </c>
      <c r="O131" s="334">
        <v>8904</v>
      </c>
      <c r="P131" s="334">
        <v>8827</v>
      </c>
      <c r="Q131" s="334">
        <v>7908</v>
      </c>
      <c r="R131" s="334">
        <v>8161</v>
      </c>
      <c r="S131" s="334">
        <v>8422</v>
      </c>
      <c r="T131" s="334">
        <v>8044</v>
      </c>
      <c r="U131" s="334">
        <v>7563</v>
      </c>
      <c r="V131" s="334">
        <v>8258</v>
      </c>
      <c r="W131" s="334">
        <v>8466</v>
      </c>
      <c r="X131" s="334">
        <v>8900</v>
      </c>
      <c r="Y131" s="334">
        <v>9953</v>
      </c>
      <c r="Z131" s="334">
        <v>9856</v>
      </c>
      <c r="AA131" s="334">
        <v>10332</v>
      </c>
    </row>
    <row r="132" spans="1:72" ht="10.15" customHeight="1">
      <c r="C132" s="102"/>
      <c r="D132" s="88"/>
      <c r="E132" s="88"/>
      <c r="F132" s="88"/>
      <c r="G132" s="88"/>
    </row>
    <row r="133" spans="1:72" ht="20.100000000000001" customHeight="1" thickBot="1">
      <c r="A133" s="135" t="s">
        <v>137</v>
      </c>
      <c r="B133" s="135"/>
      <c r="C133" s="135"/>
      <c r="D133" s="332">
        <v>24398</v>
      </c>
      <c r="E133" s="332">
        <v>22955</v>
      </c>
      <c r="F133" s="332">
        <v>22816</v>
      </c>
      <c r="G133" s="332">
        <v>23348</v>
      </c>
      <c r="H133" s="332">
        <v>23673</v>
      </c>
      <c r="I133" s="332">
        <v>22030</v>
      </c>
      <c r="J133" s="332">
        <v>21640</v>
      </c>
      <c r="K133" s="332">
        <v>21375</v>
      </c>
      <c r="L133" s="332">
        <v>22182</v>
      </c>
      <c r="M133" s="332">
        <v>24548</v>
      </c>
      <c r="N133" s="332">
        <v>22599</v>
      </c>
      <c r="O133" s="332">
        <v>22767</v>
      </c>
      <c r="P133" s="332">
        <v>23095</v>
      </c>
      <c r="Q133" s="332">
        <v>21243</v>
      </c>
      <c r="R133" s="332">
        <v>21338</v>
      </c>
      <c r="S133" s="332">
        <v>21964</v>
      </c>
      <c r="T133" s="332">
        <v>22192</v>
      </c>
      <c r="U133" s="332">
        <v>20283</v>
      </c>
      <c r="V133" s="332">
        <v>21460</v>
      </c>
      <c r="W133" s="332">
        <v>21753</v>
      </c>
      <c r="X133" s="332">
        <v>21272</v>
      </c>
      <c r="Y133" s="332">
        <v>22045</v>
      </c>
      <c r="Z133" s="332">
        <v>22082</v>
      </c>
      <c r="AA133" s="332">
        <v>22409</v>
      </c>
    </row>
    <row r="134" spans="1:72" ht="20.100000000000001" customHeight="1" thickTop="1">
      <c r="A134" s="141"/>
      <c r="D134" s="88"/>
      <c r="E134" s="88"/>
      <c r="F134" s="88"/>
      <c r="G134" s="88"/>
    </row>
    <row r="135" spans="1:72" ht="20.100000000000001" customHeight="1">
      <c r="A135" s="206" t="s">
        <v>909</v>
      </c>
      <c r="D135" s="88"/>
      <c r="E135" s="88"/>
      <c r="F135" s="88"/>
      <c r="G135" s="88"/>
    </row>
    <row r="136" spans="1:72" ht="20.100000000000001" customHeight="1">
      <c r="A136" s="206"/>
      <c r="D136" s="88"/>
      <c r="E136" s="88"/>
      <c r="F136" s="88"/>
      <c r="G136" s="88"/>
    </row>
    <row r="137" spans="1:72" ht="20.100000000000001" customHeight="1">
      <c r="A137" s="39" t="s">
        <v>138</v>
      </c>
      <c r="B137" s="39"/>
      <c r="D137" s="88"/>
      <c r="E137" s="88"/>
      <c r="F137" s="88"/>
      <c r="G137" s="88"/>
    </row>
    <row r="138" spans="1:72" ht="37.5" customHeight="1" thickBot="1">
      <c r="A138" s="142" t="s">
        <v>3</v>
      </c>
      <c r="B138" s="298"/>
      <c r="C138" s="101"/>
      <c r="D138" s="324" t="s">
        <v>405</v>
      </c>
      <c r="E138" s="324" t="s">
        <v>406</v>
      </c>
      <c r="F138" s="324" t="s">
        <v>407</v>
      </c>
      <c r="G138" s="324" t="s">
        <v>408</v>
      </c>
      <c r="H138" s="324" t="s">
        <v>409</v>
      </c>
      <c r="I138" s="324" t="s">
        <v>410</v>
      </c>
      <c r="J138" s="324" t="s">
        <v>411</v>
      </c>
      <c r="K138" s="324" t="s">
        <v>412</v>
      </c>
      <c r="L138" s="324" t="s">
        <v>413</v>
      </c>
      <c r="M138" s="324" t="s">
        <v>414</v>
      </c>
      <c r="N138" s="324" t="s">
        <v>415</v>
      </c>
      <c r="O138" s="324" t="s">
        <v>416</v>
      </c>
      <c r="P138" s="324" t="s">
        <v>417</v>
      </c>
      <c r="Q138" s="324" t="s">
        <v>418</v>
      </c>
      <c r="R138" s="324" t="s">
        <v>419</v>
      </c>
      <c r="S138" s="324" t="s">
        <v>420</v>
      </c>
      <c r="T138" s="324" t="s">
        <v>421</v>
      </c>
      <c r="U138" s="324" t="s">
        <v>422</v>
      </c>
      <c r="V138" s="324" t="s">
        <v>423</v>
      </c>
      <c r="W138" s="324" t="s">
        <v>424</v>
      </c>
      <c r="X138" s="324" t="s">
        <v>425</v>
      </c>
      <c r="Y138" s="324" t="s">
        <v>426</v>
      </c>
      <c r="Z138" s="324" t="s">
        <v>427</v>
      </c>
      <c r="AA138" s="324" t="s">
        <v>428</v>
      </c>
    </row>
    <row r="139" spans="1:72" ht="25.15" customHeight="1">
      <c r="A139" s="145" t="s">
        <v>139</v>
      </c>
      <c r="B139" s="299"/>
      <c r="C139" s="103"/>
      <c r="D139" s="88"/>
      <c r="E139" s="88"/>
      <c r="F139" s="88"/>
      <c r="G139" s="88"/>
    </row>
    <row r="140" spans="1:72" ht="33" customHeight="1">
      <c r="A140" s="148" t="s">
        <v>140</v>
      </c>
      <c r="B140" s="385"/>
      <c r="C140" s="385"/>
      <c r="D140" s="88">
        <v>617</v>
      </c>
      <c r="E140" s="88">
        <v>579</v>
      </c>
      <c r="F140" s="88">
        <v>265</v>
      </c>
      <c r="G140" s="88">
        <v>668</v>
      </c>
      <c r="H140" s="88">
        <v>463</v>
      </c>
      <c r="I140" s="88">
        <v>329</v>
      </c>
      <c r="J140" s="88">
        <v>209</v>
      </c>
      <c r="K140" s="88">
        <v>672</v>
      </c>
      <c r="L140" s="88">
        <v>433</v>
      </c>
      <c r="M140" s="88">
        <v>232</v>
      </c>
      <c r="N140" s="88">
        <v>-598</v>
      </c>
      <c r="O140" s="88">
        <v>130</v>
      </c>
      <c r="P140" s="88">
        <v>453</v>
      </c>
      <c r="Q140" s="88">
        <v>155</v>
      </c>
      <c r="R140" s="88">
        <v>87</v>
      </c>
      <c r="S140" s="88">
        <v>312</v>
      </c>
      <c r="T140" s="88">
        <v>499</v>
      </c>
      <c r="U140" s="88">
        <v>177</v>
      </c>
      <c r="V140" s="88">
        <v>503</v>
      </c>
      <c r="W140" s="88">
        <v>444</v>
      </c>
      <c r="X140" s="88">
        <v>615</v>
      </c>
      <c r="Y140" s="88">
        <v>385</v>
      </c>
      <c r="Z140" s="88">
        <v>225</v>
      </c>
      <c r="AA140" s="88">
        <v>449</v>
      </c>
    </row>
    <row r="141" spans="1:72" s="361" customFormat="1" ht="20.100000000000001" customHeight="1">
      <c r="A141" s="8" t="s">
        <v>54</v>
      </c>
      <c r="B141" s="299"/>
      <c r="C141" s="103"/>
      <c r="D141" s="88"/>
      <c r="E141" s="88"/>
      <c r="F141" s="88"/>
      <c r="G141" s="88"/>
      <c r="H141" s="88"/>
      <c r="I141" s="88"/>
      <c r="J141" s="88"/>
      <c r="K141" s="88"/>
      <c r="L141" s="88">
        <v>-7</v>
      </c>
      <c r="M141" s="88">
        <v>-1</v>
      </c>
      <c r="N141" s="88">
        <v>761</v>
      </c>
      <c r="O141" s="88">
        <v>205</v>
      </c>
      <c r="P141" s="88">
        <v>-94</v>
      </c>
      <c r="Q141" s="88">
        <v>54</v>
      </c>
      <c r="R141" s="88">
        <v>65</v>
      </c>
      <c r="S141" s="88">
        <v>-14</v>
      </c>
      <c r="T141" s="88">
        <v>-76</v>
      </c>
      <c r="U141" s="88">
        <v>42</v>
      </c>
      <c r="V141" s="88">
        <v>-293</v>
      </c>
      <c r="W141" s="88">
        <v>-20</v>
      </c>
      <c r="X141" s="88">
        <v>-77</v>
      </c>
      <c r="Y141" s="88">
        <v>-103</v>
      </c>
      <c r="Z141" s="88">
        <v>5</v>
      </c>
      <c r="AA141" s="88">
        <v>24</v>
      </c>
      <c r="AB141" s="290"/>
      <c r="AC141" s="290"/>
      <c r="AD141" s="290"/>
      <c r="AE141" s="290"/>
      <c r="AF141" s="290"/>
      <c r="AG141" s="290"/>
      <c r="AH141" s="290"/>
      <c r="AI141" s="290"/>
      <c r="AJ141" s="290"/>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c r="BE141" s="290"/>
      <c r="BF141" s="290"/>
      <c r="BG141" s="290"/>
      <c r="BH141" s="290"/>
      <c r="BI141" s="290"/>
      <c r="BJ141" s="290"/>
      <c r="BK141" s="290"/>
      <c r="BL141" s="290"/>
      <c r="BM141" s="290"/>
      <c r="BN141" s="290"/>
      <c r="BO141" s="290"/>
      <c r="BP141" s="290"/>
      <c r="BQ141" s="290"/>
      <c r="BR141" s="290"/>
      <c r="BS141" s="290"/>
      <c r="BT141" s="290"/>
    </row>
    <row r="142" spans="1:72" s="361" customFormat="1" ht="20.100000000000001" customHeight="1">
      <c r="A142" s="106" t="s">
        <v>910</v>
      </c>
      <c r="B142" s="300"/>
      <c r="C142" s="111"/>
      <c r="D142" s="329"/>
      <c r="E142" s="329"/>
      <c r="F142" s="329"/>
      <c r="G142" s="329"/>
      <c r="H142" s="329"/>
      <c r="I142" s="329"/>
      <c r="J142" s="329"/>
      <c r="K142" s="329"/>
      <c r="L142" s="329">
        <v>-30</v>
      </c>
      <c r="M142" s="329">
        <v>-2</v>
      </c>
      <c r="N142" s="329">
        <v>0</v>
      </c>
      <c r="O142" s="329">
        <v>-20</v>
      </c>
      <c r="P142" s="329">
        <v>-2</v>
      </c>
      <c r="Q142" s="329">
        <v>0</v>
      </c>
      <c r="R142" s="329">
        <v>0</v>
      </c>
      <c r="S142" s="329">
        <v>0</v>
      </c>
      <c r="T142" s="329">
        <v>0</v>
      </c>
      <c r="U142" s="329">
        <v>0</v>
      </c>
      <c r="V142" s="329">
        <v>0</v>
      </c>
      <c r="W142" s="329">
        <v>0</v>
      </c>
      <c r="X142" s="329">
        <v>0</v>
      </c>
      <c r="Y142" s="329">
        <v>0</v>
      </c>
      <c r="Z142" s="329">
        <v>0</v>
      </c>
      <c r="AA142" s="329">
        <v>0</v>
      </c>
      <c r="AB142" s="290"/>
      <c r="AC142" s="290"/>
      <c r="AD142" s="290"/>
      <c r="AE142" s="290"/>
      <c r="AF142" s="290"/>
      <c r="AG142" s="290"/>
      <c r="AH142" s="290"/>
      <c r="AI142" s="290"/>
      <c r="AJ142" s="290"/>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c r="BE142" s="290"/>
      <c r="BF142" s="290"/>
      <c r="BG142" s="290"/>
      <c r="BH142" s="290"/>
      <c r="BI142" s="290"/>
      <c r="BJ142" s="290"/>
      <c r="BK142" s="290"/>
      <c r="BL142" s="290"/>
      <c r="BM142" s="290"/>
      <c r="BN142" s="290"/>
      <c r="BO142" s="290"/>
      <c r="BP142" s="290"/>
      <c r="BQ142" s="290"/>
      <c r="BR142" s="290"/>
      <c r="BS142" s="290"/>
      <c r="BT142" s="290"/>
    </row>
    <row r="143" spans="1:72" s="361" customFormat="1" ht="20.100000000000001" customHeight="1">
      <c r="A143" s="148" t="s">
        <v>11</v>
      </c>
      <c r="B143" s="299"/>
      <c r="C143" s="103"/>
      <c r="D143" s="88"/>
      <c r="E143" s="88"/>
      <c r="F143" s="88"/>
      <c r="G143" s="88"/>
      <c r="H143" s="88"/>
      <c r="I143" s="88"/>
      <c r="J143" s="88"/>
      <c r="K143" s="88"/>
      <c r="L143" s="88">
        <v>396</v>
      </c>
      <c r="M143" s="88">
        <v>228</v>
      </c>
      <c r="N143" s="88">
        <v>163</v>
      </c>
      <c r="O143" s="88">
        <v>315</v>
      </c>
      <c r="P143" s="88">
        <v>357</v>
      </c>
      <c r="Q143" s="88">
        <v>209</v>
      </c>
      <c r="R143" s="88">
        <v>151</v>
      </c>
      <c r="S143" s="88">
        <v>298</v>
      </c>
      <c r="T143" s="88">
        <v>423</v>
      </c>
      <c r="U143" s="88">
        <v>219</v>
      </c>
      <c r="V143" s="88">
        <v>210</v>
      </c>
      <c r="W143" s="88">
        <v>424</v>
      </c>
      <c r="X143" s="88">
        <v>538</v>
      </c>
      <c r="Y143" s="88">
        <v>282</v>
      </c>
      <c r="Z143" s="88">
        <v>230</v>
      </c>
      <c r="AA143" s="88">
        <v>473</v>
      </c>
      <c r="AB143" s="290"/>
      <c r="AC143" s="290"/>
      <c r="AD143" s="290"/>
      <c r="AE143" s="290"/>
      <c r="AF143" s="290"/>
      <c r="AG143" s="290"/>
      <c r="AH143" s="290"/>
      <c r="AI143" s="290"/>
      <c r="AJ143" s="290"/>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c r="BE143" s="290"/>
      <c r="BF143" s="290"/>
      <c r="BG143" s="290"/>
      <c r="BH143" s="290"/>
      <c r="BI143" s="290"/>
      <c r="BJ143" s="290"/>
      <c r="BK143" s="290"/>
      <c r="BL143" s="290"/>
      <c r="BM143" s="290"/>
      <c r="BN143" s="290"/>
      <c r="BO143" s="290"/>
      <c r="BP143" s="290"/>
      <c r="BQ143" s="290"/>
      <c r="BR143" s="290"/>
      <c r="BS143" s="290"/>
      <c r="BT143" s="290"/>
    </row>
    <row r="144" spans="1:72" s="361" customFormat="1" ht="20.100000000000001" hidden="1" customHeight="1" outlineLevel="1">
      <c r="A144" s="42" t="s">
        <v>911</v>
      </c>
      <c r="B144" s="299"/>
      <c r="C144" s="103"/>
      <c r="D144" s="88"/>
      <c r="E144" s="88"/>
      <c r="F144" s="88"/>
      <c r="G144" s="88"/>
      <c r="H144" s="88"/>
      <c r="I144" s="88"/>
      <c r="J144" s="88"/>
      <c r="K144" s="88"/>
      <c r="L144" s="88">
        <v>-9</v>
      </c>
      <c r="M144" s="88">
        <v>-9</v>
      </c>
      <c r="N144" s="88">
        <v>1</v>
      </c>
      <c r="O144" s="88">
        <v>2</v>
      </c>
      <c r="P144" s="88">
        <v>-22</v>
      </c>
      <c r="Q144" s="88">
        <v>-13</v>
      </c>
      <c r="R144" s="88">
        <v>-27</v>
      </c>
      <c r="S144" s="88">
        <v>12</v>
      </c>
      <c r="T144" s="88">
        <v>3</v>
      </c>
      <c r="U144" s="88">
        <v>-36</v>
      </c>
      <c r="V144" s="88">
        <v>-22</v>
      </c>
      <c r="W144" s="88">
        <v>-21</v>
      </c>
      <c r="X144" s="88">
        <v>-3</v>
      </c>
      <c r="Y144" s="88">
        <v>-23</v>
      </c>
      <c r="Z144" s="88">
        <v>-42</v>
      </c>
      <c r="AA144" s="88">
        <v>-22</v>
      </c>
      <c r="AB144" s="290"/>
      <c r="AC144" s="290"/>
      <c r="AD144" s="290"/>
      <c r="AE144" s="290"/>
      <c r="AF144" s="290"/>
      <c r="AG144" s="290"/>
      <c r="AH144" s="290"/>
      <c r="AI144" s="290"/>
      <c r="AJ144" s="290"/>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c r="BE144" s="290"/>
      <c r="BF144" s="290"/>
      <c r="BG144" s="290"/>
      <c r="BH144" s="290"/>
      <c r="BI144" s="290"/>
      <c r="BJ144" s="290"/>
      <c r="BK144" s="290"/>
      <c r="BL144" s="290"/>
      <c r="BM144" s="290"/>
      <c r="BN144" s="290"/>
      <c r="BO144" s="290"/>
      <c r="BP144" s="290"/>
      <c r="BQ144" s="290"/>
      <c r="BR144" s="290"/>
      <c r="BS144" s="290"/>
      <c r="BT144" s="290"/>
    </row>
    <row r="145" spans="1:72" s="368" customFormat="1" ht="20.100000000000001" hidden="1" customHeight="1" outlineLevel="1">
      <c r="A145" s="42" t="s">
        <v>912</v>
      </c>
      <c r="B145" s="299"/>
      <c r="C145" s="103"/>
      <c r="D145" s="88">
        <v>26</v>
      </c>
      <c r="E145" s="88">
        <v>-189</v>
      </c>
      <c r="F145" s="88">
        <v>59</v>
      </c>
      <c r="G145" s="88">
        <v>-158</v>
      </c>
      <c r="H145" s="88">
        <v>-14</v>
      </c>
      <c r="I145" s="88">
        <v>-39</v>
      </c>
      <c r="J145" s="88">
        <v>19</v>
      </c>
      <c r="K145" s="88">
        <v>-210</v>
      </c>
      <c r="L145" s="88"/>
      <c r="M145" s="88"/>
      <c r="N145" s="88"/>
      <c r="O145" s="88"/>
      <c r="P145" s="88"/>
      <c r="Q145" s="88"/>
      <c r="R145" s="88"/>
      <c r="S145" s="88"/>
      <c r="T145" s="88"/>
      <c r="U145" s="88"/>
      <c r="V145" s="88"/>
      <c r="W145" s="88"/>
      <c r="X145" s="88"/>
      <c r="Y145" s="88"/>
      <c r="Z145" s="88"/>
      <c r="AA145" s="88"/>
      <c r="AB145" s="369"/>
      <c r="AC145" s="369"/>
      <c r="AD145" s="369"/>
      <c r="AE145" s="369"/>
      <c r="AF145" s="369"/>
      <c r="AG145" s="369"/>
      <c r="AH145" s="369"/>
      <c r="AI145" s="369"/>
      <c r="AJ145" s="369"/>
      <c r="AK145" s="369"/>
      <c r="AL145" s="369"/>
      <c r="AM145" s="369"/>
      <c r="AN145" s="369"/>
      <c r="AO145" s="369"/>
      <c r="AP145" s="369"/>
      <c r="AQ145" s="369"/>
      <c r="AR145" s="369"/>
      <c r="AS145" s="369"/>
      <c r="AT145" s="369"/>
      <c r="AU145" s="369"/>
      <c r="AV145" s="369"/>
      <c r="AW145" s="369"/>
      <c r="AX145" s="369"/>
      <c r="AY145" s="369"/>
      <c r="AZ145" s="369"/>
      <c r="BA145" s="369"/>
      <c r="BB145" s="369"/>
      <c r="BC145" s="369"/>
      <c r="BD145" s="369"/>
      <c r="BE145" s="369"/>
      <c r="BF145" s="369"/>
      <c r="BG145" s="369"/>
      <c r="BH145" s="369"/>
      <c r="BI145" s="369"/>
      <c r="BJ145" s="369"/>
      <c r="BK145" s="369"/>
      <c r="BL145" s="369"/>
      <c r="BM145" s="369"/>
      <c r="BN145" s="369"/>
      <c r="BO145" s="369"/>
      <c r="BP145" s="369"/>
      <c r="BQ145" s="369"/>
      <c r="BR145" s="369"/>
      <c r="BS145" s="369"/>
      <c r="BT145" s="369"/>
    </row>
    <row r="146" spans="1:72" ht="20.100000000000001" hidden="1" customHeight="1" outlineLevel="1">
      <c r="A146" s="645" t="s">
        <v>913</v>
      </c>
      <c r="B146" s="668"/>
      <c r="C146" s="668"/>
      <c r="D146" s="88">
        <v>-210</v>
      </c>
      <c r="E146" s="88">
        <v>-99</v>
      </c>
      <c r="F146" s="88">
        <v>68</v>
      </c>
      <c r="G146" s="88">
        <v>54</v>
      </c>
      <c r="H146" s="88">
        <v>-23</v>
      </c>
      <c r="I146" s="88">
        <v>31</v>
      </c>
      <c r="J146" s="88">
        <v>49</v>
      </c>
      <c r="K146" s="88">
        <v>126</v>
      </c>
      <c r="L146" s="88">
        <v>77</v>
      </c>
      <c r="M146" s="88">
        <v>30</v>
      </c>
      <c r="N146" s="88">
        <v>35</v>
      </c>
      <c r="O146" s="88">
        <v>35</v>
      </c>
      <c r="P146" s="88">
        <v>51</v>
      </c>
      <c r="Q146" s="88">
        <v>-20</v>
      </c>
      <c r="R146" s="88">
        <v>-39</v>
      </c>
      <c r="S146" s="88">
        <v>-20</v>
      </c>
      <c r="T146" s="88">
        <v>-137</v>
      </c>
      <c r="U146" s="88">
        <v>7</v>
      </c>
      <c r="V146" s="88">
        <v>-23</v>
      </c>
      <c r="W146" s="88">
        <v>-51</v>
      </c>
      <c r="X146" s="88">
        <v>-45</v>
      </c>
      <c r="Y146" s="88">
        <v>105</v>
      </c>
      <c r="Z146" s="88">
        <v>58</v>
      </c>
      <c r="AA146" s="88">
        <v>19</v>
      </c>
      <c r="AE146" s="391"/>
      <c r="AF146" s="421"/>
      <c r="AG146" s="253"/>
    </row>
    <row r="147" spans="1:72" ht="20.100000000000001" customHeight="1" collapsed="1">
      <c r="A147" s="42" t="s">
        <v>141</v>
      </c>
      <c r="B147" s="385"/>
      <c r="C147" s="385"/>
      <c r="D147" s="88"/>
      <c r="E147" s="88"/>
      <c r="F147" s="88"/>
      <c r="G147" s="88"/>
      <c r="AE147" s="391"/>
      <c r="AF147" s="421"/>
      <c r="AG147" s="253"/>
    </row>
    <row r="148" spans="1:72" ht="20.100000000000001" customHeight="1">
      <c r="A148" s="42" t="s">
        <v>142</v>
      </c>
      <c r="B148" s="385"/>
      <c r="C148" s="385"/>
      <c r="D148" s="88"/>
      <c r="E148" s="88"/>
      <c r="F148" s="88"/>
      <c r="G148" s="88"/>
      <c r="AE148" s="391"/>
      <c r="AF148" s="421"/>
      <c r="AG148" s="253"/>
    </row>
    <row r="149" spans="1:72" ht="20.100000000000001" customHeight="1">
      <c r="A149" s="106" t="s">
        <v>143</v>
      </c>
      <c r="B149" s="300"/>
      <c r="C149" s="111"/>
      <c r="D149" s="329">
        <v>-31</v>
      </c>
      <c r="E149" s="329">
        <v>-51</v>
      </c>
      <c r="F149" s="329">
        <v>-68</v>
      </c>
      <c r="G149" s="329">
        <v>-61</v>
      </c>
      <c r="H149" s="329">
        <v>20</v>
      </c>
      <c r="I149" s="329">
        <v>-65</v>
      </c>
      <c r="J149" s="329">
        <v>-66</v>
      </c>
      <c r="K149" s="329">
        <v>-52</v>
      </c>
      <c r="L149" s="329">
        <v>18</v>
      </c>
      <c r="M149" s="329">
        <v>-56</v>
      </c>
      <c r="N149" s="329">
        <v>-38</v>
      </c>
      <c r="O149" s="329">
        <v>10</v>
      </c>
      <c r="P149" s="329">
        <v>-41</v>
      </c>
      <c r="Q149" s="329">
        <v>-159</v>
      </c>
      <c r="R149" s="329">
        <v>-11</v>
      </c>
      <c r="S149" s="329">
        <v>-5</v>
      </c>
      <c r="T149" s="329">
        <v>-18</v>
      </c>
      <c r="U149" s="329">
        <v>-12</v>
      </c>
      <c r="V149" s="329">
        <v>-41</v>
      </c>
      <c r="W149" s="329">
        <v>-11</v>
      </c>
      <c r="X149" s="329">
        <v>-17</v>
      </c>
      <c r="Y149" s="329">
        <v>-30</v>
      </c>
      <c r="Z149" s="329">
        <v>-23</v>
      </c>
      <c r="AA149" s="329">
        <v>-25</v>
      </c>
      <c r="AE149" s="392"/>
      <c r="AF149" s="370"/>
    </row>
    <row r="150" spans="1:72" s="39" customFormat="1" ht="20.100000000000001" customHeight="1">
      <c r="A150" s="148" t="s">
        <v>914</v>
      </c>
      <c r="B150" s="301"/>
      <c r="C150" s="120"/>
      <c r="D150" s="253">
        <v>402</v>
      </c>
      <c r="E150" s="253">
        <v>240</v>
      </c>
      <c r="F150" s="253">
        <v>324</v>
      </c>
      <c r="G150" s="253">
        <v>503</v>
      </c>
      <c r="H150" s="253">
        <v>446</v>
      </c>
      <c r="I150" s="253">
        <v>257</v>
      </c>
      <c r="J150" s="253">
        <v>210</v>
      </c>
      <c r="K150" s="253">
        <v>535</v>
      </c>
      <c r="L150" s="253">
        <v>482</v>
      </c>
      <c r="M150" s="253">
        <v>193</v>
      </c>
      <c r="N150" s="253">
        <v>161</v>
      </c>
      <c r="O150" s="253">
        <v>363</v>
      </c>
      <c r="P150" s="253">
        <v>346</v>
      </c>
      <c r="Q150" s="253">
        <v>17</v>
      </c>
      <c r="R150" s="253">
        <v>74</v>
      </c>
      <c r="S150" s="253">
        <v>286</v>
      </c>
      <c r="T150" s="253">
        <v>270</v>
      </c>
      <c r="U150" s="253">
        <v>179</v>
      </c>
      <c r="V150" s="253">
        <v>124</v>
      </c>
      <c r="W150" s="253">
        <v>340</v>
      </c>
      <c r="X150" s="253">
        <v>473</v>
      </c>
      <c r="Y150" s="253">
        <v>334</v>
      </c>
      <c r="Z150" s="253">
        <v>222</v>
      </c>
      <c r="AA150" s="253">
        <v>444</v>
      </c>
      <c r="AB150" s="90"/>
      <c r="AC150" s="90"/>
      <c r="AD150" s="90"/>
      <c r="AE150" s="391"/>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0"/>
      <c r="BF150" s="90"/>
      <c r="BG150" s="90"/>
      <c r="BH150" s="90"/>
      <c r="BI150" s="90"/>
      <c r="BJ150" s="90"/>
      <c r="BK150" s="90"/>
      <c r="BL150" s="90"/>
      <c r="BM150" s="90"/>
      <c r="BN150" s="90"/>
      <c r="BO150" s="90"/>
      <c r="BP150" s="90"/>
      <c r="BQ150" s="90"/>
      <c r="BR150" s="90"/>
      <c r="BS150" s="90"/>
      <c r="BT150" s="90"/>
    </row>
    <row r="151" spans="1:72" ht="20.100000000000001" customHeight="1">
      <c r="A151" s="106" t="s">
        <v>145</v>
      </c>
      <c r="B151" s="300"/>
      <c r="C151" s="111"/>
      <c r="D151" s="329">
        <v>65</v>
      </c>
      <c r="E151" s="329">
        <v>42</v>
      </c>
      <c r="F151" s="329">
        <v>77</v>
      </c>
      <c r="G151" s="329">
        <v>-105</v>
      </c>
      <c r="H151" s="329">
        <v>-40</v>
      </c>
      <c r="I151" s="329">
        <v>137</v>
      </c>
      <c r="J151" s="329">
        <v>2</v>
      </c>
      <c r="K151" s="329">
        <v>-141</v>
      </c>
      <c r="L151" s="329">
        <v>34</v>
      </c>
      <c r="M151" s="329">
        <v>36</v>
      </c>
      <c r="N151" s="329">
        <v>-10</v>
      </c>
      <c r="O151" s="329">
        <v>-31</v>
      </c>
      <c r="P151" s="329">
        <v>29</v>
      </c>
      <c r="Q151" s="329">
        <v>-22</v>
      </c>
      <c r="R151" s="329">
        <v>26</v>
      </c>
      <c r="S151" s="329">
        <v>-136</v>
      </c>
      <c r="T151" s="329">
        <v>12</v>
      </c>
      <c r="U151" s="329">
        <v>54</v>
      </c>
      <c r="V151" s="329">
        <v>61</v>
      </c>
      <c r="W151" s="329">
        <v>-45</v>
      </c>
      <c r="X151" s="329">
        <v>-200</v>
      </c>
      <c r="Y151" s="329">
        <v>27</v>
      </c>
      <c r="Z151" s="329">
        <v>-89</v>
      </c>
      <c r="AA151" s="329">
        <v>-406</v>
      </c>
      <c r="AE151" s="391"/>
      <c r="AF151" s="370"/>
    </row>
    <row r="152" spans="1:72" ht="20.100000000000001" customHeight="1">
      <c r="A152" s="607" t="s">
        <v>915</v>
      </c>
      <c r="B152" s="608"/>
      <c r="C152" s="608"/>
      <c r="D152" s="622"/>
      <c r="E152" s="622"/>
      <c r="F152" s="622"/>
      <c r="G152" s="622"/>
      <c r="H152" s="622">
        <v>405</v>
      </c>
      <c r="I152" s="622">
        <v>394</v>
      </c>
      <c r="J152" s="622">
        <v>212</v>
      </c>
      <c r="K152" s="622">
        <v>394</v>
      </c>
      <c r="L152" s="622">
        <v>516</v>
      </c>
      <c r="M152" s="622">
        <v>229</v>
      </c>
      <c r="N152" s="622">
        <v>151</v>
      </c>
      <c r="O152" s="622">
        <v>332</v>
      </c>
      <c r="P152" s="622">
        <v>375</v>
      </c>
      <c r="Q152" s="622">
        <v>-5</v>
      </c>
      <c r="R152" s="622">
        <v>101</v>
      </c>
      <c r="S152" s="622">
        <v>150</v>
      </c>
      <c r="T152" s="622">
        <v>282</v>
      </c>
      <c r="U152" s="622">
        <v>232</v>
      </c>
      <c r="V152" s="622">
        <v>185</v>
      </c>
      <c r="W152" s="622">
        <v>295</v>
      </c>
      <c r="X152" s="622">
        <v>273</v>
      </c>
      <c r="Y152" s="622">
        <v>361</v>
      </c>
      <c r="Z152" s="622">
        <v>133</v>
      </c>
      <c r="AA152" s="622">
        <v>38</v>
      </c>
      <c r="AB152" s="353"/>
      <c r="AC152" s="353"/>
      <c r="AD152" s="353"/>
      <c r="AE152" s="391"/>
      <c r="AF152" s="370"/>
    </row>
    <row r="153" spans="1:72" ht="20.100000000000001" customHeight="1">
      <c r="A153" s="140" t="s">
        <v>916</v>
      </c>
      <c r="B153" s="107"/>
      <c r="C153" s="107"/>
      <c r="D153" s="249"/>
      <c r="E153" s="249"/>
      <c r="F153" s="249"/>
      <c r="G153" s="249"/>
      <c r="H153" s="249">
        <v>161</v>
      </c>
      <c r="I153" s="249">
        <v>61</v>
      </c>
      <c r="J153" s="249">
        <v>76</v>
      </c>
      <c r="K153" s="249">
        <v>58</v>
      </c>
      <c r="L153" s="249">
        <v>87</v>
      </c>
      <c r="M153" s="249">
        <v>66</v>
      </c>
      <c r="N153" s="236" t="s">
        <v>68</v>
      </c>
      <c r="O153" s="236" t="s">
        <v>68</v>
      </c>
      <c r="P153" s="236" t="s">
        <v>68</v>
      </c>
      <c r="Q153" s="236" t="s">
        <v>68</v>
      </c>
      <c r="R153" s="236" t="s">
        <v>68</v>
      </c>
      <c r="S153" s="236" t="s">
        <v>68</v>
      </c>
      <c r="T153" s="236" t="s">
        <v>68</v>
      </c>
      <c r="U153" s="236" t="s">
        <v>68</v>
      </c>
      <c r="V153" s="236" t="s">
        <v>68</v>
      </c>
      <c r="W153" s="236" t="s">
        <v>68</v>
      </c>
      <c r="X153" s="236" t="s">
        <v>68</v>
      </c>
      <c r="Y153" s="236" t="s">
        <v>68</v>
      </c>
      <c r="Z153" s="236" t="s">
        <v>68</v>
      </c>
      <c r="AA153" s="236" t="s">
        <v>68</v>
      </c>
      <c r="AB153" s="323"/>
      <c r="AC153" s="323"/>
      <c r="AD153" s="323"/>
      <c r="AE153" s="90"/>
      <c r="AF153" s="90"/>
    </row>
    <row r="154" spans="1:72" ht="20.100000000000001" customHeight="1">
      <c r="A154" s="39" t="s">
        <v>791</v>
      </c>
      <c r="D154" s="353">
        <v>467</v>
      </c>
      <c r="E154" s="353">
        <v>282</v>
      </c>
      <c r="F154" s="353">
        <v>401</v>
      </c>
      <c r="G154" s="353">
        <v>398</v>
      </c>
      <c r="H154" s="353">
        <v>566</v>
      </c>
      <c r="I154" s="353">
        <v>455</v>
      </c>
      <c r="J154" s="353">
        <v>288</v>
      </c>
      <c r="K154" s="353">
        <v>452</v>
      </c>
      <c r="L154" s="353">
        <v>603</v>
      </c>
      <c r="M154" s="353">
        <v>296</v>
      </c>
      <c r="N154" s="353">
        <v>151</v>
      </c>
      <c r="O154" s="353">
        <v>331</v>
      </c>
      <c r="P154" s="353">
        <v>375</v>
      </c>
      <c r="Q154" s="353">
        <v>-5</v>
      </c>
      <c r="R154" s="353">
        <v>101</v>
      </c>
      <c r="S154" s="353">
        <v>150</v>
      </c>
      <c r="T154" s="353">
        <v>282</v>
      </c>
      <c r="U154" s="353">
        <v>232</v>
      </c>
      <c r="V154" s="353">
        <v>185</v>
      </c>
      <c r="W154" s="353">
        <v>295</v>
      </c>
      <c r="X154" s="353">
        <v>273</v>
      </c>
      <c r="Y154" s="353">
        <v>361</v>
      </c>
      <c r="Z154" s="353">
        <v>133</v>
      </c>
      <c r="AA154" s="353">
        <v>38</v>
      </c>
      <c r="AE154" s="391"/>
      <c r="AF154" s="370"/>
    </row>
    <row r="155" spans="1:72" ht="16.149999999999999" customHeight="1">
      <c r="A155" s="39"/>
      <c r="D155" s="88"/>
      <c r="E155" s="88"/>
      <c r="F155" s="88"/>
      <c r="G155" s="88"/>
      <c r="AE155" s="391"/>
      <c r="AF155" s="90"/>
    </row>
    <row r="156" spans="1:72" ht="32.25" customHeight="1">
      <c r="A156" s="154" t="s">
        <v>917</v>
      </c>
      <c r="D156" s="88"/>
      <c r="E156" s="88"/>
      <c r="F156" s="88"/>
      <c r="G156" s="88"/>
      <c r="AE156" s="391"/>
      <c r="AF156" s="90"/>
    </row>
    <row r="157" spans="1:72" ht="20.100000000000001" customHeight="1">
      <c r="A157" s="42" t="s">
        <v>148</v>
      </c>
      <c r="D157" s="88">
        <v>-210</v>
      </c>
      <c r="E157" s="88">
        <v>-201</v>
      </c>
      <c r="F157" s="88">
        <v>-259</v>
      </c>
      <c r="G157" s="88">
        <v>-334</v>
      </c>
      <c r="H157" s="88">
        <v>-123</v>
      </c>
      <c r="I157" s="88">
        <v>-135</v>
      </c>
      <c r="J157" s="88">
        <v>-165</v>
      </c>
      <c r="K157" s="88">
        <v>-200</v>
      </c>
      <c r="L157" s="88">
        <v>-101</v>
      </c>
      <c r="M157" s="88">
        <v>-107</v>
      </c>
      <c r="N157" s="88">
        <v>-138</v>
      </c>
      <c r="O157" s="88">
        <v>-180</v>
      </c>
      <c r="P157" s="88">
        <v>-113</v>
      </c>
      <c r="Q157" s="88">
        <v>-130</v>
      </c>
      <c r="R157" s="88">
        <v>-124</v>
      </c>
      <c r="S157" s="88">
        <v>-232</v>
      </c>
      <c r="T157" s="88">
        <v>-180</v>
      </c>
      <c r="U157" s="88">
        <v>-128</v>
      </c>
      <c r="V157" s="88">
        <v>-162</v>
      </c>
      <c r="W157" s="88">
        <v>-187</v>
      </c>
      <c r="X157" s="88">
        <v>-133</v>
      </c>
      <c r="Y157" s="88">
        <v>-118</v>
      </c>
      <c r="Z157" s="88">
        <v>-142</v>
      </c>
      <c r="AA157" s="88">
        <v>-185</v>
      </c>
      <c r="AE157" s="391"/>
      <c r="AF157" s="90"/>
    </row>
    <row r="158" spans="1:72" ht="20.100000000000001" hidden="1" customHeight="1" outlineLevel="1">
      <c r="A158" s="121" t="s">
        <v>918</v>
      </c>
      <c r="D158" s="88">
        <v>0</v>
      </c>
      <c r="E158" s="88">
        <v>-12</v>
      </c>
      <c r="F158" s="253">
        <v>0</v>
      </c>
      <c r="G158" s="253">
        <v>-2</v>
      </c>
      <c r="H158" s="253">
        <v>-1</v>
      </c>
      <c r="I158" s="253">
        <v>-5</v>
      </c>
      <c r="J158" s="253">
        <v>0</v>
      </c>
      <c r="K158" s="253">
        <v>0</v>
      </c>
      <c r="L158" s="253">
        <v>-1</v>
      </c>
      <c r="M158" s="253">
        <v>0</v>
      </c>
      <c r="N158" s="253">
        <v>0</v>
      </c>
      <c r="O158" s="253">
        <v>-1</v>
      </c>
      <c r="P158" s="253">
        <v>-93</v>
      </c>
      <c r="Q158" s="253">
        <v>-8</v>
      </c>
      <c r="R158" s="253">
        <v>-550</v>
      </c>
      <c r="S158" s="253">
        <v>-13</v>
      </c>
      <c r="T158" s="253">
        <v>-25</v>
      </c>
      <c r="U158" s="253">
        <v>-16</v>
      </c>
      <c r="V158" s="253">
        <v>-788</v>
      </c>
      <c r="W158" s="253">
        <v>0</v>
      </c>
      <c r="X158" s="253">
        <v>-7</v>
      </c>
      <c r="Y158" s="253">
        <v>-5</v>
      </c>
      <c r="Z158" s="253">
        <v>-6</v>
      </c>
      <c r="AA158" s="253">
        <v>-18</v>
      </c>
      <c r="AE158" s="391"/>
      <c r="AF158" s="90"/>
    </row>
    <row r="159" spans="1:72" ht="20.100000000000001" hidden="1" customHeight="1" outlineLevel="1">
      <c r="A159" s="121" t="s">
        <v>919</v>
      </c>
      <c r="D159" s="88">
        <v>0</v>
      </c>
      <c r="E159" s="88">
        <v>0</v>
      </c>
      <c r="F159" s="88">
        <v>0</v>
      </c>
      <c r="G159" s="88">
        <v>0</v>
      </c>
      <c r="H159" s="253">
        <v>0</v>
      </c>
      <c r="I159" s="253">
        <v>-20</v>
      </c>
      <c r="J159" s="253">
        <v>-32</v>
      </c>
      <c r="K159" s="253">
        <v>-8</v>
      </c>
      <c r="L159" s="253">
        <v>0</v>
      </c>
      <c r="M159" s="253">
        <v>-5</v>
      </c>
      <c r="N159" s="253">
        <v>0</v>
      </c>
      <c r="O159" s="253">
        <v>-22</v>
      </c>
      <c r="P159" s="253">
        <v>-9</v>
      </c>
      <c r="Q159" s="253">
        <v>0</v>
      </c>
      <c r="R159" s="253">
        <v>-1</v>
      </c>
      <c r="S159" s="253">
        <v>-7</v>
      </c>
      <c r="T159" s="253">
        <v>0</v>
      </c>
      <c r="U159" s="253">
        <v>-6</v>
      </c>
      <c r="V159" s="253">
        <v>-87</v>
      </c>
      <c r="W159" s="253">
        <v>-41</v>
      </c>
      <c r="X159" s="253">
        <v>-8</v>
      </c>
      <c r="Y159" s="253">
        <v>-3727</v>
      </c>
      <c r="Z159" s="253">
        <v>-153</v>
      </c>
      <c r="AA159" s="253">
        <v>-153</v>
      </c>
      <c r="AE159" s="391"/>
      <c r="AF159" s="90"/>
    </row>
    <row r="160" spans="1:72" ht="20.100000000000001" hidden="1" customHeight="1" outlineLevel="1">
      <c r="A160" s="121" t="s">
        <v>920</v>
      </c>
      <c r="D160" s="88">
        <v>-1</v>
      </c>
      <c r="E160" s="253">
        <v>0</v>
      </c>
      <c r="F160" s="253">
        <v>0</v>
      </c>
      <c r="G160" s="253">
        <v>0</v>
      </c>
      <c r="H160" s="253">
        <v>0</v>
      </c>
      <c r="I160" s="253">
        <v>0</v>
      </c>
      <c r="J160" s="253">
        <v>0</v>
      </c>
      <c r="K160" s="253">
        <v>-1</v>
      </c>
      <c r="L160" s="253">
        <v>0</v>
      </c>
      <c r="M160" s="253">
        <v>0</v>
      </c>
      <c r="N160" s="253">
        <v>0</v>
      </c>
      <c r="O160" s="253">
        <v>-14</v>
      </c>
      <c r="P160" s="253">
        <v>-2</v>
      </c>
      <c r="Q160" s="253">
        <v>0</v>
      </c>
      <c r="R160" s="253">
        <v>-3</v>
      </c>
      <c r="S160" s="253">
        <v>-9</v>
      </c>
      <c r="T160" s="253">
        <v>0</v>
      </c>
      <c r="U160" s="253">
        <v>-3</v>
      </c>
      <c r="V160" s="253">
        <v>-3</v>
      </c>
      <c r="W160" s="253">
        <v>-2</v>
      </c>
      <c r="X160" s="253">
        <v>-3</v>
      </c>
      <c r="Y160" s="253">
        <v>0</v>
      </c>
      <c r="Z160" s="253">
        <v>-4</v>
      </c>
      <c r="AA160" s="253">
        <v>-4</v>
      </c>
      <c r="AE160" s="391"/>
      <c r="AF160" s="90"/>
    </row>
    <row r="161" spans="1:72" ht="20.100000000000001" customHeight="1" collapsed="1">
      <c r="A161" s="42" t="s">
        <v>149</v>
      </c>
      <c r="D161" s="88">
        <v>-1</v>
      </c>
      <c r="E161" s="88">
        <v>-11</v>
      </c>
      <c r="F161" s="88">
        <v>0</v>
      </c>
      <c r="G161" s="88">
        <v>-3</v>
      </c>
      <c r="H161" s="88">
        <v>-1</v>
      </c>
      <c r="I161" s="88">
        <v>-26</v>
      </c>
      <c r="J161" s="88">
        <v>-33</v>
      </c>
      <c r="K161" s="88">
        <v>-10</v>
      </c>
      <c r="L161" s="88">
        <v>-1</v>
      </c>
      <c r="M161" s="88">
        <v>-5</v>
      </c>
      <c r="N161" s="88">
        <v>-1</v>
      </c>
      <c r="O161" s="88">
        <v>-37</v>
      </c>
      <c r="P161" s="88">
        <v>-104</v>
      </c>
      <c r="Q161" s="88">
        <v>-9</v>
      </c>
      <c r="R161" s="88">
        <v>-553</v>
      </c>
      <c r="S161" s="88">
        <v>-29</v>
      </c>
      <c r="T161" s="88">
        <v>-26</v>
      </c>
      <c r="U161" s="88">
        <v>-25</v>
      </c>
      <c r="V161" s="88">
        <v>-878</v>
      </c>
      <c r="W161" s="88">
        <v>-44</v>
      </c>
      <c r="X161" s="88">
        <v>-18</v>
      </c>
      <c r="Y161" s="88">
        <v>-3732</v>
      </c>
      <c r="Z161" s="88">
        <v>-163</v>
      </c>
      <c r="AA161" s="88">
        <v>-175</v>
      </c>
      <c r="AE161" s="391"/>
      <c r="AF161" s="90"/>
    </row>
    <row r="162" spans="1:72" ht="20.100000000000001" customHeight="1">
      <c r="A162" s="42" t="s">
        <v>921</v>
      </c>
      <c r="D162" s="88">
        <v>2</v>
      </c>
      <c r="E162" s="88">
        <v>2</v>
      </c>
      <c r="F162" s="88">
        <v>12</v>
      </c>
      <c r="G162" s="88">
        <v>50</v>
      </c>
      <c r="H162" s="88">
        <v>2</v>
      </c>
      <c r="I162" s="88">
        <v>7</v>
      </c>
      <c r="J162" s="88">
        <v>8</v>
      </c>
      <c r="K162" s="88">
        <v>8</v>
      </c>
      <c r="L162" s="88">
        <v>9</v>
      </c>
      <c r="M162" s="88">
        <v>1</v>
      </c>
      <c r="N162" s="88">
        <v>16</v>
      </c>
      <c r="O162" s="88">
        <v>2</v>
      </c>
      <c r="P162" s="88">
        <v>5</v>
      </c>
      <c r="Q162" s="88">
        <v>1</v>
      </c>
      <c r="R162" s="88">
        <v>1</v>
      </c>
      <c r="S162" s="88">
        <v>3</v>
      </c>
      <c r="T162" s="88">
        <v>2</v>
      </c>
      <c r="U162" s="88">
        <v>3</v>
      </c>
      <c r="V162" s="88">
        <v>2</v>
      </c>
      <c r="W162" s="88">
        <v>1</v>
      </c>
      <c r="X162" s="88">
        <v>0</v>
      </c>
      <c r="Y162" s="88">
        <v>34</v>
      </c>
      <c r="Z162" s="88">
        <v>2</v>
      </c>
      <c r="AA162" s="88">
        <v>2</v>
      </c>
      <c r="AE162" s="391"/>
      <c r="AF162" s="90"/>
    </row>
    <row r="163" spans="1:72" ht="20.100000000000001" hidden="1" customHeight="1" outlineLevel="1">
      <c r="A163" s="647" t="s">
        <v>922</v>
      </c>
      <c r="B163" s="648"/>
      <c r="C163" s="648"/>
      <c r="D163" s="88">
        <v>13</v>
      </c>
      <c r="E163" s="88">
        <v>2</v>
      </c>
      <c r="F163" s="88">
        <v>3</v>
      </c>
      <c r="G163" s="88">
        <v>4</v>
      </c>
      <c r="H163" s="88">
        <v>0</v>
      </c>
      <c r="I163" s="88">
        <v>95</v>
      </c>
      <c r="J163" s="88">
        <v>0</v>
      </c>
      <c r="K163" s="88">
        <v>66</v>
      </c>
      <c r="L163" s="88">
        <v>0</v>
      </c>
      <c r="M163" s="88">
        <v>0</v>
      </c>
      <c r="N163" s="88">
        <v>0</v>
      </c>
      <c r="O163" s="88">
        <v>0</v>
      </c>
      <c r="P163" s="88">
        <v>6</v>
      </c>
      <c r="Q163" s="88">
        <v>0</v>
      </c>
      <c r="R163" s="88">
        <v>0</v>
      </c>
      <c r="S163" s="88">
        <v>0</v>
      </c>
      <c r="T163" s="88">
        <v>0</v>
      </c>
      <c r="U163" s="88">
        <v>0</v>
      </c>
      <c r="V163" s="88">
        <v>53</v>
      </c>
      <c r="W163" s="88">
        <v>1</v>
      </c>
      <c r="X163" s="88">
        <v>0</v>
      </c>
      <c r="Y163" s="88">
        <v>0</v>
      </c>
      <c r="Z163" s="88">
        <v>88</v>
      </c>
      <c r="AA163" s="88">
        <v>0</v>
      </c>
      <c r="AE163" s="391"/>
      <c r="AF163" s="90"/>
    </row>
    <row r="164" spans="1:72" ht="20.100000000000001" hidden="1" customHeight="1" outlineLevel="1">
      <c r="A164" s="121" t="s">
        <v>923</v>
      </c>
      <c r="B164" s="121"/>
      <c r="C164" s="121"/>
      <c r="D164" s="88">
        <v>0</v>
      </c>
      <c r="E164" s="253">
        <v>0</v>
      </c>
      <c r="F164" s="88">
        <v>89</v>
      </c>
      <c r="G164" s="88">
        <v>11</v>
      </c>
      <c r="H164" s="88">
        <v>1</v>
      </c>
      <c r="I164" s="88">
        <v>0</v>
      </c>
      <c r="J164" s="88">
        <v>0</v>
      </c>
      <c r="K164" s="88">
        <v>310</v>
      </c>
      <c r="L164" s="88">
        <v>27</v>
      </c>
      <c r="M164" s="88">
        <v>0</v>
      </c>
      <c r="N164" s="88">
        <v>0</v>
      </c>
      <c r="O164" s="88">
        <v>0</v>
      </c>
      <c r="P164" s="88">
        <v>33</v>
      </c>
      <c r="Q164" s="88">
        <v>1</v>
      </c>
      <c r="R164" s="88">
        <v>0</v>
      </c>
      <c r="S164" s="88">
        <v>0</v>
      </c>
      <c r="T164" s="88">
        <v>0</v>
      </c>
      <c r="U164" s="88">
        <v>0</v>
      </c>
      <c r="V164" s="88">
        <v>687</v>
      </c>
      <c r="W164" s="88">
        <v>0</v>
      </c>
      <c r="X164" s="88">
        <v>0</v>
      </c>
      <c r="Y164" s="88">
        <v>170</v>
      </c>
      <c r="Z164" s="88">
        <v>0</v>
      </c>
      <c r="AA164" s="88">
        <v>2</v>
      </c>
      <c r="AE164" s="391"/>
      <c r="AF164" s="90"/>
    </row>
    <row r="165" spans="1:72" ht="20.100000000000001" customHeight="1" collapsed="1">
      <c r="A165" s="42" t="s">
        <v>151</v>
      </c>
      <c r="D165" s="88">
        <v>13</v>
      </c>
      <c r="E165" s="88">
        <v>2</v>
      </c>
      <c r="F165" s="88">
        <v>92</v>
      </c>
      <c r="G165" s="88">
        <v>15</v>
      </c>
      <c r="H165" s="88">
        <v>1</v>
      </c>
      <c r="I165" s="88">
        <v>95</v>
      </c>
      <c r="J165" s="88">
        <v>1</v>
      </c>
      <c r="K165" s="88">
        <v>376</v>
      </c>
      <c r="L165" s="88">
        <v>27</v>
      </c>
      <c r="M165" s="88">
        <v>0</v>
      </c>
      <c r="N165" s="88">
        <v>0</v>
      </c>
      <c r="O165" s="88">
        <v>0</v>
      </c>
      <c r="P165" s="88">
        <v>39</v>
      </c>
      <c r="Q165" s="88">
        <v>1</v>
      </c>
      <c r="R165" s="88">
        <v>0</v>
      </c>
      <c r="S165" s="88">
        <v>0</v>
      </c>
      <c r="T165" s="88">
        <v>0</v>
      </c>
      <c r="U165" s="88">
        <v>0</v>
      </c>
      <c r="V165" s="88">
        <v>740</v>
      </c>
      <c r="W165" s="88">
        <v>1</v>
      </c>
      <c r="X165" s="88">
        <v>0</v>
      </c>
      <c r="Y165" s="88">
        <v>170</v>
      </c>
      <c r="Z165" s="88">
        <v>88</v>
      </c>
      <c r="AA165" s="88">
        <v>2</v>
      </c>
      <c r="AE165" s="391"/>
      <c r="AF165" s="90"/>
    </row>
    <row r="166" spans="1:72" ht="20.100000000000001" customHeight="1">
      <c r="A166" s="42" t="s">
        <v>152</v>
      </c>
      <c r="D166" s="253">
        <v>107</v>
      </c>
      <c r="E166" s="253">
        <v>29</v>
      </c>
      <c r="F166" s="253">
        <v>-96</v>
      </c>
      <c r="G166" s="253">
        <v>-176</v>
      </c>
      <c r="H166" s="253">
        <v>46</v>
      </c>
      <c r="I166" s="253">
        <v>177</v>
      </c>
      <c r="J166" s="253">
        <v>197</v>
      </c>
      <c r="K166" s="253">
        <v>6</v>
      </c>
      <c r="L166" s="253">
        <v>20</v>
      </c>
      <c r="M166" s="253">
        <v>227</v>
      </c>
      <c r="N166" s="253">
        <v>53</v>
      </c>
      <c r="O166" s="253">
        <v>180</v>
      </c>
      <c r="P166" s="253">
        <v>-30</v>
      </c>
      <c r="Q166" s="253">
        <v>-39</v>
      </c>
      <c r="R166" s="253">
        <v>-6</v>
      </c>
      <c r="S166" s="253">
        <v>-43</v>
      </c>
      <c r="T166" s="253">
        <v>10</v>
      </c>
      <c r="U166" s="253">
        <v>54</v>
      </c>
      <c r="V166" s="253">
        <v>-27</v>
      </c>
      <c r="W166" s="253">
        <v>7</v>
      </c>
      <c r="X166" s="253">
        <v>-1</v>
      </c>
      <c r="Y166" s="253">
        <v>-4</v>
      </c>
      <c r="Z166" s="253">
        <v>-25</v>
      </c>
      <c r="AA166" s="253">
        <v>5</v>
      </c>
      <c r="AE166" s="391"/>
      <c r="AF166" s="90"/>
    </row>
    <row r="167" spans="1:72" ht="19.5" customHeight="1">
      <c r="A167" s="42" t="s">
        <v>924</v>
      </c>
      <c r="D167" s="253"/>
      <c r="E167" s="253"/>
      <c r="F167" s="253"/>
      <c r="G167" s="253"/>
      <c r="H167" s="253"/>
      <c r="I167" s="253"/>
      <c r="J167" s="253"/>
      <c r="K167" s="253"/>
      <c r="L167" s="253"/>
      <c r="M167" s="253"/>
      <c r="N167" s="253"/>
      <c r="O167" s="253"/>
      <c r="P167" s="253">
        <v>-176</v>
      </c>
      <c r="Q167" s="253">
        <v>-93</v>
      </c>
      <c r="R167" s="253">
        <v>-122</v>
      </c>
      <c r="S167" s="253">
        <v>31</v>
      </c>
      <c r="T167" s="253">
        <v>182</v>
      </c>
      <c r="U167" s="253">
        <v>-110</v>
      </c>
      <c r="V167" s="253">
        <v>-97</v>
      </c>
      <c r="W167" s="253">
        <v>21</v>
      </c>
      <c r="X167" s="253">
        <v>-63</v>
      </c>
      <c r="Y167" s="253">
        <v>-113</v>
      </c>
      <c r="Z167" s="253">
        <v>89</v>
      </c>
      <c r="AA167" s="253">
        <v>51</v>
      </c>
      <c r="AE167" s="391"/>
      <c r="AF167" s="90"/>
    </row>
    <row r="168" spans="1:72" s="361" customFormat="1" ht="20.100000000000001" customHeight="1">
      <c r="A168" s="40" t="s">
        <v>153</v>
      </c>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c r="Z168" s="290"/>
      <c r="AA168" s="290"/>
      <c r="AB168" s="290"/>
      <c r="AC168" s="290"/>
      <c r="AD168" s="290"/>
      <c r="AE168" s="317"/>
      <c r="AF168" s="317"/>
      <c r="AG168" s="290"/>
      <c r="AH168" s="290"/>
      <c r="AI168" s="290"/>
      <c r="AJ168" s="290"/>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c r="BE168" s="290"/>
      <c r="BF168" s="290"/>
      <c r="BG168" s="290"/>
      <c r="BH168" s="290"/>
      <c r="BI168" s="290"/>
      <c r="BJ168" s="290"/>
      <c r="BK168" s="290"/>
      <c r="BL168" s="290"/>
      <c r="BM168" s="290"/>
      <c r="BN168" s="290"/>
      <c r="BO168" s="290"/>
      <c r="BP168" s="290"/>
      <c r="BQ168" s="290"/>
      <c r="BR168" s="290"/>
      <c r="BS168" s="290"/>
      <c r="BT168" s="290"/>
    </row>
    <row r="169" spans="1:72" ht="20.100000000000001" customHeight="1">
      <c r="A169" s="40" t="s">
        <v>925</v>
      </c>
      <c r="D169" s="88">
        <v>22</v>
      </c>
      <c r="E169" s="88">
        <v>-1</v>
      </c>
      <c r="F169" s="88">
        <v>0</v>
      </c>
      <c r="G169" s="88">
        <v>3</v>
      </c>
      <c r="H169" s="88">
        <v>1</v>
      </c>
      <c r="I169" s="88">
        <v>13</v>
      </c>
      <c r="J169" s="88">
        <v>-9</v>
      </c>
      <c r="K169" s="88">
        <v>3</v>
      </c>
      <c r="L169" s="88">
        <v>0</v>
      </c>
      <c r="M169" s="88">
        <v>0</v>
      </c>
      <c r="N169" s="88">
        <v>0</v>
      </c>
      <c r="O169" s="88">
        <v>0</v>
      </c>
      <c r="P169" s="88">
        <v>0</v>
      </c>
      <c r="Q169" s="88">
        <v>8</v>
      </c>
      <c r="R169" s="88">
        <v>5</v>
      </c>
      <c r="S169" s="88">
        <v>7</v>
      </c>
      <c r="T169" s="88">
        <v>11</v>
      </c>
      <c r="U169" s="88">
        <v>8</v>
      </c>
      <c r="V169" s="88">
        <v>10</v>
      </c>
      <c r="W169" s="88">
        <v>5</v>
      </c>
      <c r="X169" s="88">
        <v>2</v>
      </c>
      <c r="Y169" s="88">
        <v>17</v>
      </c>
      <c r="Z169" s="88">
        <v>4</v>
      </c>
      <c r="AA169" s="88">
        <v>8</v>
      </c>
      <c r="AE169" s="391"/>
      <c r="AF169" s="90"/>
    </row>
    <row r="170" spans="1:72" ht="20.100000000000001" customHeight="1">
      <c r="A170" s="607" t="s">
        <v>926</v>
      </c>
      <c r="B170" s="608"/>
      <c r="C170" s="608"/>
      <c r="D170" s="622"/>
      <c r="E170" s="622"/>
      <c r="F170" s="622"/>
      <c r="G170" s="622"/>
      <c r="H170" s="622">
        <v>-74</v>
      </c>
      <c r="I170" s="622">
        <v>133</v>
      </c>
      <c r="J170" s="622">
        <v>-1</v>
      </c>
      <c r="K170" s="622">
        <v>183</v>
      </c>
      <c r="L170" s="622">
        <v>-46</v>
      </c>
      <c r="M170" s="622">
        <v>116</v>
      </c>
      <c r="N170" s="622">
        <v>-69</v>
      </c>
      <c r="O170" s="622">
        <v>-35</v>
      </c>
      <c r="P170" s="622">
        <v>-379</v>
      </c>
      <c r="Q170" s="622">
        <v>-262</v>
      </c>
      <c r="R170" s="622">
        <v>-798</v>
      </c>
      <c r="S170" s="622">
        <v>-263</v>
      </c>
      <c r="T170" s="622">
        <v>-1</v>
      </c>
      <c r="U170" s="622">
        <v>-198</v>
      </c>
      <c r="V170" s="622">
        <v>-412</v>
      </c>
      <c r="W170" s="622">
        <v>-195</v>
      </c>
      <c r="X170" s="622">
        <v>-213</v>
      </c>
      <c r="Y170" s="622">
        <v>-3747</v>
      </c>
      <c r="Z170" s="622">
        <v>-147</v>
      </c>
      <c r="AA170" s="622">
        <v>-292</v>
      </c>
      <c r="AE170" s="391"/>
      <c r="AF170" s="90"/>
    </row>
    <row r="171" spans="1:72" ht="20.100000000000001" customHeight="1">
      <c r="A171" s="140" t="s">
        <v>927</v>
      </c>
      <c r="B171" s="107"/>
      <c r="C171" s="107"/>
      <c r="D171" s="249"/>
      <c r="E171" s="249"/>
      <c r="F171" s="249"/>
      <c r="G171" s="249"/>
      <c r="H171" s="249">
        <v>2461</v>
      </c>
      <c r="I171" s="249">
        <v>187</v>
      </c>
      <c r="J171" s="249">
        <v>-29</v>
      </c>
      <c r="K171" s="249">
        <v>-44</v>
      </c>
      <c r="L171" s="249">
        <v>-43</v>
      </c>
      <c r="M171" s="249">
        <v>6345</v>
      </c>
      <c r="N171" s="236" t="s">
        <v>68</v>
      </c>
      <c r="O171" s="236" t="s">
        <v>68</v>
      </c>
      <c r="P171" s="236" t="s">
        <v>68</v>
      </c>
      <c r="Q171" s="236" t="s">
        <v>68</v>
      </c>
      <c r="R171" s="236" t="s">
        <v>68</v>
      </c>
      <c r="S171" s="236" t="s">
        <v>68</v>
      </c>
      <c r="T171" s="236" t="s">
        <v>68</v>
      </c>
      <c r="U171" s="236" t="s">
        <v>68</v>
      </c>
      <c r="V171" s="236" t="s">
        <v>68</v>
      </c>
      <c r="W171" s="236" t="s">
        <v>68</v>
      </c>
      <c r="X171" s="236" t="s">
        <v>68</v>
      </c>
      <c r="Y171" s="236" t="s">
        <v>68</v>
      </c>
      <c r="Z171" s="236" t="s">
        <v>68</v>
      </c>
      <c r="AA171" s="236" t="s">
        <v>68</v>
      </c>
      <c r="AE171" s="391"/>
      <c r="AF171" s="90"/>
    </row>
    <row r="172" spans="1:72" ht="20.100000000000001" customHeight="1">
      <c r="A172" s="39" t="s">
        <v>928</v>
      </c>
      <c r="D172" s="353">
        <v>-67</v>
      </c>
      <c r="E172" s="353">
        <v>-181</v>
      </c>
      <c r="F172" s="353">
        <v>-249</v>
      </c>
      <c r="G172" s="353">
        <v>-446</v>
      </c>
      <c r="H172" s="353">
        <v>2387</v>
      </c>
      <c r="I172" s="353">
        <v>319</v>
      </c>
      <c r="J172" s="353">
        <v>-29</v>
      </c>
      <c r="K172" s="353">
        <v>139</v>
      </c>
      <c r="L172" s="353">
        <v>-89</v>
      </c>
      <c r="M172" s="353">
        <v>6461</v>
      </c>
      <c r="N172" s="353">
        <v>-69</v>
      </c>
      <c r="O172" s="353">
        <v>-35</v>
      </c>
      <c r="P172" s="353">
        <v>-379</v>
      </c>
      <c r="Q172" s="353">
        <v>-262</v>
      </c>
      <c r="R172" s="353">
        <v>-798</v>
      </c>
      <c r="S172" s="353">
        <v>-263</v>
      </c>
      <c r="T172" s="353">
        <v>-1</v>
      </c>
      <c r="U172" s="353">
        <v>-198</v>
      </c>
      <c r="V172" s="353">
        <v>-412</v>
      </c>
      <c r="W172" s="353">
        <v>-195</v>
      </c>
      <c r="X172" s="353">
        <v>-213</v>
      </c>
      <c r="Y172" s="353">
        <v>-3747</v>
      </c>
      <c r="Z172" s="353">
        <v>-147</v>
      </c>
      <c r="AA172" s="353">
        <v>-292</v>
      </c>
      <c r="AE172" s="391"/>
      <c r="AF172" s="90"/>
    </row>
    <row r="173" spans="1:72" ht="20.100000000000001" customHeight="1">
      <c r="A173" s="39"/>
      <c r="D173" s="88"/>
      <c r="E173" s="88"/>
      <c r="F173" s="88"/>
      <c r="G173" s="88"/>
      <c r="AE173" s="391"/>
      <c r="AF173" s="90"/>
    </row>
    <row r="174" spans="1:72" ht="20.100000000000001" customHeight="1">
      <c r="A174" s="39" t="s">
        <v>929</v>
      </c>
      <c r="D174" s="353">
        <v>400</v>
      </c>
      <c r="E174" s="353">
        <v>101</v>
      </c>
      <c r="F174" s="353">
        <v>152</v>
      </c>
      <c r="G174" s="353">
        <v>-49</v>
      </c>
      <c r="H174" s="353">
        <v>2953</v>
      </c>
      <c r="I174" s="353">
        <v>774</v>
      </c>
      <c r="J174" s="353">
        <v>259</v>
      </c>
      <c r="K174" s="353">
        <v>591</v>
      </c>
      <c r="L174" s="353">
        <v>514</v>
      </c>
      <c r="M174" s="353">
        <v>6757</v>
      </c>
      <c r="N174" s="353">
        <v>82</v>
      </c>
      <c r="O174" s="353">
        <v>296</v>
      </c>
      <c r="P174" s="353">
        <v>-4</v>
      </c>
      <c r="Q174" s="353">
        <v>-266</v>
      </c>
      <c r="R174" s="353">
        <v>-697</v>
      </c>
      <c r="S174" s="353">
        <v>-113</v>
      </c>
      <c r="T174" s="353">
        <v>280</v>
      </c>
      <c r="U174" s="353">
        <v>34</v>
      </c>
      <c r="V174" s="353">
        <v>-227</v>
      </c>
      <c r="W174" s="353">
        <v>99</v>
      </c>
      <c r="X174" s="353">
        <v>60</v>
      </c>
      <c r="Y174" s="353">
        <v>-3386</v>
      </c>
      <c r="Z174" s="353">
        <v>-14</v>
      </c>
      <c r="AA174" s="353">
        <v>-254</v>
      </c>
      <c r="AE174" s="391"/>
      <c r="AF174" s="90"/>
    </row>
    <row r="175" spans="1:72" ht="20.100000000000001" customHeight="1">
      <c r="A175" s="39"/>
      <c r="D175" s="88"/>
      <c r="E175" s="88"/>
      <c r="F175" s="88"/>
      <c r="G175" s="88"/>
      <c r="AE175" s="391"/>
      <c r="AF175" s="90"/>
    </row>
    <row r="176" spans="1:72" ht="32.25" customHeight="1">
      <c r="A176" s="154" t="s">
        <v>930</v>
      </c>
      <c r="D176" s="88"/>
      <c r="E176" s="88"/>
      <c r="F176" s="88"/>
      <c r="G176" s="88"/>
      <c r="AE176" s="391"/>
      <c r="AF176" s="90"/>
    </row>
    <row r="177" spans="1:32" ht="19.5" customHeight="1">
      <c r="A177" s="42" t="s">
        <v>157</v>
      </c>
      <c r="D177" s="88">
        <v>354</v>
      </c>
      <c r="E177" s="88">
        <v>105</v>
      </c>
      <c r="F177" s="88">
        <v>-88</v>
      </c>
      <c r="G177" s="88">
        <v>211</v>
      </c>
      <c r="H177" s="88">
        <v>-1200</v>
      </c>
      <c r="I177" s="88">
        <v>-636</v>
      </c>
      <c r="J177" s="88">
        <v>-233</v>
      </c>
      <c r="K177" s="88">
        <v>59</v>
      </c>
      <c r="L177" s="88">
        <v>-44</v>
      </c>
      <c r="M177" s="88">
        <v>-195</v>
      </c>
      <c r="N177" s="88">
        <v>-641</v>
      </c>
      <c r="O177" s="88">
        <v>-122</v>
      </c>
      <c r="P177" s="88">
        <v>30</v>
      </c>
      <c r="Q177" s="88">
        <v>-839</v>
      </c>
      <c r="R177" s="88">
        <v>-125</v>
      </c>
      <c r="S177" s="88">
        <v>-64</v>
      </c>
      <c r="T177" s="88">
        <v>-227</v>
      </c>
      <c r="U177" s="88">
        <v>-141</v>
      </c>
      <c r="V177" s="88">
        <v>5</v>
      </c>
      <c r="W177" s="88">
        <v>-76</v>
      </c>
      <c r="X177" s="88">
        <v>-446</v>
      </c>
      <c r="Y177" s="88">
        <v>1642</v>
      </c>
      <c r="Z177" s="88">
        <v>-8</v>
      </c>
      <c r="AA177" s="88">
        <v>124</v>
      </c>
      <c r="AE177" s="391"/>
      <c r="AF177" s="90"/>
    </row>
    <row r="178" spans="1:32" ht="20.100000000000001" customHeight="1">
      <c r="A178" s="42" t="s">
        <v>158</v>
      </c>
      <c r="D178" s="253">
        <v>0</v>
      </c>
      <c r="E178" s="253">
        <v>-888</v>
      </c>
      <c r="F178" s="253">
        <v>0</v>
      </c>
      <c r="G178" s="253">
        <v>0</v>
      </c>
      <c r="H178" s="253">
        <v>0</v>
      </c>
      <c r="I178" s="253">
        <v>-977</v>
      </c>
      <c r="J178" s="253">
        <v>0</v>
      </c>
      <c r="K178" s="253">
        <v>0</v>
      </c>
      <c r="L178" s="253">
        <v>0</v>
      </c>
      <c r="M178" s="253">
        <v>-1155</v>
      </c>
      <c r="N178" s="253">
        <v>0</v>
      </c>
      <c r="O178" s="253">
        <v>0</v>
      </c>
      <c r="P178" s="253">
        <v>0</v>
      </c>
      <c r="Q178" s="253">
        <v>-977</v>
      </c>
      <c r="R178" s="253">
        <v>0</v>
      </c>
      <c r="S178" s="253">
        <v>0</v>
      </c>
      <c r="T178" s="253">
        <v>0</v>
      </c>
      <c r="U178" s="253">
        <v>-977</v>
      </c>
      <c r="V178" s="253">
        <v>0</v>
      </c>
      <c r="W178" s="253">
        <v>0</v>
      </c>
      <c r="X178" s="253">
        <v>0</v>
      </c>
      <c r="Y178" s="253">
        <v>-977</v>
      </c>
      <c r="Z178" s="253">
        <v>0</v>
      </c>
      <c r="AA178" s="253">
        <v>0</v>
      </c>
      <c r="AE178" s="391"/>
      <c r="AF178" s="90"/>
    </row>
    <row r="179" spans="1:32" ht="20.100000000000001" customHeight="1">
      <c r="A179" s="42" t="s">
        <v>931</v>
      </c>
      <c r="B179" s="361"/>
      <c r="C179" s="361"/>
      <c r="D179" s="253"/>
      <c r="E179" s="253"/>
      <c r="F179" s="253"/>
      <c r="G179" s="253"/>
      <c r="H179" s="253"/>
      <c r="I179" s="253"/>
      <c r="J179" s="253"/>
      <c r="K179" s="253"/>
      <c r="L179" s="253"/>
      <c r="M179" s="253"/>
      <c r="N179" s="253"/>
      <c r="O179" s="253"/>
      <c r="P179" s="253"/>
      <c r="Q179" s="253"/>
      <c r="R179" s="253"/>
      <c r="S179" s="253"/>
      <c r="T179" s="253"/>
      <c r="U179" s="253"/>
      <c r="V179" s="253"/>
      <c r="W179" s="253"/>
      <c r="X179" s="253">
        <v>0</v>
      </c>
      <c r="Y179" s="253">
        <v>-2</v>
      </c>
      <c r="Z179" s="253">
        <v>-3</v>
      </c>
      <c r="AA179" s="253">
        <v>0</v>
      </c>
      <c r="AE179" s="391"/>
      <c r="AF179" s="90"/>
    </row>
    <row r="180" spans="1:32" ht="20.100000000000001" customHeight="1">
      <c r="A180" s="42" t="s">
        <v>160</v>
      </c>
      <c r="B180" s="361"/>
      <c r="C180" s="361"/>
      <c r="D180" s="253"/>
      <c r="E180" s="253"/>
      <c r="F180" s="253"/>
      <c r="G180" s="253"/>
      <c r="H180" s="253"/>
      <c r="I180" s="253"/>
      <c r="J180" s="253"/>
      <c r="K180" s="253"/>
      <c r="L180" s="253"/>
      <c r="M180" s="253"/>
      <c r="N180" s="253"/>
      <c r="O180" s="253"/>
      <c r="P180" s="253"/>
      <c r="Q180" s="253"/>
      <c r="R180" s="253"/>
      <c r="S180" s="253"/>
      <c r="T180" s="253"/>
      <c r="U180" s="253"/>
      <c r="V180" s="253"/>
      <c r="W180" s="253"/>
      <c r="X180" s="253"/>
      <c r="Y180" s="253"/>
      <c r="Z180" s="253"/>
      <c r="AA180" s="253"/>
      <c r="AE180" s="391"/>
      <c r="AF180" s="90"/>
    </row>
    <row r="181" spans="1:32" ht="20.100000000000001" customHeight="1">
      <c r="A181" s="106" t="s">
        <v>161</v>
      </c>
      <c r="B181" s="107"/>
      <c r="C181" s="107"/>
      <c r="D181" s="329">
        <v>-1</v>
      </c>
      <c r="E181" s="329">
        <v>6</v>
      </c>
      <c r="F181" s="329">
        <v>5</v>
      </c>
      <c r="G181" s="329">
        <v>12</v>
      </c>
      <c r="H181" s="329">
        <v>-1</v>
      </c>
      <c r="I181" s="329">
        <v>-7</v>
      </c>
      <c r="J181" s="329">
        <v>16</v>
      </c>
      <c r="K181" s="329">
        <v>-10</v>
      </c>
      <c r="L181" s="329">
        <v>2</v>
      </c>
      <c r="M181" s="329">
        <v>-2</v>
      </c>
      <c r="N181" s="329">
        <v>0</v>
      </c>
      <c r="O181" s="329">
        <v>-2</v>
      </c>
      <c r="P181" s="329">
        <v>-4</v>
      </c>
      <c r="Q181" s="329">
        <v>-2</v>
      </c>
      <c r="R181" s="329">
        <v>-2</v>
      </c>
      <c r="S181" s="329">
        <v>0</v>
      </c>
      <c r="T181" s="329">
        <v>2</v>
      </c>
      <c r="U181" s="329">
        <v>-6</v>
      </c>
      <c r="V181" s="329">
        <v>-4</v>
      </c>
      <c r="W181" s="329">
        <v>-4</v>
      </c>
      <c r="X181" s="329">
        <v>2</v>
      </c>
      <c r="Y181" s="329">
        <v>-2</v>
      </c>
      <c r="Z181" s="329">
        <v>-5</v>
      </c>
      <c r="AA181" s="329">
        <v>0</v>
      </c>
      <c r="AE181" s="391"/>
      <c r="AF181" s="90"/>
    </row>
    <row r="182" spans="1:32" ht="20.100000000000001" customHeight="1">
      <c r="A182" s="39" t="s">
        <v>932</v>
      </c>
      <c r="D182" s="353"/>
      <c r="E182" s="353"/>
      <c r="F182" s="353"/>
      <c r="G182" s="353"/>
      <c r="H182" s="353">
        <v>-1201</v>
      </c>
      <c r="I182" s="353">
        <v>-1619</v>
      </c>
      <c r="J182" s="353">
        <v>-217</v>
      </c>
      <c r="K182" s="353">
        <v>49</v>
      </c>
      <c r="L182" s="353">
        <v>-42</v>
      </c>
      <c r="M182" s="353">
        <v>-1352</v>
      </c>
      <c r="N182" s="353">
        <v>-641</v>
      </c>
      <c r="O182" s="353">
        <v>-124</v>
      </c>
      <c r="P182" s="353">
        <v>26</v>
      </c>
      <c r="Q182" s="353">
        <v>-1818</v>
      </c>
      <c r="R182" s="353">
        <v>-127</v>
      </c>
      <c r="S182" s="353">
        <v>-64</v>
      </c>
      <c r="T182" s="353">
        <v>-225</v>
      </c>
      <c r="U182" s="353">
        <v>-1124</v>
      </c>
      <c r="V182" s="353">
        <v>1</v>
      </c>
      <c r="W182" s="353">
        <v>-80</v>
      </c>
      <c r="X182" s="353">
        <v>-444</v>
      </c>
      <c r="Y182" s="353">
        <v>662</v>
      </c>
      <c r="Z182" s="353">
        <v>-16</v>
      </c>
      <c r="AA182" s="353">
        <v>124</v>
      </c>
      <c r="AE182" s="391"/>
      <c r="AF182" s="370"/>
    </row>
    <row r="183" spans="1:32" ht="20.100000000000001" customHeight="1">
      <c r="A183" s="140" t="s">
        <v>933</v>
      </c>
      <c r="B183" s="107"/>
      <c r="C183" s="107"/>
      <c r="D183" s="249"/>
      <c r="E183" s="249"/>
      <c r="F183" s="249"/>
      <c r="G183" s="249"/>
      <c r="H183" s="249">
        <v>-19</v>
      </c>
      <c r="I183" s="249">
        <v>0</v>
      </c>
      <c r="J183" s="249">
        <v>0</v>
      </c>
      <c r="K183" s="249">
        <v>0</v>
      </c>
      <c r="L183" s="249">
        <v>0</v>
      </c>
      <c r="M183" s="249">
        <v>0</v>
      </c>
      <c r="N183" s="249">
        <v>0</v>
      </c>
      <c r="O183" s="249">
        <v>0</v>
      </c>
      <c r="P183" s="249"/>
      <c r="Q183" s="249"/>
      <c r="R183" s="249"/>
      <c r="S183" s="249"/>
      <c r="T183" s="249"/>
      <c r="U183" s="249"/>
      <c r="V183" s="249"/>
      <c r="W183" s="249"/>
      <c r="X183" s="249"/>
      <c r="Y183" s="249"/>
      <c r="Z183" s="249"/>
      <c r="AA183" s="249"/>
      <c r="AE183" s="391"/>
      <c r="AF183" s="370"/>
    </row>
    <row r="184" spans="1:32" ht="20.100000000000001" customHeight="1">
      <c r="A184" s="39" t="s">
        <v>934</v>
      </c>
      <c r="D184" s="353">
        <v>353</v>
      </c>
      <c r="E184" s="353">
        <v>-777</v>
      </c>
      <c r="F184" s="353">
        <v>-82</v>
      </c>
      <c r="G184" s="353">
        <v>223</v>
      </c>
      <c r="H184" s="353">
        <v>-1220</v>
      </c>
      <c r="I184" s="353">
        <v>-1620</v>
      </c>
      <c r="J184" s="353">
        <v>-218</v>
      </c>
      <c r="K184" s="353">
        <v>50</v>
      </c>
      <c r="L184" s="353">
        <v>-42</v>
      </c>
      <c r="M184" s="353">
        <v>-1352</v>
      </c>
      <c r="N184" s="353">
        <v>-641</v>
      </c>
      <c r="O184" s="353">
        <v>-124</v>
      </c>
      <c r="P184" s="353">
        <v>26</v>
      </c>
      <c r="Q184" s="353">
        <v>-1818</v>
      </c>
      <c r="R184" s="353">
        <v>-127</v>
      </c>
      <c r="S184" s="353">
        <v>-64</v>
      </c>
      <c r="T184" s="353">
        <v>-225</v>
      </c>
      <c r="U184" s="353">
        <v>-1124</v>
      </c>
      <c r="V184" s="353">
        <v>1</v>
      </c>
      <c r="W184" s="353">
        <v>-80</v>
      </c>
      <c r="X184" s="353">
        <v>-444</v>
      </c>
      <c r="Y184" s="353">
        <v>662</v>
      </c>
      <c r="Z184" s="353">
        <v>-16</v>
      </c>
      <c r="AA184" s="353">
        <v>124</v>
      </c>
      <c r="AB184" s="353"/>
      <c r="AC184" s="353"/>
      <c r="AD184" s="353"/>
      <c r="AE184" s="391"/>
      <c r="AF184" s="370"/>
    </row>
    <row r="185" spans="1:32" ht="11.25" customHeight="1">
      <c r="A185" s="140" t="s">
        <v>163</v>
      </c>
      <c r="B185" s="107"/>
      <c r="C185" s="107"/>
      <c r="D185" s="329"/>
      <c r="E185" s="329"/>
      <c r="F185" s="329"/>
      <c r="G185" s="329"/>
      <c r="H185" s="329"/>
      <c r="I185" s="329"/>
      <c r="J185" s="329"/>
      <c r="K185" s="329"/>
      <c r="L185" s="329"/>
      <c r="M185" s="329"/>
      <c r="N185" s="329"/>
      <c r="O185" s="329"/>
      <c r="P185" s="329"/>
      <c r="Q185" s="329"/>
      <c r="R185" s="329"/>
      <c r="S185" s="329"/>
      <c r="T185" s="329"/>
      <c r="U185" s="329"/>
      <c r="V185" s="329"/>
      <c r="W185" s="329"/>
      <c r="X185" s="329"/>
      <c r="Y185" s="329"/>
      <c r="Z185" s="329"/>
      <c r="AA185" s="329"/>
      <c r="AE185" s="392"/>
    </row>
    <row r="186" spans="1:32" ht="7.5" customHeight="1">
      <c r="A186" s="607"/>
      <c r="D186" s="88"/>
      <c r="E186" s="88"/>
      <c r="F186" s="88"/>
      <c r="G186" s="88"/>
      <c r="AE186" s="392"/>
    </row>
    <row r="187" spans="1:32" ht="20.100000000000001" customHeight="1" thickBot="1">
      <c r="A187" s="135" t="s">
        <v>935</v>
      </c>
      <c r="B187" s="136"/>
      <c r="C187" s="136"/>
      <c r="D187" s="335">
        <v>752</v>
      </c>
      <c r="E187" s="335">
        <v>-676</v>
      </c>
      <c r="F187" s="335">
        <v>70</v>
      </c>
      <c r="G187" s="335">
        <v>174</v>
      </c>
      <c r="H187" s="335">
        <v>1734</v>
      </c>
      <c r="I187" s="335">
        <v>-846</v>
      </c>
      <c r="J187" s="335">
        <v>42</v>
      </c>
      <c r="K187" s="335">
        <v>641</v>
      </c>
      <c r="L187" s="335">
        <v>473</v>
      </c>
      <c r="M187" s="335">
        <v>5405</v>
      </c>
      <c r="N187" s="335">
        <v>-560</v>
      </c>
      <c r="O187" s="335">
        <v>173</v>
      </c>
      <c r="P187" s="335">
        <v>21</v>
      </c>
      <c r="Q187" s="335">
        <v>-2084</v>
      </c>
      <c r="R187" s="335">
        <v>-825</v>
      </c>
      <c r="S187" s="335">
        <v>-177</v>
      </c>
      <c r="T187" s="335">
        <v>56</v>
      </c>
      <c r="U187" s="335">
        <v>-1090</v>
      </c>
      <c r="V187" s="335">
        <v>-226</v>
      </c>
      <c r="W187" s="335">
        <v>19</v>
      </c>
      <c r="X187" s="335">
        <v>-383</v>
      </c>
      <c r="Y187" s="335">
        <v>-2724</v>
      </c>
      <c r="Z187" s="335">
        <v>-31</v>
      </c>
      <c r="AA187" s="335">
        <v>-130</v>
      </c>
    </row>
    <row r="188" spans="1:32" ht="21.75" customHeight="1" thickTop="1">
      <c r="A188" s="39"/>
      <c r="B188" s="39"/>
      <c r="C188" s="39"/>
      <c r="D188" s="353"/>
      <c r="E188" s="353"/>
      <c r="F188" s="353"/>
      <c r="G188" s="353"/>
      <c r="H188" s="353"/>
      <c r="I188" s="353"/>
      <c r="J188" s="353"/>
      <c r="K188" s="353"/>
      <c r="L188" s="353"/>
      <c r="M188" s="353"/>
      <c r="N188" s="353"/>
      <c r="O188" s="353"/>
      <c r="P188" s="353"/>
      <c r="Q188" s="353"/>
      <c r="R188" s="353"/>
      <c r="S188" s="353"/>
      <c r="T188" s="353"/>
      <c r="U188" s="353"/>
      <c r="V188" s="353"/>
      <c r="W188" s="353"/>
      <c r="X188" s="353"/>
      <c r="Y188" s="353"/>
      <c r="Z188" s="353"/>
      <c r="AA188" s="353"/>
    </row>
    <row r="189" spans="1:32" ht="21.75" customHeight="1">
      <c r="A189" s="40" t="s">
        <v>936</v>
      </c>
      <c r="B189" s="39"/>
      <c r="C189" s="39"/>
      <c r="D189" s="353"/>
      <c r="E189" s="353"/>
      <c r="F189" s="353"/>
      <c r="G189" s="353"/>
      <c r="H189" s="353"/>
      <c r="I189" s="353"/>
      <c r="J189" s="353"/>
      <c r="K189" s="353"/>
      <c r="L189" s="353"/>
      <c r="M189" s="353"/>
      <c r="N189" s="353"/>
      <c r="O189" s="353"/>
      <c r="P189" s="353"/>
      <c r="Q189" s="353"/>
      <c r="R189" s="353"/>
      <c r="S189" s="353"/>
      <c r="T189" s="353"/>
      <c r="U189" s="353"/>
      <c r="V189" s="353"/>
      <c r="W189" s="353"/>
      <c r="X189" s="353"/>
      <c r="Y189" s="353"/>
      <c r="Z189" s="353"/>
      <c r="AA189" s="353"/>
    </row>
    <row r="190" spans="1:32" ht="21.75" customHeight="1">
      <c r="A190" s="361"/>
      <c r="B190" s="39"/>
      <c r="C190" s="39"/>
      <c r="D190" s="353"/>
      <c r="E190" s="353"/>
      <c r="F190" s="353"/>
      <c r="G190" s="353"/>
      <c r="H190" s="353"/>
      <c r="I190" s="353"/>
      <c r="J190" s="353"/>
      <c r="K190" s="353"/>
      <c r="L190" s="353"/>
      <c r="M190" s="353"/>
      <c r="N190" s="353"/>
      <c r="O190" s="353"/>
      <c r="P190" s="353"/>
      <c r="Q190" s="353"/>
      <c r="R190" s="353"/>
      <c r="S190" s="353"/>
      <c r="T190" s="353"/>
      <c r="U190" s="353"/>
      <c r="V190" s="353"/>
      <c r="W190" s="353"/>
      <c r="X190" s="353"/>
      <c r="Y190" s="353"/>
      <c r="Z190" s="353"/>
      <c r="AA190" s="353"/>
    </row>
    <row r="191" spans="1:32" ht="15.75" customHeight="1">
      <c r="A191" s="39"/>
      <c r="D191" s="88"/>
      <c r="E191" s="88"/>
      <c r="F191" s="88"/>
      <c r="G191" s="88"/>
    </row>
    <row r="192" spans="1:32" ht="20.25" customHeight="1">
      <c r="A192" s="39" t="s">
        <v>797</v>
      </c>
      <c r="B192" s="41"/>
      <c r="D192" s="88"/>
      <c r="E192" s="88"/>
      <c r="F192" s="88"/>
      <c r="G192" s="88"/>
    </row>
    <row r="193" spans="1:27" ht="20.25" customHeight="1">
      <c r="A193" s="40" t="s">
        <v>937</v>
      </c>
      <c r="B193" s="41"/>
      <c r="D193" s="88"/>
      <c r="E193" s="88"/>
      <c r="F193" s="88"/>
      <c r="G193" s="88"/>
    </row>
    <row r="194" spans="1:27" ht="20.25" customHeight="1">
      <c r="B194" s="41"/>
      <c r="D194" s="88"/>
      <c r="E194" s="88"/>
      <c r="F194" s="88"/>
      <c r="G194" s="88"/>
    </row>
    <row r="195" spans="1:27" ht="37.5" thickBot="1">
      <c r="A195" s="142" t="s">
        <v>3</v>
      </c>
      <c r="B195" s="292"/>
      <c r="C195" s="99"/>
      <c r="D195" s="358" t="s">
        <v>487</v>
      </c>
      <c r="E195" s="358" t="s">
        <v>902</v>
      </c>
      <c r="F195" s="358" t="s">
        <v>903</v>
      </c>
      <c r="G195" s="358" t="s">
        <v>571</v>
      </c>
      <c r="H195" s="358" t="s">
        <v>904</v>
      </c>
      <c r="I195" s="358" t="s">
        <v>492</v>
      </c>
      <c r="J195" s="358" t="s">
        <v>493</v>
      </c>
      <c r="K195" s="358" t="s">
        <v>494</v>
      </c>
      <c r="L195" s="358" t="s">
        <v>495</v>
      </c>
      <c r="M195" s="358" t="s">
        <v>496</v>
      </c>
      <c r="N195" s="358" t="s">
        <v>497</v>
      </c>
      <c r="O195" s="358" t="s">
        <v>498</v>
      </c>
      <c r="P195" s="358" t="s">
        <v>499</v>
      </c>
      <c r="Q195" s="358" t="s">
        <v>500</v>
      </c>
      <c r="R195" s="358" t="s">
        <v>501</v>
      </c>
      <c r="S195" s="358" t="s">
        <v>502</v>
      </c>
      <c r="T195" s="358" t="s">
        <v>503</v>
      </c>
      <c r="U195" s="358" t="s">
        <v>504</v>
      </c>
      <c r="V195" s="358" t="s">
        <v>505</v>
      </c>
      <c r="W195" s="358" t="s">
        <v>905</v>
      </c>
      <c r="X195" s="358" t="s">
        <v>507</v>
      </c>
      <c r="Y195" s="358" t="s">
        <v>508</v>
      </c>
      <c r="Z195" s="358" t="s">
        <v>509</v>
      </c>
      <c r="AA195" s="358" t="s">
        <v>510</v>
      </c>
    </row>
    <row r="196" spans="1:27" ht="20.25" customHeight="1">
      <c r="A196" s="39" t="s">
        <v>177</v>
      </c>
      <c r="B196" s="41"/>
      <c r="D196" s="88"/>
      <c r="E196" s="88"/>
      <c r="F196" s="88"/>
      <c r="G196" s="88"/>
    </row>
    <row r="197" spans="1:27" ht="20.25" customHeight="1">
      <c r="A197" s="426" t="s">
        <v>4</v>
      </c>
      <c r="B197" s="41"/>
      <c r="D197" s="88">
        <v>1654</v>
      </c>
      <c r="E197" s="88">
        <v>1205</v>
      </c>
      <c r="F197" s="88">
        <v>1060</v>
      </c>
      <c r="G197" s="88">
        <v>1390</v>
      </c>
      <c r="H197" s="88">
        <v>1208</v>
      </c>
      <c r="I197" s="88">
        <v>886</v>
      </c>
      <c r="J197" s="88">
        <v>861</v>
      </c>
      <c r="K197" s="88">
        <v>1133</v>
      </c>
      <c r="L197" s="88">
        <v>1040</v>
      </c>
      <c r="M197" s="88">
        <v>794</v>
      </c>
      <c r="N197" s="88">
        <v>661</v>
      </c>
      <c r="O197" s="88">
        <v>964</v>
      </c>
      <c r="P197" s="88">
        <v>989</v>
      </c>
      <c r="Q197" s="88">
        <v>768</v>
      </c>
      <c r="R197" s="88">
        <v>732</v>
      </c>
      <c r="S197" s="88">
        <v>1143</v>
      </c>
      <c r="T197" s="88">
        <v>1232</v>
      </c>
      <c r="U197" s="88">
        <v>937</v>
      </c>
      <c r="V197" s="88">
        <v>919</v>
      </c>
      <c r="W197" s="88">
        <v>1432</v>
      </c>
      <c r="X197" s="88">
        <v>1585</v>
      </c>
      <c r="Y197" s="88">
        <v>1087</v>
      </c>
      <c r="Z197" s="88">
        <v>971</v>
      </c>
      <c r="AA197" s="88">
        <v>1599</v>
      </c>
    </row>
    <row r="198" spans="1:27" ht="20.25" customHeight="1">
      <c r="A198" s="426" t="s">
        <v>16</v>
      </c>
      <c r="B198" s="41"/>
      <c r="D198" s="88">
        <v>477</v>
      </c>
      <c r="E198" s="88">
        <v>429</v>
      </c>
      <c r="F198" s="88">
        <v>96</v>
      </c>
      <c r="G198" s="88">
        <v>507</v>
      </c>
      <c r="H198" s="88">
        <v>366</v>
      </c>
      <c r="I198" s="88">
        <v>233</v>
      </c>
      <c r="J198" s="88">
        <v>113</v>
      </c>
      <c r="K198" s="88">
        <v>584</v>
      </c>
      <c r="L198" s="88">
        <v>350</v>
      </c>
      <c r="M198" s="88">
        <v>144</v>
      </c>
      <c r="N198" s="88">
        <v>-682</v>
      </c>
      <c r="O198" s="88">
        <v>38</v>
      </c>
      <c r="P198" s="88">
        <v>369</v>
      </c>
      <c r="Q198" s="88">
        <v>67</v>
      </c>
      <c r="R198" s="88">
        <v>-6</v>
      </c>
      <c r="S198" s="88">
        <v>202</v>
      </c>
      <c r="T198" s="88">
        <v>389</v>
      </c>
      <c r="U198" s="88">
        <v>66</v>
      </c>
      <c r="V198" s="88">
        <v>387</v>
      </c>
      <c r="W198" s="88">
        <v>315</v>
      </c>
      <c r="X198" s="88">
        <v>482</v>
      </c>
      <c r="Y198" s="88">
        <v>256</v>
      </c>
      <c r="Z198" s="88">
        <v>91</v>
      </c>
      <c r="AA198" s="88">
        <v>309</v>
      </c>
    </row>
    <row r="199" spans="1:27" ht="20.25" customHeight="1">
      <c r="A199" s="426" t="s">
        <v>55</v>
      </c>
      <c r="B199" s="41"/>
      <c r="D199" s="88">
        <v>78</v>
      </c>
      <c r="E199" s="88">
        <v>34</v>
      </c>
      <c r="F199" s="88">
        <v>3</v>
      </c>
      <c r="G199" s="88">
        <v>63</v>
      </c>
      <c r="H199" s="88">
        <v>69</v>
      </c>
      <c r="I199" s="88">
        <v>37</v>
      </c>
      <c r="J199" s="88">
        <v>1</v>
      </c>
      <c r="K199" s="88">
        <v>38</v>
      </c>
      <c r="L199" s="88">
        <v>58</v>
      </c>
      <c r="M199" s="88">
        <v>22</v>
      </c>
      <c r="N199" s="88">
        <v>-95</v>
      </c>
      <c r="O199" s="88">
        <v>35</v>
      </c>
      <c r="P199" s="88">
        <v>67</v>
      </c>
      <c r="Q199" s="88">
        <v>38</v>
      </c>
      <c r="R199" s="88">
        <v>11</v>
      </c>
      <c r="S199" s="88">
        <v>15</v>
      </c>
      <c r="T199" s="88">
        <v>59</v>
      </c>
      <c r="U199" s="88">
        <v>35</v>
      </c>
      <c r="V199" s="88">
        <v>21</v>
      </c>
      <c r="W199" s="88">
        <v>34</v>
      </c>
      <c r="X199" s="88">
        <v>47</v>
      </c>
      <c r="Y199" s="88">
        <v>24</v>
      </c>
      <c r="Z199" s="88">
        <v>12</v>
      </c>
      <c r="AA199" s="88">
        <v>-44</v>
      </c>
    </row>
    <row r="200" spans="1:27" ht="20.25" customHeight="1">
      <c r="A200" s="426" t="s">
        <v>178</v>
      </c>
      <c r="B200" s="41"/>
      <c r="D200" s="88"/>
      <c r="E200" s="88"/>
      <c r="F200" s="88"/>
      <c r="G200" s="88"/>
      <c r="H200" s="88">
        <v>312</v>
      </c>
      <c r="I200" s="88">
        <v>196</v>
      </c>
      <c r="J200" s="88">
        <v>58</v>
      </c>
      <c r="K200" s="88">
        <v>523</v>
      </c>
      <c r="L200" s="88">
        <v>295</v>
      </c>
      <c r="M200" s="88">
        <v>118</v>
      </c>
      <c r="N200" s="88">
        <v>-659</v>
      </c>
      <c r="O200" s="88">
        <v>19</v>
      </c>
      <c r="P200" s="88">
        <v>331</v>
      </c>
      <c r="Q200" s="88">
        <v>57</v>
      </c>
      <c r="R200" s="88">
        <v>-31</v>
      </c>
      <c r="S200" s="88">
        <v>147</v>
      </c>
      <c r="T200" s="88">
        <v>340</v>
      </c>
      <c r="U200" s="88">
        <v>-69</v>
      </c>
      <c r="V200" s="88">
        <v>355</v>
      </c>
      <c r="W200" s="88">
        <v>257</v>
      </c>
      <c r="X200" s="88">
        <v>400</v>
      </c>
      <c r="Y200" s="88">
        <v>215</v>
      </c>
      <c r="Z200" s="88">
        <v>46</v>
      </c>
      <c r="AA200" s="88">
        <v>197</v>
      </c>
    </row>
    <row r="201" spans="1:27" ht="20.100000000000001" customHeight="1">
      <c r="A201" s="426" t="s">
        <v>938</v>
      </c>
      <c r="B201" s="18"/>
      <c r="C201" s="139"/>
      <c r="D201" s="336">
        <v>0.45</v>
      </c>
      <c r="E201" s="336">
        <v>0.8</v>
      </c>
      <c r="F201" s="336">
        <v>0.84</v>
      </c>
      <c r="G201" s="336">
        <v>1.36</v>
      </c>
      <c r="H201" s="336">
        <v>2.5299999999999998</v>
      </c>
      <c r="I201" s="336">
        <v>2.81</v>
      </c>
      <c r="J201" s="336">
        <v>2.91</v>
      </c>
      <c r="K201" s="336">
        <v>3.55</v>
      </c>
      <c r="L201" s="336">
        <v>0.4</v>
      </c>
      <c r="M201" s="336">
        <v>5.38</v>
      </c>
      <c r="N201" s="336">
        <v>4.6399999999999997</v>
      </c>
      <c r="O201" s="336">
        <v>4.66</v>
      </c>
      <c r="P201" s="336">
        <v>0.37</v>
      </c>
      <c r="Q201" s="336">
        <v>0.43</v>
      </c>
      <c r="R201" s="336">
        <v>0.4</v>
      </c>
      <c r="S201" s="336">
        <v>0.56000000000000005</v>
      </c>
      <c r="T201" s="336">
        <v>0.38</v>
      </c>
      <c r="U201" s="336">
        <v>0.3</v>
      </c>
      <c r="V201" s="336">
        <v>0.7</v>
      </c>
      <c r="W201" s="336">
        <v>0.98</v>
      </c>
      <c r="X201" s="336">
        <v>0.43</v>
      </c>
      <c r="Y201" s="336">
        <v>0.68</v>
      </c>
      <c r="Z201" s="336">
        <v>0.73</v>
      </c>
      <c r="AA201" s="336">
        <v>0.95</v>
      </c>
    </row>
    <row r="202" spans="1:27" ht="20.100000000000001" customHeight="1">
      <c r="A202" s="426" t="s">
        <v>939</v>
      </c>
      <c r="B202" s="18"/>
      <c r="C202" s="139"/>
      <c r="D202" s="336"/>
      <c r="E202" s="336"/>
      <c r="F202" s="336"/>
      <c r="G202" s="336"/>
      <c r="H202" s="336">
        <v>0.35</v>
      </c>
      <c r="I202" s="336">
        <v>0.56999999999999995</v>
      </c>
      <c r="J202" s="336">
        <v>0.63</v>
      </c>
      <c r="K202" s="336">
        <v>1.22</v>
      </c>
      <c r="L202" s="336">
        <v>0.33</v>
      </c>
      <c r="M202" s="336">
        <v>0.46</v>
      </c>
      <c r="N202" s="336">
        <v>-0.28000000000000003</v>
      </c>
      <c r="O202" s="336">
        <v>-0.26</v>
      </c>
      <c r="P202" s="336">
        <v>0.37</v>
      </c>
      <c r="Q202" s="336">
        <v>0.43</v>
      </c>
      <c r="R202" s="336">
        <v>0.4</v>
      </c>
      <c r="S202" s="336">
        <v>0.56000000000000005</v>
      </c>
      <c r="T202" s="336">
        <v>0.38</v>
      </c>
      <c r="U202" s="336">
        <v>0.3</v>
      </c>
      <c r="V202" s="336">
        <v>0.7</v>
      </c>
      <c r="W202" s="336">
        <v>0.98</v>
      </c>
      <c r="X202" s="336">
        <v>0.43</v>
      </c>
      <c r="Y202" s="336">
        <v>0.68</v>
      </c>
      <c r="Z202" s="336">
        <v>0.73</v>
      </c>
      <c r="AA202" s="336">
        <v>0.95</v>
      </c>
    </row>
    <row r="203" spans="1:27" ht="20.100000000000001" customHeight="1">
      <c r="A203" s="426" t="s">
        <v>940</v>
      </c>
      <c r="B203" s="18"/>
      <c r="C203" s="139"/>
      <c r="D203" s="336"/>
      <c r="E203" s="336"/>
      <c r="F203" s="336"/>
      <c r="G203" s="336"/>
      <c r="H203" s="336">
        <v>2.1800000000000002</v>
      </c>
      <c r="I203" s="336">
        <v>2.2400000000000002</v>
      </c>
      <c r="J203" s="336">
        <v>2.2799999999999998</v>
      </c>
      <c r="K203" s="336">
        <v>2.33</v>
      </c>
      <c r="L203" s="336">
        <v>7.0000000000000007E-2</v>
      </c>
      <c r="M203" s="336">
        <v>4.92</v>
      </c>
      <c r="N203" s="336">
        <v>4.92</v>
      </c>
      <c r="O203" s="336">
        <v>4.92</v>
      </c>
      <c r="P203" s="336"/>
      <c r="Q203" s="336"/>
      <c r="R203" s="336"/>
      <c r="S203" s="336"/>
      <c r="T203" s="336"/>
      <c r="U203" s="336"/>
      <c r="V203" s="336"/>
      <c r="W203" s="336"/>
      <c r="X203" s="336"/>
      <c r="Y203" s="336"/>
      <c r="Z203" s="336"/>
      <c r="AA203" s="336"/>
    </row>
    <row r="204" spans="1:27" ht="20.25" customHeight="1">
      <c r="A204" s="426" t="s">
        <v>181</v>
      </c>
      <c r="B204" s="41"/>
      <c r="D204" s="353">
        <v>467</v>
      </c>
      <c r="E204" s="353">
        <v>282</v>
      </c>
      <c r="F204" s="353">
        <v>401</v>
      </c>
      <c r="G204" s="353">
        <v>398</v>
      </c>
      <c r="H204" s="353">
        <v>566</v>
      </c>
      <c r="I204" s="353">
        <v>455</v>
      </c>
      <c r="J204" s="353">
        <v>288</v>
      </c>
      <c r="K204" s="353">
        <v>452</v>
      </c>
      <c r="L204" s="353">
        <v>603</v>
      </c>
      <c r="M204" s="353">
        <v>296</v>
      </c>
      <c r="N204" s="353">
        <v>151</v>
      </c>
      <c r="O204" s="353">
        <v>331</v>
      </c>
      <c r="P204" s="353">
        <v>375</v>
      </c>
      <c r="Q204" s="353">
        <v>-5</v>
      </c>
      <c r="R204" s="353">
        <v>101</v>
      </c>
      <c r="S204" s="353">
        <v>150</v>
      </c>
      <c r="T204" s="353">
        <v>282</v>
      </c>
      <c r="U204" s="353">
        <v>232</v>
      </c>
      <c r="V204" s="353">
        <v>185</v>
      </c>
      <c r="W204" s="353">
        <v>295</v>
      </c>
      <c r="X204" s="353">
        <v>273</v>
      </c>
      <c r="Y204" s="353">
        <v>361</v>
      </c>
      <c r="Z204" s="353">
        <v>133</v>
      </c>
      <c r="AA204" s="353">
        <v>38</v>
      </c>
    </row>
    <row r="205" spans="1:27">
      <c r="A205" s="647" t="s">
        <v>941</v>
      </c>
      <c r="B205" s="647"/>
      <c r="C205" s="647"/>
      <c r="D205" s="88">
        <v>182</v>
      </c>
      <c r="E205" s="88">
        <v>420</v>
      </c>
      <c r="F205" s="88">
        <v>690</v>
      </c>
      <c r="G205" s="88">
        <v>1020</v>
      </c>
      <c r="H205" s="88">
        <v>135</v>
      </c>
      <c r="I205" s="88">
        <v>315</v>
      </c>
      <c r="J205" s="88">
        <v>581</v>
      </c>
      <c r="K205" s="88">
        <v>843</v>
      </c>
      <c r="L205" s="88">
        <v>106</v>
      </c>
      <c r="M205" s="88">
        <v>265</v>
      </c>
      <c r="N205" s="88">
        <v>435</v>
      </c>
      <c r="O205" s="88">
        <v>669</v>
      </c>
      <c r="P205" s="88">
        <v>207</v>
      </c>
      <c r="Q205" s="88">
        <v>347</v>
      </c>
      <c r="R205" s="88">
        <v>1172</v>
      </c>
      <c r="S205" s="88">
        <v>1435</v>
      </c>
      <c r="T205" s="88">
        <v>207</v>
      </c>
      <c r="U205" s="88">
        <v>360</v>
      </c>
      <c r="V205" s="88">
        <v>1484</v>
      </c>
      <c r="W205" s="88">
        <v>1815</v>
      </c>
      <c r="X205" s="88">
        <v>120</v>
      </c>
      <c r="Y205" s="88">
        <v>3988</v>
      </c>
      <c r="Z205" s="88">
        <v>4305</v>
      </c>
      <c r="AA205" s="88">
        <v>4672</v>
      </c>
    </row>
    <row r="206" spans="1:27" ht="21">
      <c r="A206" s="121" t="s">
        <v>942</v>
      </c>
      <c r="B206" s="121"/>
      <c r="C206" s="121"/>
      <c r="D206" s="88">
        <v>181</v>
      </c>
      <c r="E206" s="88">
        <v>407</v>
      </c>
      <c r="F206" s="88">
        <v>677</v>
      </c>
      <c r="G206" s="88">
        <v>1005</v>
      </c>
      <c r="H206" s="88">
        <v>134</v>
      </c>
      <c r="I206" s="88">
        <v>288</v>
      </c>
      <c r="J206" s="88">
        <v>521</v>
      </c>
      <c r="K206" s="88">
        <v>774</v>
      </c>
      <c r="L206" s="88">
        <v>105</v>
      </c>
      <c r="M206" s="88">
        <v>259</v>
      </c>
      <c r="N206" s="88">
        <v>429</v>
      </c>
      <c r="O206" s="88">
        <v>626</v>
      </c>
      <c r="P206" s="88">
        <v>82</v>
      </c>
      <c r="Q206" s="88">
        <v>215</v>
      </c>
      <c r="R206" s="88">
        <v>356</v>
      </c>
      <c r="S206" s="88">
        <v>591</v>
      </c>
      <c r="T206" s="88">
        <v>172</v>
      </c>
      <c r="U206" s="88">
        <v>308</v>
      </c>
      <c r="V206" s="88">
        <v>482</v>
      </c>
      <c r="W206" s="88">
        <v>690</v>
      </c>
      <c r="X206" s="88">
        <v>103</v>
      </c>
      <c r="Y206" s="88">
        <v>224</v>
      </c>
      <c r="Z206" s="88">
        <v>385</v>
      </c>
      <c r="AA206" s="88">
        <v>584</v>
      </c>
    </row>
    <row r="207" spans="1:27">
      <c r="A207" s="647" t="s">
        <v>943</v>
      </c>
      <c r="B207" s="648"/>
      <c r="C207" s="648"/>
      <c r="D207" s="88"/>
      <c r="E207" s="88"/>
      <c r="F207" s="88"/>
      <c r="G207" s="88"/>
      <c r="H207" s="88">
        <v>111</v>
      </c>
      <c r="I207" s="88">
        <v>255</v>
      </c>
      <c r="J207" s="88">
        <v>492</v>
      </c>
      <c r="K207" s="88">
        <v>695</v>
      </c>
      <c r="L207" s="88">
        <v>86</v>
      </c>
      <c r="M207" s="88">
        <v>220</v>
      </c>
      <c r="N207" s="88">
        <v>391</v>
      </c>
      <c r="O207" s="88">
        <v>625</v>
      </c>
      <c r="P207" s="88">
        <v>207</v>
      </c>
      <c r="Q207" s="88">
        <v>347</v>
      </c>
      <c r="R207" s="88">
        <v>1172</v>
      </c>
      <c r="S207" s="88">
        <v>1435</v>
      </c>
      <c r="T207" s="88">
        <v>207</v>
      </c>
      <c r="U207" s="88">
        <v>360</v>
      </c>
      <c r="V207" s="88">
        <v>1484</v>
      </c>
      <c r="W207" s="88">
        <v>1815</v>
      </c>
      <c r="X207" s="88">
        <v>120</v>
      </c>
      <c r="Y207" s="88">
        <v>3988</v>
      </c>
      <c r="Z207" s="88">
        <v>4305</v>
      </c>
      <c r="AA207" s="88">
        <v>4672</v>
      </c>
    </row>
    <row r="208" spans="1:27" ht="21">
      <c r="A208" s="121" t="s">
        <v>944</v>
      </c>
      <c r="B208" s="121"/>
      <c r="C208" s="121"/>
      <c r="D208" s="88"/>
      <c r="E208" s="88"/>
      <c r="F208" s="88"/>
      <c r="G208" s="88"/>
      <c r="H208" s="88">
        <v>110</v>
      </c>
      <c r="I208" s="88">
        <v>228</v>
      </c>
      <c r="J208" s="88">
        <v>432</v>
      </c>
      <c r="K208" s="88">
        <v>626</v>
      </c>
      <c r="L208" s="88">
        <v>85</v>
      </c>
      <c r="M208" s="88">
        <v>215</v>
      </c>
      <c r="N208" s="88">
        <v>385</v>
      </c>
      <c r="O208" s="88">
        <v>582</v>
      </c>
      <c r="P208" s="88">
        <v>82</v>
      </c>
      <c r="Q208" s="88">
        <v>215</v>
      </c>
      <c r="R208" s="88">
        <v>356</v>
      </c>
      <c r="S208" s="88">
        <v>591</v>
      </c>
      <c r="T208" s="88">
        <v>172</v>
      </c>
      <c r="U208" s="88">
        <v>308</v>
      </c>
      <c r="V208" s="88">
        <v>482</v>
      </c>
      <c r="W208" s="88">
        <v>690</v>
      </c>
      <c r="X208" s="88">
        <v>103</v>
      </c>
      <c r="Y208" s="88">
        <v>224</v>
      </c>
      <c r="Z208" s="88">
        <v>385</v>
      </c>
      <c r="AA208" s="88">
        <v>584</v>
      </c>
    </row>
    <row r="209" spans="1:32" ht="20.100000000000001" customHeight="1">
      <c r="A209" s="121" t="s">
        <v>945</v>
      </c>
      <c r="D209" s="88">
        <v>9591</v>
      </c>
      <c r="E209" s="88">
        <v>9768</v>
      </c>
      <c r="F209" s="88">
        <v>9412</v>
      </c>
      <c r="G209" s="88">
        <v>9186</v>
      </c>
      <c r="H209" s="253">
        <v>8770</v>
      </c>
      <c r="I209" s="253">
        <v>8846</v>
      </c>
      <c r="J209" s="253">
        <v>8701</v>
      </c>
      <c r="K209" s="253">
        <v>8592</v>
      </c>
      <c r="L209" s="253">
        <v>8378</v>
      </c>
      <c r="M209" s="253"/>
      <c r="N209" s="253"/>
      <c r="O209" s="253"/>
      <c r="P209" s="253"/>
      <c r="Q209" s="253"/>
      <c r="R209" s="253"/>
      <c r="S209" s="253"/>
      <c r="T209" s="253"/>
      <c r="U209" s="253"/>
      <c r="V209" s="253"/>
      <c r="W209" s="253"/>
      <c r="X209" s="253"/>
      <c r="Y209" s="253"/>
      <c r="Z209" s="253"/>
      <c r="AA209" s="253"/>
    </row>
    <row r="210" spans="1:32" ht="20.100000000000001" customHeight="1">
      <c r="A210" s="122" t="s">
        <v>946</v>
      </c>
      <c r="B210" s="107"/>
      <c r="C210" s="107"/>
      <c r="D210" s="329"/>
      <c r="E210" s="329"/>
      <c r="F210" s="329"/>
      <c r="G210" s="329"/>
      <c r="H210" s="329">
        <v>8304</v>
      </c>
      <c r="I210" s="329">
        <v>8462</v>
      </c>
      <c r="J210" s="329">
        <v>8321</v>
      </c>
      <c r="K210" s="329">
        <v>8202</v>
      </c>
      <c r="L210" s="329">
        <v>7977</v>
      </c>
      <c r="M210" s="329">
        <v>8139</v>
      </c>
      <c r="N210" s="329">
        <v>7942</v>
      </c>
      <c r="O210" s="329">
        <v>7835</v>
      </c>
      <c r="P210" s="329">
        <v>7916</v>
      </c>
      <c r="Q210" s="329">
        <v>7981</v>
      </c>
      <c r="R210" s="329">
        <v>8185</v>
      </c>
      <c r="S210" s="329">
        <v>8108</v>
      </c>
      <c r="T210" s="329">
        <v>8186</v>
      </c>
      <c r="U210" s="329">
        <v>8368</v>
      </c>
      <c r="V210" s="329">
        <v>9045</v>
      </c>
      <c r="W210" s="329">
        <v>8785</v>
      </c>
      <c r="X210" s="329">
        <v>8731</v>
      </c>
      <c r="Y210" s="329">
        <v>8951</v>
      </c>
      <c r="Z210" s="329">
        <v>8829</v>
      </c>
      <c r="AA210" s="329">
        <v>8286</v>
      </c>
      <c r="AE210" s="391"/>
      <c r="AF210" s="90"/>
    </row>
    <row r="211" spans="1:32" ht="20.25" customHeight="1">
      <c r="A211" s="426"/>
      <c r="B211" s="41"/>
      <c r="D211" s="88"/>
      <c r="E211" s="88"/>
      <c r="F211" s="88"/>
      <c r="G211" s="88"/>
    </row>
    <row r="212" spans="1:32" ht="20.25" customHeight="1">
      <c r="A212" s="426"/>
      <c r="B212" s="41"/>
      <c r="D212" s="88"/>
      <c r="E212" s="88"/>
      <c r="F212" s="88"/>
      <c r="G212" s="88"/>
    </row>
    <row r="213" spans="1:32" ht="37.5" thickBot="1">
      <c r="A213" s="142" t="s">
        <v>3</v>
      </c>
      <c r="B213" s="292"/>
      <c r="C213" s="99"/>
      <c r="D213" s="358" t="s">
        <v>487</v>
      </c>
      <c r="E213" s="358" t="s">
        <v>902</v>
      </c>
      <c r="F213" s="358" t="s">
        <v>903</v>
      </c>
      <c r="G213" s="358" t="s">
        <v>571</v>
      </c>
      <c r="H213" s="358" t="s">
        <v>904</v>
      </c>
      <c r="I213" s="358" t="s">
        <v>492</v>
      </c>
      <c r="J213" s="358" t="s">
        <v>493</v>
      </c>
      <c r="K213" s="358" t="s">
        <v>494</v>
      </c>
      <c r="L213" s="358" t="s">
        <v>495</v>
      </c>
      <c r="M213" s="358" t="s">
        <v>496</v>
      </c>
      <c r="N213" s="358" t="s">
        <v>497</v>
      </c>
      <c r="O213" s="358" t="s">
        <v>498</v>
      </c>
      <c r="P213" s="358" t="s">
        <v>499</v>
      </c>
      <c r="Q213" s="358" t="s">
        <v>500</v>
      </c>
      <c r="R213" s="358" t="s">
        <v>501</v>
      </c>
      <c r="S213" s="358" t="s">
        <v>502</v>
      </c>
      <c r="T213" s="358" t="s">
        <v>503</v>
      </c>
      <c r="U213" s="358" t="s">
        <v>504</v>
      </c>
      <c r="V213" s="358" t="s">
        <v>505</v>
      </c>
      <c r="W213" s="358" t="s">
        <v>905</v>
      </c>
      <c r="X213" s="358" t="s">
        <v>507</v>
      </c>
      <c r="Y213" s="358" t="s">
        <v>508</v>
      </c>
      <c r="Z213" s="358" t="s">
        <v>509</v>
      </c>
      <c r="AA213" s="358" t="s">
        <v>510</v>
      </c>
    </row>
    <row r="214" spans="1:32" ht="20.25" customHeight="1">
      <c r="A214" s="39" t="s">
        <v>184</v>
      </c>
      <c r="B214" s="41"/>
      <c r="D214" s="88"/>
      <c r="E214" s="88"/>
      <c r="F214" s="88"/>
      <c r="G214" s="88"/>
    </row>
    <row r="215" spans="1:32" ht="20.100000000000001" customHeight="1">
      <c r="A215" s="426" t="s">
        <v>947</v>
      </c>
      <c r="B215" s="18"/>
      <c r="C215" s="139"/>
      <c r="D215" s="88">
        <v>664</v>
      </c>
      <c r="E215" s="88">
        <v>1093</v>
      </c>
      <c r="F215" s="88">
        <v>1429</v>
      </c>
      <c r="G215" s="88">
        <v>1975</v>
      </c>
      <c r="H215" s="88">
        <v>627</v>
      </c>
      <c r="I215" s="88">
        <v>1009</v>
      </c>
      <c r="J215" s="88">
        <v>1317</v>
      </c>
      <c r="K215" s="88">
        <v>1873</v>
      </c>
      <c r="L215" s="88">
        <v>508</v>
      </c>
      <c r="M215" s="88">
        <v>788</v>
      </c>
      <c r="N215" s="88">
        <v>950</v>
      </c>
      <c r="O215" s="88">
        <v>1265</v>
      </c>
      <c r="P215" s="88">
        <v>357</v>
      </c>
      <c r="Q215" s="88">
        <v>566</v>
      </c>
      <c r="R215" s="88">
        <v>717</v>
      </c>
      <c r="S215" s="88">
        <v>1015</v>
      </c>
      <c r="T215" s="88">
        <v>423</v>
      </c>
      <c r="U215" s="88">
        <v>642</v>
      </c>
      <c r="V215" s="88">
        <v>852</v>
      </c>
      <c r="W215" s="88">
        <v>1275</v>
      </c>
      <c r="X215" s="88">
        <v>538</v>
      </c>
      <c r="Y215" s="88">
        <v>820</v>
      </c>
      <c r="Z215" s="88">
        <v>1051</v>
      </c>
      <c r="AA215" s="88">
        <v>1523</v>
      </c>
    </row>
    <row r="216" spans="1:32" ht="20.100000000000001" customHeight="1">
      <c r="A216" s="426" t="s">
        <v>948</v>
      </c>
      <c r="B216" s="18"/>
      <c r="C216" s="139"/>
      <c r="D216" s="88"/>
      <c r="E216" s="88"/>
      <c r="F216" s="88"/>
      <c r="G216" s="88"/>
      <c r="H216" s="88">
        <v>456</v>
      </c>
      <c r="I216" s="88">
        <v>758</v>
      </c>
      <c r="J216" s="88">
        <v>1000</v>
      </c>
      <c r="K216" s="88">
        <v>1457</v>
      </c>
      <c r="L216" s="88">
        <v>396</v>
      </c>
      <c r="M216" s="88">
        <v>624</v>
      </c>
      <c r="N216" s="88">
        <v>787</v>
      </c>
      <c r="O216" s="88">
        <v>1102</v>
      </c>
      <c r="P216" s="88">
        <v>357</v>
      </c>
      <c r="Q216" s="88">
        <v>566</v>
      </c>
      <c r="R216" s="88">
        <v>717</v>
      </c>
      <c r="S216" s="88">
        <v>1015</v>
      </c>
      <c r="T216" s="88">
        <v>423</v>
      </c>
      <c r="U216" s="88">
        <v>642</v>
      </c>
      <c r="V216" s="88">
        <v>852</v>
      </c>
      <c r="W216" s="88">
        <v>1275</v>
      </c>
      <c r="X216" s="88">
        <v>538</v>
      </c>
      <c r="Y216" s="88">
        <v>820</v>
      </c>
      <c r="Z216" s="88">
        <v>1051</v>
      </c>
      <c r="AA216" s="88">
        <v>1523</v>
      </c>
    </row>
    <row r="217" spans="1:32" ht="20.25" customHeight="1">
      <c r="A217" s="426" t="s">
        <v>16</v>
      </c>
      <c r="B217" s="41"/>
      <c r="D217" s="353">
        <v>524</v>
      </c>
      <c r="E217" s="353">
        <v>289</v>
      </c>
      <c r="F217" s="353">
        <v>167</v>
      </c>
      <c r="G217" s="353">
        <v>423</v>
      </c>
      <c r="H217" s="353">
        <v>358</v>
      </c>
      <c r="I217" s="353">
        <v>210</v>
      </c>
      <c r="J217" s="353">
        <v>147</v>
      </c>
      <c r="K217" s="353">
        <v>370</v>
      </c>
      <c r="L217" s="353">
        <v>343</v>
      </c>
      <c r="M217" s="353">
        <v>143</v>
      </c>
      <c r="N217" s="353">
        <v>79</v>
      </c>
      <c r="O217" s="353">
        <v>243</v>
      </c>
      <c r="P217" s="353">
        <v>275</v>
      </c>
      <c r="Q217" s="353">
        <v>122</v>
      </c>
      <c r="R217" s="353">
        <v>58</v>
      </c>
      <c r="S217" s="353">
        <v>188</v>
      </c>
      <c r="T217" s="353">
        <v>313</v>
      </c>
      <c r="U217" s="353">
        <v>109</v>
      </c>
      <c r="V217" s="353">
        <v>94</v>
      </c>
      <c r="W217" s="353">
        <v>295</v>
      </c>
      <c r="X217" s="353">
        <v>405</v>
      </c>
      <c r="Y217" s="353">
        <v>153</v>
      </c>
      <c r="Z217" s="353">
        <v>96</v>
      </c>
      <c r="AA217" s="353">
        <v>333</v>
      </c>
    </row>
    <row r="218" spans="1:32" ht="20.25" customHeight="1">
      <c r="A218" s="426" t="s">
        <v>55</v>
      </c>
      <c r="B218" s="41"/>
      <c r="D218" s="88"/>
      <c r="E218" s="88"/>
      <c r="F218" s="88"/>
      <c r="G218" s="88"/>
    </row>
    <row r="219" spans="1:32" ht="20.25" customHeight="1">
      <c r="A219" s="426" t="s">
        <v>179</v>
      </c>
      <c r="B219" s="41"/>
      <c r="D219" s="88"/>
      <c r="E219" s="88"/>
      <c r="F219" s="88"/>
      <c r="G219" s="88"/>
    </row>
    <row r="220" spans="1:32" ht="20.100000000000001" customHeight="1">
      <c r="A220" s="122" t="s">
        <v>801</v>
      </c>
      <c r="B220" s="107"/>
      <c r="C220" s="107"/>
      <c r="D220" s="329"/>
      <c r="E220" s="329"/>
      <c r="F220" s="329"/>
      <c r="G220" s="329"/>
      <c r="H220" s="329"/>
      <c r="I220" s="329"/>
      <c r="J220" s="329"/>
      <c r="K220" s="329"/>
      <c r="L220" s="329"/>
      <c r="M220" s="329"/>
      <c r="N220" s="329"/>
      <c r="O220" s="329"/>
      <c r="P220" s="329"/>
      <c r="Q220" s="329"/>
      <c r="R220" s="329"/>
      <c r="S220" s="329"/>
      <c r="T220" s="329"/>
      <c r="U220" s="329"/>
      <c r="V220" s="329"/>
      <c r="W220" s="329"/>
      <c r="X220" s="329"/>
      <c r="Y220" s="329"/>
      <c r="Z220" s="329"/>
      <c r="AA220" s="329"/>
      <c r="AE220" s="391"/>
      <c r="AF220" s="90"/>
    </row>
    <row r="221" spans="1:32" ht="20.25" customHeight="1">
      <c r="A221" s="426"/>
      <c r="B221" s="41"/>
      <c r="D221" s="88"/>
      <c r="E221" s="88"/>
      <c r="F221" s="88"/>
      <c r="G221" s="88"/>
    </row>
    <row r="222" spans="1:32" ht="20.25" customHeight="1">
      <c r="A222" s="426"/>
      <c r="B222" s="41"/>
      <c r="D222" s="88"/>
      <c r="E222" s="88"/>
      <c r="F222" s="88"/>
      <c r="G222" s="88"/>
    </row>
    <row r="223" spans="1:32" ht="37.5" thickBot="1">
      <c r="A223" s="142" t="s">
        <v>3</v>
      </c>
      <c r="B223" s="292"/>
      <c r="C223" s="99"/>
      <c r="D223" s="358" t="s">
        <v>487</v>
      </c>
      <c r="E223" s="358" t="s">
        <v>902</v>
      </c>
      <c r="F223" s="358" t="s">
        <v>903</v>
      </c>
      <c r="G223" s="358" t="s">
        <v>571</v>
      </c>
      <c r="H223" s="358" t="s">
        <v>904</v>
      </c>
      <c r="I223" s="358" t="s">
        <v>492</v>
      </c>
      <c r="J223" s="358" t="s">
        <v>493</v>
      </c>
      <c r="K223" s="358" t="s">
        <v>494</v>
      </c>
      <c r="L223" s="358" t="s">
        <v>495</v>
      </c>
      <c r="M223" s="358" t="s">
        <v>496</v>
      </c>
      <c r="N223" s="358" t="s">
        <v>497</v>
      </c>
      <c r="O223" s="358" t="s">
        <v>498</v>
      </c>
      <c r="P223" s="358" t="s">
        <v>499</v>
      </c>
      <c r="Q223" s="358" t="s">
        <v>500</v>
      </c>
      <c r="R223" s="358" t="s">
        <v>501</v>
      </c>
      <c r="S223" s="358" t="s">
        <v>502</v>
      </c>
      <c r="T223" s="358" t="s">
        <v>503</v>
      </c>
      <c r="U223" s="358" t="s">
        <v>504</v>
      </c>
      <c r="V223" s="358" t="s">
        <v>505</v>
      </c>
      <c r="W223" s="358" t="s">
        <v>905</v>
      </c>
      <c r="X223" s="358" t="s">
        <v>507</v>
      </c>
      <c r="Y223" s="358" t="s">
        <v>508</v>
      </c>
      <c r="Z223" s="358" t="s">
        <v>509</v>
      </c>
      <c r="AA223" s="358" t="s">
        <v>510</v>
      </c>
    </row>
    <row r="224" spans="1:32" ht="18.75">
      <c r="A224" s="40" t="s">
        <v>194</v>
      </c>
      <c r="B224" s="41"/>
      <c r="D224" s="88"/>
      <c r="E224" s="88"/>
      <c r="F224" s="88"/>
      <c r="G224" s="88"/>
    </row>
    <row r="225" spans="1:72" ht="20.25" customHeight="1">
      <c r="A225" s="40" t="s">
        <v>949</v>
      </c>
      <c r="B225" s="41"/>
      <c r="D225" s="88"/>
      <c r="E225" s="88"/>
      <c r="F225" s="88"/>
      <c r="G225" s="88"/>
    </row>
    <row r="226" spans="1:72" ht="20.25" customHeight="1">
      <c r="A226" s="40" t="s">
        <v>950</v>
      </c>
      <c r="B226" s="41"/>
      <c r="D226" s="88"/>
      <c r="E226" s="88"/>
      <c r="F226" s="88"/>
      <c r="G226" s="88"/>
    </row>
    <row r="227" spans="1:72" ht="20.25" customHeight="1">
      <c r="A227" s="40" t="s">
        <v>196</v>
      </c>
      <c r="B227" s="41"/>
      <c r="D227" s="336">
        <v>11.82</v>
      </c>
      <c r="E227" s="336">
        <v>10.89</v>
      </c>
      <c r="F227" s="336">
        <v>10.81</v>
      </c>
      <c r="G227" s="336">
        <v>11.28</v>
      </c>
      <c r="H227" s="336">
        <v>13.63</v>
      </c>
      <c r="I227" s="336">
        <v>12.86</v>
      </c>
      <c r="J227" s="336">
        <v>12.67</v>
      </c>
      <c r="K227" s="336">
        <v>12.23</v>
      </c>
      <c r="L227" s="336">
        <v>11.73</v>
      </c>
      <c r="M227" s="336">
        <v>16.760000000000002</v>
      </c>
      <c r="N227" s="336">
        <v>15.54</v>
      </c>
      <c r="O227" s="336">
        <v>15.53</v>
      </c>
      <c r="P227" s="336">
        <v>15.97</v>
      </c>
      <c r="Q227" s="336">
        <v>14.92</v>
      </c>
      <c r="R227" s="336">
        <v>14.75</v>
      </c>
      <c r="S227" s="336">
        <v>15.15</v>
      </c>
      <c r="T227" s="336">
        <v>15.82</v>
      </c>
      <c r="U227" s="336">
        <v>14.22</v>
      </c>
      <c r="V227" s="336">
        <v>14.59</v>
      </c>
      <c r="W227" s="336">
        <v>14.69</v>
      </c>
      <c r="X227" s="336">
        <v>13.64</v>
      </c>
      <c r="Y227" s="336">
        <v>13.34</v>
      </c>
      <c r="Z227" s="336">
        <v>13.49</v>
      </c>
      <c r="AA227" s="336">
        <v>13.33</v>
      </c>
    </row>
    <row r="228" spans="1:72" ht="20.25" customHeight="1">
      <c r="A228" s="40" t="s">
        <v>197</v>
      </c>
      <c r="B228" s="41"/>
      <c r="D228" s="88">
        <v>888367</v>
      </c>
      <c r="E228" s="88">
        <v>888367</v>
      </c>
      <c r="F228" s="88">
        <v>888367</v>
      </c>
      <c r="G228" s="88">
        <v>888367</v>
      </c>
      <c r="H228" s="88">
        <v>888367</v>
      </c>
      <c r="I228" s="88">
        <v>888367</v>
      </c>
      <c r="J228" s="88">
        <v>888367</v>
      </c>
      <c r="K228" s="88">
        <v>888367</v>
      </c>
      <c r="L228" s="88">
        <v>888367</v>
      </c>
      <c r="M228" s="88">
        <v>888367</v>
      </c>
      <c r="N228" s="88">
        <v>888367</v>
      </c>
      <c r="O228" s="88">
        <v>888367</v>
      </c>
      <c r="P228" s="88">
        <v>888367</v>
      </c>
      <c r="Q228" s="88">
        <v>888367</v>
      </c>
      <c r="R228" s="88">
        <v>888367</v>
      </c>
      <c r="S228" s="88">
        <v>888367</v>
      </c>
      <c r="T228" s="88">
        <v>888367</v>
      </c>
      <c r="U228" s="88">
        <v>888367</v>
      </c>
      <c r="V228" s="88">
        <v>888367</v>
      </c>
      <c r="W228" s="88">
        <v>888367</v>
      </c>
      <c r="X228" s="88">
        <v>888312</v>
      </c>
      <c r="Y228" s="88">
        <v>888312</v>
      </c>
      <c r="Z228" s="88">
        <v>888312</v>
      </c>
      <c r="AA228" s="88">
        <v>888312</v>
      </c>
    </row>
    <row r="229" spans="1:72" ht="20.25" customHeight="1">
      <c r="A229" s="40" t="s">
        <v>198</v>
      </c>
      <c r="B229" s="41"/>
      <c r="D229" s="88">
        <v>888367</v>
      </c>
      <c r="E229" s="88">
        <v>888367</v>
      </c>
      <c r="F229" s="88">
        <v>888367</v>
      </c>
      <c r="G229" s="88">
        <v>888367</v>
      </c>
      <c r="H229" s="88">
        <v>888367</v>
      </c>
      <c r="I229" s="88">
        <v>888367</v>
      </c>
      <c r="J229" s="88">
        <v>888367</v>
      </c>
      <c r="K229" s="88">
        <v>888367</v>
      </c>
      <c r="L229" s="88">
        <v>888367</v>
      </c>
      <c r="M229" s="88">
        <v>888367</v>
      </c>
      <c r="N229" s="88">
        <v>888367</v>
      </c>
      <c r="O229" s="88">
        <v>888367</v>
      </c>
      <c r="P229" s="88">
        <v>888367</v>
      </c>
      <c r="Q229" s="88">
        <v>888367</v>
      </c>
      <c r="R229" s="88">
        <v>888367</v>
      </c>
      <c r="S229" s="88">
        <v>888367</v>
      </c>
      <c r="T229" s="88">
        <v>888367</v>
      </c>
      <c r="U229" s="88">
        <v>888367</v>
      </c>
      <c r="V229" s="88">
        <v>888367</v>
      </c>
      <c r="W229" s="88">
        <v>888367</v>
      </c>
      <c r="X229" s="88">
        <v>888312</v>
      </c>
      <c r="Y229" s="88">
        <v>888312</v>
      </c>
      <c r="Z229" s="88">
        <v>888312</v>
      </c>
      <c r="AA229" s="88">
        <v>888312</v>
      </c>
    </row>
    <row r="230" spans="1:72" ht="20.100000000000001" customHeight="1">
      <c r="A230" s="106" t="s">
        <v>199</v>
      </c>
      <c r="B230" s="107"/>
      <c r="C230" s="107"/>
      <c r="D230" s="329">
        <v>888367</v>
      </c>
      <c r="E230" s="329">
        <v>888367</v>
      </c>
      <c r="F230" s="329">
        <v>888367</v>
      </c>
      <c r="G230" s="329">
        <v>888367</v>
      </c>
      <c r="H230" s="329">
        <v>888367</v>
      </c>
      <c r="I230" s="329">
        <v>888367</v>
      </c>
      <c r="J230" s="329">
        <v>888367</v>
      </c>
      <c r="K230" s="329">
        <v>888367</v>
      </c>
      <c r="L230" s="329">
        <v>888367</v>
      </c>
      <c r="M230" s="329">
        <v>888367</v>
      </c>
      <c r="N230" s="329">
        <v>888367</v>
      </c>
      <c r="O230" s="329">
        <v>888367</v>
      </c>
      <c r="P230" s="329">
        <v>888367</v>
      </c>
      <c r="Q230" s="329">
        <v>888367</v>
      </c>
      <c r="R230" s="329">
        <v>888367</v>
      </c>
      <c r="S230" s="329">
        <v>888367</v>
      </c>
      <c r="T230" s="329">
        <v>888367</v>
      </c>
      <c r="U230" s="329">
        <v>888367</v>
      </c>
      <c r="V230" s="329">
        <v>888367</v>
      </c>
      <c r="W230" s="329">
        <v>888367</v>
      </c>
      <c r="X230" s="329">
        <v>888367</v>
      </c>
      <c r="Y230" s="329">
        <v>888367</v>
      </c>
      <c r="Z230" s="329">
        <v>888367</v>
      </c>
      <c r="AA230" s="329">
        <v>888294</v>
      </c>
      <c r="AE230" s="391"/>
      <c r="AF230" s="90"/>
    </row>
    <row r="231" spans="1:72" ht="20.25" customHeight="1">
      <c r="B231" s="41"/>
      <c r="D231" s="88"/>
      <c r="E231" s="88"/>
      <c r="F231" s="88"/>
      <c r="G231" s="88"/>
    </row>
    <row r="232" spans="1:72" ht="20.25" hidden="1" customHeight="1" outlineLevel="1">
      <c r="B232" s="41"/>
      <c r="D232" s="88"/>
      <c r="E232" s="88"/>
      <c r="F232" s="88"/>
      <c r="G232" s="88"/>
    </row>
    <row r="233" spans="1:72" ht="20.25" hidden="1" customHeight="1" outlineLevel="1">
      <c r="B233" s="41"/>
      <c r="D233" s="88"/>
      <c r="E233" s="88"/>
      <c r="F233" s="88"/>
      <c r="G233" s="88"/>
    </row>
    <row r="234" spans="1:72" ht="20.25" hidden="1" customHeight="1" outlineLevel="1">
      <c r="B234" s="41"/>
      <c r="D234" s="88"/>
      <c r="E234" s="88"/>
      <c r="F234" s="88"/>
      <c r="G234" s="88"/>
    </row>
    <row r="235" spans="1:72" ht="20.25" hidden="1" customHeight="1" outlineLevel="1">
      <c r="A235" s="39"/>
      <c r="B235" s="41"/>
      <c r="D235" s="88"/>
      <c r="E235" s="88"/>
      <c r="F235" s="88"/>
      <c r="G235" s="88"/>
    </row>
    <row r="236" spans="1:72" ht="37.5" hidden="1" customHeight="1" outlineLevel="2" thickBot="1">
      <c r="A236" s="3" t="s">
        <v>820</v>
      </c>
      <c r="B236" s="14"/>
      <c r="C236" s="100"/>
      <c r="D236" s="358" t="s">
        <v>487</v>
      </c>
      <c r="E236" s="358" t="s">
        <v>902</v>
      </c>
      <c r="F236" s="358" t="s">
        <v>903</v>
      </c>
      <c r="G236" s="358" t="s">
        <v>571</v>
      </c>
      <c r="H236" s="358" t="s">
        <v>904</v>
      </c>
      <c r="I236" s="358" t="s">
        <v>492</v>
      </c>
      <c r="J236" s="358" t="s">
        <v>493</v>
      </c>
      <c r="K236" s="358" t="s">
        <v>494</v>
      </c>
      <c r="L236" s="358" t="s">
        <v>495</v>
      </c>
      <c r="M236" s="358" t="s">
        <v>496</v>
      </c>
      <c r="N236" s="358" t="s">
        <v>497</v>
      </c>
      <c r="O236" s="358" t="s">
        <v>498</v>
      </c>
      <c r="P236" s="358" t="s">
        <v>499</v>
      </c>
      <c r="Q236" s="358" t="s">
        <v>500</v>
      </c>
      <c r="R236" s="358" t="s">
        <v>501</v>
      </c>
      <c r="S236" s="358" t="s">
        <v>502</v>
      </c>
      <c r="T236" s="358" t="s">
        <v>503</v>
      </c>
      <c r="U236" s="358" t="s">
        <v>504</v>
      </c>
      <c r="V236" s="358" t="s">
        <v>505</v>
      </c>
      <c r="W236" s="358" t="s">
        <v>905</v>
      </c>
      <c r="X236" s="358" t="s">
        <v>507</v>
      </c>
      <c r="Y236" s="358" t="s">
        <v>508</v>
      </c>
      <c r="Z236" s="358" t="s">
        <v>509</v>
      </c>
      <c r="AA236" s="358" t="s">
        <v>510</v>
      </c>
    </row>
    <row r="237" spans="1:72" ht="10.15" hidden="1" customHeight="1" outlineLevel="2">
      <c r="A237" s="155"/>
      <c r="B237" s="18"/>
      <c r="C237" s="139"/>
      <c r="D237" s="88"/>
      <c r="E237" s="88"/>
      <c r="F237" s="88"/>
      <c r="G237" s="88"/>
    </row>
    <row r="238" spans="1:72" ht="10.15" hidden="1" customHeight="1" outlineLevel="2">
      <c r="A238" s="155"/>
      <c r="B238" s="18"/>
      <c r="C238" s="139"/>
      <c r="D238" s="88"/>
      <c r="E238" s="88"/>
      <c r="F238" s="88"/>
      <c r="G238" s="88"/>
    </row>
    <row r="239" spans="1:72" s="103" customFormat="1" ht="20.100000000000001" hidden="1" customHeight="1" outlineLevel="3">
      <c r="A239" s="40" t="s">
        <v>951</v>
      </c>
      <c r="B239" s="40"/>
      <c r="C239" s="40"/>
      <c r="D239" s="253">
        <v>19705</v>
      </c>
      <c r="E239" s="253">
        <v>18775</v>
      </c>
      <c r="F239" s="253">
        <v>18630</v>
      </c>
      <c r="G239" s="253">
        <v>19183</v>
      </c>
      <c r="H239" s="253">
        <v>20033</v>
      </c>
      <c r="I239" s="253">
        <v>18675</v>
      </c>
      <c r="J239" s="253">
        <v>18305</v>
      </c>
      <c r="K239" s="253">
        <v>17918</v>
      </c>
      <c r="L239" s="253">
        <v>17482</v>
      </c>
      <c r="M239" s="253">
        <v>21733</v>
      </c>
      <c r="N239" s="253">
        <v>19969</v>
      </c>
      <c r="O239" s="253">
        <v>19870</v>
      </c>
      <c r="P239" s="253">
        <v>20338</v>
      </c>
      <c r="Q239" s="253">
        <v>18552</v>
      </c>
      <c r="R239" s="253">
        <v>18362</v>
      </c>
      <c r="S239" s="253">
        <v>18649</v>
      </c>
      <c r="T239" s="253">
        <v>19023</v>
      </c>
      <c r="U239" s="253">
        <v>17431</v>
      </c>
      <c r="V239" s="253">
        <v>18153</v>
      </c>
      <c r="W239" s="253">
        <v>18172</v>
      </c>
      <c r="X239" s="253">
        <v>16776</v>
      </c>
      <c r="Y239" s="253">
        <v>18134</v>
      </c>
      <c r="Z239" s="253">
        <v>18201</v>
      </c>
      <c r="AA239" s="253">
        <v>18170</v>
      </c>
      <c r="AB239" s="253"/>
      <c r="AC239" s="253"/>
      <c r="AD239" s="253"/>
      <c r="AE239" s="253"/>
      <c r="AF239" s="253"/>
      <c r="AG239" s="253"/>
      <c r="AH239" s="253"/>
      <c r="AI239" s="253"/>
      <c r="AJ239" s="253"/>
      <c r="AK239" s="253"/>
      <c r="AL239" s="253"/>
      <c r="AM239" s="253"/>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row>
    <row r="240" spans="1:72" s="103" customFormat="1" ht="20.100000000000001" hidden="1" customHeight="1" outlineLevel="3">
      <c r="A240" s="40" t="s">
        <v>952</v>
      </c>
      <c r="D240" s="253">
        <v>7376</v>
      </c>
      <c r="E240" s="253">
        <v>7975</v>
      </c>
      <c r="F240" s="253">
        <v>7834</v>
      </c>
      <c r="G240" s="253">
        <v>7793</v>
      </c>
      <c r="H240" s="253">
        <v>4838</v>
      </c>
      <c r="I240" s="253">
        <v>5008</v>
      </c>
      <c r="J240" s="253">
        <v>4790</v>
      </c>
      <c r="K240" s="253">
        <v>4217</v>
      </c>
      <c r="L240" s="253">
        <v>3714</v>
      </c>
      <c r="M240" s="253">
        <v>-1846</v>
      </c>
      <c r="N240" s="253">
        <v>-1936</v>
      </c>
      <c r="O240" s="253">
        <v>-2195</v>
      </c>
      <c r="P240" s="253">
        <v>-2158</v>
      </c>
      <c r="Q240" s="253">
        <v>-934</v>
      </c>
      <c r="R240" s="253">
        <v>-137</v>
      </c>
      <c r="S240" s="253">
        <v>-48</v>
      </c>
      <c r="T240" s="253">
        <v>-347</v>
      </c>
      <c r="U240" s="253">
        <v>605</v>
      </c>
      <c r="V240" s="253">
        <v>1075</v>
      </c>
      <c r="W240" s="253">
        <v>988</v>
      </c>
      <c r="X240" s="253">
        <v>899</v>
      </c>
      <c r="Y240" s="253">
        <v>5271</v>
      </c>
      <c r="Z240" s="253">
        <v>5244</v>
      </c>
      <c r="AA240" s="253">
        <v>5509</v>
      </c>
      <c r="AB240" s="253"/>
      <c r="AC240" s="253"/>
      <c r="AD240" s="253"/>
      <c r="AE240" s="253"/>
      <c r="AF240" s="253"/>
      <c r="AG240" s="253"/>
      <c r="AH240" s="253"/>
      <c r="AI240" s="253"/>
      <c r="AJ240" s="253"/>
      <c r="AK240" s="253"/>
      <c r="AL240" s="253"/>
      <c r="AM240" s="253"/>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row>
    <row r="241" spans="1:72" s="103" customFormat="1" ht="20.100000000000001" hidden="1" customHeight="1" outlineLevel="3">
      <c r="A241" s="40" t="s">
        <v>823</v>
      </c>
      <c r="D241" s="253">
        <v>6275</v>
      </c>
      <c r="E241" s="253">
        <v>6969</v>
      </c>
      <c r="F241" s="253">
        <v>6758</v>
      </c>
      <c r="G241" s="253">
        <v>6658</v>
      </c>
      <c r="H241" s="253">
        <v>3765</v>
      </c>
      <c r="I241" s="253">
        <v>4136</v>
      </c>
      <c r="J241" s="253">
        <v>4152</v>
      </c>
      <c r="K241" s="253">
        <v>3664</v>
      </c>
      <c r="L241" s="253">
        <v>3176</v>
      </c>
      <c r="M241" s="253">
        <v>-2109</v>
      </c>
      <c r="N241" s="253">
        <v>-2113</v>
      </c>
      <c r="O241" s="253" t="s">
        <v>195</v>
      </c>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row>
    <row r="242" spans="1:72" ht="10.15" hidden="1" customHeight="1" outlineLevel="2">
      <c r="B242" s="39"/>
      <c r="C242" s="39"/>
      <c r="D242" s="88"/>
      <c r="E242" s="88"/>
      <c r="F242" s="88"/>
      <c r="G242" s="88"/>
    </row>
    <row r="243" spans="1:72" ht="10.15" hidden="1" customHeight="1" outlineLevel="3">
      <c r="D243" s="88"/>
      <c r="E243" s="88"/>
      <c r="F243" s="88"/>
      <c r="G243" s="88"/>
    </row>
    <row r="244" spans="1:72" ht="20.100000000000001" hidden="1" customHeight="1" outlineLevel="3">
      <c r="A244" s="40" t="s">
        <v>953</v>
      </c>
      <c r="D244" s="322">
        <v>12.4</v>
      </c>
      <c r="E244" s="322">
        <v>10.5</v>
      </c>
      <c r="F244" s="322">
        <v>8</v>
      </c>
      <c r="G244" s="322">
        <v>9</v>
      </c>
      <c r="H244" s="322">
        <v>20.8</v>
      </c>
      <c r="I244" s="322">
        <v>19.2</v>
      </c>
      <c r="J244" s="322">
        <v>17.399999999999999</v>
      </c>
      <c r="K244" s="322">
        <v>19.5</v>
      </c>
      <c r="L244" s="322">
        <v>10.9</v>
      </c>
      <c r="M244" s="322">
        <v>28.8</v>
      </c>
      <c r="N244" s="322">
        <v>23.5</v>
      </c>
      <c r="O244" s="322">
        <v>22.7</v>
      </c>
      <c r="P244" s="322">
        <v>7.3</v>
      </c>
      <c r="Q244" s="322">
        <v>5.5</v>
      </c>
      <c r="R244" s="322">
        <v>3.9</v>
      </c>
      <c r="S244" s="322">
        <v>4</v>
      </c>
      <c r="T244" s="322">
        <v>8.3000000000000007</v>
      </c>
      <c r="U244" s="322">
        <v>5.9</v>
      </c>
      <c r="V244" s="322">
        <v>6.3</v>
      </c>
      <c r="W244" s="322">
        <v>7.1</v>
      </c>
      <c r="X244" s="322">
        <v>11</v>
      </c>
      <c r="Y244" s="322">
        <v>8</v>
      </c>
      <c r="Z244" s="322">
        <v>6.4</v>
      </c>
      <c r="AA244" s="322">
        <v>6.7</v>
      </c>
    </row>
    <row r="245" spans="1:72" s="274" customFormat="1" ht="20.100000000000001" hidden="1" customHeight="1" outlineLevel="3">
      <c r="A245" s="40" t="s">
        <v>954</v>
      </c>
      <c r="B245" s="427"/>
      <c r="C245" s="427"/>
      <c r="D245" s="322"/>
      <c r="E245" s="322"/>
      <c r="F245" s="322"/>
      <c r="G245" s="322"/>
      <c r="H245" s="322">
        <v>17.899999999999999</v>
      </c>
      <c r="I245" s="322">
        <v>18.399999999999999</v>
      </c>
      <c r="J245" s="322">
        <v>18.899999999999999</v>
      </c>
      <c r="K245" s="322">
        <v>19.5</v>
      </c>
      <c r="L245" s="322">
        <v>9</v>
      </c>
      <c r="M245" s="322">
        <v>29</v>
      </c>
      <c r="N245" s="322">
        <v>25.8</v>
      </c>
      <c r="O245" s="322">
        <v>22.7</v>
      </c>
      <c r="P245" s="322">
        <v>22.5</v>
      </c>
      <c r="Q245" s="322">
        <v>-0.7</v>
      </c>
      <c r="R245" s="322">
        <v>3.2</v>
      </c>
      <c r="S245" s="322">
        <v>4</v>
      </c>
      <c r="T245" s="322">
        <v>4</v>
      </c>
      <c r="U245" s="322">
        <v>4.3</v>
      </c>
      <c r="V245" s="322">
        <v>6.4</v>
      </c>
      <c r="W245" s="322">
        <v>7.1</v>
      </c>
      <c r="X245" s="322">
        <v>7.7</v>
      </c>
      <c r="Y245" s="322">
        <v>8.8000000000000007</v>
      </c>
      <c r="Z245" s="322">
        <v>7</v>
      </c>
      <c r="AA245" s="322">
        <v>6.7</v>
      </c>
      <c r="AB245" s="273"/>
      <c r="AC245" s="273"/>
      <c r="AD245" s="273"/>
      <c r="AE245" s="273"/>
      <c r="AF245" s="273"/>
      <c r="AG245" s="273"/>
      <c r="AH245" s="273"/>
      <c r="AI245" s="273"/>
      <c r="AJ245" s="273"/>
      <c r="AK245" s="273"/>
      <c r="AL245" s="273"/>
      <c r="AM245" s="273"/>
      <c r="AN245" s="273"/>
      <c r="AO245" s="273"/>
      <c r="AP245" s="273"/>
      <c r="AQ245" s="273"/>
      <c r="AR245" s="273"/>
      <c r="AS245" s="273"/>
      <c r="AT245" s="273"/>
      <c r="AU245" s="273"/>
      <c r="AV245" s="273"/>
      <c r="AW245" s="273"/>
      <c r="AX245" s="273"/>
      <c r="AY245" s="273"/>
      <c r="AZ245" s="273"/>
      <c r="BA245" s="273"/>
      <c r="BB245" s="273"/>
      <c r="BC245" s="273"/>
      <c r="BD245" s="273"/>
      <c r="BE245" s="273"/>
      <c r="BF245" s="273"/>
      <c r="BG245" s="273"/>
      <c r="BH245" s="273"/>
      <c r="BI245" s="273"/>
      <c r="BJ245" s="273"/>
      <c r="BK245" s="273"/>
      <c r="BL245" s="273"/>
      <c r="BM245" s="273"/>
      <c r="BN245" s="273"/>
      <c r="BO245" s="273"/>
      <c r="BP245" s="273"/>
      <c r="BQ245" s="273"/>
      <c r="BR245" s="273"/>
      <c r="BS245" s="273"/>
      <c r="BT245" s="273"/>
    </row>
    <row r="246" spans="1:72" ht="10.15" hidden="1" customHeight="1" outlineLevel="3">
      <c r="C246" s="103"/>
      <c r="D246" s="322"/>
      <c r="E246" s="322"/>
      <c r="F246" s="322"/>
      <c r="G246" s="322"/>
      <c r="H246" s="322"/>
      <c r="I246" s="322"/>
      <c r="J246" s="322"/>
      <c r="K246" s="322"/>
      <c r="L246" s="322"/>
      <c r="M246" s="322"/>
      <c r="N246" s="322"/>
      <c r="O246" s="322"/>
      <c r="P246" s="322"/>
      <c r="Q246" s="322"/>
      <c r="R246" s="322"/>
      <c r="S246" s="322"/>
      <c r="T246" s="322"/>
      <c r="U246" s="322"/>
      <c r="V246" s="322"/>
      <c r="W246" s="322"/>
      <c r="X246" s="322"/>
      <c r="Y246" s="322"/>
      <c r="Z246" s="322"/>
      <c r="AA246" s="322"/>
    </row>
    <row r="247" spans="1:72" ht="20.100000000000001" hidden="1" customHeight="1" outlineLevel="3">
      <c r="A247" s="40" t="s">
        <v>955</v>
      </c>
      <c r="D247" s="322">
        <v>16.899999999999999</v>
      </c>
      <c r="E247" s="322">
        <v>13.5</v>
      </c>
      <c r="F247" s="322">
        <v>10</v>
      </c>
      <c r="G247" s="322">
        <v>12</v>
      </c>
      <c r="H247" s="322">
        <v>30.9</v>
      </c>
      <c r="I247" s="322">
        <v>28.7</v>
      </c>
      <c r="J247" s="322">
        <v>26.4</v>
      </c>
      <c r="K247" s="322">
        <v>30</v>
      </c>
      <c r="L247" s="322">
        <v>13.2</v>
      </c>
      <c r="M247" s="322">
        <v>40.700000000000003</v>
      </c>
      <c r="N247" s="322">
        <v>34.799999999999997</v>
      </c>
      <c r="O247" s="322">
        <v>33.4</v>
      </c>
      <c r="P247" s="322">
        <v>7.4</v>
      </c>
      <c r="Q247" s="322">
        <v>5.4</v>
      </c>
      <c r="R247" s="322">
        <v>3.6</v>
      </c>
      <c r="S247" s="322">
        <v>3.7</v>
      </c>
      <c r="T247" s="322">
        <v>8.1999999999999993</v>
      </c>
      <c r="U247" s="322">
        <v>3.9</v>
      </c>
      <c r="V247" s="322">
        <v>5.4</v>
      </c>
      <c r="W247" s="322">
        <v>6.6</v>
      </c>
      <c r="X247" s="322">
        <v>10.7</v>
      </c>
      <c r="Y247" s="322">
        <v>8.3000000000000007</v>
      </c>
      <c r="Z247" s="322">
        <v>6.5</v>
      </c>
      <c r="AA247" s="322">
        <v>6.8</v>
      </c>
    </row>
    <row r="248" spans="1:72" s="274" customFormat="1" ht="20.100000000000001" hidden="1" customHeight="1" outlineLevel="3">
      <c r="A248" s="40" t="s">
        <v>956</v>
      </c>
      <c r="B248" s="427"/>
      <c r="C248" s="427"/>
      <c r="D248" s="322"/>
      <c r="E248" s="322"/>
      <c r="F248" s="322"/>
      <c r="G248" s="322"/>
      <c r="H248" s="322">
        <v>26.8</v>
      </c>
      <c r="I248" s="322">
        <v>28.2</v>
      </c>
      <c r="J248" s="322">
        <v>29</v>
      </c>
      <c r="K248" s="322">
        <v>30</v>
      </c>
      <c r="L248" s="322">
        <v>11.1</v>
      </c>
      <c r="M248" s="322">
        <v>41.1</v>
      </c>
      <c r="N248" s="322">
        <v>37.299999999999997</v>
      </c>
      <c r="O248" s="322">
        <v>33.4</v>
      </c>
      <c r="P248" s="322">
        <v>33.200000000000003</v>
      </c>
      <c r="Q248" s="322">
        <v>-1.8</v>
      </c>
      <c r="R248" s="322">
        <v>2.8</v>
      </c>
      <c r="S248" s="322">
        <v>3.7</v>
      </c>
      <c r="T248" s="322">
        <v>3.6</v>
      </c>
      <c r="U248" s="322">
        <v>3</v>
      </c>
      <c r="V248" s="322">
        <v>5.9</v>
      </c>
      <c r="W248" s="322">
        <v>6.6</v>
      </c>
      <c r="X248" s="322">
        <v>7.1</v>
      </c>
      <c r="Y248" s="322">
        <v>9.9</v>
      </c>
      <c r="Z248" s="322">
        <v>7.2</v>
      </c>
      <c r="AA248" s="322">
        <v>6.8</v>
      </c>
      <c r="AB248" s="273"/>
      <c r="AC248" s="273"/>
      <c r="AD248" s="273"/>
      <c r="AE248" s="273"/>
      <c r="AF248" s="273"/>
      <c r="AG248" s="273"/>
      <c r="AH248" s="273"/>
      <c r="AI248" s="273"/>
      <c r="AJ248" s="273"/>
      <c r="AK248" s="273"/>
      <c r="AL248" s="273"/>
      <c r="AM248" s="273"/>
      <c r="AN248" s="273"/>
      <c r="AO248" s="273"/>
      <c r="AP248" s="273"/>
      <c r="AQ248" s="273"/>
      <c r="AR248" s="273"/>
      <c r="AS248" s="273"/>
      <c r="AT248" s="273"/>
      <c r="AU248" s="273"/>
      <c r="AV248" s="273"/>
      <c r="AW248" s="273"/>
      <c r="AX248" s="273"/>
      <c r="AY248" s="273"/>
      <c r="AZ248" s="273"/>
      <c r="BA248" s="273"/>
      <c r="BB248" s="273"/>
      <c r="BC248" s="273"/>
      <c r="BD248" s="273"/>
      <c r="BE248" s="273"/>
      <c r="BF248" s="273"/>
      <c r="BG248" s="273"/>
      <c r="BH248" s="273"/>
      <c r="BI248" s="273"/>
      <c r="BJ248" s="273"/>
      <c r="BK248" s="273"/>
      <c r="BL248" s="273"/>
      <c r="BM248" s="273"/>
      <c r="BN248" s="273"/>
      <c r="BO248" s="273"/>
      <c r="BP248" s="273"/>
      <c r="BQ248" s="273"/>
      <c r="BR248" s="273"/>
      <c r="BS248" s="273"/>
      <c r="BT248" s="273"/>
    </row>
    <row r="249" spans="1:72" ht="10.15" hidden="1" customHeight="1" outlineLevel="3">
      <c r="C249" s="103"/>
      <c r="D249" s="88"/>
      <c r="E249" s="88"/>
      <c r="F249" s="88"/>
      <c r="G249" s="88"/>
    </row>
    <row r="250" spans="1:72" s="64" customFormat="1" ht="20.100000000000001" hidden="1" customHeight="1" outlineLevel="3">
      <c r="A250" s="64" t="s">
        <v>957</v>
      </c>
      <c r="D250" s="170">
        <v>2.8</v>
      </c>
      <c r="E250" s="170">
        <v>3.6</v>
      </c>
      <c r="F250" s="170">
        <v>4.0999999999999996</v>
      </c>
      <c r="G250" s="170">
        <v>3.9</v>
      </c>
      <c r="H250" s="170">
        <v>1.9</v>
      </c>
      <c r="I250" s="170">
        <v>2.5</v>
      </c>
      <c r="J250" s="170">
        <v>2.7</v>
      </c>
      <c r="K250" s="170">
        <v>2.2999999999999998</v>
      </c>
      <c r="L250" s="170">
        <v>1.8</v>
      </c>
      <c r="M250" s="170">
        <v>-1.2</v>
      </c>
      <c r="N250" s="170">
        <v>-1.5</v>
      </c>
      <c r="O250" s="170">
        <v>-1.7</v>
      </c>
      <c r="P250" s="170">
        <v>-1.5</v>
      </c>
      <c r="Q250" s="170">
        <v>-0.8</v>
      </c>
      <c r="R250" s="170">
        <v>-0.1</v>
      </c>
      <c r="S250" s="170">
        <v>0</v>
      </c>
      <c r="T250" s="170">
        <v>-0.2</v>
      </c>
      <c r="U250" s="170">
        <v>0.5</v>
      </c>
      <c r="V250" s="170">
        <v>0.9</v>
      </c>
      <c r="W250" s="170">
        <v>0.8</v>
      </c>
      <c r="X250" s="170">
        <v>0.4</v>
      </c>
      <c r="Y250" s="170">
        <v>3.2</v>
      </c>
      <c r="Z250" s="170">
        <v>3.7</v>
      </c>
      <c r="AA250" s="170">
        <v>3.6</v>
      </c>
      <c r="AB250" s="322"/>
      <c r="AC250" s="322"/>
      <c r="AD250" s="322"/>
      <c r="AE250" s="322"/>
      <c r="AF250" s="322"/>
      <c r="AG250" s="322"/>
      <c r="AH250" s="322"/>
      <c r="AI250" s="322"/>
      <c r="AJ250" s="322"/>
      <c r="AK250" s="322"/>
      <c r="AL250" s="322"/>
      <c r="AM250" s="322"/>
      <c r="AN250" s="322"/>
      <c r="AO250" s="322"/>
      <c r="AP250" s="322"/>
      <c r="AQ250" s="322"/>
      <c r="AR250" s="322"/>
      <c r="AS250" s="322"/>
      <c r="AT250" s="322"/>
      <c r="AU250" s="322"/>
      <c r="AV250" s="322"/>
      <c r="AW250" s="322"/>
      <c r="AX250" s="322"/>
      <c r="AY250" s="322"/>
      <c r="AZ250" s="322"/>
      <c r="BA250" s="322"/>
      <c r="BB250" s="322"/>
      <c r="BC250" s="322"/>
      <c r="BD250" s="322"/>
      <c r="BE250" s="322"/>
      <c r="BF250" s="322"/>
      <c r="BG250" s="322"/>
      <c r="BH250" s="322"/>
      <c r="BI250" s="322"/>
      <c r="BJ250" s="322"/>
      <c r="BK250" s="322"/>
      <c r="BL250" s="322"/>
      <c r="BM250" s="322"/>
      <c r="BN250" s="322"/>
      <c r="BO250" s="322"/>
      <c r="BP250" s="322"/>
      <c r="BQ250" s="322"/>
      <c r="BR250" s="322"/>
      <c r="BS250" s="322"/>
      <c r="BT250" s="322"/>
    </row>
    <row r="251" spans="1:72" ht="20.100000000000001" hidden="1" customHeight="1" outlineLevel="3">
      <c r="A251" s="40" t="s">
        <v>958</v>
      </c>
      <c r="D251" s="322">
        <v>2.4</v>
      </c>
      <c r="E251" s="322">
        <v>3.2</v>
      </c>
      <c r="F251" s="322">
        <v>3.5</v>
      </c>
      <c r="G251" s="322">
        <v>3.4</v>
      </c>
      <c r="H251" s="322">
        <v>1.5</v>
      </c>
      <c r="I251" s="322">
        <v>2</v>
      </c>
      <c r="J251" s="322">
        <v>2.4</v>
      </c>
      <c r="K251" s="322">
        <v>2</v>
      </c>
      <c r="L251" s="322">
        <v>1.6</v>
      </c>
      <c r="M251" s="322">
        <v>-1.3</v>
      </c>
      <c r="N251" s="322">
        <v>-1.7</v>
      </c>
      <c r="O251" s="339" t="s">
        <v>195</v>
      </c>
      <c r="P251" s="339"/>
      <c r="Q251" s="339"/>
      <c r="R251" s="339"/>
      <c r="S251" s="339"/>
      <c r="T251" s="339"/>
      <c r="U251" s="339"/>
      <c r="V251" s="339"/>
      <c r="W251" s="339"/>
      <c r="X251" s="339"/>
      <c r="Y251" s="339"/>
      <c r="Z251" s="339"/>
      <c r="AA251" s="339"/>
    </row>
    <row r="252" spans="1:72" ht="10.15" hidden="1" customHeight="1" outlineLevel="3">
      <c r="D252" s="88"/>
      <c r="E252" s="88"/>
      <c r="F252" s="88"/>
      <c r="G252" s="88"/>
    </row>
    <row r="253" spans="1:72" ht="20.100000000000001" hidden="1" customHeight="1" outlineLevel="3">
      <c r="A253" s="40" t="s">
        <v>959</v>
      </c>
      <c r="D253" s="322">
        <v>9.3000000000000007</v>
      </c>
      <c r="E253" s="322">
        <v>8.1</v>
      </c>
      <c r="F253" s="322">
        <v>5.9</v>
      </c>
      <c r="G253" s="322">
        <v>6.7</v>
      </c>
      <c r="H253" s="322">
        <v>45.6</v>
      </c>
      <c r="I253" s="322">
        <v>28.7</v>
      </c>
      <c r="J253" s="322">
        <v>21.7</v>
      </c>
      <c r="K253" s="322">
        <v>19.899999999999999</v>
      </c>
      <c r="L253" s="322">
        <v>10.9</v>
      </c>
      <c r="M253" s="322">
        <v>63.7</v>
      </c>
      <c r="N253" s="322">
        <v>36.200000000000003</v>
      </c>
      <c r="O253" s="322">
        <v>27.6</v>
      </c>
      <c r="P253" s="322">
        <v>9.5</v>
      </c>
      <c r="Q253" s="322">
        <v>5.6</v>
      </c>
      <c r="R253" s="322">
        <v>3.9</v>
      </c>
      <c r="S253" s="322">
        <v>4.5999999999999996</v>
      </c>
      <c r="T253" s="322">
        <v>13.2</v>
      </c>
      <c r="U253" s="322">
        <v>6.8</v>
      </c>
      <c r="V253" s="322">
        <v>8.6999999999999993</v>
      </c>
      <c r="W253" s="322">
        <v>8.6999999999999993</v>
      </c>
      <c r="X253" s="322">
        <v>14.5</v>
      </c>
      <c r="Y253" s="322">
        <v>12.4</v>
      </c>
      <c r="Z253" s="322">
        <v>9.8000000000000007</v>
      </c>
      <c r="AA253" s="322">
        <v>10</v>
      </c>
    </row>
    <row r="254" spans="1:72" ht="20.100000000000001" hidden="1" customHeight="1" outlineLevel="3">
      <c r="A254" s="40" t="s">
        <v>960</v>
      </c>
      <c r="D254" s="322">
        <v>6.4</v>
      </c>
      <c r="E254" s="322">
        <v>6.2</v>
      </c>
      <c r="F254" s="322">
        <v>4.5999999999999996</v>
      </c>
      <c r="G254" s="322">
        <v>5.3</v>
      </c>
      <c r="H254" s="322">
        <v>38.1</v>
      </c>
      <c r="I254" s="322">
        <v>23.2</v>
      </c>
      <c r="J254" s="322">
        <v>17</v>
      </c>
      <c r="K254" s="322">
        <v>15.7</v>
      </c>
      <c r="L254" s="322">
        <v>8.6</v>
      </c>
      <c r="M254" s="322">
        <v>48.4</v>
      </c>
      <c r="N254" s="322">
        <v>27.8</v>
      </c>
      <c r="O254" s="322">
        <v>21.5</v>
      </c>
      <c r="P254" s="322">
        <v>8.6</v>
      </c>
      <c r="Q254" s="322">
        <v>5.2</v>
      </c>
      <c r="R254" s="322">
        <v>3.6</v>
      </c>
      <c r="S254" s="322">
        <v>4.0999999999999996</v>
      </c>
      <c r="T254" s="322">
        <v>11.5</v>
      </c>
      <c r="U254" s="322">
        <v>6</v>
      </c>
      <c r="V254" s="322">
        <v>7.8</v>
      </c>
      <c r="W254" s="322">
        <v>7.8</v>
      </c>
      <c r="X254" s="322">
        <v>14</v>
      </c>
      <c r="Y254" s="322">
        <v>11.9</v>
      </c>
      <c r="Z254" s="322">
        <v>9.1</v>
      </c>
      <c r="AA254" s="322">
        <v>9.1999999999999993</v>
      </c>
    </row>
    <row r="255" spans="1:72" ht="20.100000000000001" hidden="1" customHeight="1" outlineLevel="3">
      <c r="A255" s="40" t="s">
        <v>961</v>
      </c>
      <c r="D255" s="339">
        <v>26.2</v>
      </c>
      <c r="E255" s="339">
        <v>17.8</v>
      </c>
      <c r="F255" s="339">
        <v>16.600000000000001</v>
      </c>
      <c r="G255" s="339">
        <v>18.8</v>
      </c>
      <c r="H255" s="339">
        <v>42.3</v>
      </c>
      <c r="I255" s="339">
        <v>32.700000000000003</v>
      </c>
      <c r="J255" s="339">
        <v>31.1</v>
      </c>
      <c r="K255" s="339">
        <v>42.9</v>
      </c>
      <c r="L255" s="339">
        <v>45</v>
      </c>
      <c r="M255" s="339">
        <v>-74.2</v>
      </c>
      <c r="N255" s="339">
        <v>-60.9</v>
      </c>
      <c r="O255" s="339">
        <v>-59.7</v>
      </c>
      <c r="P255" s="339">
        <v>-46.3</v>
      </c>
      <c r="Q255" s="339">
        <v>-64.099999999999994</v>
      </c>
      <c r="R255" s="339">
        <v>-397.1</v>
      </c>
      <c r="S255" s="339">
        <v>-1503.4</v>
      </c>
      <c r="T255" s="339">
        <v>-360.9</v>
      </c>
      <c r="U255" s="339">
        <v>159.1</v>
      </c>
      <c r="V255" s="339">
        <v>73.3</v>
      </c>
      <c r="W255" s="339">
        <v>8.39</v>
      </c>
      <c r="X255" s="339">
        <v>196.4</v>
      </c>
      <c r="Y255" s="339">
        <v>28.1</v>
      </c>
      <c r="Z255" s="339">
        <v>24.9</v>
      </c>
      <c r="AA255" s="339">
        <v>26.8</v>
      </c>
    </row>
    <row r="256" spans="1:72" s="64" customFormat="1" ht="40.15" hidden="1" customHeight="1" outlineLevel="3">
      <c r="A256" s="666" t="s">
        <v>833</v>
      </c>
      <c r="B256" s="666"/>
      <c r="C256" s="666"/>
      <c r="D256" s="322">
        <v>30.8</v>
      </c>
      <c r="E256" s="322">
        <v>20.399999999999999</v>
      </c>
      <c r="F256" s="322">
        <v>19.3</v>
      </c>
      <c r="G256" s="322">
        <v>22.1</v>
      </c>
      <c r="H256" s="322">
        <v>54.4</v>
      </c>
      <c r="I256" s="322">
        <v>39.6</v>
      </c>
      <c r="J256" s="322">
        <v>35.799999999999997</v>
      </c>
      <c r="K256" s="322">
        <v>49.3</v>
      </c>
      <c r="L256" s="322">
        <v>52.6</v>
      </c>
      <c r="M256" s="322">
        <v>-65</v>
      </c>
      <c r="N256" s="322">
        <v>-55.8</v>
      </c>
      <c r="O256" s="339" t="s">
        <v>195</v>
      </c>
      <c r="P256" s="339"/>
      <c r="Q256" s="339"/>
      <c r="R256" s="339"/>
      <c r="S256" s="339"/>
      <c r="T256" s="339"/>
      <c r="U256" s="339"/>
      <c r="V256" s="339"/>
      <c r="W256" s="339"/>
      <c r="X256" s="339"/>
      <c r="Y256" s="339"/>
      <c r="Z256" s="339"/>
      <c r="AA256" s="339"/>
      <c r="AB256" s="322"/>
      <c r="AC256" s="322"/>
      <c r="AD256" s="322"/>
      <c r="AE256" s="322"/>
      <c r="AF256" s="322"/>
      <c r="AG256" s="322"/>
      <c r="AH256" s="322"/>
      <c r="AI256" s="322"/>
      <c r="AJ256" s="322"/>
      <c r="AK256" s="322"/>
      <c r="AL256" s="322"/>
      <c r="AM256" s="322"/>
      <c r="AN256" s="322"/>
      <c r="AO256" s="322"/>
      <c r="AP256" s="322"/>
      <c r="AQ256" s="322"/>
      <c r="AR256" s="322"/>
      <c r="AS256" s="322"/>
      <c r="AT256" s="322"/>
      <c r="AU256" s="322"/>
      <c r="AV256" s="322"/>
      <c r="AW256" s="322"/>
      <c r="AX256" s="322"/>
      <c r="AY256" s="322"/>
      <c r="AZ256" s="322"/>
      <c r="BA256" s="322"/>
      <c r="BB256" s="322"/>
      <c r="BC256" s="322"/>
      <c r="BD256" s="322"/>
      <c r="BE256" s="322"/>
      <c r="BF256" s="322"/>
      <c r="BG256" s="322"/>
      <c r="BH256" s="322"/>
      <c r="BI256" s="322"/>
      <c r="BJ256" s="322"/>
      <c r="BK256" s="322"/>
      <c r="BL256" s="322"/>
      <c r="BM256" s="322"/>
      <c r="BN256" s="322"/>
      <c r="BO256" s="322"/>
      <c r="BP256" s="322"/>
      <c r="BQ256" s="322"/>
      <c r="BR256" s="322"/>
      <c r="BS256" s="322"/>
      <c r="BT256" s="322"/>
    </row>
    <row r="257" spans="1:27" ht="10.15" hidden="1" customHeight="1" outlineLevel="2">
      <c r="D257" s="88"/>
      <c r="E257" s="88"/>
      <c r="F257" s="88"/>
      <c r="G257" s="88"/>
    </row>
    <row r="258" spans="1:27" ht="20.100000000000001" hidden="1" customHeight="1" outlineLevel="3">
      <c r="A258" s="40" t="s">
        <v>962</v>
      </c>
      <c r="D258" s="88">
        <v>69</v>
      </c>
      <c r="E258" s="88">
        <v>82</v>
      </c>
      <c r="F258" s="88">
        <v>81</v>
      </c>
      <c r="G258" s="88">
        <v>77</v>
      </c>
      <c r="H258" s="88">
        <v>40</v>
      </c>
      <c r="I258" s="88">
        <v>44</v>
      </c>
      <c r="J258" s="88">
        <v>42</v>
      </c>
      <c r="K258" s="88">
        <v>39</v>
      </c>
      <c r="L258" s="88">
        <v>35</v>
      </c>
      <c r="M258" s="88">
        <v>-12</v>
      </c>
      <c r="N258" s="88">
        <v>-14</v>
      </c>
      <c r="O258" s="88">
        <v>-16</v>
      </c>
      <c r="P258" s="88">
        <v>-15</v>
      </c>
      <c r="Q258" s="88">
        <v>-7</v>
      </c>
      <c r="R258" s="88">
        <v>-1</v>
      </c>
      <c r="S258" s="88">
        <v>0</v>
      </c>
      <c r="T258" s="88">
        <v>-2</v>
      </c>
      <c r="U258" s="88">
        <v>5</v>
      </c>
      <c r="V258" s="88">
        <v>8</v>
      </c>
      <c r="W258" s="88">
        <v>7</v>
      </c>
      <c r="X258" s="88">
        <v>7</v>
      </c>
      <c r="Y258" s="88">
        <v>44</v>
      </c>
      <c r="Z258" s="88">
        <v>43</v>
      </c>
      <c r="AA258" s="88">
        <v>46</v>
      </c>
    </row>
    <row r="259" spans="1:27" ht="20.100000000000001" hidden="1" customHeight="1" outlineLevel="3">
      <c r="A259" s="40" t="s">
        <v>963</v>
      </c>
      <c r="D259" s="88">
        <v>43</v>
      </c>
      <c r="E259" s="88">
        <v>43</v>
      </c>
      <c r="F259" s="88">
        <v>43</v>
      </c>
      <c r="G259" s="88">
        <v>43</v>
      </c>
      <c r="H259" s="88">
        <v>52</v>
      </c>
      <c r="I259" s="88">
        <v>52</v>
      </c>
      <c r="J259" s="88">
        <v>52</v>
      </c>
      <c r="K259" s="88">
        <v>51</v>
      </c>
      <c r="L259" s="88">
        <v>47</v>
      </c>
      <c r="M259" s="88">
        <v>61</v>
      </c>
      <c r="N259" s="88">
        <v>61</v>
      </c>
      <c r="O259" s="88">
        <v>61</v>
      </c>
      <c r="P259" s="88">
        <v>62</v>
      </c>
      <c r="Q259" s="88">
        <v>63</v>
      </c>
      <c r="R259" s="88">
        <v>62</v>
      </c>
      <c r="S259" s="88">
        <v>62</v>
      </c>
      <c r="T259" s="88">
        <v>64</v>
      </c>
      <c r="U259" s="88">
        <v>63</v>
      </c>
      <c r="V259" s="88">
        <v>62</v>
      </c>
      <c r="W259" s="88">
        <v>61</v>
      </c>
      <c r="X259" s="88">
        <v>58</v>
      </c>
      <c r="Y259" s="88">
        <v>55</v>
      </c>
      <c r="Z259" s="88">
        <v>55</v>
      </c>
      <c r="AA259" s="88">
        <v>54</v>
      </c>
    </row>
    <row r="260" spans="1:27" ht="10.15" hidden="1" customHeight="1" outlineLevel="2">
      <c r="D260" s="88"/>
      <c r="E260" s="88"/>
      <c r="F260" s="88"/>
      <c r="G260" s="88"/>
    </row>
    <row r="261" spans="1:27" hidden="1" outlineLevel="2"/>
    <row r="262" spans="1:27" hidden="1" outlineLevel="2"/>
    <row r="263" spans="1:27" ht="20.100000000000001" hidden="1" customHeight="1" outlineLevel="3">
      <c r="A263" s="40" t="s">
        <v>836</v>
      </c>
      <c r="D263" s="88">
        <v>9606</v>
      </c>
      <c r="E263" s="88">
        <v>9640</v>
      </c>
      <c r="F263" s="88">
        <v>9611</v>
      </c>
      <c r="G263" s="88">
        <v>9532</v>
      </c>
      <c r="H263" s="253">
        <v>9054</v>
      </c>
      <c r="I263" s="253">
        <v>8938</v>
      </c>
      <c r="J263" s="253">
        <v>8888</v>
      </c>
      <c r="K263" s="253">
        <v>8821</v>
      </c>
      <c r="L263" s="253">
        <v>8431</v>
      </c>
      <c r="M263" s="253"/>
      <c r="N263" s="253"/>
      <c r="O263" s="253"/>
      <c r="P263" s="253"/>
      <c r="Q263" s="253"/>
      <c r="R263" s="253"/>
      <c r="S263" s="253"/>
      <c r="T263" s="253"/>
      <c r="U263" s="253"/>
      <c r="V263" s="253"/>
      <c r="W263" s="253"/>
      <c r="X263" s="253"/>
      <c r="Y263" s="253"/>
      <c r="Z263" s="253"/>
      <c r="AA263" s="253"/>
    </row>
    <row r="264" spans="1:27" ht="20.100000000000001" hidden="1" customHeight="1" outlineLevel="3">
      <c r="A264" s="40" t="s">
        <v>964</v>
      </c>
      <c r="D264" s="88"/>
      <c r="E264" s="88"/>
      <c r="F264" s="88"/>
      <c r="G264" s="88"/>
      <c r="H264" s="253">
        <v>8335</v>
      </c>
      <c r="I264" s="253">
        <v>8353</v>
      </c>
      <c r="J264" s="253">
        <v>8364</v>
      </c>
      <c r="K264" s="253">
        <v>8329</v>
      </c>
      <c r="L264" s="253">
        <v>8037</v>
      </c>
      <c r="M264" s="253">
        <v>8056</v>
      </c>
      <c r="N264" s="253">
        <v>8053</v>
      </c>
      <c r="O264" s="253">
        <v>8009</v>
      </c>
      <c r="P264" s="253">
        <v>7737</v>
      </c>
      <c r="Q264" s="253">
        <v>7830</v>
      </c>
      <c r="R264" s="253">
        <v>7959</v>
      </c>
      <c r="S264" s="253">
        <v>7994</v>
      </c>
      <c r="T264" s="253">
        <v>8136</v>
      </c>
      <c r="U264" s="253">
        <v>8205</v>
      </c>
      <c r="V264" s="253">
        <v>8387</v>
      </c>
      <c r="W264" s="253">
        <v>8507</v>
      </c>
      <c r="X264" s="253">
        <v>8748</v>
      </c>
      <c r="Y264" s="253">
        <v>8811</v>
      </c>
      <c r="Z264" s="253">
        <v>8843</v>
      </c>
      <c r="AA264" s="253">
        <v>8767</v>
      </c>
    </row>
    <row r="265" spans="1:27" ht="10.15" hidden="1" customHeight="1" outlineLevel="2">
      <c r="D265" s="88"/>
      <c r="E265" s="88"/>
      <c r="F265" s="88"/>
      <c r="G265" s="88"/>
    </row>
    <row r="266" spans="1:27" ht="20.100000000000001" customHeight="1" collapsed="1">
      <c r="D266" s="88"/>
      <c r="E266" s="88"/>
      <c r="F266" s="88"/>
      <c r="G266" s="88"/>
    </row>
    <row r="267" spans="1:27" ht="20.100000000000001" customHeight="1">
      <c r="A267" s="40" t="s">
        <v>965</v>
      </c>
      <c r="D267" s="88"/>
      <c r="E267" s="88"/>
      <c r="F267" s="88"/>
      <c r="G267" s="88"/>
    </row>
    <row r="268" spans="1:27" ht="20.100000000000001" customHeight="1">
      <c r="A268" s="40" t="s">
        <v>839</v>
      </c>
      <c r="D268" s="88"/>
      <c r="E268" s="88"/>
      <c r="F268" s="88"/>
      <c r="G268" s="88"/>
    </row>
    <row r="269" spans="1:27" ht="20.100000000000001" customHeight="1">
      <c r="A269" s="40" t="s">
        <v>840</v>
      </c>
      <c r="D269" s="88"/>
      <c r="E269" s="88"/>
      <c r="F269" s="88"/>
      <c r="G269" s="88"/>
    </row>
    <row r="270" spans="1:27" ht="20.100000000000001" customHeight="1">
      <c r="D270" s="88"/>
      <c r="E270" s="88"/>
      <c r="F270" s="88"/>
      <c r="G270" s="88"/>
    </row>
    <row r="271" spans="1:27" ht="20.100000000000001" customHeight="1">
      <c r="A271" s="39" t="s">
        <v>200</v>
      </c>
      <c r="D271" s="88"/>
      <c r="E271" s="88"/>
      <c r="F271" s="88"/>
      <c r="G271" s="88"/>
    </row>
    <row r="272" spans="1:27" ht="20.100000000000001" customHeight="1">
      <c r="D272" s="88"/>
      <c r="E272" s="88"/>
      <c r="F272" s="88"/>
      <c r="G272" s="88"/>
    </row>
    <row r="273" spans="1:72" ht="20.100000000000001" customHeight="1">
      <c r="A273" s="39" t="s">
        <v>201</v>
      </c>
      <c r="D273" s="88"/>
      <c r="E273" s="88"/>
      <c r="F273" s="88"/>
      <c r="G273" s="88"/>
    </row>
    <row r="274" spans="1:72" ht="37.5" customHeight="1" thickBot="1">
      <c r="A274" s="142" t="s">
        <v>3</v>
      </c>
      <c r="B274" s="292"/>
      <c r="C274" s="99"/>
      <c r="D274" s="324" t="s">
        <v>405</v>
      </c>
      <c r="E274" s="324" t="s">
        <v>406</v>
      </c>
      <c r="F274" s="324" t="s">
        <v>407</v>
      </c>
      <c r="G274" s="324" t="s">
        <v>408</v>
      </c>
      <c r="H274" s="324" t="s">
        <v>409</v>
      </c>
      <c r="I274" s="324" t="s">
        <v>410</v>
      </c>
      <c r="J274" s="324" t="s">
        <v>411</v>
      </c>
      <c r="K274" s="324" t="s">
        <v>412</v>
      </c>
      <c r="L274" s="324" t="s">
        <v>413</v>
      </c>
      <c r="M274" s="324" t="s">
        <v>414</v>
      </c>
      <c r="N274" s="324" t="s">
        <v>415</v>
      </c>
      <c r="O274" s="324" t="s">
        <v>416</v>
      </c>
      <c r="P274" s="324" t="s">
        <v>417</v>
      </c>
      <c r="Q274" s="324" t="s">
        <v>418</v>
      </c>
      <c r="R274" s="324" t="s">
        <v>419</v>
      </c>
      <c r="S274" s="324" t="s">
        <v>420</v>
      </c>
      <c r="T274" s="324" t="s">
        <v>421</v>
      </c>
      <c r="U274" s="324" t="s">
        <v>422</v>
      </c>
      <c r="V274" s="324" t="s">
        <v>423</v>
      </c>
      <c r="W274" s="324" t="s">
        <v>424</v>
      </c>
      <c r="X274" s="324" t="s">
        <v>425</v>
      </c>
      <c r="Y274" s="324" t="s">
        <v>426</v>
      </c>
      <c r="Z274" s="324" t="s">
        <v>427</v>
      </c>
      <c r="AA274" s="324" t="s">
        <v>428</v>
      </c>
    </row>
    <row r="275" spans="1:72" ht="19.5" customHeight="1">
      <c r="A275" s="40" t="s">
        <v>202</v>
      </c>
      <c r="D275" s="88">
        <v>665</v>
      </c>
      <c r="E275" s="88">
        <v>548</v>
      </c>
      <c r="F275" s="88">
        <v>496</v>
      </c>
      <c r="G275" s="88">
        <v>543</v>
      </c>
      <c r="H275" s="253">
        <v>586</v>
      </c>
      <c r="I275" s="253">
        <v>487</v>
      </c>
      <c r="J275" s="253">
        <v>495</v>
      </c>
      <c r="K275" s="253">
        <v>588</v>
      </c>
      <c r="L275" s="253">
        <v>500</v>
      </c>
      <c r="M275" s="253">
        <v>404</v>
      </c>
      <c r="N275" s="253">
        <v>377</v>
      </c>
      <c r="O275" s="253">
        <v>440</v>
      </c>
      <c r="P275" s="253">
        <v>467</v>
      </c>
      <c r="Q275" s="253">
        <v>384</v>
      </c>
      <c r="R275" s="253">
        <v>371</v>
      </c>
      <c r="S275" s="253">
        <v>435</v>
      </c>
      <c r="T275" s="253">
        <v>474</v>
      </c>
      <c r="U275" s="253">
        <v>402</v>
      </c>
      <c r="V275" s="253">
        <v>367</v>
      </c>
      <c r="W275" s="253">
        <v>433</v>
      </c>
      <c r="X275" s="253">
        <v>498</v>
      </c>
      <c r="Y275" s="253">
        <v>427</v>
      </c>
      <c r="Z275" s="253">
        <v>360</v>
      </c>
      <c r="AA275" s="253">
        <v>557</v>
      </c>
    </row>
    <row r="276" spans="1:72" s="41" customFormat="1" ht="19.5" customHeight="1">
      <c r="A276" s="642" t="s">
        <v>5</v>
      </c>
      <c r="B276" s="642"/>
      <c r="C276" s="642"/>
      <c r="D276" s="93">
        <v>22</v>
      </c>
      <c r="E276" s="93">
        <v>13</v>
      </c>
      <c r="F276" s="93">
        <v>9</v>
      </c>
      <c r="G276" s="93">
        <v>24</v>
      </c>
      <c r="H276" s="337">
        <v>39</v>
      </c>
      <c r="I276" s="337">
        <v>16</v>
      </c>
      <c r="J276" s="337">
        <v>8</v>
      </c>
      <c r="K276" s="337">
        <v>22</v>
      </c>
      <c r="L276" s="337">
        <v>29</v>
      </c>
      <c r="M276" s="337">
        <v>22</v>
      </c>
      <c r="N276" s="337">
        <v>14</v>
      </c>
      <c r="O276" s="337">
        <v>18</v>
      </c>
      <c r="P276" s="337">
        <v>16</v>
      </c>
      <c r="Q276" s="337">
        <v>4</v>
      </c>
      <c r="R276" s="337">
        <v>0</v>
      </c>
      <c r="S276" s="337">
        <v>-5</v>
      </c>
      <c r="T276" s="337">
        <v>10</v>
      </c>
      <c r="U276" s="337">
        <v>2</v>
      </c>
      <c r="V276" s="337">
        <v>0</v>
      </c>
      <c r="W276" s="337">
        <v>3</v>
      </c>
      <c r="X276" s="337">
        <v>9</v>
      </c>
      <c r="Y276" s="337">
        <v>-8</v>
      </c>
      <c r="Z276" s="337">
        <v>-12</v>
      </c>
      <c r="AA276" s="337">
        <v>9</v>
      </c>
      <c r="AB276" s="93"/>
      <c r="AC276" s="93"/>
      <c r="AD276" s="93"/>
      <c r="AE276" s="93"/>
      <c r="AF276" s="93"/>
      <c r="AG276" s="93"/>
      <c r="AH276" s="93"/>
      <c r="AI276" s="93"/>
      <c r="AJ276" s="93"/>
      <c r="AK276" s="93"/>
      <c r="AL276" s="93"/>
      <c r="AM276" s="93"/>
      <c r="AN276" s="93"/>
      <c r="AO276" s="93"/>
      <c r="AP276" s="93"/>
      <c r="AQ276" s="93"/>
      <c r="AR276" s="93"/>
      <c r="AS276" s="93"/>
      <c r="AT276" s="93"/>
      <c r="AU276" s="93"/>
      <c r="AV276" s="93"/>
      <c r="AW276" s="93"/>
      <c r="AX276" s="93"/>
      <c r="AY276" s="93"/>
      <c r="AZ276" s="93"/>
      <c r="BA276" s="93"/>
      <c r="BB276" s="93"/>
      <c r="BC276" s="93"/>
      <c r="BD276" s="93"/>
      <c r="BE276" s="93"/>
      <c r="BF276" s="93"/>
      <c r="BG276" s="93"/>
      <c r="BH276" s="93"/>
      <c r="BI276" s="93"/>
      <c r="BJ276" s="93"/>
      <c r="BK276" s="93"/>
      <c r="BL276" s="93"/>
      <c r="BM276" s="93"/>
      <c r="BN276" s="93"/>
      <c r="BO276" s="93"/>
      <c r="BP276" s="93"/>
      <c r="BQ276" s="93"/>
      <c r="BR276" s="93"/>
      <c r="BS276" s="93"/>
      <c r="BT276" s="93"/>
    </row>
    <row r="277" spans="1:72" ht="19.5" customHeight="1">
      <c r="A277" s="2" t="s">
        <v>221</v>
      </c>
      <c r="D277" s="88">
        <v>344</v>
      </c>
      <c r="E277" s="88">
        <v>251</v>
      </c>
      <c r="F277" s="88">
        <v>210</v>
      </c>
      <c r="G277" s="88">
        <v>314</v>
      </c>
      <c r="H277" s="253">
        <v>333</v>
      </c>
      <c r="I277" s="253">
        <v>234</v>
      </c>
      <c r="J277" s="253">
        <v>207</v>
      </c>
      <c r="K277" s="253">
        <v>281</v>
      </c>
      <c r="L277" s="253">
        <v>263</v>
      </c>
      <c r="M277" s="253">
        <v>211</v>
      </c>
      <c r="N277" s="253">
        <v>154</v>
      </c>
      <c r="O277" s="253">
        <v>266</v>
      </c>
      <c r="P277" s="253">
        <v>249</v>
      </c>
      <c r="Q277" s="253">
        <v>182</v>
      </c>
      <c r="R277" s="253">
        <v>175</v>
      </c>
      <c r="S277" s="253">
        <v>289</v>
      </c>
      <c r="T277" s="253">
        <v>349</v>
      </c>
      <c r="U277" s="253">
        <v>238</v>
      </c>
      <c r="V277" s="253">
        <v>200</v>
      </c>
      <c r="W277" s="253">
        <v>314</v>
      </c>
      <c r="X277" s="253">
        <v>336</v>
      </c>
      <c r="Y277" s="253">
        <v>228</v>
      </c>
      <c r="Z277" s="253">
        <v>200</v>
      </c>
      <c r="AA277" s="253">
        <v>305</v>
      </c>
    </row>
    <row r="278" spans="1:72" s="41" customFormat="1" ht="19.5" customHeight="1">
      <c r="A278" s="642" t="s">
        <v>5</v>
      </c>
      <c r="B278" s="642"/>
      <c r="C278" s="642"/>
      <c r="D278" s="337">
        <v>0</v>
      </c>
      <c r="E278" s="337">
        <v>0</v>
      </c>
      <c r="F278" s="337">
        <v>0</v>
      </c>
      <c r="G278" s="337">
        <v>0</v>
      </c>
      <c r="H278" s="337">
        <v>0</v>
      </c>
      <c r="I278" s="337">
        <v>0</v>
      </c>
      <c r="J278" s="337">
        <v>0</v>
      </c>
      <c r="K278" s="337">
        <v>0</v>
      </c>
      <c r="L278" s="337">
        <v>0</v>
      </c>
      <c r="M278" s="337">
        <v>0</v>
      </c>
      <c r="N278" s="337">
        <v>0</v>
      </c>
      <c r="O278" s="337">
        <v>0</v>
      </c>
      <c r="P278" s="337">
        <v>0</v>
      </c>
      <c r="Q278" s="337">
        <v>0</v>
      </c>
      <c r="R278" s="337">
        <v>0</v>
      </c>
      <c r="S278" s="337">
        <v>0</v>
      </c>
      <c r="T278" s="337">
        <v>0</v>
      </c>
      <c r="U278" s="337">
        <v>0</v>
      </c>
      <c r="V278" s="337">
        <v>0</v>
      </c>
      <c r="W278" s="337">
        <v>0</v>
      </c>
      <c r="X278" s="337">
        <v>0</v>
      </c>
      <c r="Y278" s="337">
        <v>0</v>
      </c>
      <c r="Z278" s="337">
        <v>0</v>
      </c>
      <c r="AA278" s="337">
        <v>0</v>
      </c>
      <c r="AB278" s="93"/>
      <c r="AC278" s="93"/>
      <c r="AD278" s="93"/>
      <c r="AE278" s="93"/>
      <c r="AF278" s="93"/>
      <c r="AG278" s="93"/>
      <c r="AH278" s="93"/>
      <c r="AI278" s="93"/>
      <c r="AJ278" s="93"/>
      <c r="AK278" s="93"/>
      <c r="AL278" s="93"/>
      <c r="AM278" s="93"/>
      <c r="AN278" s="93"/>
      <c r="AO278" s="93"/>
      <c r="AP278" s="93"/>
      <c r="AQ278" s="93"/>
      <c r="AR278" s="93"/>
      <c r="AS278" s="93"/>
      <c r="AT278" s="93"/>
      <c r="AU278" s="93"/>
      <c r="AV278" s="93"/>
      <c r="AW278" s="93"/>
      <c r="AX278" s="93"/>
      <c r="AY278" s="93"/>
      <c r="AZ278" s="93"/>
      <c r="BA278" s="93"/>
      <c r="BB278" s="93"/>
      <c r="BC278" s="93"/>
      <c r="BD278" s="93"/>
      <c r="BE278" s="93"/>
      <c r="BF278" s="93"/>
      <c r="BG278" s="93"/>
      <c r="BH278" s="93"/>
      <c r="BI278" s="93"/>
      <c r="BJ278" s="93"/>
      <c r="BK278" s="93"/>
      <c r="BL278" s="93"/>
      <c r="BM278" s="93"/>
      <c r="BN278" s="93"/>
      <c r="BO278" s="93"/>
      <c r="BP278" s="93"/>
      <c r="BQ278" s="93"/>
      <c r="BR278" s="93"/>
      <c r="BS278" s="93"/>
      <c r="BT278" s="93"/>
    </row>
    <row r="279" spans="1:72" s="41" customFormat="1" ht="19.5" customHeight="1">
      <c r="A279" s="40" t="s">
        <v>841</v>
      </c>
      <c r="B279" s="40"/>
      <c r="C279" s="40"/>
      <c r="D279" s="93">
        <v>531</v>
      </c>
      <c r="E279" s="93">
        <v>308</v>
      </c>
      <c r="F279" s="93">
        <v>255</v>
      </c>
      <c r="G279" s="93">
        <v>422</v>
      </c>
      <c r="H279" s="253">
        <v>446</v>
      </c>
      <c r="I279" s="253">
        <v>269</v>
      </c>
      <c r="J279" s="253">
        <v>224</v>
      </c>
      <c r="K279" s="253">
        <v>393</v>
      </c>
      <c r="L279" s="253">
        <v>406</v>
      </c>
      <c r="M279" s="253">
        <v>244</v>
      </c>
      <c r="N279" s="253">
        <v>185</v>
      </c>
      <c r="O279" s="253">
        <v>352</v>
      </c>
      <c r="P279" s="253">
        <v>228</v>
      </c>
      <c r="Q279" s="253">
        <v>121</v>
      </c>
      <c r="R279" s="253">
        <v>116</v>
      </c>
      <c r="S279" s="253">
        <v>316</v>
      </c>
      <c r="T279" s="253">
        <v>290</v>
      </c>
      <c r="U279" s="253">
        <v>205</v>
      </c>
      <c r="V279" s="253">
        <v>179</v>
      </c>
      <c r="W279" s="253">
        <v>340</v>
      </c>
      <c r="X279" s="253">
        <v>381</v>
      </c>
      <c r="Y279" s="253">
        <v>193</v>
      </c>
      <c r="Z279" s="253">
        <v>178</v>
      </c>
      <c r="AA279" s="253">
        <v>359</v>
      </c>
      <c r="AB279" s="93"/>
      <c r="AC279" s="93"/>
      <c r="AD279" s="93"/>
      <c r="AE279" s="93"/>
      <c r="AF279" s="93"/>
      <c r="AG279" s="93"/>
      <c r="AH279" s="93"/>
      <c r="AI279" s="93"/>
      <c r="AJ279" s="93"/>
      <c r="AK279" s="93"/>
      <c r="AL279" s="93"/>
      <c r="AM279" s="93"/>
      <c r="AN279" s="93"/>
      <c r="AO279" s="93"/>
      <c r="AP279" s="93"/>
      <c r="AQ279" s="93"/>
      <c r="AR279" s="93"/>
      <c r="AS279" s="93"/>
      <c r="AT279" s="93"/>
      <c r="AU279" s="93"/>
      <c r="AV279" s="93"/>
      <c r="AW279" s="93"/>
      <c r="AX279" s="93"/>
      <c r="AY279" s="93"/>
      <c r="AZ279" s="93"/>
      <c r="BA279" s="93"/>
      <c r="BB279" s="93"/>
      <c r="BC279" s="93"/>
      <c r="BD279" s="93"/>
      <c r="BE279" s="93"/>
      <c r="BF279" s="93"/>
      <c r="BG279" s="93"/>
      <c r="BH279" s="93"/>
      <c r="BI279" s="93"/>
      <c r="BJ279" s="93"/>
      <c r="BK279" s="93"/>
      <c r="BL279" s="93"/>
      <c r="BM279" s="93"/>
      <c r="BN279" s="93"/>
      <c r="BO279" s="93"/>
      <c r="BP279" s="93"/>
      <c r="BQ279" s="93"/>
      <c r="BR279" s="93"/>
      <c r="BS279" s="93"/>
      <c r="BT279" s="93"/>
    </row>
    <row r="280" spans="1:72" s="41" customFormat="1" ht="19.5" customHeight="1">
      <c r="A280" s="642" t="s">
        <v>5</v>
      </c>
      <c r="B280" s="642"/>
      <c r="C280" s="642"/>
      <c r="D280" s="93">
        <v>31</v>
      </c>
      <c r="E280" s="93">
        <v>20</v>
      </c>
      <c r="F280" s="93">
        <v>15</v>
      </c>
      <c r="G280" s="93">
        <v>20</v>
      </c>
      <c r="H280" s="337">
        <v>18</v>
      </c>
      <c r="I280" s="337">
        <v>4</v>
      </c>
      <c r="J280" s="337">
        <v>4</v>
      </c>
      <c r="K280" s="337">
        <v>8</v>
      </c>
      <c r="L280" s="337">
        <v>3</v>
      </c>
      <c r="M280" s="337">
        <v>-3</v>
      </c>
      <c r="N280" s="337">
        <v>-5</v>
      </c>
      <c r="O280" s="337">
        <v>-8</v>
      </c>
      <c r="P280" s="337">
        <v>0</v>
      </c>
      <c r="Q280" s="337">
        <v>0</v>
      </c>
      <c r="R280" s="337">
        <v>0</v>
      </c>
      <c r="S280" s="337">
        <v>2</v>
      </c>
      <c r="T280" s="337">
        <v>3</v>
      </c>
      <c r="U280" s="337">
        <v>4</v>
      </c>
      <c r="V280" s="337">
        <v>1</v>
      </c>
      <c r="W280" s="337">
        <v>11</v>
      </c>
      <c r="X280" s="337">
        <v>11</v>
      </c>
      <c r="Y280" s="337">
        <v>7</v>
      </c>
      <c r="Z280" s="337">
        <v>8</v>
      </c>
      <c r="AA280" s="337">
        <v>12</v>
      </c>
      <c r="AB280" s="93"/>
      <c r="AC280" s="93"/>
      <c r="AD280" s="93"/>
      <c r="AE280" s="93"/>
      <c r="AF280" s="93"/>
      <c r="AG280" s="93"/>
      <c r="AH280" s="93"/>
      <c r="AI280" s="93"/>
      <c r="AJ280" s="93"/>
      <c r="AK280" s="93"/>
      <c r="AL280" s="93"/>
      <c r="AM280" s="93"/>
      <c r="AN280" s="93"/>
      <c r="AO280" s="93"/>
      <c r="AP280" s="93"/>
      <c r="AQ280" s="93"/>
      <c r="AR280" s="93"/>
      <c r="AS280" s="93"/>
      <c r="AT280" s="93"/>
      <c r="AU280" s="93"/>
      <c r="AV280" s="93"/>
      <c r="AW280" s="93"/>
      <c r="AX280" s="93"/>
      <c r="AY280" s="93"/>
      <c r="AZ280" s="93"/>
      <c r="BA280" s="93"/>
      <c r="BB280" s="93"/>
      <c r="BC280" s="93"/>
      <c r="BD280" s="93"/>
      <c r="BE280" s="93"/>
      <c r="BF280" s="93"/>
      <c r="BG280" s="93"/>
      <c r="BH280" s="93"/>
      <c r="BI280" s="93"/>
      <c r="BJ280" s="93"/>
      <c r="BK280" s="93"/>
      <c r="BL280" s="93"/>
      <c r="BM280" s="93"/>
      <c r="BN280" s="93"/>
      <c r="BO280" s="93"/>
      <c r="BP280" s="93"/>
      <c r="BQ280" s="93"/>
      <c r="BR280" s="93"/>
      <c r="BS280" s="93"/>
      <c r="BT280" s="93"/>
    </row>
    <row r="281" spans="1:72" s="41" customFormat="1" ht="19.5" customHeight="1">
      <c r="A281" s="40" t="s">
        <v>1</v>
      </c>
      <c r="B281" s="40"/>
      <c r="C281" s="40"/>
      <c r="D281" s="93"/>
      <c r="E281" s="93"/>
      <c r="F281" s="93"/>
      <c r="G281" s="93"/>
      <c r="H281" s="253"/>
      <c r="I281" s="253"/>
      <c r="J281" s="253"/>
      <c r="K281" s="253"/>
      <c r="L281" s="253"/>
      <c r="M281" s="253"/>
      <c r="N281" s="253"/>
      <c r="O281" s="253"/>
      <c r="P281" s="253">
        <v>175</v>
      </c>
      <c r="Q281" s="253">
        <v>146</v>
      </c>
      <c r="R281" s="253">
        <v>126</v>
      </c>
      <c r="S281" s="253">
        <v>221</v>
      </c>
      <c r="T281" s="253">
        <v>242</v>
      </c>
      <c r="U281" s="253">
        <v>164</v>
      </c>
      <c r="V281" s="253">
        <v>238</v>
      </c>
      <c r="W281" s="253">
        <v>453</v>
      </c>
      <c r="X281" s="253">
        <v>547</v>
      </c>
      <c r="Y281" s="253">
        <v>326</v>
      </c>
      <c r="Z281" s="253">
        <v>332</v>
      </c>
      <c r="AA281" s="253">
        <v>555</v>
      </c>
      <c r="AB281" s="93"/>
      <c r="AC281" s="93"/>
      <c r="AD281" s="93"/>
      <c r="AE281" s="93"/>
      <c r="AF281" s="93"/>
      <c r="AG281" s="93"/>
      <c r="AH281" s="93"/>
      <c r="AI281" s="93"/>
      <c r="AJ281" s="93"/>
      <c r="AK281" s="93"/>
      <c r="AL281" s="93"/>
      <c r="AM281" s="93"/>
      <c r="AN281" s="93"/>
      <c r="AO281" s="93"/>
      <c r="AP281" s="93"/>
      <c r="AQ281" s="93"/>
      <c r="AR281" s="93"/>
      <c r="AS281" s="93"/>
      <c r="AT281" s="93"/>
      <c r="AU281" s="93"/>
      <c r="AV281" s="93"/>
      <c r="AW281" s="93"/>
      <c r="AX281" s="93"/>
      <c r="AY281" s="93"/>
      <c r="AZ281" s="93"/>
      <c r="BA281" s="93"/>
      <c r="BB281" s="93"/>
      <c r="BC281" s="93"/>
      <c r="BD281" s="93"/>
      <c r="BE281" s="93"/>
      <c r="BF281" s="93"/>
      <c r="BG281" s="93"/>
      <c r="BH281" s="93"/>
      <c r="BI281" s="93"/>
      <c r="BJ281" s="93"/>
      <c r="BK281" s="93"/>
      <c r="BL281" s="93"/>
      <c r="BM281" s="93"/>
      <c r="BN281" s="93"/>
      <c r="BO281" s="93"/>
      <c r="BP281" s="93"/>
      <c r="BQ281" s="93"/>
      <c r="BR281" s="93"/>
      <c r="BS281" s="93"/>
      <c r="BT281" s="93"/>
    </row>
    <row r="282" spans="1:72" s="41" customFormat="1" ht="19.5" customHeight="1">
      <c r="A282" s="642" t="s">
        <v>5</v>
      </c>
      <c r="B282" s="642"/>
      <c r="C282" s="642"/>
      <c r="D282" s="93"/>
      <c r="E282" s="93"/>
      <c r="F282" s="93"/>
      <c r="G282" s="93"/>
      <c r="H282" s="337"/>
      <c r="I282" s="337"/>
      <c r="J282" s="337"/>
      <c r="K282" s="337"/>
      <c r="L282" s="337"/>
      <c r="M282" s="337"/>
      <c r="N282" s="337"/>
      <c r="O282" s="337"/>
      <c r="P282" s="337">
        <v>1</v>
      </c>
      <c r="Q282" s="337">
        <v>0</v>
      </c>
      <c r="R282" s="337">
        <v>0</v>
      </c>
      <c r="S282" s="337">
        <v>1</v>
      </c>
      <c r="T282" s="337">
        <v>0</v>
      </c>
      <c r="U282" s="337">
        <v>0</v>
      </c>
      <c r="V282" s="337">
        <v>0</v>
      </c>
      <c r="W282" s="337">
        <v>2</v>
      </c>
      <c r="X282" s="337">
        <v>1</v>
      </c>
      <c r="Y282" s="337">
        <v>1</v>
      </c>
      <c r="Z282" s="337">
        <v>1</v>
      </c>
      <c r="AA282" s="337">
        <v>8</v>
      </c>
      <c r="AB282" s="93"/>
      <c r="AC282" s="93"/>
      <c r="AD282" s="93"/>
      <c r="AE282" s="93"/>
      <c r="AF282" s="93"/>
      <c r="AG282" s="93"/>
      <c r="AH282" s="93"/>
      <c r="AI282" s="93"/>
      <c r="AJ282" s="93"/>
      <c r="AK282" s="93"/>
      <c r="AL282" s="93"/>
      <c r="AM282" s="93"/>
      <c r="AN282" s="93"/>
      <c r="AO282" s="93"/>
      <c r="AP282" s="93"/>
      <c r="AQ282" s="93"/>
      <c r="AR282" s="93"/>
      <c r="AS282" s="93"/>
      <c r="AT282" s="93"/>
      <c r="AU282" s="93"/>
      <c r="AV282" s="93"/>
      <c r="AW282" s="93"/>
      <c r="AX282" s="93"/>
      <c r="AY282" s="93"/>
      <c r="AZ282" s="93"/>
      <c r="BA282" s="93"/>
      <c r="BB282" s="93"/>
      <c r="BC282" s="93"/>
      <c r="BD282" s="93"/>
      <c r="BE282" s="93"/>
      <c r="BF282" s="93"/>
      <c r="BG282" s="93"/>
      <c r="BH282" s="93"/>
      <c r="BI282" s="93"/>
      <c r="BJ282" s="93"/>
      <c r="BK282" s="93"/>
      <c r="BL282" s="93"/>
      <c r="BM282" s="93"/>
      <c r="BN282" s="93"/>
      <c r="BO282" s="93"/>
      <c r="BP282" s="93"/>
      <c r="BQ282" s="93"/>
      <c r="BR282" s="93"/>
      <c r="BS282" s="93"/>
      <c r="BT282" s="93"/>
    </row>
    <row r="283" spans="1:72" ht="19.5" customHeight="1">
      <c r="A283" s="2" t="s">
        <v>203</v>
      </c>
      <c r="D283" s="88">
        <v>15</v>
      </c>
      <c r="E283" s="88">
        <v>14</v>
      </c>
      <c r="F283" s="88">
        <v>14</v>
      </c>
      <c r="G283" s="88">
        <v>20</v>
      </c>
      <c r="H283" s="253">
        <v>14</v>
      </c>
      <c r="I283" s="253">
        <v>14</v>
      </c>
      <c r="J283" s="253">
        <v>14</v>
      </c>
      <c r="K283" s="253">
        <v>15</v>
      </c>
      <c r="L283" s="253">
        <v>29</v>
      </c>
      <c r="M283" s="253">
        <v>29</v>
      </c>
      <c r="N283" s="253">
        <v>28</v>
      </c>
      <c r="O283" s="253">
        <v>28</v>
      </c>
      <c r="P283" s="253">
        <v>24</v>
      </c>
      <c r="Q283" s="253">
        <v>23</v>
      </c>
      <c r="R283" s="253">
        <v>22</v>
      </c>
      <c r="S283" s="253">
        <v>24</v>
      </c>
      <c r="T283" s="253">
        <v>24</v>
      </c>
      <c r="U283" s="253">
        <v>24</v>
      </c>
      <c r="V283" s="253">
        <v>25</v>
      </c>
      <c r="W283" s="253">
        <v>30</v>
      </c>
      <c r="X283" s="253">
        <v>23</v>
      </c>
      <c r="Y283" s="253">
        <v>24</v>
      </c>
      <c r="Z283" s="253">
        <v>25</v>
      </c>
      <c r="AA283" s="253">
        <v>31</v>
      </c>
    </row>
    <row r="284" spans="1:72" s="41" customFormat="1" ht="19.5" customHeight="1">
      <c r="A284" s="185" t="s">
        <v>5</v>
      </c>
      <c r="D284" s="93">
        <v>12</v>
      </c>
      <c r="E284" s="93">
        <v>12</v>
      </c>
      <c r="F284" s="93">
        <v>12</v>
      </c>
      <c r="G284" s="93">
        <v>17</v>
      </c>
      <c r="H284" s="337">
        <v>12</v>
      </c>
      <c r="I284" s="337">
        <v>11</v>
      </c>
      <c r="J284" s="337">
        <v>11</v>
      </c>
      <c r="K284" s="337">
        <v>11</v>
      </c>
      <c r="L284" s="337">
        <v>21</v>
      </c>
      <c r="M284" s="337">
        <v>21</v>
      </c>
      <c r="N284" s="337">
        <v>17</v>
      </c>
      <c r="O284" s="337">
        <v>16</v>
      </c>
      <c r="P284" s="337">
        <v>16</v>
      </c>
      <c r="Q284" s="337">
        <v>15</v>
      </c>
      <c r="R284" s="337">
        <v>15</v>
      </c>
      <c r="S284" s="337">
        <v>16</v>
      </c>
      <c r="T284" s="337">
        <v>16</v>
      </c>
      <c r="U284" s="337">
        <v>16</v>
      </c>
      <c r="V284" s="337">
        <v>16</v>
      </c>
      <c r="W284" s="337">
        <v>19</v>
      </c>
      <c r="X284" s="337">
        <v>18</v>
      </c>
      <c r="Y284" s="337">
        <v>20</v>
      </c>
      <c r="Z284" s="337">
        <v>20</v>
      </c>
      <c r="AA284" s="337">
        <v>22</v>
      </c>
      <c r="AB284" s="93"/>
      <c r="AC284" s="93"/>
      <c r="AD284" s="93"/>
      <c r="AE284" s="93"/>
      <c r="AF284" s="93"/>
      <c r="AG284" s="93"/>
      <c r="AH284" s="93"/>
      <c r="AI284" s="93"/>
      <c r="AJ284" s="93"/>
      <c r="AK284" s="93"/>
      <c r="AL284" s="93"/>
      <c r="AM284" s="93"/>
      <c r="AN284" s="93"/>
      <c r="AO284" s="93"/>
      <c r="AP284" s="93"/>
      <c r="AQ284" s="93"/>
      <c r="AR284" s="93"/>
      <c r="AS284" s="93"/>
      <c r="AT284" s="93"/>
      <c r="AU284" s="93"/>
      <c r="AV284" s="93"/>
      <c r="AW284" s="93"/>
      <c r="AX284" s="93"/>
      <c r="AY284" s="93"/>
      <c r="AZ284" s="93"/>
      <c r="BA284" s="93"/>
      <c r="BB284" s="93"/>
      <c r="BC284" s="93"/>
      <c r="BD284" s="93"/>
      <c r="BE284" s="93"/>
      <c r="BF284" s="93"/>
      <c r="BG284" s="93"/>
      <c r="BH284" s="93"/>
      <c r="BI284" s="93"/>
      <c r="BJ284" s="93"/>
      <c r="BK284" s="93"/>
      <c r="BL284" s="93"/>
      <c r="BM284" s="93"/>
      <c r="BN284" s="93"/>
      <c r="BO284" s="93"/>
      <c r="BP284" s="93"/>
      <c r="BQ284" s="93"/>
      <c r="BR284" s="93"/>
      <c r="BS284" s="93"/>
      <c r="BT284" s="93"/>
    </row>
    <row r="285" spans="1:72" s="41" customFormat="1" ht="19.5" customHeight="1">
      <c r="A285" s="40" t="s">
        <v>204</v>
      </c>
      <c r="D285" s="88">
        <v>-171</v>
      </c>
      <c r="E285" s="88">
        <v>-95</v>
      </c>
      <c r="F285" s="88">
        <v>-90</v>
      </c>
      <c r="G285" s="88">
        <v>-122</v>
      </c>
      <c r="H285" s="253">
        <v>-133</v>
      </c>
      <c r="I285" s="253">
        <v>-101</v>
      </c>
      <c r="J285" s="253">
        <v>-67</v>
      </c>
      <c r="K285" s="253">
        <v>-121</v>
      </c>
      <c r="L285" s="253">
        <v>-119</v>
      </c>
      <c r="M285" s="253">
        <v>-64</v>
      </c>
      <c r="N285" s="253">
        <v>-57</v>
      </c>
      <c r="O285" s="253">
        <v>-97</v>
      </c>
      <c r="P285" s="253">
        <v>-120</v>
      </c>
      <c r="Q285" s="253">
        <v>-69</v>
      </c>
      <c r="R285" s="253">
        <v>-66</v>
      </c>
      <c r="S285" s="253">
        <v>-129</v>
      </c>
      <c r="T285" s="253">
        <v>-118</v>
      </c>
      <c r="U285" s="253">
        <v>-73</v>
      </c>
      <c r="V285" s="253">
        <v>-73</v>
      </c>
      <c r="W285" s="253">
        <v>-103</v>
      </c>
      <c r="X285" s="253">
        <v>-161</v>
      </c>
      <c r="Y285" s="253">
        <v>-92</v>
      </c>
      <c r="Z285" s="253">
        <v>-105</v>
      </c>
      <c r="AA285" s="253">
        <v>-157</v>
      </c>
      <c r="AB285" s="93"/>
      <c r="AC285" s="93"/>
      <c r="AD285" s="93"/>
      <c r="AE285" s="93"/>
      <c r="AF285" s="93"/>
      <c r="AG285" s="93"/>
      <c r="AH285" s="93"/>
      <c r="AI285" s="93"/>
      <c r="AJ285" s="93"/>
      <c r="AK285" s="93"/>
      <c r="AL285" s="93"/>
      <c r="AM285" s="93"/>
      <c r="AN285" s="93"/>
      <c r="AO285" s="93"/>
      <c r="AP285" s="93"/>
      <c r="AQ285" s="93"/>
      <c r="AR285" s="93"/>
      <c r="AS285" s="93"/>
      <c r="AT285" s="93"/>
      <c r="AU285" s="93"/>
      <c r="AV285" s="93"/>
      <c r="AW285" s="93"/>
      <c r="AX285" s="93"/>
      <c r="AY285" s="93"/>
      <c r="AZ285" s="93"/>
      <c r="BA285" s="93"/>
      <c r="BB285" s="93"/>
      <c r="BC285" s="93"/>
      <c r="BD285" s="93"/>
      <c r="BE285" s="93"/>
      <c r="BF285" s="93"/>
      <c r="BG285" s="93"/>
      <c r="BH285" s="93"/>
      <c r="BI285" s="93"/>
      <c r="BJ285" s="93"/>
      <c r="BK285" s="93"/>
      <c r="BL285" s="93"/>
      <c r="BM285" s="93"/>
      <c r="BN285" s="93"/>
      <c r="BO285" s="93"/>
      <c r="BP285" s="93"/>
      <c r="BQ285" s="93"/>
      <c r="BR285" s="93"/>
      <c r="BS285" s="93"/>
      <c r="BT285" s="93"/>
    </row>
    <row r="286" spans="1:72" s="41" customFormat="1" ht="19.5" customHeight="1">
      <c r="A286" s="285" t="s">
        <v>205</v>
      </c>
      <c r="B286" s="285"/>
      <c r="C286" s="285"/>
      <c r="D286" s="341">
        <v>-70</v>
      </c>
      <c r="E286" s="341">
        <v>-49</v>
      </c>
      <c r="F286" s="341">
        <v>-42</v>
      </c>
      <c r="G286" s="341">
        <v>-67</v>
      </c>
      <c r="H286" s="341">
        <v>-37</v>
      </c>
      <c r="I286" s="341">
        <v>-17</v>
      </c>
      <c r="J286" s="341">
        <v>-12</v>
      </c>
      <c r="K286" s="341">
        <v>-24</v>
      </c>
      <c r="L286" s="341">
        <v>-38</v>
      </c>
      <c r="M286" s="341">
        <v>-31</v>
      </c>
      <c r="N286" s="341">
        <v>-26</v>
      </c>
      <c r="O286" s="341">
        <v>-26</v>
      </c>
      <c r="P286" s="341">
        <v>-33</v>
      </c>
      <c r="Q286" s="341">
        <v>-19</v>
      </c>
      <c r="R286" s="341">
        <v>-14</v>
      </c>
      <c r="S286" s="341">
        <v>-13</v>
      </c>
      <c r="T286" s="341">
        <v>-29</v>
      </c>
      <c r="U286" s="341">
        <v>-23</v>
      </c>
      <c r="V286" s="341">
        <v>-17</v>
      </c>
      <c r="W286" s="341">
        <v>-34</v>
      </c>
      <c r="X286" s="341">
        <v>-39</v>
      </c>
      <c r="Y286" s="341">
        <v>-19</v>
      </c>
      <c r="Z286" s="341">
        <v>-17</v>
      </c>
      <c r="AA286" s="341">
        <v>-50</v>
      </c>
      <c r="AB286" s="93"/>
      <c r="AC286" s="93"/>
      <c r="AD286" s="93"/>
      <c r="AE286" s="93"/>
      <c r="AF286" s="93"/>
      <c r="AG286" s="93"/>
      <c r="AH286" s="93"/>
      <c r="AI286" s="93"/>
      <c r="AJ286" s="93"/>
      <c r="AK286" s="93"/>
      <c r="AL286" s="93"/>
      <c r="AM286" s="93"/>
      <c r="AN286" s="93"/>
      <c r="AO286" s="93"/>
      <c r="AP286" s="93"/>
      <c r="AQ286" s="93"/>
      <c r="AR286" s="93"/>
      <c r="AS286" s="93"/>
      <c r="AT286" s="93"/>
      <c r="AU286" s="93"/>
      <c r="AV286" s="93"/>
      <c r="AW286" s="93"/>
      <c r="AX286" s="93"/>
      <c r="AY286" s="93"/>
      <c r="AZ286" s="93"/>
      <c r="BA286" s="93"/>
      <c r="BB286" s="93"/>
      <c r="BC286" s="93"/>
      <c r="BD286" s="93"/>
      <c r="BE286" s="93"/>
      <c r="BF286" s="93"/>
      <c r="BG286" s="93"/>
      <c r="BH286" s="93"/>
      <c r="BI286" s="93"/>
      <c r="BJ286" s="93"/>
      <c r="BK286" s="93"/>
      <c r="BL286" s="93"/>
      <c r="BM286" s="93"/>
      <c r="BN286" s="93"/>
      <c r="BO286" s="93"/>
      <c r="BP286" s="93"/>
      <c r="BQ286" s="93"/>
      <c r="BR286" s="93"/>
      <c r="BS286" s="93"/>
      <c r="BT286" s="93"/>
    </row>
    <row r="287" spans="1:72" ht="24.75" customHeight="1" thickBot="1">
      <c r="A287" s="116" t="s">
        <v>206</v>
      </c>
      <c r="B287" s="116"/>
      <c r="C287" s="116"/>
      <c r="D287" s="332">
        <f>D275+D279+D277+D283+D285+D286</f>
        <v>1314</v>
      </c>
      <c r="E287" s="332">
        <f>E275+E279+E277+E283+E285+E286</f>
        <v>977</v>
      </c>
      <c r="F287" s="332">
        <f>F275+F279+F277+F283+F285+F286</f>
        <v>843</v>
      </c>
      <c r="G287" s="332">
        <f>G275+G279+G277+G283+G285+G286</f>
        <v>1110</v>
      </c>
      <c r="H287" s="332">
        <v>1208</v>
      </c>
      <c r="I287" s="332">
        <v>886</v>
      </c>
      <c r="J287" s="332">
        <v>861</v>
      </c>
      <c r="K287" s="332">
        <v>1133</v>
      </c>
      <c r="L287" s="332">
        <v>1040</v>
      </c>
      <c r="M287" s="332">
        <v>794</v>
      </c>
      <c r="N287" s="332">
        <v>661</v>
      </c>
      <c r="O287" s="332">
        <v>964</v>
      </c>
      <c r="P287" s="332">
        <v>989</v>
      </c>
      <c r="Q287" s="332">
        <v>768</v>
      </c>
      <c r="R287" s="332">
        <v>732</v>
      </c>
      <c r="S287" s="332">
        <v>1143</v>
      </c>
      <c r="T287" s="332">
        <v>1232</v>
      </c>
      <c r="U287" s="332">
        <v>937</v>
      </c>
      <c r="V287" s="332">
        <v>919</v>
      </c>
      <c r="W287" s="332">
        <v>1432</v>
      </c>
      <c r="X287" s="332">
        <v>1585</v>
      </c>
      <c r="Y287" s="332">
        <v>1087</v>
      </c>
      <c r="Z287" s="332">
        <v>971</v>
      </c>
      <c r="AA287" s="332">
        <v>1599</v>
      </c>
    </row>
    <row r="288" spans="1:72" s="41" customFormat="1" ht="19.5" customHeight="1" thickTop="1">
      <c r="A288" s="40" t="s">
        <v>843</v>
      </c>
      <c r="D288" s="88">
        <v>339</v>
      </c>
      <c r="E288" s="88">
        <v>227</v>
      </c>
      <c r="F288" s="88">
        <v>217</v>
      </c>
      <c r="G288" s="88">
        <v>280</v>
      </c>
      <c r="H288" s="253">
        <v>300</v>
      </c>
      <c r="I288" s="253">
        <v>148</v>
      </c>
      <c r="J288" s="253">
        <v>130</v>
      </c>
      <c r="K288" s="253">
        <v>173</v>
      </c>
      <c r="L288" s="253">
        <v>180</v>
      </c>
      <c r="M288" s="253">
        <v>95</v>
      </c>
      <c r="N288" s="253" t="s">
        <v>68</v>
      </c>
      <c r="O288" s="253" t="s">
        <v>68</v>
      </c>
      <c r="P288" s="253" t="s">
        <v>68</v>
      </c>
      <c r="Q288" s="253" t="s">
        <v>68</v>
      </c>
      <c r="R288" s="253" t="s">
        <v>68</v>
      </c>
      <c r="S288" s="253" t="s">
        <v>68</v>
      </c>
      <c r="T288" s="253" t="s">
        <v>68</v>
      </c>
      <c r="U288" s="253" t="s">
        <v>68</v>
      </c>
      <c r="V288" s="253" t="s">
        <v>68</v>
      </c>
      <c r="W288" s="253" t="s">
        <v>68</v>
      </c>
      <c r="X288" s="253" t="s">
        <v>68</v>
      </c>
      <c r="Y288" s="253" t="s">
        <v>68</v>
      </c>
      <c r="Z288" s="253" t="s">
        <v>68</v>
      </c>
      <c r="AA288" s="253" t="s">
        <v>68</v>
      </c>
      <c r="AB288" s="93"/>
      <c r="AC288" s="93"/>
      <c r="AD288" s="93"/>
      <c r="AE288" s="93"/>
      <c r="AF288" s="93"/>
      <c r="AG288" s="93"/>
      <c r="AH288" s="93"/>
      <c r="AI288" s="93"/>
      <c r="AJ288" s="93"/>
      <c r="AK288" s="93"/>
      <c r="AL288" s="93"/>
      <c r="AM288" s="93"/>
      <c r="AN288" s="93"/>
      <c r="AO288" s="93"/>
      <c r="AP288" s="93"/>
      <c r="AQ288" s="93"/>
      <c r="AR288" s="93"/>
      <c r="AS288" s="93"/>
      <c r="AT288" s="93"/>
      <c r="AU288" s="93"/>
      <c r="AV288" s="93"/>
      <c r="AW288" s="93"/>
      <c r="AX288" s="93"/>
      <c r="AY288" s="93"/>
      <c r="AZ288" s="93"/>
      <c r="BA288" s="93"/>
      <c r="BB288" s="93"/>
      <c r="BC288" s="93"/>
      <c r="BD288" s="93"/>
      <c r="BE288" s="93"/>
      <c r="BF288" s="93"/>
      <c r="BG288" s="93"/>
      <c r="BH288" s="93"/>
      <c r="BI288" s="93"/>
      <c r="BJ288" s="93"/>
      <c r="BK288" s="93"/>
      <c r="BL288" s="93"/>
      <c r="BM288" s="93"/>
      <c r="BN288" s="93"/>
      <c r="BO288" s="93"/>
      <c r="BP288" s="93"/>
      <c r="BQ288" s="93"/>
      <c r="BR288" s="93"/>
      <c r="BS288" s="93"/>
      <c r="BT288" s="93"/>
    </row>
    <row r="289" spans="1:72" s="41" customFormat="1" ht="19.5" customHeight="1">
      <c r="A289" s="285" t="s">
        <v>242</v>
      </c>
      <c r="B289" s="285"/>
      <c r="C289" s="285"/>
      <c r="D289" s="341">
        <v>4</v>
      </c>
      <c r="E289" s="341">
        <v>3</v>
      </c>
      <c r="F289" s="341">
        <v>6</v>
      </c>
      <c r="G289" s="341">
        <v>5</v>
      </c>
      <c r="H289" s="341">
        <v>-35</v>
      </c>
      <c r="I289" s="341">
        <v>-18</v>
      </c>
      <c r="J289" s="341">
        <v>-15</v>
      </c>
      <c r="K289" s="341">
        <v>-21</v>
      </c>
      <c r="L289" s="341">
        <v>-20</v>
      </c>
      <c r="M289" s="341">
        <v>-11</v>
      </c>
      <c r="N289" s="334" t="s">
        <v>68</v>
      </c>
      <c r="O289" s="363" t="s">
        <v>68</v>
      </c>
      <c r="P289" s="334" t="s">
        <v>68</v>
      </c>
      <c r="Q289" s="334" t="s">
        <v>68</v>
      </c>
      <c r="R289" s="334" t="s">
        <v>68</v>
      </c>
      <c r="S289" s="334" t="s">
        <v>68</v>
      </c>
      <c r="T289" s="334" t="s">
        <v>68</v>
      </c>
      <c r="U289" s="334" t="s">
        <v>68</v>
      </c>
      <c r="V289" s="334" t="s">
        <v>68</v>
      </c>
      <c r="W289" s="334" t="s">
        <v>68</v>
      </c>
      <c r="X289" s="334" t="s">
        <v>68</v>
      </c>
      <c r="Y289" s="334" t="s">
        <v>68</v>
      </c>
      <c r="Z289" s="334" t="s">
        <v>68</v>
      </c>
      <c r="AA289" s="334" t="s">
        <v>68</v>
      </c>
      <c r="AB289" s="93"/>
      <c r="AC289" s="93"/>
      <c r="AD289" s="93"/>
      <c r="AE289" s="93"/>
      <c r="AF289" s="93"/>
      <c r="AG289" s="93"/>
      <c r="AH289" s="93"/>
      <c r="AI289" s="93"/>
      <c r="AJ289" s="93"/>
      <c r="AK289" s="93"/>
      <c r="AL289" s="93"/>
      <c r="AM289" s="93"/>
      <c r="AN289" s="93"/>
      <c r="AO289" s="93"/>
      <c r="AP289" s="93"/>
      <c r="AQ289" s="93"/>
      <c r="AR289" s="93"/>
      <c r="AS289" s="93"/>
      <c r="AT289" s="93"/>
      <c r="AU289" s="93"/>
      <c r="AV289" s="93"/>
      <c r="AW289" s="93"/>
      <c r="AX289" s="93"/>
      <c r="AY289" s="93"/>
      <c r="AZ289" s="93"/>
      <c r="BA289" s="93"/>
      <c r="BB289" s="93"/>
      <c r="BC289" s="93"/>
      <c r="BD289" s="93"/>
      <c r="BE289" s="93"/>
      <c r="BF289" s="93"/>
      <c r="BG289" s="93"/>
      <c r="BH289" s="93"/>
      <c r="BI289" s="93"/>
      <c r="BJ289" s="93"/>
      <c r="BK289" s="93"/>
      <c r="BL289" s="93"/>
      <c r="BM289" s="93"/>
      <c r="BN289" s="93"/>
      <c r="BO289" s="93"/>
      <c r="BP289" s="93"/>
      <c r="BQ289" s="93"/>
      <c r="BR289" s="93"/>
      <c r="BS289" s="93"/>
      <c r="BT289" s="93"/>
    </row>
    <row r="290" spans="1:72" ht="24.75" customHeight="1" thickBot="1">
      <c r="A290" s="116" t="s">
        <v>223</v>
      </c>
      <c r="B290" s="116"/>
      <c r="C290" s="116"/>
      <c r="D290" s="332">
        <v>1654</v>
      </c>
      <c r="E290" s="332">
        <v>1205</v>
      </c>
      <c r="F290" s="332">
        <v>1060</v>
      </c>
      <c r="G290" s="332">
        <v>1390</v>
      </c>
      <c r="H290" s="332">
        <v>1473</v>
      </c>
      <c r="I290" s="332">
        <v>1016</v>
      </c>
      <c r="J290" s="332">
        <v>976</v>
      </c>
      <c r="K290" s="332">
        <v>1285</v>
      </c>
      <c r="L290" s="332">
        <v>1200</v>
      </c>
      <c r="M290" s="332">
        <v>878</v>
      </c>
      <c r="N290" s="332">
        <v>660</v>
      </c>
      <c r="O290" s="332">
        <v>964</v>
      </c>
      <c r="P290" s="332">
        <v>989</v>
      </c>
      <c r="Q290" s="332">
        <v>768</v>
      </c>
      <c r="R290" s="332">
        <v>732</v>
      </c>
      <c r="S290" s="332">
        <v>1143</v>
      </c>
      <c r="T290" s="332">
        <v>1232</v>
      </c>
      <c r="U290" s="332">
        <v>937</v>
      </c>
      <c r="V290" s="332">
        <v>919</v>
      </c>
      <c r="W290" s="332">
        <v>1432</v>
      </c>
      <c r="X290" s="332">
        <v>1585</v>
      </c>
      <c r="Y290" s="332">
        <v>1087</v>
      </c>
      <c r="Z290" s="332">
        <v>971</v>
      </c>
      <c r="AA290" s="332">
        <v>1599</v>
      </c>
    </row>
    <row r="291" spans="1:72" ht="18.75" customHeight="1" thickTop="1">
      <c r="A291" s="39"/>
      <c r="B291" s="39"/>
      <c r="C291" s="39"/>
      <c r="D291" s="88"/>
      <c r="E291" s="88"/>
      <c r="F291" s="88"/>
      <c r="G291" s="88"/>
    </row>
    <row r="292" spans="1:72" ht="18.75" customHeight="1">
      <c r="A292" s="375" t="s">
        <v>844</v>
      </c>
      <c r="B292" s="302"/>
      <c r="C292" s="302"/>
      <c r="D292" s="88"/>
      <c r="E292" s="88"/>
      <c r="F292" s="88"/>
      <c r="G292" s="88"/>
    </row>
    <row r="293" spans="1:72" ht="20.25" customHeight="1">
      <c r="A293" s="42" t="s">
        <v>208</v>
      </c>
      <c r="B293" s="303"/>
      <c r="C293" s="303"/>
      <c r="D293" s="88"/>
      <c r="E293" s="88"/>
      <c r="F293" s="88"/>
      <c r="G293" s="88"/>
    </row>
    <row r="294" spans="1:72" ht="18" customHeight="1">
      <c r="A294" s="305"/>
      <c r="B294" s="304"/>
      <c r="C294" s="304"/>
      <c r="D294" s="88"/>
      <c r="E294" s="88"/>
      <c r="F294" s="88"/>
      <c r="G294" s="88"/>
    </row>
    <row r="295" spans="1:72" ht="18" customHeight="1">
      <c r="A295" s="306"/>
      <c r="B295" s="304"/>
      <c r="C295" s="304"/>
      <c r="D295" s="88"/>
      <c r="E295" s="88"/>
      <c r="F295" s="88"/>
      <c r="G295" s="88"/>
    </row>
    <row r="296" spans="1:72" ht="18" customHeight="1">
      <c r="A296" s="39" t="s">
        <v>209</v>
      </c>
      <c r="B296" s="42"/>
      <c r="C296" s="42"/>
      <c r="D296" s="88"/>
      <c r="E296" s="88"/>
      <c r="F296" s="88"/>
      <c r="G296" s="88"/>
    </row>
    <row r="297" spans="1:72" ht="37.5" customHeight="1" thickBot="1">
      <c r="A297" s="3" t="s">
        <v>3</v>
      </c>
      <c r="B297" s="99"/>
      <c r="C297" s="100"/>
      <c r="D297" s="324" t="s">
        <v>405</v>
      </c>
      <c r="E297" s="324" t="s">
        <v>406</v>
      </c>
      <c r="F297" s="324" t="s">
        <v>407</v>
      </c>
      <c r="G297" s="324" t="s">
        <v>408</v>
      </c>
      <c r="H297" s="324" t="s">
        <v>409</v>
      </c>
      <c r="I297" s="324" t="s">
        <v>410</v>
      </c>
      <c r="J297" s="324" t="s">
        <v>411</v>
      </c>
      <c r="K297" s="324" t="s">
        <v>412</v>
      </c>
      <c r="L297" s="324" t="s">
        <v>413</v>
      </c>
      <c r="M297" s="324" t="s">
        <v>414</v>
      </c>
      <c r="N297" s="324" t="s">
        <v>415</v>
      </c>
      <c r="O297" s="324" t="s">
        <v>416</v>
      </c>
      <c r="P297" s="324" t="s">
        <v>417</v>
      </c>
      <c r="Q297" s="324" t="s">
        <v>418</v>
      </c>
      <c r="R297" s="324" t="s">
        <v>419</v>
      </c>
      <c r="S297" s="324" t="s">
        <v>420</v>
      </c>
      <c r="T297" s="324" t="s">
        <v>421</v>
      </c>
      <c r="U297" s="324" t="s">
        <v>422</v>
      </c>
      <c r="V297" s="324" t="s">
        <v>423</v>
      </c>
      <c r="W297" s="324" t="s">
        <v>424</v>
      </c>
      <c r="X297" s="324" t="s">
        <v>425</v>
      </c>
      <c r="Y297" s="324" t="s">
        <v>426</v>
      </c>
      <c r="Z297" s="324" t="s">
        <v>427</v>
      </c>
      <c r="AA297" s="324" t="s">
        <v>428</v>
      </c>
    </row>
    <row r="298" spans="1:72" ht="20.100000000000001" customHeight="1">
      <c r="A298" s="40" t="s">
        <v>0</v>
      </c>
      <c r="B298" s="293"/>
      <c r="C298" s="42"/>
      <c r="D298" s="253">
        <v>303</v>
      </c>
      <c r="E298" s="253">
        <v>210</v>
      </c>
      <c r="F298" s="253">
        <v>139</v>
      </c>
      <c r="G298" s="253">
        <v>207</v>
      </c>
      <c r="H298" s="253">
        <v>251</v>
      </c>
      <c r="I298" s="253">
        <v>183</v>
      </c>
      <c r="J298" s="253">
        <v>167</v>
      </c>
      <c r="K298" s="253">
        <v>276</v>
      </c>
      <c r="L298" s="253">
        <v>203</v>
      </c>
      <c r="M298" s="253">
        <v>114</v>
      </c>
      <c r="N298" s="253">
        <v>102</v>
      </c>
      <c r="O298" s="253">
        <v>142</v>
      </c>
      <c r="P298" s="253">
        <v>155</v>
      </c>
      <c r="Q298" s="253">
        <v>98</v>
      </c>
      <c r="R298" s="253">
        <v>77</v>
      </c>
      <c r="S298" s="253">
        <v>87</v>
      </c>
      <c r="T298" s="253">
        <v>136</v>
      </c>
      <c r="U298" s="253">
        <v>78</v>
      </c>
      <c r="V298" s="253">
        <v>104</v>
      </c>
      <c r="W298" s="253">
        <v>160</v>
      </c>
      <c r="X298" s="253">
        <v>220</v>
      </c>
      <c r="Y298" s="253">
        <v>151</v>
      </c>
      <c r="Z298" s="253">
        <v>69</v>
      </c>
      <c r="AA298" s="253">
        <v>188</v>
      </c>
    </row>
    <row r="299" spans="1:72" ht="20.100000000000001" customHeight="1">
      <c r="A299" s="40" t="s">
        <v>221</v>
      </c>
      <c r="B299" s="293"/>
      <c r="C299" s="42"/>
      <c r="D299" s="253">
        <v>41</v>
      </c>
      <c r="E299" s="253">
        <v>20</v>
      </c>
      <c r="F299" s="253">
        <v>-15</v>
      </c>
      <c r="G299" s="253">
        <v>110</v>
      </c>
      <c r="H299" s="253">
        <v>73</v>
      </c>
      <c r="I299" s="253">
        <v>28</v>
      </c>
      <c r="J299" s="253">
        <v>1</v>
      </c>
      <c r="K299" s="253">
        <v>59</v>
      </c>
      <c r="L299" s="253">
        <v>97</v>
      </c>
      <c r="M299" s="253">
        <v>35</v>
      </c>
      <c r="N299" s="253">
        <v>0</v>
      </c>
      <c r="O299" s="253">
        <v>69</v>
      </c>
      <c r="P299" s="253">
        <v>79</v>
      </c>
      <c r="Q299" s="253">
        <v>34</v>
      </c>
      <c r="R299" s="253">
        <v>12</v>
      </c>
      <c r="S299" s="253">
        <v>66</v>
      </c>
      <c r="T299" s="253">
        <v>132</v>
      </c>
      <c r="U299" s="253">
        <v>53</v>
      </c>
      <c r="V299" s="253">
        <v>26</v>
      </c>
      <c r="W299" s="253">
        <v>84</v>
      </c>
      <c r="X299" s="253">
        <v>104</v>
      </c>
      <c r="Y299" s="253">
        <v>37</v>
      </c>
      <c r="Z299" s="253">
        <v>40</v>
      </c>
      <c r="AA299" s="253">
        <v>89</v>
      </c>
    </row>
    <row r="300" spans="1:72" ht="20.100000000000001" customHeight="1">
      <c r="A300" s="40" t="s">
        <v>845</v>
      </c>
      <c r="B300" s="293"/>
      <c r="C300" s="42"/>
      <c r="D300" s="253">
        <v>57</v>
      </c>
      <c r="E300" s="253">
        <v>13</v>
      </c>
      <c r="F300" s="253">
        <v>-3</v>
      </c>
      <c r="G300" s="253">
        <v>42</v>
      </c>
      <c r="H300" s="253">
        <v>48</v>
      </c>
      <c r="I300" s="253">
        <v>11</v>
      </c>
      <c r="J300" s="253">
        <v>-4</v>
      </c>
      <c r="K300" s="253">
        <v>49</v>
      </c>
      <c r="L300" s="253">
        <v>58</v>
      </c>
      <c r="M300" s="253">
        <v>11</v>
      </c>
      <c r="N300" s="253">
        <v>-13</v>
      </c>
      <c r="O300" s="253">
        <v>53</v>
      </c>
      <c r="P300" s="253">
        <v>44</v>
      </c>
      <c r="Q300" s="253">
        <v>-5</v>
      </c>
      <c r="R300" s="253">
        <v>-25</v>
      </c>
      <c r="S300" s="253">
        <v>50</v>
      </c>
      <c r="T300" s="253">
        <v>56</v>
      </c>
      <c r="U300" s="253">
        <v>1</v>
      </c>
      <c r="V300" s="253">
        <v>-20</v>
      </c>
      <c r="W300" s="253">
        <v>61</v>
      </c>
      <c r="X300" s="253">
        <v>88</v>
      </c>
      <c r="Y300" s="253">
        <v>-21</v>
      </c>
      <c r="Z300" s="253">
        <v>4</v>
      </c>
      <c r="AA300" s="253">
        <v>64</v>
      </c>
    </row>
    <row r="301" spans="1:72" ht="20.100000000000001" customHeight="1">
      <c r="A301" s="40" t="s">
        <v>1</v>
      </c>
      <c r="B301" s="293"/>
      <c r="C301" s="42"/>
      <c r="D301" s="253"/>
      <c r="E301" s="253"/>
      <c r="F301" s="253"/>
      <c r="G301" s="253"/>
      <c r="H301" s="253"/>
      <c r="I301" s="253"/>
      <c r="J301" s="253"/>
      <c r="K301" s="253"/>
      <c r="L301" s="253"/>
      <c r="M301" s="253"/>
      <c r="N301" s="253"/>
      <c r="O301" s="253"/>
      <c r="P301" s="253">
        <v>14</v>
      </c>
      <c r="Q301" s="253">
        <v>13</v>
      </c>
      <c r="R301" s="253">
        <v>9</v>
      </c>
      <c r="S301" s="253">
        <v>13</v>
      </c>
      <c r="T301" s="253">
        <v>12</v>
      </c>
      <c r="U301" s="253">
        <v>6</v>
      </c>
      <c r="V301" s="253">
        <v>5</v>
      </c>
      <c r="W301" s="253">
        <v>18</v>
      </c>
      <c r="X301" s="253">
        <v>17</v>
      </c>
      <c r="Y301" s="253">
        <v>11</v>
      </c>
      <c r="Z301" s="253">
        <v>7</v>
      </c>
      <c r="AA301" s="253">
        <v>17</v>
      </c>
    </row>
    <row r="302" spans="1:72" ht="20.100000000000001" customHeight="1">
      <c r="A302" s="107" t="s">
        <v>203</v>
      </c>
      <c r="B302" s="107"/>
      <c r="C302" s="107"/>
      <c r="D302" s="334">
        <v>-14</v>
      </c>
      <c r="E302" s="334">
        <v>-14</v>
      </c>
      <c r="F302" s="334">
        <v>-14</v>
      </c>
      <c r="G302" s="334">
        <v>-12</v>
      </c>
      <c r="H302" s="334">
        <v>-14</v>
      </c>
      <c r="I302" s="334">
        <v>-13</v>
      </c>
      <c r="J302" s="334">
        <v>-16</v>
      </c>
      <c r="K302" s="334">
        <v>-14</v>
      </c>
      <c r="L302" s="334">
        <v>-15</v>
      </c>
      <c r="M302" s="334">
        <v>-17</v>
      </c>
      <c r="N302" s="334">
        <v>-10</v>
      </c>
      <c r="O302" s="334">
        <v>-21</v>
      </c>
      <c r="P302" s="334">
        <v>-16</v>
      </c>
      <c r="Q302" s="334">
        <v>-18</v>
      </c>
      <c r="R302" s="334">
        <v>-16</v>
      </c>
      <c r="S302" s="334">
        <v>-27</v>
      </c>
      <c r="T302" s="334">
        <v>-24</v>
      </c>
      <c r="U302" s="334">
        <v>-28</v>
      </c>
      <c r="V302" s="334">
        <v>-21</v>
      </c>
      <c r="W302" s="334">
        <v>-28</v>
      </c>
      <c r="X302" s="334">
        <v>-24</v>
      </c>
      <c r="Y302" s="334">
        <v>-26</v>
      </c>
      <c r="Z302" s="334">
        <v>-24</v>
      </c>
      <c r="AA302" s="334">
        <v>-26</v>
      </c>
    </row>
    <row r="303" spans="1:72" ht="20.100000000000001" customHeight="1" thickBot="1">
      <c r="A303" s="116" t="s">
        <v>206</v>
      </c>
      <c r="B303" s="294"/>
      <c r="C303" s="295"/>
      <c r="D303" s="338">
        <f>SUM(D298:D302)</f>
        <v>387</v>
      </c>
      <c r="E303" s="338">
        <f>SUM(E298:E302)</f>
        <v>229</v>
      </c>
      <c r="F303" s="338">
        <f>SUM(F298:F302)</f>
        <v>107</v>
      </c>
      <c r="G303" s="338">
        <f>SUM(G298:G302)</f>
        <v>347</v>
      </c>
      <c r="H303" s="338">
        <v>358</v>
      </c>
      <c r="I303" s="338">
        <v>210</v>
      </c>
      <c r="J303" s="338">
        <v>147</v>
      </c>
      <c r="K303" s="338">
        <v>370</v>
      </c>
      <c r="L303" s="338">
        <v>343</v>
      </c>
      <c r="M303" s="338">
        <v>143</v>
      </c>
      <c r="N303" s="338">
        <v>79</v>
      </c>
      <c r="O303" s="338">
        <v>243</v>
      </c>
      <c r="P303" s="338">
        <v>275</v>
      </c>
      <c r="Q303" s="338">
        <v>122</v>
      </c>
      <c r="R303" s="338">
        <v>58</v>
      </c>
      <c r="S303" s="338">
        <v>188</v>
      </c>
      <c r="T303" s="338">
        <v>313</v>
      </c>
      <c r="U303" s="338">
        <v>109</v>
      </c>
      <c r="V303" s="338">
        <v>94</v>
      </c>
      <c r="W303" s="338">
        <v>295</v>
      </c>
      <c r="X303" s="338">
        <v>405</v>
      </c>
      <c r="Y303" s="338">
        <v>153</v>
      </c>
      <c r="Z303" s="338">
        <v>96</v>
      </c>
      <c r="AA303" s="338">
        <v>333</v>
      </c>
    </row>
    <row r="304" spans="1:72" ht="20.100000000000001" customHeight="1" thickTop="1">
      <c r="A304" s="107" t="s">
        <v>843</v>
      </c>
      <c r="B304" s="107"/>
      <c r="C304" s="107"/>
      <c r="D304" s="334">
        <v>137</v>
      </c>
      <c r="E304" s="334">
        <v>60</v>
      </c>
      <c r="F304" s="334">
        <v>59</v>
      </c>
      <c r="G304" s="334">
        <v>76</v>
      </c>
      <c r="H304" s="334">
        <v>119</v>
      </c>
      <c r="I304" s="334">
        <v>45</v>
      </c>
      <c r="J304" s="334">
        <v>36</v>
      </c>
      <c r="K304" s="334">
        <v>67</v>
      </c>
      <c r="L304" s="334">
        <v>82</v>
      </c>
      <c r="M304" s="334">
        <v>32</v>
      </c>
      <c r="N304" s="334" t="s">
        <v>68</v>
      </c>
      <c r="O304" s="334" t="s">
        <v>68</v>
      </c>
      <c r="P304" s="334" t="s">
        <v>68</v>
      </c>
      <c r="Q304" s="334" t="s">
        <v>68</v>
      </c>
      <c r="R304" s="334" t="s">
        <v>68</v>
      </c>
      <c r="S304" s="334" t="s">
        <v>68</v>
      </c>
      <c r="T304" s="334" t="s">
        <v>68</v>
      </c>
      <c r="U304" s="334" t="s">
        <v>68</v>
      </c>
      <c r="V304" s="334" t="s">
        <v>68</v>
      </c>
      <c r="W304" s="334" t="s">
        <v>68</v>
      </c>
      <c r="X304" s="334" t="s">
        <v>68</v>
      </c>
      <c r="Y304" s="334" t="s">
        <v>68</v>
      </c>
      <c r="Z304" s="334" t="s">
        <v>68</v>
      </c>
      <c r="AA304" s="334" t="s">
        <v>68</v>
      </c>
    </row>
    <row r="305" spans="1:72" ht="20.100000000000001" customHeight="1" thickBot="1">
      <c r="A305" s="116" t="s">
        <v>223</v>
      </c>
      <c r="B305" s="294"/>
      <c r="C305" s="295"/>
      <c r="D305" s="338">
        <v>524</v>
      </c>
      <c r="E305" s="338">
        <v>289</v>
      </c>
      <c r="F305" s="338">
        <v>167</v>
      </c>
      <c r="G305" s="338">
        <v>423</v>
      </c>
      <c r="H305" s="338">
        <v>477</v>
      </c>
      <c r="I305" s="338">
        <v>255</v>
      </c>
      <c r="J305" s="338">
        <v>183</v>
      </c>
      <c r="K305" s="338">
        <v>436</v>
      </c>
      <c r="L305" s="338">
        <v>425</v>
      </c>
      <c r="M305" s="338">
        <v>175</v>
      </c>
      <c r="N305" s="338">
        <v>79</v>
      </c>
      <c r="O305" s="338">
        <v>243</v>
      </c>
      <c r="P305" s="338">
        <v>275</v>
      </c>
      <c r="Q305" s="338">
        <v>122</v>
      </c>
      <c r="R305" s="338">
        <v>58</v>
      </c>
      <c r="S305" s="338">
        <v>188</v>
      </c>
      <c r="T305" s="338">
        <v>313</v>
      </c>
      <c r="U305" s="338">
        <v>109</v>
      </c>
      <c r="V305" s="338">
        <v>94</v>
      </c>
      <c r="W305" s="338">
        <v>295</v>
      </c>
      <c r="X305" s="338">
        <v>405</v>
      </c>
      <c r="Y305" s="338">
        <v>153</v>
      </c>
      <c r="Z305" s="338">
        <v>96</v>
      </c>
      <c r="AA305" s="338">
        <v>333</v>
      </c>
    </row>
    <row r="306" spans="1:72" ht="10.5" customHeight="1" thickTop="1">
      <c r="A306" s="306"/>
      <c r="B306" s="304"/>
      <c r="C306" s="304"/>
      <c r="D306" s="88"/>
      <c r="E306" s="88"/>
      <c r="F306" s="88"/>
      <c r="G306" s="88"/>
    </row>
    <row r="307" spans="1:72" ht="20.100000000000001" customHeight="1">
      <c r="A307" s="306"/>
      <c r="B307" s="304"/>
      <c r="C307" s="304"/>
      <c r="D307" s="88"/>
      <c r="E307" s="88"/>
      <c r="F307" s="88"/>
      <c r="G307" s="88"/>
    </row>
    <row r="308" spans="1:72" ht="20.100000000000001" customHeight="1">
      <c r="A308" s="306"/>
      <c r="B308" s="304"/>
      <c r="C308" s="304"/>
      <c r="D308" s="88"/>
      <c r="E308" s="88"/>
      <c r="F308" s="88"/>
      <c r="G308" s="88"/>
    </row>
    <row r="309" spans="1:72" s="42" customFormat="1" ht="20.100000000000001" customHeight="1">
      <c r="A309" s="39" t="s">
        <v>210</v>
      </c>
      <c r="D309" s="94"/>
      <c r="E309" s="94"/>
      <c r="F309" s="94"/>
      <c r="G309" s="94"/>
      <c r="H309" s="94"/>
      <c r="I309" s="94"/>
      <c r="J309" s="94"/>
      <c r="K309" s="94"/>
      <c r="L309" s="94"/>
      <c r="M309" s="94"/>
      <c r="N309" s="94"/>
      <c r="O309" s="94"/>
      <c r="P309" s="94"/>
      <c r="Q309" s="94"/>
      <c r="R309" s="94"/>
      <c r="S309" s="94"/>
      <c r="T309" s="94"/>
      <c r="U309" s="94"/>
      <c r="V309" s="94"/>
      <c r="W309" s="94"/>
      <c r="X309" s="94"/>
      <c r="Y309" s="94"/>
      <c r="Z309" s="94"/>
      <c r="AA309" s="94"/>
      <c r="AB309" s="94"/>
      <c r="AC309" s="94"/>
      <c r="AD309" s="94"/>
      <c r="AE309" s="94"/>
      <c r="AF309" s="94"/>
      <c r="AG309" s="94"/>
      <c r="AH309" s="94"/>
      <c r="AI309" s="94"/>
      <c r="AJ309" s="94"/>
      <c r="AK309" s="94"/>
      <c r="AL309" s="94"/>
      <c r="AM309" s="94"/>
      <c r="AN309" s="94"/>
      <c r="AO309" s="94"/>
      <c r="AP309" s="94"/>
      <c r="AQ309" s="94"/>
      <c r="AR309" s="94"/>
      <c r="AS309" s="94"/>
      <c r="AT309" s="94"/>
      <c r="AU309" s="94"/>
      <c r="AV309" s="94"/>
      <c r="AW309" s="94"/>
      <c r="AX309" s="94"/>
      <c r="AY309" s="94"/>
      <c r="AZ309" s="94"/>
      <c r="BA309" s="94"/>
      <c r="BB309" s="94"/>
      <c r="BC309" s="94"/>
      <c r="BD309" s="94"/>
      <c r="BE309" s="94"/>
      <c r="BF309" s="94"/>
      <c r="BG309" s="94"/>
      <c r="BH309" s="94"/>
      <c r="BI309" s="94"/>
      <c r="BJ309" s="94"/>
      <c r="BK309" s="94"/>
      <c r="BL309" s="94"/>
      <c r="BM309" s="94"/>
      <c r="BN309" s="94"/>
      <c r="BO309" s="94"/>
      <c r="BP309" s="94"/>
      <c r="BQ309" s="94"/>
      <c r="BR309" s="94"/>
      <c r="BS309" s="94"/>
      <c r="BT309" s="94"/>
    </row>
    <row r="310" spans="1:72" ht="37.5" customHeight="1" thickBot="1">
      <c r="A310" s="3" t="s">
        <v>3</v>
      </c>
      <c r="B310" s="99"/>
      <c r="C310" s="100"/>
      <c r="D310" s="324" t="s">
        <v>405</v>
      </c>
      <c r="E310" s="324" t="s">
        <v>406</v>
      </c>
      <c r="F310" s="324" t="s">
        <v>407</v>
      </c>
      <c r="G310" s="324" t="s">
        <v>408</v>
      </c>
      <c r="H310" s="324" t="s">
        <v>409</v>
      </c>
      <c r="I310" s="324" t="s">
        <v>410</v>
      </c>
      <c r="J310" s="324" t="s">
        <v>411</v>
      </c>
      <c r="K310" s="324" t="s">
        <v>412</v>
      </c>
      <c r="L310" s="324" t="s">
        <v>413</v>
      </c>
      <c r="M310" s="324" t="s">
        <v>414</v>
      </c>
      <c r="N310" s="324" t="s">
        <v>415</v>
      </c>
      <c r="O310" s="324" t="s">
        <v>416</v>
      </c>
      <c r="P310" s="324" t="s">
        <v>417</v>
      </c>
      <c r="Q310" s="324" t="s">
        <v>418</v>
      </c>
      <c r="R310" s="324" t="s">
        <v>419</v>
      </c>
      <c r="S310" s="324" t="s">
        <v>420</v>
      </c>
      <c r="T310" s="324" t="s">
        <v>421</v>
      </c>
      <c r="U310" s="324" t="s">
        <v>422</v>
      </c>
      <c r="V310" s="324" t="s">
        <v>423</v>
      </c>
      <c r="W310" s="324" t="s">
        <v>424</v>
      </c>
      <c r="X310" s="324" t="s">
        <v>425</v>
      </c>
      <c r="Y310" s="324" t="s">
        <v>426</v>
      </c>
      <c r="Z310" s="324" t="s">
        <v>427</v>
      </c>
      <c r="AA310" s="324" t="s">
        <v>428</v>
      </c>
    </row>
    <row r="311" spans="1:72" s="42" customFormat="1" ht="20.100000000000001" customHeight="1">
      <c r="A311" s="40" t="s">
        <v>0</v>
      </c>
      <c r="B311" s="293"/>
      <c r="D311" s="253">
        <v>263</v>
      </c>
      <c r="E311" s="253">
        <v>338</v>
      </c>
      <c r="F311" s="253">
        <v>44</v>
      </c>
      <c r="G311" s="253">
        <v>278</v>
      </c>
      <c r="H311" s="253">
        <v>262</v>
      </c>
      <c r="I311" s="253">
        <v>151</v>
      </c>
      <c r="J311" s="253">
        <v>124</v>
      </c>
      <c r="K311" s="253">
        <v>318</v>
      </c>
      <c r="L311" s="253">
        <v>203</v>
      </c>
      <c r="M311" s="253">
        <v>117</v>
      </c>
      <c r="N311" s="253">
        <v>-651</v>
      </c>
      <c r="O311" s="253">
        <v>-65</v>
      </c>
      <c r="P311" s="253">
        <v>211</v>
      </c>
      <c r="Q311" s="253">
        <v>32</v>
      </c>
      <c r="R311" s="253">
        <v>18</v>
      </c>
      <c r="S311" s="253">
        <v>77</v>
      </c>
      <c r="T311" s="253">
        <v>230</v>
      </c>
      <c r="U311" s="253">
        <v>34</v>
      </c>
      <c r="V311" s="253">
        <v>74</v>
      </c>
      <c r="W311" s="253">
        <v>163</v>
      </c>
      <c r="X311" s="253">
        <v>279</v>
      </c>
      <c r="Y311" s="253">
        <v>229</v>
      </c>
      <c r="Z311" s="253">
        <v>45</v>
      </c>
      <c r="AA311" s="253">
        <v>184</v>
      </c>
      <c r="AB311" s="94"/>
      <c r="AC311" s="94"/>
      <c r="AD311" s="94"/>
      <c r="AE311" s="94"/>
      <c r="AF311" s="94"/>
      <c r="AG311" s="94"/>
      <c r="AH311" s="94"/>
      <c r="AI311" s="94"/>
      <c r="AJ311" s="94"/>
      <c r="AK311" s="94"/>
      <c r="AL311" s="94"/>
      <c r="AM311" s="94"/>
      <c r="AN311" s="94"/>
      <c r="AO311" s="94"/>
      <c r="AP311" s="94"/>
      <c r="AQ311" s="94"/>
      <c r="AR311" s="94"/>
      <c r="AS311" s="94"/>
      <c r="AT311" s="94"/>
      <c r="AU311" s="94"/>
      <c r="AV311" s="94"/>
      <c r="AW311" s="94"/>
      <c r="AX311" s="94"/>
      <c r="AY311" s="94"/>
      <c r="AZ311" s="94"/>
      <c r="BA311" s="94"/>
      <c r="BB311" s="94"/>
      <c r="BC311" s="94"/>
      <c r="BD311" s="94"/>
      <c r="BE311" s="94"/>
      <c r="BF311" s="94"/>
      <c r="BG311" s="94"/>
      <c r="BH311" s="94"/>
      <c r="BI311" s="94"/>
      <c r="BJ311" s="94"/>
      <c r="BK311" s="94"/>
      <c r="BL311" s="94"/>
      <c r="BM311" s="94"/>
      <c r="BN311" s="94"/>
      <c r="BO311" s="94"/>
      <c r="BP311" s="94"/>
      <c r="BQ311" s="94"/>
      <c r="BR311" s="94"/>
      <c r="BS311" s="94"/>
      <c r="BT311" s="94"/>
    </row>
    <row r="312" spans="1:72" s="42" customFormat="1" ht="20.100000000000001" customHeight="1">
      <c r="A312" s="40" t="s">
        <v>221</v>
      </c>
      <c r="B312" s="293"/>
      <c r="D312" s="253">
        <v>40</v>
      </c>
      <c r="E312" s="253">
        <v>20</v>
      </c>
      <c r="F312" s="253">
        <v>-15</v>
      </c>
      <c r="G312" s="253">
        <v>111</v>
      </c>
      <c r="H312" s="253">
        <v>73</v>
      </c>
      <c r="I312" s="253">
        <v>28</v>
      </c>
      <c r="J312" s="253">
        <v>1</v>
      </c>
      <c r="K312" s="253">
        <v>59</v>
      </c>
      <c r="L312" s="253">
        <v>98</v>
      </c>
      <c r="M312" s="253">
        <v>36</v>
      </c>
      <c r="N312" s="253">
        <v>1</v>
      </c>
      <c r="O312" s="253">
        <v>69</v>
      </c>
      <c r="P312" s="253">
        <v>111</v>
      </c>
      <c r="Q312" s="253">
        <v>36</v>
      </c>
      <c r="R312" s="253">
        <v>12</v>
      </c>
      <c r="S312" s="253">
        <v>67</v>
      </c>
      <c r="T312" s="253">
        <v>132</v>
      </c>
      <c r="U312" s="253">
        <v>53</v>
      </c>
      <c r="V312" s="253">
        <v>26</v>
      </c>
      <c r="W312" s="253">
        <v>85</v>
      </c>
      <c r="X312" s="253">
        <v>104</v>
      </c>
      <c r="Y312" s="253">
        <v>37</v>
      </c>
      <c r="Z312" s="253">
        <v>41</v>
      </c>
      <c r="AA312" s="253">
        <v>90</v>
      </c>
      <c r="AB312" s="94"/>
      <c r="AC312" s="94"/>
      <c r="AD312" s="94"/>
      <c r="AE312" s="94"/>
      <c r="AF312" s="94"/>
      <c r="AG312" s="94"/>
      <c r="AH312" s="94"/>
      <c r="AI312" s="94"/>
      <c r="AJ312" s="94"/>
      <c r="AK312" s="94"/>
      <c r="AL312" s="94"/>
      <c r="AM312" s="94"/>
      <c r="AN312" s="94"/>
      <c r="AO312" s="94"/>
      <c r="AP312" s="94"/>
      <c r="AQ312" s="94"/>
      <c r="AR312" s="94"/>
      <c r="AS312" s="94"/>
      <c r="AT312" s="94"/>
      <c r="AU312" s="94"/>
      <c r="AV312" s="94"/>
      <c r="AW312" s="94"/>
      <c r="AX312" s="94"/>
      <c r="AY312" s="94"/>
      <c r="AZ312" s="94"/>
      <c r="BA312" s="94"/>
      <c r="BB312" s="94"/>
      <c r="BC312" s="94"/>
      <c r="BD312" s="94"/>
      <c r="BE312" s="94"/>
      <c r="BF312" s="94"/>
      <c r="BG312" s="94"/>
      <c r="BH312" s="94"/>
      <c r="BI312" s="94"/>
      <c r="BJ312" s="94"/>
      <c r="BK312" s="94"/>
      <c r="BL312" s="94"/>
      <c r="BM312" s="94"/>
      <c r="BN312" s="94"/>
      <c r="BO312" s="94"/>
      <c r="BP312" s="94"/>
      <c r="BQ312" s="94"/>
      <c r="BR312" s="94"/>
      <c r="BS312" s="94"/>
      <c r="BT312" s="94"/>
    </row>
    <row r="313" spans="1:72" s="42" customFormat="1" ht="20.100000000000001" customHeight="1">
      <c r="A313" s="40" t="s">
        <v>845</v>
      </c>
      <c r="B313" s="293"/>
      <c r="D313" s="253">
        <v>51</v>
      </c>
      <c r="E313" s="253">
        <v>24</v>
      </c>
      <c r="F313" s="253">
        <v>8</v>
      </c>
      <c r="G313" s="253">
        <v>51</v>
      </c>
      <c r="H313" s="253">
        <v>45</v>
      </c>
      <c r="I313" s="253">
        <v>67</v>
      </c>
      <c r="J313" s="253">
        <v>4</v>
      </c>
      <c r="K313" s="253">
        <v>221</v>
      </c>
      <c r="L313" s="253">
        <v>64</v>
      </c>
      <c r="M313" s="253">
        <v>9</v>
      </c>
      <c r="N313" s="253">
        <v>-22</v>
      </c>
      <c r="O313" s="253">
        <v>54</v>
      </c>
      <c r="P313" s="253">
        <v>58</v>
      </c>
      <c r="Q313" s="253">
        <v>-2</v>
      </c>
      <c r="R313" s="253">
        <v>-33</v>
      </c>
      <c r="S313" s="253">
        <v>62</v>
      </c>
      <c r="T313" s="253">
        <v>59</v>
      </c>
      <c r="U313" s="253">
        <v>0</v>
      </c>
      <c r="V313" s="253">
        <v>-20</v>
      </c>
      <c r="W313" s="253">
        <v>64</v>
      </c>
      <c r="X313" s="253">
        <v>88</v>
      </c>
      <c r="Y313" s="253">
        <v>-13</v>
      </c>
      <c r="Z313" s="253">
        <v>2</v>
      </c>
      <c r="AA313" s="253">
        <v>52</v>
      </c>
      <c r="AB313" s="94"/>
      <c r="AC313" s="94"/>
      <c r="AD313" s="94"/>
      <c r="AE313" s="94"/>
      <c r="AF313" s="94"/>
      <c r="AG313" s="94"/>
      <c r="AH313" s="94"/>
      <c r="AI313" s="94"/>
      <c r="AJ313" s="94"/>
      <c r="AK313" s="94"/>
      <c r="AL313" s="94"/>
      <c r="AM313" s="94"/>
      <c r="AN313" s="94"/>
      <c r="AO313" s="94"/>
      <c r="AP313" s="94"/>
      <c r="AQ313" s="94"/>
      <c r="AR313" s="94"/>
      <c r="AS313" s="94"/>
      <c r="AT313" s="94"/>
      <c r="AU313" s="94"/>
      <c r="AV313" s="94"/>
      <c r="AW313" s="94"/>
      <c r="AX313" s="94"/>
      <c r="AY313" s="94"/>
      <c r="AZ313" s="94"/>
      <c r="BA313" s="94"/>
      <c r="BB313" s="94"/>
      <c r="BC313" s="94"/>
      <c r="BD313" s="94"/>
      <c r="BE313" s="94"/>
      <c r="BF313" s="94"/>
      <c r="BG313" s="94"/>
      <c r="BH313" s="94"/>
      <c r="BI313" s="94"/>
      <c r="BJ313" s="94"/>
      <c r="BK313" s="94"/>
      <c r="BL313" s="94"/>
      <c r="BM313" s="94"/>
      <c r="BN313" s="94"/>
      <c r="BO313" s="94"/>
      <c r="BP313" s="94"/>
      <c r="BQ313" s="94"/>
      <c r="BR313" s="94"/>
      <c r="BS313" s="94"/>
      <c r="BT313" s="94"/>
    </row>
    <row r="314" spans="1:72" s="42" customFormat="1" ht="20.100000000000001" customHeight="1">
      <c r="A314" s="40" t="s">
        <v>1</v>
      </c>
      <c r="B314" s="293"/>
      <c r="D314" s="253"/>
      <c r="E314" s="253"/>
      <c r="F314" s="253"/>
      <c r="G314" s="253"/>
      <c r="H314" s="253"/>
      <c r="I314" s="253"/>
      <c r="J314" s="253"/>
      <c r="K314" s="253"/>
      <c r="L314" s="253"/>
      <c r="M314" s="253"/>
      <c r="N314" s="253"/>
      <c r="O314" s="253"/>
      <c r="P314" s="253">
        <v>5</v>
      </c>
      <c r="Q314" s="253">
        <v>20</v>
      </c>
      <c r="R314" s="253">
        <v>12</v>
      </c>
      <c r="S314" s="253">
        <v>22</v>
      </c>
      <c r="T314" s="253">
        <v>-9</v>
      </c>
      <c r="U314" s="253">
        <v>8</v>
      </c>
      <c r="V314" s="253">
        <v>15</v>
      </c>
      <c r="W314" s="253">
        <v>25</v>
      </c>
      <c r="X314" s="253">
        <v>16</v>
      </c>
      <c r="Y314" s="253">
        <v>22</v>
      </c>
      <c r="Z314" s="253">
        <v>26</v>
      </c>
      <c r="AA314" s="253">
        <v>11</v>
      </c>
      <c r="AB314" s="94"/>
      <c r="AC314" s="94"/>
      <c r="AD314" s="94"/>
      <c r="AE314" s="94"/>
      <c r="AF314" s="94"/>
      <c r="AG314" s="94"/>
      <c r="AH314" s="94"/>
      <c r="AI314" s="94"/>
      <c r="AJ314" s="94"/>
      <c r="AK314" s="94"/>
      <c r="AL314" s="94"/>
      <c r="AM314" s="94"/>
      <c r="AN314" s="94"/>
      <c r="AO314" s="94"/>
      <c r="AP314" s="94"/>
      <c r="AQ314" s="94"/>
      <c r="AR314" s="94"/>
      <c r="AS314" s="94"/>
      <c r="AT314" s="94"/>
      <c r="AU314" s="94"/>
      <c r="AV314" s="94"/>
      <c r="AW314" s="94"/>
      <c r="AX314" s="94"/>
      <c r="AY314" s="94"/>
      <c r="AZ314" s="94"/>
      <c r="BA314" s="94"/>
      <c r="BB314" s="94"/>
      <c r="BC314" s="94"/>
      <c r="BD314" s="94"/>
      <c r="BE314" s="94"/>
      <c r="BF314" s="94"/>
      <c r="BG314" s="94"/>
      <c r="BH314" s="94"/>
      <c r="BI314" s="94"/>
      <c r="BJ314" s="94"/>
      <c r="BK314" s="94"/>
      <c r="BL314" s="94"/>
      <c r="BM314" s="94"/>
      <c r="BN314" s="94"/>
      <c r="BO314" s="94"/>
      <c r="BP314" s="94"/>
      <c r="BQ314" s="94"/>
      <c r="BR314" s="94"/>
      <c r="BS314" s="94"/>
      <c r="BT314" s="94"/>
    </row>
    <row r="315" spans="1:72" ht="20.100000000000001" customHeight="1">
      <c r="A315" s="107" t="s">
        <v>203</v>
      </c>
      <c r="B315" s="107"/>
      <c r="C315" s="107"/>
      <c r="D315" s="334">
        <v>-14</v>
      </c>
      <c r="E315" s="334">
        <v>-14</v>
      </c>
      <c r="F315" s="334">
        <v>-17</v>
      </c>
      <c r="G315" s="334">
        <v>-8</v>
      </c>
      <c r="H315" s="334">
        <v>-14</v>
      </c>
      <c r="I315" s="334">
        <v>-13</v>
      </c>
      <c r="J315" s="334">
        <v>-16</v>
      </c>
      <c r="K315" s="334">
        <v>-14</v>
      </c>
      <c r="L315" s="334">
        <v>-15</v>
      </c>
      <c r="M315" s="334">
        <v>-17</v>
      </c>
      <c r="N315" s="334">
        <v>-9</v>
      </c>
      <c r="O315" s="334">
        <v>-21</v>
      </c>
      <c r="P315" s="334">
        <v>-15</v>
      </c>
      <c r="Q315" s="334">
        <v>-18</v>
      </c>
      <c r="R315" s="334">
        <v>-17</v>
      </c>
      <c r="S315" s="334">
        <v>-26</v>
      </c>
      <c r="T315" s="334">
        <v>-23</v>
      </c>
      <c r="U315" s="334">
        <v>-28</v>
      </c>
      <c r="V315" s="334">
        <v>293</v>
      </c>
      <c r="W315" s="334">
        <v>-21</v>
      </c>
      <c r="X315" s="334">
        <v>-5</v>
      </c>
      <c r="Y315" s="334">
        <v>-19</v>
      </c>
      <c r="Z315" s="334">
        <v>-24</v>
      </c>
      <c r="AA315" s="334">
        <v>-28</v>
      </c>
    </row>
    <row r="316" spans="1:72" ht="20.100000000000001" customHeight="1" thickBot="1">
      <c r="A316" s="116" t="s">
        <v>206</v>
      </c>
      <c r="B316" s="118"/>
      <c r="C316" s="118"/>
      <c r="D316" s="332">
        <f>SUM(D311:D315)</f>
        <v>340</v>
      </c>
      <c r="E316" s="332">
        <f>SUM(E311:E315)</f>
        <v>368</v>
      </c>
      <c r="F316" s="332">
        <f>SUM(F311:F315)</f>
        <v>20</v>
      </c>
      <c r="G316" s="332">
        <f>SUM(G311:G315)</f>
        <v>432</v>
      </c>
      <c r="H316" s="332">
        <v>366</v>
      </c>
      <c r="I316" s="332">
        <v>233</v>
      </c>
      <c r="J316" s="332">
        <v>113</v>
      </c>
      <c r="K316" s="332">
        <v>584</v>
      </c>
      <c r="L316" s="332">
        <v>350</v>
      </c>
      <c r="M316" s="332">
        <v>144</v>
      </c>
      <c r="N316" s="332">
        <v>-682</v>
      </c>
      <c r="O316" s="332">
        <v>38</v>
      </c>
      <c r="P316" s="332">
        <v>369</v>
      </c>
      <c r="Q316" s="332">
        <v>67</v>
      </c>
      <c r="R316" s="332">
        <v>-6</v>
      </c>
      <c r="S316" s="332">
        <v>202</v>
      </c>
      <c r="T316" s="332">
        <v>389</v>
      </c>
      <c r="U316" s="332">
        <v>66</v>
      </c>
      <c r="V316" s="332">
        <v>387</v>
      </c>
      <c r="W316" s="332">
        <v>315</v>
      </c>
      <c r="X316" s="332">
        <v>482</v>
      </c>
      <c r="Y316" s="332">
        <v>256</v>
      </c>
      <c r="Z316" s="332">
        <v>91</v>
      </c>
      <c r="AA316" s="332">
        <v>309</v>
      </c>
    </row>
    <row r="317" spans="1:72" ht="20.100000000000001" customHeight="1" thickTop="1">
      <c r="A317" s="107" t="s">
        <v>843</v>
      </c>
      <c r="B317" s="107"/>
      <c r="C317" s="107"/>
      <c r="D317" s="334">
        <v>136</v>
      </c>
      <c r="E317" s="334">
        <v>61</v>
      </c>
      <c r="F317" s="334">
        <v>76</v>
      </c>
      <c r="G317" s="334">
        <v>75</v>
      </c>
      <c r="H317" s="334">
        <v>1968</v>
      </c>
      <c r="I317" s="334">
        <v>63</v>
      </c>
      <c r="J317" s="334">
        <v>36</v>
      </c>
      <c r="K317" s="334">
        <v>66</v>
      </c>
      <c r="L317" s="334">
        <v>81</v>
      </c>
      <c r="M317" s="334">
        <v>4314</v>
      </c>
      <c r="N317" s="334" t="s">
        <v>68</v>
      </c>
      <c r="O317" s="334" t="s">
        <v>68</v>
      </c>
      <c r="P317" s="334" t="s">
        <v>68</v>
      </c>
      <c r="Q317" s="334" t="s">
        <v>68</v>
      </c>
      <c r="R317" s="334" t="s">
        <v>68</v>
      </c>
      <c r="S317" s="334" t="s">
        <v>68</v>
      </c>
      <c r="T317" s="334" t="s">
        <v>68</v>
      </c>
      <c r="U317" s="334" t="s">
        <v>68</v>
      </c>
      <c r="V317" s="334" t="s">
        <v>68</v>
      </c>
      <c r="W317" s="334" t="s">
        <v>68</v>
      </c>
      <c r="X317" s="334" t="s">
        <v>68</v>
      </c>
      <c r="Y317" s="334" t="s">
        <v>68</v>
      </c>
      <c r="Z317" s="334" t="s">
        <v>68</v>
      </c>
      <c r="AA317" s="334" t="s">
        <v>68</v>
      </c>
    </row>
    <row r="318" spans="1:72" ht="20.100000000000001" customHeight="1" thickBot="1">
      <c r="A318" s="116" t="s">
        <v>223</v>
      </c>
      <c r="B318" s="294"/>
      <c r="C318" s="295"/>
      <c r="D318" s="338">
        <v>477</v>
      </c>
      <c r="E318" s="338">
        <v>429</v>
      </c>
      <c r="F318" s="338">
        <v>96</v>
      </c>
      <c r="G318" s="338">
        <v>507</v>
      </c>
      <c r="H318" s="338">
        <v>2333</v>
      </c>
      <c r="I318" s="338">
        <v>295</v>
      </c>
      <c r="J318" s="338">
        <v>149</v>
      </c>
      <c r="K318" s="338">
        <v>650</v>
      </c>
      <c r="L318" s="338">
        <v>431</v>
      </c>
      <c r="M318" s="338">
        <v>4458</v>
      </c>
      <c r="N318" s="338">
        <v>-682</v>
      </c>
      <c r="O318" s="338">
        <v>38</v>
      </c>
      <c r="P318" s="338">
        <v>369</v>
      </c>
      <c r="Q318" s="338">
        <v>67</v>
      </c>
      <c r="R318" s="338">
        <v>-6</v>
      </c>
      <c r="S318" s="338">
        <v>202</v>
      </c>
      <c r="T318" s="338">
        <v>389</v>
      </c>
      <c r="U318" s="338">
        <v>66</v>
      </c>
      <c r="V318" s="338">
        <v>387</v>
      </c>
      <c r="W318" s="338">
        <v>315</v>
      </c>
      <c r="X318" s="338">
        <v>482</v>
      </c>
      <c r="Y318" s="338">
        <v>256</v>
      </c>
      <c r="Z318" s="338">
        <v>91</v>
      </c>
      <c r="AA318" s="338">
        <v>309</v>
      </c>
    </row>
    <row r="319" spans="1:72" ht="10.5" customHeight="1" thickTop="1">
      <c r="A319" s="39"/>
      <c r="D319" s="88"/>
      <c r="E319" s="88"/>
      <c r="F319" s="88"/>
      <c r="G319" s="88"/>
    </row>
    <row r="320" spans="1:72" ht="20.100000000000001" customHeight="1">
      <c r="D320" s="88"/>
      <c r="E320" s="88"/>
      <c r="F320" s="88"/>
      <c r="G320" s="88"/>
    </row>
    <row r="321" spans="1:207" ht="20.100000000000001" customHeight="1">
      <c r="D321" s="88"/>
      <c r="E321" s="88"/>
      <c r="F321" s="88"/>
      <c r="G321" s="88"/>
    </row>
    <row r="322" spans="1:207" s="361" customFormat="1" ht="20.100000000000001" customHeight="1">
      <c r="A322" s="643" t="s">
        <v>211</v>
      </c>
      <c r="B322" s="644"/>
      <c r="C322" s="644"/>
      <c r="D322" s="88"/>
      <c r="E322" s="88"/>
      <c r="F322" s="88"/>
      <c r="G322" s="88"/>
      <c r="H322" s="88"/>
      <c r="I322" s="88"/>
      <c r="J322" s="88"/>
      <c r="K322" s="88"/>
      <c r="L322" s="88"/>
      <c r="M322" s="88"/>
      <c r="N322" s="88"/>
      <c r="O322" s="88"/>
      <c r="P322" s="88"/>
      <c r="Q322" s="88"/>
      <c r="R322" s="88"/>
      <c r="S322" s="88"/>
      <c r="T322" s="88"/>
      <c r="U322" s="88"/>
      <c r="V322" s="88"/>
      <c r="W322" s="88"/>
      <c r="X322" s="88"/>
      <c r="Y322" s="88"/>
      <c r="Z322" s="88"/>
      <c r="AA322" s="88"/>
      <c r="AB322" s="290"/>
      <c r="AC322" s="290"/>
      <c r="AD322" s="290"/>
      <c r="AE322" s="317"/>
      <c r="AF322" s="290"/>
      <c r="AG322" s="290"/>
      <c r="AH322" s="290"/>
      <c r="AI322" s="290"/>
      <c r="AJ322" s="290"/>
      <c r="AK322" s="290"/>
      <c r="AL322" s="290"/>
      <c r="AM322" s="317"/>
      <c r="AN322" s="290"/>
      <c r="AO322" s="290"/>
      <c r="AP322" s="290"/>
      <c r="AQ322" s="290"/>
      <c r="AR322" s="290"/>
      <c r="AS322" s="290"/>
      <c r="AT322" s="290"/>
      <c r="AU322" s="317"/>
      <c r="AV322" s="290"/>
      <c r="AW322" s="290"/>
      <c r="AX322" s="290"/>
      <c r="AY322" s="290"/>
      <c r="AZ322" s="290"/>
      <c r="BA322" s="290"/>
      <c r="BB322" s="290"/>
      <c r="BC322" s="317"/>
      <c r="BD322" s="290"/>
      <c r="BE322" s="290"/>
      <c r="BF322" s="290"/>
      <c r="BG322" s="290"/>
      <c r="BH322" s="290"/>
      <c r="BI322" s="290"/>
      <c r="BJ322" s="290"/>
      <c r="BK322" s="317"/>
      <c r="BL322" s="290"/>
      <c r="BM322" s="290"/>
      <c r="BN322" s="290"/>
      <c r="BO322" s="290"/>
      <c r="BP322" s="290"/>
      <c r="BQ322" s="290"/>
      <c r="BR322" s="290"/>
      <c r="BS322" s="317"/>
      <c r="BT322" s="290"/>
      <c r="CA322" s="362"/>
      <c r="CI322" s="362"/>
      <c r="CQ322" s="362"/>
      <c r="CY322" s="362"/>
      <c r="DG322" s="362"/>
      <c r="DO322" s="362"/>
      <c r="DW322" s="362"/>
      <c r="EE322" s="362"/>
      <c r="EM322" s="362"/>
      <c r="EU322" s="362"/>
      <c r="FC322" s="362"/>
      <c r="FK322" s="362"/>
      <c r="FS322" s="362"/>
      <c r="GA322" s="362"/>
      <c r="GI322" s="362"/>
      <c r="GQ322" s="362"/>
      <c r="GY322" s="362"/>
    </row>
    <row r="323" spans="1:207" s="361" customFormat="1" ht="37.5" customHeight="1" thickBot="1">
      <c r="A323" s="3" t="s">
        <v>3</v>
      </c>
      <c r="B323" s="99"/>
      <c r="C323" s="100"/>
      <c r="D323" s="324" t="s">
        <v>405</v>
      </c>
      <c r="E323" s="324" t="s">
        <v>406</v>
      </c>
      <c r="F323" s="324" t="s">
        <v>407</v>
      </c>
      <c r="G323" s="324" t="s">
        <v>408</v>
      </c>
      <c r="H323" s="324" t="s">
        <v>409</v>
      </c>
      <c r="I323" s="324" t="s">
        <v>410</v>
      </c>
      <c r="J323" s="324" t="s">
        <v>411</v>
      </c>
      <c r="K323" s="324" t="s">
        <v>412</v>
      </c>
      <c r="L323" s="324" t="s">
        <v>413</v>
      </c>
      <c r="M323" s="324" t="s">
        <v>414</v>
      </c>
      <c r="N323" s="324" t="s">
        <v>415</v>
      </c>
      <c r="O323" s="324" t="s">
        <v>416</v>
      </c>
      <c r="P323" s="324" t="s">
        <v>417</v>
      </c>
      <c r="Q323" s="324" t="s">
        <v>418</v>
      </c>
      <c r="R323" s="324" t="s">
        <v>419</v>
      </c>
      <c r="S323" s="324" t="s">
        <v>420</v>
      </c>
      <c r="T323" s="324" t="s">
        <v>421</v>
      </c>
      <c r="U323" s="324" t="s">
        <v>422</v>
      </c>
      <c r="V323" s="324" t="s">
        <v>423</v>
      </c>
      <c r="W323" s="324" t="s">
        <v>424</v>
      </c>
      <c r="X323" s="324" t="s">
        <v>425</v>
      </c>
      <c r="Y323" s="324" t="s">
        <v>426</v>
      </c>
      <c r="Z323" s="324" t="s">
        <v>427</v>
      </c>
      <c r="AA323" s="324" t="s">
        <v>428</v>
      </c>
      <c r="AB323" s="290"/>
      <c r="AC323" s="290"/>
      <c r="AD323" s="290"/>
      <c r="AE323" s="290"/>
      <c r="AF323" s="290"/>
      <c r="AG323" s="290"/>
      <c r="AH323" s="290"/>
      <c r="AI323" s="290"/>
      <c r="AJ323" s="290"/>
      <c r="AK323" s="290"/>
      <c r="AL323" s="290"/>
      <c r="AM323" s="290"/>
      <c r="AN323" s="290"/>
      <c r="AO323" s="290"/>
      <c r="AP323" s="290"/>
      <c r="AQ323" s="290"/>
      <c r="AR323" s="290"/>
      <c r="AS323" s="290"/>
      <c r="AT323" s="290"/>
      <c r="AU323" s="290"/>
      <c r="AV323" s="290"/>
      <c r="AW323" s="290"/>
      <c r="AX323" s="290"/>
      <c r="AY323" s="290"/>
      <c r="AZ323" s="290"/>
      <c r="BA323" s="290"/>
      <c r="BB323" s="290"/>
      <c r="BC323" s="290"/>
      <c r="BD323" s="290"/>
      <c r="BE323" s="290"/>
      <c r="BF323" s="290"/>
      <c r="BG323" s="290"/>
      <c r="BH323" s="290"/>
      <c r="BI323" s="290"/>
      <c r="BJ323" s="290"/>
      <c r="BK323" s="290"/>
      <c r="BL323" s="290"/>
      <c r="BM323" s="290"/>
      <c r="BN323" s="290"/>
      <c r="BO323" s="290"/>
      <c r="BP323" s="290"/>
      <c r="BQ323" s="290"/>
      <c r="BR323" s="290"/>
      <c r="BS323" s="290"/>
      <c r="BT323" s="290"/>
    </row>
    <row r="324" spans="1:207" s="361" customFormat="1" ht="20.100000000000001" customHeight="1">
      <c r="A324" s="40" t="s">
        <v>0</v>
      </c>
      <c r="B324" s="40"/>
      <c r="C324" s="40"/>
      <c r="D324" s="253"/>
      <c r="E324" s="253"/>
      <c r="F324" s="253"/>
      <c r="G324" s="253"/>
      <c r="H324" s="253"/>
      <c r="I324" s="253"/>
      <c r="J324" s="253"/>
      <c r="K324" s="253"/>
      <c r="L324" s="253"/>
      <c r="M324" s="253">
        <v>-15</v>
      </c>
      <c r="N324" s="253">
        <v>-784</v>
      </c>
      <c r="O324" s="253">
        <v>-116</v>
      </c>
      <c r="P324" s="253">
        <v>0</v>
      </c>
      <c r="Q324" s="253">
        <v>0</v>
      </c>
      <c r="R324" s="253">
        <v>0</v>
      </c>
      <c r="S324" s="253">
        <v>27</v>
      </c>
      <c r="T324" s="253">
        <v>0</v>
      </c>
      <c r="U324" s="253">
        <v>0</v>
      </c>
      <c r="V324" s="253">
        <v>0</v>
      </c>
      <c r="W324" s="253">
        <v>6</v>
      </c>
      <c r="X324" s="253">
        <v>0</v>
      </c>
      <c r="Y324" s="253">
        <v>0</v>
      </c>
      <c r="Z324" s="253">
        <v>0</v>
      </c>
      <c r="AA324" s="253">
        <v>-4</v>
      </c>
      <c r="AB324" s="290"/>
      <c r="AC324" s="290"/>
      <c r="AD324" s="290"/>
      <c r="AE324" s="290"/>
      <c r="AF324" s="290"/>
      <c r="AG324" s="290"/>
      <c r="AH324" s="290"/>
      <c r="AI324" s="290"/>
      <c r="AJ324" s="290"/>
      <c r="AK324" s="290"/>
      <c r="AL324" s="290"/>
      <c r="AM324" s="290"/>
      <c r="AN324" s="290"/>
      <c r="AO324" s="290"/>
      <c r="AP324" s="290"/>
      <c r="AQ324" s="290"/>
      <c r="AR324" s="290"/>
      <c r="AS324" s="290"/>
      <c r="AT324" s="290"/>
      <c r="AU324" s="290"/>
      <c r="AV324" s="290"/>
      <c r="AW324" s="290"/>
      <c r="AX324" s="290"/>
      <c r="AY324" s="290"/>
      <c r="AZ324" s="290"/>
      <c r="BA324" s="290"/>
      <c r="BB324" s="290"/>
      <c r="BC324" s="290"/>
      <c r="BD324" s="290"/>
      <c r="BE324" s="290"/>
      <c r="BF324" s="290"/>
      <c r="BG324" s="290"/>
      <c r="BH324" s="290"/>
      <c r="BI324" s="290"/>
      <c r="BJ324" s="290"/>
      <c r="BK324" s="290"/>
      <c r="BL324" s="290"/>
      <c r="BM324" s="290"/>
      <c r="BN324" s="290"/>
      <c r="BO324" s="290"/>
      <c r="BP324" s="290"/>
      <c r="BQ324" s="290"/>
      <c r="BR324" s="290"/>
      <c r="BS324" s="290"/>
      <c r="BT324" s="290"/>
    </row>
    <row r="325" spans="1:207" s="361" customFormat="1" ht="20.100000000000001" customHeight="1">
      <c r="A325" s="40" t="s">
        <v>221</v>
      </c>
      <c r="B325" s="40"/>
      <c r="C325" s="40"/>
      <c r="D325" s="253"/>
      <c r="E325" s="253"/>
      <c r="F325" s="253"/>
      <c r="G325" s="253"/>
      <c r="H325" s="253"/>
      <c r="I325" s="253"/>
      <c r="J325" s="253"/>
      <c r="K325" s="253"/>
      <c r="L325" s="253"/>
      <c r="M325" s="253">
        <v>0</v>
      </c>
      <c r="N325" s="253">
        <v>0</v>
      </c>
      <c r="O325" s="253">
        <v>0</v>
      </c>
      <c r="P325" s="253">
        <v>0</v>
      </c>
      <c r="Q325" s="253">
        <v>0</v>
      </c>
      <c r="R325" s="253">
        <v>0</v>
      </c>
      <c r="S325" s="253">
        <v>0</v>
      </c>
      <c r="T325" s="253">
        <v>0</v>
      </c>
      <c r="U325" s="253">
        <v>0</v>
      </c>
      <c r="V325" s="253">
        <v>0</v>
      </c>
      <c r="W325" s="253">
        <v>0</v>
      </c>
      <c r="X325" s="253">
        <v>0</v>
      </c>
      <c r="Y325" s="253">
        <v>0</v>
      </c>
      <c r="Z325" s="253">
        <v>0</v>
      </c>
      <c r="AA325" s="253">
        <v>0</v>
      </c>
      <c r="AB325" s="290"/>
      <c r="AC325" s="290"/>
      <c r="AD325" s="290"/>
      <c r="AE325" s="290"/>
      <c r="AF325" s="290"/>
      <c r="AG325" s="290"/>
      <c r="AH325" s="290"/>
      <c r="AI325" s="290"/>
      <c r="AJ325" s="290"/>
      <c r="AK325" s="290"/>
      <c r="AL325" s="290"/>
      <c r="AM325" s="290"/>
      <c r="AN325" s="290"/>
      <c r="AO325" s="290"/>
      <c r="AP325" s="290"/>
      <c r="AQ325" s="290"/>
      <c r="AR325" s="290"/>
      <c r="AS325" s="290"/>
      <c r="AT325" s="290"/>
      <c r="AU325" s="290"/>
      <c r="AV325" s="290"/>
      <c r="AW325" s="290"/>
      <c r="AX325" s="290"/>
      <c r="AY325" s="290"/>
      <c r="AZ325" s="290"/>
      <c r="BA325" s="290"/>
      <c r="BB325" s="290"/>
      <c r="BC325" s="290"/>
      <c r="BD325" s="290"/>
      <c r="BE325" s="290"/>
      <c r="BF325" s="290"/>
      <c r="BG325" s="290"/>
      <c r="BH325" s="290"/>
      <c r="BI325" s="290"/>
      <c r="BJ325" s="290"/>
      <c r="BK325" s="290"/>
      <c r="BL325" s="290"/>
      <c r="BM325" s="290"/>
      <c r="BN325" s="290"/>
      <c r="BO325" s="290"/>
      <c r="BP325" s="290"/>
      <c r="BQ325" s="290"/>
      <c r="BR325" s="290"/>
      <c r="BS325" s="290"/>
      <c r="BT325" s="290"/>
    </row>
    <row r="326" spans="1:207" s="361" customFormat="1" ht="20.100000000000001" customHeight="1">
      <c r="A326" s="40" t="s">
        <v>845</v>
      </c>
      <c r="B326" s="40"/>
      <c r="C326" s="40"/>
      <c r="D326" s="253"/>
      <c r="E326" s="253"/>
      <c r="F326" s="253"/>
      <c r="G326" s="253"/>
      <c r="H326" s="253"/>
      <c r="I326" s="253"/>
      <c r="J326" s="253"/>
      <c r="K326" s="253"/>
      <c r="L326" s="253"/>
      <c r="M326" s="253">
        <v>0</v>
      </c>
      <c r="N326" s="253">
        <v>0</v>
      </c>
      <c r="O326" s="253">
        <v>-3</v>
      </c>
      <c r="P326" s="253">
        <v>0</v>
      </c>
      <c r="Q326" s="253">
        <v>0</v>
      </c>
      <c r="R326" s="253">
        <v>0</v>
      </c>
      <c r="S326" s="253">
        <v>0</v>
      </c>
      <c r="T326" s="253">
        <v>0</v>
      </c>
      <c r="U326" s="253">
        <v>0</v>
      </c>
      <c r="V326" s="253">
        <v>0</v>
      </c>
      <c r="W326" s="253">
        <v>0</v>
      </c>
      <c r="X326" s="253">
        <v>0</v>
      </c>
      <c r="Y326" s="253">
        <v>0</v>
      </c>
      <c r="Z326" s="253">
        <v>0</v>
      </c>
      <c r="AA326" s="253">
        <v>0</v>
      </c>
      <c r="AB326" s="290"/>
      <c r="AC326" s="290"/>
      <c r="AD326" s="290"/>
      <c r="AE326" s="290"/>
      <c r="AF326" s="290"/>
      <c r="AG326" s="290"/>
      <c r="AH326" s="290"/>
      <c r="AI326" s="290"/>
      <c r="AJ326" s="290"/>
      <c r="AK326" s="290"/>
      <c r="AL326" s="290"/>
      <c r="AM326" s="290"/>
      <c r="AN326" s="290"/>
      <c r="AO326" s="290"/>
      <c r="AP326" s="290"/>
      <c r="AQ326" s="290"/>
      <c r="AR326" s="290"/>
      <c r="AS326" s="290"/>
      <c r="AT326" s="290"/>
      <c r="AU326" s="290"/>
      <c r="AV326" s="290"/>
      <c r="AW326" s="290"/>
      <c r="AX326" s="290"/>
      <c r="AY326" s="290"/>
      <c r="AZ326" s="290"/>
      <c r="BA326" s="290"/>
      <c r="BB326" s="290"/>
      <c r="BC326" s="290"/>
      <c r="BD326" s="290"/>
      <c r="BE326" s="290"/>
      <c r="BF326" s="290"/>
      <c r="BG326" s="290"/>
      <c r="BH326" s="290"/>
      <c r="BI326" s="290"/>
      <c r="BJ326" s="290"/>
      <c r="BK326" s="290"/>
      <c r="BL326" s="290"/>
      <c r="BM326" s="290"/>
      <c r="BN326" s="290"/>
      <c r="BO326" s="290"/>
      <c r="BP326" s="290"/>
      <c r="BQ326" s="290"/>
      <c r="BR326" s="290"/>
      <c r="BS326" s="290"/>
      <c r="BT326" s="290"/>
    </row>
    <row r="327" spans="1:207" s="361" customFormat="1" ht="20.100000000000001" customHeight="1">
      <c r="A327" s="40" t="s">
        <v>1</v>
      </c>
      <c r="B327" s="40"/>
      <c r="C327" s="40"/>
      <c r="D327" s="253"/>
      <c r="E327" s="253"/>
      <c r="F327" s="253"/>
      <c r="G327" s="253"/>
      <c r="H327" s="253"/>
      <c r="I327" s="253"/>
      <c r="J327" s="253"/>
      <c r="K327" s="253"/>
      <c r="L327" s="253"/>
      <c r="M327" s="253"/>
      <c r="N327" s="253"/>
      <c r="O327" s="253"/>
      <c r="P327" s="253">
        <v>0</v>
      </c>
      <c r="Q327" s="253">
        <v>0</v>
      </c>
      <c r="R327" s="253">
        <v>0</v>
      </c>
      <c r="S327" s="253">
        <v>0</v>
      </c>
      <c r="T327" s="253">
        <v>0</v>
      </c>
      <c r="U327" s="253">
        <v>0</v>
      </c>
      <c r="V327" s="253">
        <v>0</v>
      </c>
      <c r="W327" s="253">
        <v>0</v>
      </c>
      <c r="X327" s="253">
        <v>0</v>
      </c>
      <c r="Y327" s="253">
        <v>0</v>
      </c>
      <c r="Z327" s="253">
        <v>0</v>
      </c>
      <c r="AA327" s="253">
        <v>0</v>
      </c>
      <c r="AB327" s="290"/>
      <c r="AC327" s="290"/>
      <c r="AD327" s="290"/>
      <c r="AE327" s="290"/>
      <c r="AF327" s="290"/>
      <c r="AG327" s="290"/>
      <c r="AH327" s="290"/>
      <c r="AI327" s="290"/>
      <c r="AJ327" s="290"/>
      <c r="AK327" s="290"/>
      <c r="AL327" s="290"/>
      <c r="AM327" s="290"/>
      <c r="AN327" s="290"/>
      <c r="AO327" s="290"/>
      <c r="AP327" s="290"/>
      <c r="AQ327" s="290"/>
      <c r="AR327" s="290"/>
      <c r="AS327" s="290"/>
      <c r="AT327" s="290"/>
      <c r="AU327" s="290"/>
      <c r="AV327" s="290"/>
      <c r="AW327" s="290"/>
      <c r="AX327" s="290"/>
      <c r="AY327" s="290"/>
      <c r="AZ327" s="290"/>
      <c r="BA327" s="290"/>
      <c r="BB327" s="290"/>
      <c r="BC327" s="290"/>
      <c r="BD327" s="290"/>
      <c r="BE327" s="290"/>
      <c r="BF327" s="290"/>
      <c r="BG327" s="290"/>
      <c r="BH327" s="290"/>
      <c r="BI327" s="290"/>
      <c r="BJ327" s="290"/>
      <c r="BK327" s="290"/>
      <c r="BL327" s="290"/>
      <c r="BM327" s="290"/>
      <c r="BN327" s="290"/>
      <c r="BO327" s="290"/>
      <c r="BP327" s="290"/>
      <c r="BQ327" s="290"/>
      <c r="BR327" s="290"/>
      <c r="BS327" s="290"/>
      <c r="BT327" s="290"/>
    </row>
    <row r="328" spans="1:207" s="361" customFormat="1" ht="20.100000000000001" customHeight="1">
      <c r="A328" s="107" t="s">
        <v>203</v>
      </c>
      <c r="B328" s="107"/>
      <c r="C328" s="107"/>
      <c r="D328" s="334"/>
      <c r="E328" s="334"/>
      <c r="F328" s="334"/>
      <c r="G328" s="334"/>
      <c r="H328" s="334"/>
      <c r="I328" s="334"/>
      <c r="J328" s="334"/>
      <c r="K328" s="334"/>
      <c r="L328" s="334"/>
      <c r="M328" s="334">
        <v>0</v>
      </c>
      <c r="N328" s="334">
        <v>0</v>
      </c>
      <c r="O328" s="334">
        <v>0</v>
      </c>
      <c r="P328" s="334">
        <v>0</v>
      </c>
      <c r="Q328" s="334">
        <v>0</v>
      </c>
      <c r="R328" s="334">
        <v>0</v>
      </c>
      <c r="S328" s="334">
        <v>0</v>
      </c>
      <c r="T328" s="334">
        <v>0</v>
      </c>
      <c r="U328" s="334">
        <v>0</v>
      </c>
      <c r="V328" s="334">
        <v>0</v>
      </c>
      <c r="W328" s="334">
        <v>0</v>
      </c>
      <c r="X328" s="334">
        <v>0</v>
      </c>
      <c r="Y328" s="334">
        <v>0</v>
      </c>
      <c r="Z328" s="334">
        <v>0</v>
      </c>
      <c r="AA328" s="334">
        <v>0</v>
      </c>
      <c r="AB328" s="290"/>
      <c r="AC328" s="290"/>
      <c r="AD328" s="290"/>
      <c r="AE328" s="290"/>
      <c r="AF328" s="290"/>
      <c r="AG328" s="290"/>
      <c r="AH328" s="290"/>
      <c r="AI328" s="290"/>
      <c r="AJ328" s="290"/>
      <c r="AK328" s="290"/>
      <c r="AL328" s="290"/>
      <c r="AM328" s="290"/>
      <c r="AN328" s="290"/>
      <c r="AO328" s="290"/>
      <c r="AP328" s="290"/>
      <c r="AQ328" s="290"/>
      <c r="AR328" s="290"/>
      <c r="AS328" s="290"/>
      <c r="AT328" s="290"/>
      <c r="AU328" s="290"/>
      <c r="AV328" s="290"/>
      <c r="AW328" s="290"/>
      <c r="AX328" s="290"/>
      <c r="AY328" s="290"/>
      <c r="AZ328" s="290"/>
      <c r="BA328" s="290"/>
      <c r="BB328" s="290"/>
      <c r="BC328" s="290"/>
      <c r="BD328" s="290"/>
      <c r="BE328" s="290"/>
      <c r="BF328" s="290"/>
      <c r="BG328" s="290"/>
      <c r="BH328" s="290"/>
      <c r="BI328" s="290"/>
      <c r="BJ328" s="290"/>
      <c r="BK328" s="290"/>
      <c r="BL328" s="290"/>
      <c r="BM328" s="290"/>
      <c r="BN328" s="290"/>
      <c r="BO328" s="290"/>
      <c r="BP328" s="290"/>
      <c r="BQ328" s="290"/>
      <c r="BR328" s="290"/>
      <c r="BS328" s="290"/>
      <c r="BT328" s="290"/>
    </row>
    <row r="329" spans="1:207" s="361" customFormat="1" ht="20.100000000000001" customHeight="1" thickBot="1">
      <c r="A329" s="116" t="s">
        <v>206</v>
      </c>
      <c r="B329" s="116"/>
      <c r="C329" s="116"/>
      <c r="D329" s="338"/>
      <c r="E329" s="338"/>
      <c r="F329" s="338"/>
      <c r="G329" s="338"/>
      <c r="H329" s="338"/>
      <c r="I329" s="338"/>
      <c r="J329" s="338"/>
      <c r="K329" s="338"/>
      <c r="L329" s="338"/>
      <c r="M329" s="338">
        <v>-15</v>
      </c>
      <c r="N329" s="338">
        <v>-784</v>
      </c>
      <c r="O329" s="338">
        <v>-119</v>
      </c>
      <c r="P329" s="338">
        <v>0</v>
      </c>
      <c r="Q329" s="338">
        <v>0</v>
      </c>
      <c r="R329" s="338">
        <v>0</v>
      </c>
      <c r="S329" s="338">
        <v>27</v>
      </c>
      <c r="T329" s="338">
        <v>0</v>
      </c>
      <c r="U329" s="338">
        <v>0</v>
      </c>
      <c r="V329" s="338">
        <v>0</v>
      </c>
      <c r="W329" s="338">
        <v>6</v>
      </c>
      <c r="X329" s="338">
        <v>0</v>
      </c>
      <c r="Y329" s="338">
        <v>0</v>
      </c>
      <c r="Z329" s="338">
        <v>0</v>
      </c>
      <c r="AA329" s="338">
        <v>-4</v>
      </c>
      <c r="AB329" s="290"/>
      <c r="AC329" s="290"/>
      <c r="AD329" s="290"/>
      <c r="AE329" s="290"/>
      <c r="AF329" s="290"/>
      <c r="AG329" s="290"/>
      <c r="AH329" s="290"/>
      <c r="AI329" s="290"/>
      <c r="AJ329" s="290"/>
      <c r="AK329" s="290"/>
      <c r="AL329" s="290"/>
      <c r="AM329" s="290"/>
      <c r="AN329" s="290"/>
      <c r="AO329" s="290"/>
      <c r="AP329" s="290"/>
      <c r="AQ329" s="290"/>
      <c r="AR329" s="290"/>
      <c r="AS329" s="290"/>
      <c r="AT329" s="290"/>
      <c r="AU329" s="290"/>
      <c r="AV329" s="290"/>
      <c r="AW329" s="290"/>
      <c r="AX329" s="290"/>
      <c r="AY329" s="290"/>
      <c r="AZ329" s="290"/>
      <c r="BA329" s="290"/>
      <c r="BB329" s="290"/>
      <c r="BC329" s="290"/>
      <c r="BD329" s="290"/>
      <c r="BE329" s="290"/>
      <c r="BF329" s="290"/>
      <c r="BG329" s="290"/>
      <c r="BH329" s="290"/>
      <c r="BI329" s="290"/>
      <c r="BJ329" s="290"/>
      <c r="BK329" s="290"/>
      <c r="BL329" s="290"/>
      <c r="BM329" s="290"/>
      <c r="BN329" s="290"/>
      <c r="BO329" s="290"/>
      <c r="BP329" s="290"/>
      <c r="BQ329" s="290"/>
      <c r="BR329" s="290"/>
      <c r="BS329" s="290"/>
      <c r="BT329" s="290"/>
    </row>
    <row r="330" spans="1:207" s="361" customFormat="1" ht="20.100000000000001" customHeight="1" thickTop="1">
      <c r="A330" s="107" t="s">
        <v>843</v>
      </c>
      <c r="B330" s="107"/>
      <c r="C330" s="107"/>
      <c r="D330" s="334"/>
      <c r="E330" s="334"/>
      <c r="F330" s="334"/>
      <c r="G330" s="334"/>
      <c r="H330" s="334"/>
      <c r="I330" s="334"/>
      <c r="J330" s="334"/>
      <c r="K330" s="334"/>
      <c r="L330" s="334"/>
      <c r="M330" s="334" t="s">
        <v>68</v>
      </c>
      <c r="N330" s="334" t="s">
        <v>68</v>
      </c>
      <c r="O330" s="334" t="s">
        <v>68</v>
      </c>
      <c r="P330" s="334" t="s">
        <v>68</v>
      </c>
      <c r="Q330" s="334" t="s">
        <v>68</v>
      </c>
      <c r="R330" s="334" t="s">
        <v>68</v>
      </c>
      <c r="S330" s="334" t="s">
        <v>68</v>
      </c>
      <c r="T330" s="334" t="s">
        <v>68</v>
      </c>
      <c r="U330" s="334" t="s">
        <v>68</v>
      </c>
      <c r="V330" s="334" t="s">
        <v>68</v>
      </c>
      <c r="W330" s="334" t="s">
        <v>68</v>
      </c>
      <c r="X330" s="334" t="s">
        <v>68</v>
      </c>
      <c r="Y330" s="334" t="s">
        <v>68</v>
      </c>
      <c r="Z330" s="334" t="s">
        <v>68</v>
      </c>
      <c r="AA330" s="334" t="s">
        <v>68</v>
      </c>
      <c r="AB330" s="290"/>
      <c r="AC330" s="290"/>
      <c r="AD330" s="290"/>
      <c r="AE330" s="290"/>
      <c r="AF330" s="290"/>
      <c r="AG330" s="290"/>
      <c r="AH330" s="290"/>
      <c r="AI330" s="290"/>
      <c r="AJ330" s="290"/>
      <c r="AK330" s="290"/>
      <c r="AL330" s="290"/>
      <c r="AM330" s="290"/>
      <c r="AN330" s="290"/>
      <c r="AO330" s="290"/>
      <c r="AP330" s="290"/>
      <c r="AQ330" s="290"/>
      <c r="AR330" s="290"/>
      <c r="AS330" s="290"/>
      <c r="AT330" s="290"/>
      <c r="AU330" s="290"/>
      <c r="AV330" s="290"/>
      <c r="AW330" s="290"/>
      <c r="AX330" s="290"/>
      <c r="AY330" s="290"/>
      <c r="AZ330" s="290"/>
      <c r="BA330" s="290"/>
      <c r="BB330" s="290"/>
      <c r="BC330" s="290"/>
      <c r="BD330" s="290"/>
      <c r="BE330" s="290"/>
      <c r="BF330" s="290"/>
      <c r="BG330" s="290"/>
      <c r="BH330" s="290"/>
      <c r="BI330" s="290"/>
      <c r="BJ330" s="290"/>
      <c r="BK330" s="290"/>
      <c r="BL330" s="290"/>
      <c r="BM330" s="290"/>
      <c r="BN330" s="290"/>
      <c r="BO330" s="290"/>
      <c r="BP330" s="290"/>
      <c r="BQ330" s="290"/>
      <c r="BR330" s="290"/>
      <c r="BS330" s="290"/>
      <c r="BT330" s="290"/>
    </row>
    <row r="331" spans="1:207" s="361" customFormat="1" ht="20.100000000000001" customHeight="1" thickBot="1">
      <c r="A331" s="116" t="s">
        <v>223</v>
      </c>
      <c r="B331" s="294"/>
      <c r="C331" s="295"/>
      <c r="D331" s="338"/>
      <c r="E331" s="338"/>
      <c r="F331" s="338"/>
      <c r="G331" s="338"/>
      <c r="H331" s="338"/>
      <c r="I331" s="338"/>
      <c r="J331" s="338"/>
      <c r="K331" s="338"/>
      <c r="L331" s="338"/>
      <c r="M331" s="338">
        <v>-15</v>
      </c>
      <c r="N331" s="338">
        <v>-784</v>
      </c>
      <c r="O331" s="338">
        <v>-119</v>
      </c>
      <c r="P331" s="338">
        <v>0</v>
      </c>
      <c r="Q331" s="338">
        <v>0</v>
      </c>
      <c r="R331" s="338">
        <v>0</v>
      </c>
      <c r="S331" s="338">
        <v>27</v>
      </c>
      <c r="T331" s="338">
        <v>0</v>
      </c>
      <c r="U331" s="338">
        <v>0</v>
      </c>
      <c r="V331" s="338">
        <v>0</v>
      </c>
      <c r="W331" s="338">
        <v>6</v>
      </c>
      <c r="X331" s="338">
        <v>0</v>
      </c>
      <c r="Y331" s="338">
        <v>0</v>
      </c>
      <c r="Z331" s="338">
        <v>0</v>
      </c>
      <c r="AA331" s="338">
        <v>-4</v>
      </c>
      <c r="AB331" s="290"/>
      <c r="AC331" s="290"/>
      <c r="AD331" s="290"/>
      <c r="AE331" s="290"/>
      <c r="AF331" s="290"/>
      <c r="AG331" s="290"/>
      <c r="AH331" s="290"/>
      <c r="AI331" s="290"/>
      <c r="AJ331" s="290"/>
      <c r="AK331" s="290"/>
      <c r="AL331" s="290"/>
      <c r="AM331" s="290"/>
      <c r="AN331" s="290"/>
      <c r="AO331" s="290"/>
      <c r="AP331" s="290"/>
      <c r="AQ331" s="290"/>
      <c r="AR331" s="290"/>
      <c r="AS331" s="290"/>
      <c r="AT331" s="290"/>
      <c r="AU331" s="290"/>
      <c r="AV331" s="290"/>
      <c r="AW331" s="290"/>
      <c r="AX331" s="290"/>
      <c r="AY331" s="290"/>
      <c r="AZ331" s="290"/>
      <c r="BA331" s="290"/>
      <c r="BB331" s="290"/>
      <c r="BC331" s="290"/>
      <c r="BD331" s="290"/>
      <c r="BE331" s="290"/>
      <c r="BF331" s="290"/>
      <c r="BG331" s="290"/>
      <c r="BH331" s="290"/>
      <c r="BI331" s="290"/>
      <c r="BJ331" s="290"/>
      <c r="BK331" s="290"/>
      <c r="BL331" s="290"/>
      <c r="BM331" s="290"/>
      <c r="BN331" s="290"/>
      <c r="BO331" s="290"/>
      <c r="BP331" s="290"/>
      <c r="BQ331" s="290"/>
      <c r="BR331" s="290"/>
      <c r="BS331" s="290"/>
      <c r="BT331" s="290"/>
    </row>
    <row r="332" spans="1:207" s="362" customFormat="1" ht="11.25" customHeight="1" thickTop="1">
      <c r="A332" s="39"/>
      <c r="B332" s="39"/>
      <c r="C332" s="39"/>
      <c r="D332" s="88"/>
      <c r="E332" s="88"/>
      <c r="F332" s="88"/>
      <c r="G332" s="88"/>
      <c r="H332" s="88"/>
      <c r="I332" s="88"/>
      <c r="J332" s="88"/>
      <c r="K332" s="88"/>
      <c r="L332" s="88"/>
      <c r="M332" s="88"/>
      <c r="N332" s="88"/>
      <c r="O332" s="88"/>
      <c r="P332" s="88"/>
      <c r="Q332" s="88"/>
      <c r="R332" s="88"/>
      <c r="S332" s="88"/>
      <c r="T332" s="88"/>
      <c r="U332" s="88"/>
      <c r="V332" s="88"/>
      <c r="W332" s="88"/>
      <c r="X332" s="88"/>
      <c r="Y332" s="88"/>
      <c r="Z332" s="88"/>
      <c r="AA332" s="88"/>
      <c r="AB332" s="317"/>
      <c r="AC332" s="317"/>
      <c r="AD332" s="317"/>
      <c r="AE332" s="317"/>
      <c r="AF332" s="317"/>
      <c r="AG332" s="317"/>
      <c r="AH332" s="317"/>
      <c r="AI332" s="317"/>
      <c r="AJ332" s="317"/>
      <c r="AK332" s="317"/>
      <c r="AL332" s="317"/>
      <c r="AM332" s="317"/>
      <c r="AN332" s="317"/>
      <c r="AO332" s="317"/>
      <c r="AP332" s="317"/>
      <c r="AQ332" s="317"/>
      <c r="AR332" s="317"/>
      <c r="AS332" s="317"/>
      <c r="AT332" s="317"/>
      <c r="AU332" s="317"/>
      <c r="AV332" s="317"/>
      <c r="AW332" s="317"/>
      <c r="AX332" s="317"/>
      <c r="AY332" s="317"/>
      <c r="AZ332" s="317"/>
      <c r="BA332" s="317"/>
      <c r="BB332" s="317"/>
      <c r="BC332" s="317"/>
      <c r="BD332" s="317"/>
      <c r="BE332" s="317"/>
      <c r="BF332" s="317"/>
      <c r="BG332" s="317"/>
      <c r="BH332" s="317"/>
      <c r="BI332" s="317"/>
      <c r="BJ332" s="317"/>
      <c r="BK332" s="317"/>
      <c r="BL332" s="317"/>
      <c r="BM332" s="317"/>
      <c r="BN332" s="317"/>
      <c r="BO332" s="317"/>
      <c r="BP332" s="317"/>
      <c r="BQ332" s="317"/>
      <c r="BR332" s="317"/>
      <c r="BS332" s="317"/>
      <c r="BT332" s="317"/>
    </row>
    <row r="333" spans="1:207" s="361" customFormat="1" ht="20.100000000000001" customHeight="1">
      <c r="A333" s="40"/>
      <c r="B333" s="40"/>
      <c r="C333" s="40"/>
      <c r="D333" s="88"/>
      <c r="E333" s="88"/>
      <c r="F333" s="88"/>
      <c r="G333" s="88"/>
      <c r="H333" s="88"/>
      <c r="I333" s="88"/>
      <c r="J333" s="88"/>
      <c r="K333" s="88"/>
      <c r="L333" s="88"/>
      <c r="M333" s="88"/>
      <c r="N333" s="88"/>
      <c r="O333" s="88"/>
      <c r="P333" s="88"/>
      <c r="Q333" s="88"/>
      <c r="R333" s="88"/>
      <c r="S333" s="88"/>
      <c r="T333" s="88"/>
      <c r="U333" s="88"/>
      <c r="V333" s="88"/>
      <c r="W333" s="88"/>
      <c r="X333" s="88"/>
      <c r="Y333" s="88"/>
      <c r="Z333" s="88"/>
      <c r="AA333" s="88"/>
      <c r="AB333" s="290"/>
      <c r="AC333" s="290"/>
      <c r="AD333" s="290"/>
      <c r="AE333" s="290"/>
      <c r="AF333" s="290"/>
      <c r="AG333" s="290"/>
      <c r="AH333" s="290"/>
      <c r="AI333" s="290"/>
      <c r="AJ333" s="290"/>
      <c r="AK333" s="290"/>
      <c r="AL333" s="290"/>
      <c r="AM333" s="290"/>
      <c r="AN333" s="290"/>
      <c r="AO333" s="290"/>
      <c r="AP333" s="290"/>
      <c r="AQ333" s="290"/>
      <c r="AR333" s="290"/>
      <c r="AS333" s="290"/>
      <c r="AT333" s="290"/>
      <c r="AU333" s="290"/>
      <c r="AV333" s="290"/>
      <c r="AW333" s="290"/>
      <c r="AX333" s="290"/>
      <c r="AY333" s="290"/>
      <c r="AZ333" s="290"/>
      <c r="BA333" s="290"/>
      <c r="BB333" s="290"/>
      <c r="BC333" s="290"/>
      <c r="BD333" s="290"/>
      <c r="BE333" s="290"/>
      <c r="BF333" s="290"/>
      <c r="BG333" s="290"/>
      <c r="BH333" s="290"/>
      <c r="BI333" s="290"/>
      <c r="BJ333" s="290"/>
      <c r="BK333" s="290"/>
      <c r="BL333" s="290"/>
      <c r="BM333" s="290"/>
      <c r="BN333" s="290"/>
      <c r="BO333" s="290"/>
      <c r="BP333" s="290"/>
      <c r="BQ333" s="290"/>
      <c r="BR333" s="290"/>
      <c r="BS333" s="290"/>
      <c r="BT333" s="290"/>
    </row>
    <row r="334" spans="1:207" s="361" customFormat="1" ht="20.100000000000001" customHeight="1">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c r="Z334" s="290"/>
      <c r="AA334" s="290"/>
      <c r="AB334" s="290"/>
      <c r="AC334" s="290"/>
      <c r="AD334" s="290"/>
      <c r="AE334" s="290"/>
      <c r="AF334" s="290"/>
      <c r="AG334" s="290"/>
      <c r="AH334" s="290"/>
      <c r="AI334" s="290"/>
      <c r="AJ334" s="290"/>
      <c r="AK334" s="290"/>
      <c r="AL334" s="290"/>
      <c r="AM334" s="290"/>
      <c r="AN334" s="290"/>
      <c r="AO334" s="290"/>
      <c r="AP334" s="290"/>
      <c r="AQ334" s="290"/>
      <c r="AR334" s="290"/>
      <c r="AS334" s="290"/>
      <c r="AT334" s="290"/>
      <c r="AU334" s="290"/>
      <c r="AV334" s="290"/>
      <c r="AW334" s="290"/>
      <c r="AX334" s="290"/>
      <c r="AY334" s="290"/>
      <c r="AZ334" s="290"/>
      <c r="BA334" s="290"/>
      <c r="BB334" s="290"/>
      <c r="BC334" s="290"/>
      <c r="BD334" s="290"/>
      <c r="BE334" s="290"/>
      <c r="BF334" s="290"/>
      <c r="BG334" s="290"/>
      <c r="BH334" s="290"/>
      <c r="BI334" s="290"/>
      <c r="BJ334" s="290"/>
      <c r="BK334" s="290"/>
      <c r="BL334" s="290"/>
      <c r="BM334" s="290"/>
      <c r="BN334" s="290"/>
      <c r="BO334" s="290"/>
      <c r="BP334" s="290"/>
      <c r="BQ334" s="290"/>
      <c r="BR334" s="290"/>
      <c r="BS334" s="290"/>
      <c r="BT334" s="290"/>
    </row>
    <row r="335" spans="1:207" ht="20.100000000000001" customHeight="1">
      <c r="A335" s="643" t="s">
        <v>212</v>
      </c>
      <c r="B335" s="644"/>
      <c r="C335" s="644"/>
      <c r="D335" s="88"/>
      <c r="E335" s="88"/>
      <c r="F335" s="88"/>
      <c r="G335" s="88"/>
      <c r="AE335" s="90"/>
      <c r="AM335" s="90"/>
      <c r="AU335" s="90"/>
      <c r="BC335" s="90"/>
      <c r="BK335" s="90"/>
      <c r="BS335" s="90"/>
      <c r="CA335" s="39"/>
      <c r="CI335" s="39"/>
      <c r="CQ335" s="39"/>
      <c r="CY335" s="39"/>
      <c r="DG335" s="39"/>
      <c r="DO335" s="39"/>
      <c r="DW335" s="39"/>
      <c r="EE335" s="39"/>
      <c r="EM335" s="39"/>
      <c r="EU335" s="39"/>
      <c r="FC335" s="39"/>
      <c r="FK335" s="39"/>
      <c r="FS335" s="39"/>
      <c r="GA335" s="39"/>
      <c r="GI335" s="39"/>
      <c r="GQ335" s="39"/>
      <c r="GY335" s="39"/>
    </row>
    <row r="336" spans="1:207" ht="37.5" customHeight="1" thickBot="1">
      <c r="A336" s="3" t="s">
        <v>3</v>
      </c>
      <c r="B336" s="99"/>
      <c r="C336" s="100"/>
      <c r="D336" s="324" t="s">
        <v>405</v>
      </c>
      <c r="E336" s="324" t="s">
        <v>406</v>
      </c>
      <c r="F336" s="324" t="s">
        <v>407</v>
      </c>
      <c r="G336" s="324" t="s">
        <v>408</v>
      </c>
      <c r="H336" s="324" t="s">
        <v>409</v>
      </c>
      <c r="I336" s="324" t="s">
        <v>410</v>
      </c>
      <c r="J336" s="324" t="s">
        <v>411</v>
      </c>
      <c r="K336" s="324" t="s">
        <v>412</v>
      </c>
      <c r="L336" s="324" t="s">
        <v>413</v>
      </c>
      <c r="M336" s="324" t="s">
        <v>414</v>
      </c>
      <c r="N336" s="324" t="s">
        <v>415</v>
      </c>
      <c r="O336" s="324" t="s">
        <v>416</v>
      </c>
      <c r="P336" s="324" t="s">
        <v>417</v>
      </c>
      <c r="Q336" s="324" t="s">
        <v>418</v>
      </c>
      <c r="R336" s="324" t="s">
        <v>419</v>
      </c>
      <c r="S336" s="324" t="s">
        <v>420</v>
      </c>
      <c r="T336" s="324" t="s">
        <v>421</v>
      </c>
      <c r="U336" s="324" t="s">
        <v>422</v>
      </c>
      <c r="V336" s="324" t="s">
        <v>423</v>
      </c>
      <c r="W336" s="324" t="s">
        <v>424</v>
      </c>
      <c r="X336" s="324" t="s">
        <v>425</v>
      </c>
      <c r="Y336" s="324" t="s">
        <v>426</v>
      </c>
      <c r="Z336" s="324" t="s">
        <v>427</v>
      </c>
      <c r="AA336" s="324" t="s">
        <v>428</v>
      </c>
    </row>
    <row r="337" spans="1:72" ht="20.100000000000001" customHeight="1">
      <c r="A337" s="40" t="s">
        <v>0</v>
      </c>
      <c r="D337" s="253">
        <v>5</v>
      </c>
      <c r="E337" s="253">
        <v>0</v>
      </c>
      <c r="F337" s="253">
        <v>14</v>
      </c>
      <c r="G337" s="253">
        <v>7</v>
      </c>
      <c r="H337" s="253">
        <v>1</v>
      </c>
      <c r="I337" s="253">
        <v>5</v>
      </c>
      <c r="J337" s="253">
        <v>1</v>
      </c>
      <c r="K337" s="253">
        <v>46</v>
      </c>
      <c r="L337" s="253">
        <v>3</v>
      </c>
      <c r="M337" s="253">
        <v>0</v>
      </c>
      <c r="N337" s="253">
        <v>14</v>
      </c>
      <c r="O337" s="253">
        <v>0</v>
      </c>
      <c r="P337" s="253">
        <v>0</v>
      </c>
      <c r="Q337" s="253">
        <v>0</v>
      </c>
      <c r="R337" s="253">
        <v>0</v>
      </c>
      <c r="S337" s="253">
        <v>0</v>
      </c>
      <c r="T337" s="253">
        <v>1</v>
      </c>
      <c r="U337" s="253">
        <v>0</v>
      </c>
      <c r="V337" s="253">
        <v>0</v>
      </c>
      <c r="W337" s="253">
        <v>0</v>
      </c>
      <c r="X337" s="253">
        <v>0</v>
      </c>
      <c r="Y337" s="253">
        <v>77</v>
      </c>
      <c r="Z337" s="253">
        <v>0</v>
      </c>
      <c r="AA337" s="253">
        <v>0</v>
      </c>
    </row>
    <row r="338" spans="1:72" ht="20.100000000000001" customHeight="1">
      <c r="A338" s="40" t="s">
        <v>221</v>
      </c>
      <c r="D338" s="253">
        <v>0</v>
      </c>
      <c r="E338" s="253">
        <v>0</v>
      </c>
      <c r="F338" s="253">
        <v>0</v>
      </c>
      <c r="G338" s="253">
        <v>0</v>
      </c>
      <c r="H338" s="253">
        <v>0</v>
      </c>
      <c r="I338" s="253">
        <v>0</v>
      </c>
      <c r="J338" s="253">
        <v>0</v>
      </c>
      <c r="K338" s="253">
        <v>0</v>
      </c>
      <c r="L338" s="253">
        <v>1</v>
      </c>
      <c r="M338" s="253">
        <v>0</v>
      </c>
      <c r="N338" s="253">
        <v>0</v>
      </c>
      <c r="O338" s="253">
        <v>0</v>
      </c>
      <c r="P338" s="253">
        <v>32</v>
      </c>
      <c r="Q338" s="253">
        <v>0</v>
      </c>
      <c r="R338" s="253">
        <v>0</v>
      </c>
      <c r="S338" s="253">
        <v>1</v>
      </c>
      <c r="T338" s="253">
        <v>0</v>
      </c>
      <c r="U338" s="253">
        <v>0</v>
      </c>
      <c r="V338" s="253">
        <v>0</v>
      </c>
      <c r="W338" s="253">
        <v>0</v>
      </c>
      <c r="X338" s="253">
        <v>0</v>
      </c>
      <c r="Y338" s="253">
        <v>0</v>
      </c>
      <c r="Z338" s="253">
        <v>1</v>
      </c>
      <c r="AA338" s="253">
        <v>1</v>
      </c>
    </row>
    <row r="339" spans="1:72" ht="20.100000000000001" customHeight="1">
      <c r="A339" s="40" t="s">
        <v>845</v>
      </c>
      <c r="D339" s="253">
        <v>0</v>
      </c>
      <c r="E339" s="253">
        <v>0</v>
      </c>
      <c r="F339" s="253">
        <v>9</v>
      </c>
      <c r="G339" s="253">
        <v>9</v>
      </c>
      <c r="H339" s="253">
        <v>1</v>
      </c>
      <c r="I339" s="253">
        <v>53</v>
      </c>
      <c r="J339" s="253">
        <v>8</v>
      </c>
      <c r="K339" s="253">
        <v>192</v>
      </c>
      <c r="L339" s="253">
        <v>3</v>
      </c>
      <c r="M339" s="253">
        <v>0</v>
      </c>
      <c r="N339" s="253">
        <v>0</v>
      </c>
      <c r="O339" s="253">
        <v>0</v>
      </c>
      <c r="P339" s="253">
        <v>12</v>
      </c>
      <c r="Q339" s="253">
        <v>0</v>
      </c>
      <c r="R339" s="253">
        <v>-11</v>
      </c>
      <c r="S339" s="253">
        <v>-1</v>
      </c>
      <c r="T339" s="253">
        <v>0</v>
      </c>
      <c r="U339" s="253">
        <v>1</v>
      </c>
      <c r="V339" s="253">
        <v>0</v>
      </c>
      <c r="W339" s="253">
        <v>0</v>
      </c>
      <c r="X339" s="253">
        <v>0</v>
      </c>
      <c r="Y339" s="253">
        <v>-1</v>
      </c>
      <c r="Z339" s="253">
        <v>0</v>
      </c>
      <c r="AA339" s="253">
        <v>0</v>
      </c>
    </row>
    <row r="340" spans="1:72" ht="20.100000000000001" customHeight="1">
      <c r="A340" s="40" t="s">
        <v>1</v>
      </c>
      <c r="D340" s="253"/>
      <c r="E340" s="253"/>
      <c r="F340" s="253"/>
      <c r="G340" s="253"/>
      <c r="H340" s="253"/>
      <c r="I340" s="253"/>
      <c r="J340" s="253"/>
      <c r="K340" s="253"/>
      <c r="L340" s="253"/>
      <c r="M340" s="253"/>
      <c r="N340" s="253"/>
      <c r="O340" s="253"/>
      <c r="P340" s="253">
        <v>0</v>
      </c>
      <c r="Q340" s="253">
        <v>0</v>
      </c>
      <c r="R340" s="253">
        <v>0</v>
      </c>
      <c r="S340" s="253">
        <v>0</v>
      </c>
      <c r="T340" s="253">
        <v>0</v>
      </c>
      <c r="U340" s="253">
        <v>0</v>
      </c>
      <c r="V340" s="253">
        <v>2</v>
      </c>
      <c r="W340" s="253">
        <v>0</v>
      </c>
      <c r="X340" s="253">
        <v>0</v>
      </c>
      <c r="Y340" s="253">
        <v>0</v>
      </c>
      <c r="Z340" s="253">
        <v>0</v>
      </c>
      <c r="AA340" s="253">
        <v>0</v>
      </c>
    </row>
    <row r="341" spans="1:72" ht="20.100000000000001" customHeight="1">
      <c r="A341" s="107" t="s">
        <v>203</v>
      </c>
      <c r="B341" s="107"/>
      <c r="C341" s="107"/>
      <c r="D341" s="334">
        <v>0</v>
      </c>
      <c r="E341" s="334">
        <v>0</v>
      </c>
      <c r="F341" s="334">
        <v>0</v>
      </c>
      <c r="G341" s="334">
        <v>1</v>
      </c>
      <c r="H341" s="334">
        <v>0</v>
      </c>
      <c r="I341" s="334">
        <v>0</v>
      </c>
      <c r="J341" s="334">
        <v>0</v>
      </c>
      <c r="K341" s="334">
        <v>0</v>
      </c>
      <c r="L341" s="334">
        <v>0</v>
      </c>
      <c r="M341" s="334">
        <v>0</v>
      </c>
      <c r="N341" s="334">
        <v>0</v>
      </c>
      <c r="O341" s="334">
        <v>0</v>
      </c>
      <c r="P341" s="334">
        <v>0</v>
      </c>
      <c r="Q341" s="334">
        <v>0</v>
      </c>
      <c r="R341" s="334">
        <v>0</v>
      </c>
      <c r="S341" s="334">
        <v>2</v>
      </c>
      <c r="T341" s="334">
        <v>0</v>
      </c>
      <c r="U341" s="334">
        <v>0</v>
      </c>
      <c r="V341" s="334">
        <v>315</v>
      </c>
      <c r="W341" s="334">
        <v>7</v>
      </c>
      <c r="X341" s="334">
        <v>26</v>
      </c>
      <c r="Y341" s="334">
        <v>0</v>
      </c>
      <c r="Z341" s="334">
        <v>0</v>
      </c>
      <c r="AA341" s="334">
        <v>-2</v>
      </c>
    </row>
    <row r="342" spans="1:72" ht="20.100000000000001" customHeight="1" thickBot="1">
      <c r="A342" s="116" t="s">
        <v>206</v>
      </c>
      <c r="B342" s="116"/>
      <c r="C342" s="116"/>
      <c r="D342" s="338">
        <v>4</v>
      </c>
      <c r="E342" s="338">
        <v>0</v>
      </c>
      <c r="F342" s="338">
        <f>SUM(F337:F341)</f>
        <v>23</v>
      </c>
      <c r="G342" s="338">
        <f>SUM(G337:G341)</f>
        <v>17</v>
      </c>
      <c r="H342" s="338">
        <v>1</v>
      </c>
      <c r="I342" s="338">
        <v>58</v>
      </c>
      <c r="J342" s="338">
        <v>8</v>
      </c>
      <c r="K342" s="338">
        <v>238</v>
      </c>
      <c r="L342" s="338">
        <v>7</v>
      </c>
      <c r="M342" s="338">
        <v>0</v>
      </c>
      <c r="N342" s="338">
        <v>14</v>
      </c>
      <c r="O342" s="338">
        <v>1</v>
      </c>
      <c r="P342" s="338">
        <v>44</v>
      </c>
      <c r="Q342" s="338">
        <v>2</v>
      </c>
      <c r="R342" s="338">
        <v>-10</v>
      </c>
      <c r="S342" s="338">
        <v>2</v>
      </c>
      <c r="T342" s="338">
        <v>1</v>
      </c>
      <c r="U342" s="338">
        <v>1</v>
      </c>
      <c r="V342" s="338">
        <v>317</v>
      </c>
      <c r="W342" s="338">
        <v>8</v>
      </c>
      <c r="X342" s="338">
        <v>26</v>
      </c>
      <c r="Y342" s="338">
        <v>76</v>
      </c>
      <c r="Z342" s="338">
        <v>1</v>
      </c>
      <c r="AA342" s="338">
        <v>-1</v>
      </c>
    </row>
    <row r="343" spans="1:72" ht="20.100000000000001" customHeight="1" thickTop="1">
      <c r="A343" s="107" t="s">
        <v>843</v>
      </c>
      <c r="B343" s="107"/>
      <c r="C343" s="107"/>
      <c r="D343" s="334">
        <v>0</v>
      </c>
      <c r="E343" s="334">
        <v>0</v>
      </c>
      <c r="F343" s="334">
        <v>17</v>
      </c>
      <c r="G343" s="334">
        <v>0</v>
      </c>
      <c r="H343" s="334">
        <v>1850</v>
      </c>
      <c r="I343" s="334">
        <v>15</v>
      </c>
      <c r="J343" s="334">
        <v>0</v>
      </c>
      <c r="K343" s="334">
        <v>0</v>
      </c>
      <c r="L343" s="334">
        <v>0</v>
      </c>
      <c r="M343" s="334">
        <v>4282</v>
      </c>
      <c r="N343" s="334" t="s">
        <v>68</v>
      </c>
      <c r="O343" s="334" t="s">
        <v>68</v>
      </c>
      <c r="P343" s="334" t="s">
        <v>68</v>
      </c>
      <c r="Q343" s="334" t="s">
        <v>68</v>
      </c>
      <c r="R343" s="334" t="s">
        <v>68</v>
      </c>
      <c r="S343" s="334" t="s">
        <v>68</v>
      </c>
      <c r="T343" s="334" t="s">
        <v>68</v>
      </c>
      <c r="U343" s="334" t="s">
        <v>68</v>
      </c>
      <c r="V343" s="334" t="s">
        <v>68</v>
      </c>
      <c r="W343" s="334" t="s">
        <v>68</v>
      </c>
      <c r="X343" s="334" t="s">
        <v>68</v>
      </c>
      <c r="Y343" s="334" t="s">
        <v>68</v>
      </c>
      <c r="Z343" s="334" t="s">
        <v>68</v>
      </c>
      <c r="AA343" s="334" t="s">
        <v>68</v>
      </c>
    </row>
    <row r="344" spans="1:72" ht="20.100000000000001" customHeight="1" thickBot="1">
      <c r="A344" s="116" t="s">
        <v>223</v>
      </c>
      <c r="B344" s="294"/>
      <c r="C344" s="295"/>
      <c r="D344" s="338">
        <v>4</v>
      </c>
      <c r="E344" s="338">
        <v>0</v>
      </c>
      <c r="F344" s="338">
        <v>39</v>
      </c>
      <c r="G344" s="338">
        <v>17</v>
      </c>
      <c r="H344" s="338">
        <v>1851</v>
      </c>
      <c r="I344" s="338">
        <v>73</v>
      </c>
      <c r="J344" s="338">
        <v>8</v>
      </c>
      <c r="K344" s="338">
        <v>238</v>
      </c>
      <c r="L344" s="338">
        <v>7</v>
      </c>
      <c r="M344" s="338">
        <v>4282</v>
      </c>
      <c r="N344" s="338">
        <v>14</v>
      </c>
      <c r="O344" s="338">
        <v>1</v>
      </c>
      <c r="P344" s="338">
        <v>44</v>
      </c>
      <c r="Q344" s="338">
        <v>2</v>
      </c>
      <c r="R344" s="338">
        <v>-10</v>
      </c>
      <c r="S344" s="338">
        <v>2</v>
      </c>
      <c r="T344" s="338">
        <v>1</v>
      </c>
      <c r="U344" s="338">
        <v>1</v>
      </c>
      <c r="V344" s="338">
        <v>317</v>
      </c>
      <c r="W344" s="338">
        <v>8</v>
      </c>
      <c r="X344" s="338">
        <v>26</v>
      </c>
      <c r="Y344" s="338">
        <v>76</v>
      </c>
      <c r="Z344" s="338">
        <v>1</v>
      </c>
      <c r="AA344" s="338">
        <v>-1</v>
      </c>
    </row>
    <row r="345" spans="1:72" s="39" customFormat="1" ht="11.25" customHeight="1" thickTop="1">
      <c r="D345" s="88"/>
      <c r="E345" s="88"/>
      <c r="F345" s="88"/>
      <c r="G345" s="88"/>
      <c r="H345" s="88"/>
      <c r="I345" s="88"/>
      <c r="J345" s="88"/>
      <c r="K345" s="88"/>
      <c r="L345" s="88"/>
      <c r="M345" s="88"/>
      <c r="N345" s="88"/>
      <c r="O345" s="88"/>
      <c r="P345" s="88"/>
      <c r="Q345" s="88"/>
      <c r="R345" s="88"/>
      <c r="S345" s="88"/>
      <c r="T345" s="88"/>
      <c r="U345" s="88"/>
      <c r="V345" s="88"/>
      <c r="W345" s="88"/>
      <c r="X345" s="88"/>
      <c r="Y345" s="88"/>
      <c r="Z345" s="88"/>
      <c r="AA345" s="88"/>
      <c r="AB345" s="90"/>
      <c r="AC345" s="90"/>
      <c r="AD345" s="90"/>
      <c r="AE345" s="90"/>
      <c r="AF345" s="90"/>
      <c r="AG345" s="90"/>
      <c r="AH345" s="90"/>
      <c r="AI345" s="90"/>
      <c r="AJ345" s="90"/>
      <c r="AK345" s="90"/>
      <c r="AL345" s="90"/>
      <c r="AM345" s="90"/>
      <c r="AN345" s="90"/>
      <c r="AO345" s="90"/>
      <c r="AP345" s="90"/>
      <c r="AQ345" s="90"/>
      <c r="AR345" s="90"/>
      <c r="AS345" s="90"/>
      <c r="AT345" s="90"/>
      <c r="AU345" s="90"/>
      <c r="AV345" s="90"/>
      <c r="AW345" s="90"/>
      <c r="AX345" s="90"/>
      <c r="AY345" s="90"/>
      <c r="AZ345" s="90"/>
      <c r="BA345" s="90"/>
      <c r="BB345" s="90"/>
      <c r="BC345" s="90"/>
      <c r="BD345" s="90"/>
      <c r="BE345" s="90"/>
      <c r="BF345" s="90"/>
      <c r="BG345" s="90"/>
      <c r="BH345" s="90"/>
      <c r="BI345" s="90"/>
      <c r="BJ345" s="90"/>
      <c r="BK345" s="90"/>
      <c r="BL345" s="90"/>
      <c r="BM345" s="90"/>
      <c r="BN345" s="90"/>
      <c r="BO345" s="90"/>
      <c r="BP345" s="90"/>
      <c r="BQ345" s="90"/>
      <c r="BR345" s="90"/>
      <c r="BS345" s="90"/>
      <c r="BT345" s="90"/>
    </row>
    <row r="346" spans="1:72" ht="20.100000000000001" customHeight="1">
      <c r="D346" s="88"/>
      <c r="E346" s="88"/>
      <c r="F346" s="88"/>
      <c r="G346" s="88"/>
    </row>
    <row r="347" spans="1:72" ht="20.100000000000001" customHeight="1">
      <c r="A347" s="39" t="s">
        <v>213</v>
      </c>
      <c r="B347" s="42"/>
      <c r="C347" s="42"/>
      <c r="D347" s="90"/>
      <c r="E347" s="88"/>
      <c r="F347" s="88"/>
      <c r="G347" s="88"/>
    </row>
    <row r="348" spans="1:72" ht="37.5" customHeight="1" thickBot="1">
      <c r="A348" s="3" t="s">
        <v>3</v>
      </c>
      <c r="B348" s="99"/>
      <c r="C348" s="100"/>
      <c r="D348" s="324" t="s">
        <v>405</v>
      </c>
      <c r="E348" s="324" t="s">
        <v>406</v>
      </c>
      <c r="F348" s="324" t="s">
        <v>407</v>
      </c>
      <c r="G348" s="324" t="s">
        <v>408</v>
      </c>
      <c r="H348" s="324" t="s">
        <v>409</v>
      </c>
      <c r="I348" s="324" t="s">
        <v>410</v>
      </c>
      <c r="J348" s="324" t="s">
        <v>411</v>
      </c>
      <c r="K348" s="324" t="s">
        <v>412</v>
      </c>
      <c r="L348" s="324" t="s">
        <v>413</v>
      </c>
      <c r="M348" s="324" t="s">
        <v>414</v>
      </c>
      <c r="N348" s="324" t="s">
        <v>415</v>
      </c>
      <c r="O348" s="324" t="s">
        <v>416</v>
      </c>
      <c r="P348" s="324" t="s">
        <v>417</v>
      </c>
      <c r="Q348" s="324" t="s">
        <v>418</v>
      </c>
      <c r="R348" s="324" t="s">
        <v>419</v>
      </c>
      <c r="S348" s="324" t="s">
        <v>420</v>
      </c>
      <c r="T348" s="324" t="s">
        <v>421</v>
      </c>
      <c r="U348" s="324" t="s">
        <v>422</v>
      </c>
      <c r="V348" s="324" t="s">
        <v>423</v>
      </c>
      <c r="W348" s="324" t="s">
        <v>424</v>
      </c>
      <c r="X348" s="324" t="s">
        <v>425</v>
      </c>
      <c r="Y348" s="324" t="s">
        <v>426</v>
      </c>
      <c r="Z348" s="324" t="s">
        <v>427</v>
      </c>
      <c r="AA348" s="324" t="s">
        <v>428</v>
      </c>
    </row>
    <row r="349" spans="1:72" ht="20.100000000000001" customHeight="1">
      <c r="A349" s="40" t="s">
        <v>966</v>
      </c>
      <c r="D349" s="253">
        <v>-45</v>
      </c>
      <c r="E349" s="253">
        <v>128</v>
      </c>
      <c r="F349" s="253">
        <v>-109</v>
      </c>
      <c r="G349" s="253">
        <v>64</v>
      </c>
      <c r="H349" s="253">
        <v>10</v>
      </c>
      <c r="I349" s="253">
        <v>-37</v>
      </c>
      <c r="J349" s="253">
        <v>-43</v>
      </c>
      <c r="K349" s="253">
        <v>-3</v>
      </c>
      <c r="L349" s="253">
        <v>-3</v>
      </c>
      <c r="M349" s="253">
        <v>17</v>
      </c>
      <c r="N349" s="253">
        <v>17</v>
      </c>
      <c r="O349" s="253">
        <v>-91</v>
      </c>
      <c r="P349" s="253">
        <v>56</v>
      </c>
      <c r="Q349" s="253">
        <v>-66</v>
      </c>
      <c r="R349" s="253">
        <v>-59</v>
      </c>
      <c r="S349" s="253">
        <v>-37</v>
      </c>
      <c r="T349" s="253">
        <v>93</v>
      </c>
      <c r="U349" s="253">
        <v>-43</v>
      </c>
      <c r="V349" s="253">
        <v>-30</v>
      </c>
      <c r="W349" s="253">
        <v>-4</v>
      </c>
      <c r="X349" s="253">
        <v>59</v>
      </c>
      <c r="Y349" s="253">
        <v>1</v>
      </c>
      <c r="Z349" s="253">
        <v>-25</v>
      </c>
      <c r="AA349" s="253">
        <v>-1</v>
      </c>
    </row>
    <row r="350" spans="1:72" ht="20.100000000000001" customHeight="1">
      <c r="A350" s="40" t="s">
        <v>967</v>
      </c>
      <c r="D350" s="253">
        <v>0</v>
      </c>
      <c r="E350" s="253">
        <v>0</v>
      </c>
      <c r="F350" s="253">
        <v>0</v>
      </c>
      <c r="G350" s="253">
        <v>0</v>
      </c>
      <c r="H350" s="253">
        <v>0</v>
      </c>
      <c r="I350" s="253">
        <v>0</v>
      </c>
      <c r="J350" s="253">
        <v>0</v>
      </c>
      <c r="K350" s="253">
        <v>0</v>
      </c>
      <c r="L350" s="253">
        <v>0</v>
      </c>
      <c r="M350" s="253">
        <v>0</v>
      </c>
      <c r="N350" s="253">
        <v>1</v>
      </c>
      <c r="O350" s="253">
        <v>0</v>
      </c>
      <c r="P350" s="253">
        <v>0</v>
      </c>
      <c r="Q350" s="253">
        <v>0</v>
      </c>
      <c r="R350" s="253">
        <v>0</v>
      </c>
      <c r="S350" s="253">
        <v>0</v>
      </c>
      <c r="T350" s="253">
        <v>0</v>
      </c>
      <c r="U350" s="253">
        <v>0</v>
      </c>
      <c r="V350" s="253">
        <v>0</v>
      </c>
      <c r="W350" s="253">
        <v>0</v>
      </c>
      <c r="X350" s="253">
        <v>0</v>
      </c>
      <c r="Y350" s="253">
        <v>0</v>
      </c>
      <c r="Z350" s="253">
        <v>0</v>
      </c>
      <c r="AA350" s="253">
        <v>0</v>
      </c>
    </row>
    <row r="351" spans="1:72" ht="20.100000000000001" customHeight="1">
      <c r="A351" s="40" t="s">
        <v>845</v>
      </c>
      <c r="D351" s="253">
        <v>-6</v>
      </c>
      <c r="E351" s="253">
        <v>10</v>
      </c>
      <c r="F351" s="253">
        <v>2</v>
      </c>
      <c r="G351" s="253">
        <v>0</v>
      </c>
      <c r="H351" s="253">
        <v>-4</v>
      </c>
      <c r="I351" s="253">
        <v>3</v>
      </c>
      <c r="J351" s="253">
        <v>1</v>
      </c>
      <c r="K351" s="253">
        <v>-20</v>
      </c>
      <c r="L351" s="253">
        <v>3</v>
      </c>
      <c r="M351" s="253">
        <v>-1</v>
      </c>
      <c r="N351" s="253">
        <v>-9</v>
      </c>
      <c r="O351" s="253">
        <v>4</v>
      </c>
      <c r="P351" s="253">
        <v>2</v>
      </c>
      <c r="Q351" s="253">
        <v>4</v>
      </c>
      <c r="R351" s="253">
        <v>3</v>
      </c>
      <c r="S351" s="253">
        <v>14</v>
      </c>
      <c r="T351" s="253">
        <v>3</v>
      </c>
      <c r="U351" s="253">
        <v>-2</v>
      </c>
      <c r="V351" s="253">
        <v>-1</v>
      </c>
      <c r="W351" s="253">
        <v>3</v>
      </c>
      <c r="X351" s="253">
        <v>1</v>
      </c>
      <c r="Y351" s="253">
        <v>8</v>
      </c>
      <c r="Z351" s="253">
        <v>-1</v>
      </c>
      <c r="AA351" s="253">
        <v>-12</v>
      </c>
    </row>
    <row r="352" spans="1:72" ht="20.100000000000001" customHeight="1">
      <c r="A352" s="40" t="s">
        <v>1</v>
      </c>
      <c r="D352" s="253"/>
      <c r="E352" s="253"/>
      <c r="F352" s="253"/>
      <c r="G352" s="253"/>
      <c r="H352" s="253"/>
      <c r="I352" s="253"/>
      <c r="J352" s="253"/>
      <c r="K352" s="253"/>
      <c r="L352" s="253"/>
      <c r="M352" s="253"/>
      <c r="N352" s="253"/>
      <c r="O352" s="253"/>
      <c r="P352" s="253">
        <v>-9</v>
      </c>
      <c r="Q352" s="253">
        <v>7</v>
      </c>
      <c r="R352" s="253">
        <v>3</v>
      </c>
      <c r="S352" s="253">
        <v>9</v>
      </c>
      <c r="T352" s="253">
        <v>-21</v>
      </c>
      <c r="U352" s="253">
        <v>2</v>
      </c>
      <c r="V352" s="253">
        <v>8</v>
      </c>
      <c r="W352" s="253">
        <v>7</v>
      </c>
      <c r="X352" s="253">
        <v>-1</v>
      </c>
      <c r="Y352" s="253">
        <v>10</v>
      </c>
      <c r="Z352" s="253">
        <v>19</v>
      </c>
      <c r="AA352" s="253">
        <v>-5</v>
      </c>
    </row>
    <row r="353" spans="1:72" ht="20.100000000000001" customHeight="1">
      <c r="A353" s="107" t="s">
        <v>203</v>
      </c>
      <c r="B353" s="107"/>
      <c r="C353" s="107"/>
      <c r="D353" s="334">
        <v>1</v>
      </c>
      <c r="E353" s="334">
        <v>0</v>
      </c>
      <c r="F353" s="334">
        <v>-3</v>
      </c>
      <c r="G353" s="334">
        <v>3</v>
      </c>
      <c r="H353" s="334">
        <v>0</v>
      </c>
      <c r="I353" s="334">
        <v>-1</v>
      </c>
      <c r="J353" s="334">
        <v>0</v>
      </c>
      <c r="K353" s="334">
        <v>0</v>
      </c>
      <c r="L353" s="334">
        <v>0</v>
      </c>
      <c r="M353" s="334">
        <v>0</v>
      </c>
      <c r="N353" s="334">
        <v>1</v>
      </c>
      <c r="O353" s="334">
        <v>0</v>
      </c>
      <c r="P353" s="334">
        <v>1</v>
      </c>
      <c r="Q353" s="334">
        <v>-1</v>
      </c>
      <c r="R353" s="334">
        <v>-1</v>
      </c>
      <c r="S353" s="334">
        <v>-1</v>
      </c>
      <c r="T353" s="334">
        <v>1</v>
      </c>
      <c r="U353" s="334">
        <v>0</v>
      </c>
      <c r="V353" s="334">
        <v>-1</v>
      </c>
      <c r="W353" s="334">
        <v>0</v>
      </c>
      <c r="X353" s="334">
        <v>-8</v>
      </c>
      <c r="Y353" s="334">
        <v>8</v>
      </c>
      <c r="Z353" s="334">
        <v>0</v>
      </c>
      <c r="AA353" s="334">
        <v>0</v>
      </c>
    </row>
    <row r="354" spans="1:72" ht="20.100000000000001" customHeight="1" thickBot="1">
      <c r="A354" s="116" t="s">
        <v>968</v>
      </c>
      <c r="B354" s="116"/>
      <c r="C354" s="116"/>
      <c r="D354" s="338">
        <f>SUM(D349:D353)</f>
        <v>-50</v>
      </c>
      <c r="E354" s="338">
        <f>SUM(E349:E353)</f>
        <v>138</v>
      </c>
      <c r="F354" s="338">
        <f>SUM(F349:F353)</f>
        <v>-110</v>
      </c>
      <c r="G354" s="338">
        <f>SUM(G349:G353)</f>
        <v>67</v>
      </c>
      <c r="H354" s="338">
        <v>6</v>
      </c>
      <c r="I354" s="338">
        <v>-35</v>
      </c>
      <c r="J354" s="338">
        <v>-42</v>
      </c>
      <c r="K354" s="338">
        <v>-24</v>
      </c>
      <c r="L354" s="338">
        <v>0</v>
      </c>
      <c r="M354" s="338">
        <v>16</v>
      </c>
      <c r="N354" s="338">
        <v>9</v>
      </c>
      <c r="O354" s="338">
        <v>-87</v>
      </c>
      <c r="P354" s="338">
        <v>50</v>
      </c>
      <c r="Q354" s="338">
        <v>-57</v>
      </c>
      <c r="R354" s="338">
        <v>-55</v>
      </c>
      <c r="S354" s="338">
        <v>-15</v>
      </c>
      <c r="T354" s="338">
        <v>75</v>
      </c>
      <c r="U354" s="338">
        <v>-43</v>
      </c>
      <c r="V354" s="338">
        <v>-24</v>
      </c>
      <c r="W354" s="338">
        <v>6</v>
      </c>
      <c r="X354" s="338">
        <v>51</v>
      </c>
      <c r="Y354" s="338">
        <v>27</v>
      </c>
      <c r="Z354" s="338">
        <v>-6</v>
      </c>
      <c r="AA354" s="338">
        <v>-19</v>
      </c>
    </row>
    <row r="355" spans="1:72" ht="20.100000000000001" customHeight="1" thickTop="1">
      <c r="A355" s="107" t="s">
        <v>843</v>
      </c>
      <c r="B355" s="107"/>
      <c r="C355" s="107"/>
      <c r="D355" s="334">
        <v>-1</v>
      </c>
      <c r="E355" s="334">
        <v>1</v>
      </c>
      <c r="F355" s="334">
        <v>0</v>
      </c>
      <c r="G355" s="334">
        <v>-1</v>
      </c>
      <c r="H355" s="334">
        <v>-1</v>
      </c>
      <c r="I355" s="334">
        <v>2</v>
      </c>
      <c r="J355" s="334">
        <v>0</v>
      </c>
      <c r="K355" s="334">
        <v>-1</v>
      </c>
      <c r="L355" s="334">
        <v>-1</v>
      </c>
      <c r="M355" s="334">
        <v>0</v>
      </c>
      <c r="N355" s="334" t="s">
        <v>68</v>
      </c>
      <c r="O355" s="334" t="s">
        <v>68</v>
      </c>
      <c r="P355" s="334" t="s">
        <v>68</v>
      </c>
      <c r="Q355" s="334" t="s">
        <v>68</v>
      </c>
      <c r="R355" s="334" t="s">
        <v>68</v>
      </c>
      <c r="S355" s="334" t="s">
        <v>68</v>
      </c>
      <c r="T355" s="334" t="s">
        <v>68</v>
      </c>
      <c r="U355" s="334" t="s">
        <v>68</v>
      </c>
      <c r="V355" s="334" t="s">
        <v>68</v>
      </c>
      <c r="W355" s="334" t="s">
        <v>68</v>
      </c>
      <c r="X355" s="334" t="s">
        <v>68</v>
      </c>
      <c r="Y355" s="334" t="s">
        <v>68</v>
      </c>
      <c r="Z355" s="334" t="s">
        <v>68</v>
      </c>
      <c r="AA355" s="334" t="s">
        <v>68</v>
      </c>
    </row>
    <row r="356" spans="1:72" ht="20.100000000000001" customHeight="1" thickBot="1">
      <c r="A356" s="116" t="s">
        <v>969</v>
      </c>
      <c r="B356" s="294"/>
      <c r="C356" s="295"/>
      <c r="D356" s="338">
        <v>-51</v>
      </c>
      <c r="E356" s="338">
        <v>140</v>
      </c>
      <c r="F356" s="338">
        <v>-110</v>
      </c>
      <c r="G356" s="338">
        <v>66</v>
      </c>
      <c r="H356" s="338">
        <v>5</v>
      </c>
      <c r="I356" s="338">
        <v>-32</v>
      </c>
      <c r="J356" s="338">
        <v>-42</v>
      </c>
      <c r="K356" s="338">
        <v>-24</v>
      </c>
      <c r="L356" s="338">
        <v>-1</v>
      </c>
      <c r="M356" s="338">
        <v>16</v>
      </c>
      <c r="N356" s="338">
        <v>9</v>
      </c>
      <c r="O356" s="338">
        <v>-87</v>
      </c>
      <c r="P356" s="338">
        <v>50</v>
      </c>
      <c r="Q356" s="338">
        <v>-57</v>
      </c>
      <c r="R356" s="338">
        <v>-55</v>
      </c>
      <c r="S356" s="338">
        <v>-15</v>
      </c>
      <c r="T356" s="338">
        <v>75</v>
      </c>
      <c r="U356" s="338">
        <v>-43</v>
      </c>
      <c r="V356" s="338">
        <v>-24</v>
      </c>
      <c r="W356" s="338">
        <v>6</v>
      </c>
      <c r="X356" s="338">
        <v>51</v>
      </c>
      <c r="Y356" s="338">
        <v>27</v>
      </c>
      <c r="Z356" s="338">
        <v>-6</v>
      </c>
      <c r="AA356" s="338">
        <v>-19</v>
      </c>
    </row>
    <row r="357" spans="1:72" s="39" customFormat="1" ht="11.25" customHeight="1" thickTop="1">
      <c r="D357" s="88"/>
      <c r="E357" s="88"/>
      <c r="F357" s="88"/>
      <c r="G357" s="88"/>
      <c r="H357" s="88"/>
      <c r="I357" s="88"/>
      <c r="J357" s="88"/>
      <c r="K357" s="88"/>
      <c r="L357" s="88"/>
      <c r="M357" s="88"/>
      <c r="N357" s="88"/>
      <c r="O357" s="88"/>
      <c r="P357" s="88"/>
      <c r="Q357" s="88"/>
      <c r="R357" s="88"/>
      <c r="S357" s="88"/>
      <c r="T357" s="88"/>
      <c r="U357" s="88"/>
      <c r="V357" s="88"/>
      <c r="W357" s="88"/>
      <c r="X357" s="88"/>
      <c r="Y357" s="88"/>
      <c r="Z357" s="88"/>
      <c r="AA357" s="88"/>
      <c r="AB357" s="90"/>
      <c r="AC357" s="90"/>
      <c r="AD357" s="90"/>
      <c r="AE357" s="90"/>
      <c r="AF357" s="90"/>
      <c r="AG357" s="90"/>
      <c r="AH357" s="90"/>
      <c r="AI357" s="90"/>
      <c r="AJ357" s="90"/>
      <c r="AK357" s="90"/>
      <c r="AL357" s="90"/>
      <c r="AM357" s="90"/>
      <c r="AN357" s="90"/>
      <c r="AO357" s="90"/>
      <c r="AP357" s="90"/>
      <c r="AQ357" s="90"/>
      <c r="AR357" s="90"/>
      <c r="AS357" s="90"/>
      <c r="AT357" s="90"/>
      <c r="AU357" s="90"/>
      <c r="AV357" s="90"/>
      <c r="AW357" s="90"/>
      <c r="AX357" s="90"/>
      <c r="AY357" s="90"/>
      <c r="AZ357" s="90"/>
      <c r="BA357" s="90"/>
      <c r="BB357" s="90"/>
      <c r="BC357" s="90"/>
      <c r="BD357" s="90"/>
      <c r="BE357" s="90"/>
      <c r="BF357" s="90"/>
      <c r="BG357" s="90"/>
      <c r="BH357" s="90"/>
      <c r="BI357" s="90"/>
      <c r="BJ357" s="90"/>
      <c r="BK357" s="90"/>
      <c r="BL357" s="90"/>
      <c r="BM357" s="90"/>
      <c r="BN357" s="90"/>
      <c r="BO357" s="90"/>
      <c r="BP357" s="90"/>
      <c r="BQ357" s="90"/>
      <c r="BR357" s="90"/>
      <c r="BS357" s="90"/>
      <c r="BT357" s="90"/>
    </row>
    <row r="358" spans="1:72" ht="54.75" customHeight="1">
      <c r="A358" s="645" t="s">
        <v>970</v>
      </c>
      <c r="B358" s="645"/>
      <c r="C358" s="645"/>
      <c r="D358" s="88"/>
      <c r="E358" s="88"/>
      <c r="F358" s="88"/>
      <c r="G358" s="88"/>
      <c r="AB358" s="60"/>
      <c r="AC358" s="60"/>
      <c r="AD358" s="60"/>
      <c r="AE358" s="60"/>
      <c r="AF358" s="60"/>
      <c r="AG358" s="60"/>
      <c r="AH358" s="60"/>
      <c r="AI358" s="60"/>
      <c r="AJ358" s="60"/>
      <c r="AK358" s="60"/>
      <c r="AL358" s="60"/>
      <c r="AM358" s="60"/>
      <c r="AN358" s="60"/>
      <c r="AO358" s="60"/>
      <c r="AP358" s="60"/>
      <c r="AQ358" s="60"/>
      <c r="AR358" s="60"/>
      <c r="AS358" s="60"/>
      <c r="AT358" s="60"/>
      <c r="AU358" s="60"/>
      <c r="AV358" s="60"/>
      <c r="AW358" s="60"/>
      <c r="AX358" s="60"/>
      <c r="AY358" s="60"/>
      <c r="AZ358" s="60"/>
      <c r="BA358" s="60"/>
      <c r="BB358" s="60"/>
      <c r="BC358" s="60"/>
      <c r="BD358" s="60"/>
      <c r="BE358" s="60"/>
      <c r="BF358" s="60"/>
      <c r="BG358" s="60"/>
      <c r="BH358" s="60"/>
      <c r="BI358" s="60"/>
      <c r="BJ358" s="60"/>
      <c r="BK358" s="60"/>
      <c r="BL358" s="60"/>
      <c r="BM358" s="60"/>
      <c r="BN358" s="60"/>
      <c r="BO358" s="60"/>
      <c r="BP358" s="60"/>
      <c r="BQ358" s="60"/>
      <c r="BR358" s="60"/>
      <c r="BS358" s="60"/>
      <c r="BT358" s="60"/>
    </row>
    <row r="359" spans="1:72" ht="20.100000000000001" customHeight="1">
      <c r="A359" s="141" t="s">
        <v>971</v>
      </c>
      <c r="D359" s="88"/>
      <c r="E359" s="88"/>
      <c r="F359" s="88"/>
      <c r="G359" s="88"/>
    </row>
    <row r="360" spans="1:72" ht="19.5" customHeight="1">
      <c r="A360" s="121" t="s">
        <v>972</v>
      </c>
      <c r="B360" s="39"/>
      <c r="C360" s="39"/>
      <c r="D360" s="88">
        <v>-3</v>
      </c>
      <c r="E360" s="88">
        <v>34</v>
      </c>
      <c r="F360" s="88">
        <v>-4</v>
      </c>
      <c r="G360" s="88">
        <v>-3</v>
      </c>
      <c r="H360" s="88">
        <v>-4</v>
      </c>
      <c r="I360" s="88">
        <v>0</v>
      </c>
      <c r="J360" s="88">
        <v>-2</v>
      </c>
      <c r="K360" s="88">
        <v>3</v>
      </c>
      <c r="L360" s="88">
        <v>3</v>
      </c>
      <c r="M360" s="88">
        <v>3</v>
      </c>
      <c r="N360" s="88">
        <v>3</v>
      </c>
      <c r="O360" s="88">
        <v>7</v>
      </c>
      <c r="P360" s="88">
        <v>0</v>
      </c>
      <c r="Q360" s="88">
        <v>0</v>
      </c>
      <c r="R360" s="88">
        <v>2</v>
      </c>
      <c r="S360" s="88">
        <v>-14</v>
      </c>
      <c r="T360" s="88">
        <v>2</v>
      </c>
      <c r="U360" s="88">
        <v>4</v>
      </c>
      <c r="V360" s="88">
        <v>-5</v>
      </c>
      <c r="W360" s="88">
        <v>1</v>
      </c>
      <c r="X360" s="88">
        <v>-4</v>
      </c>
      <c r="Y360" s="88">
        <v>-22</v>
      </c>
      <c r="Z360" s="88">
        <v>2</v>
      </c>
      <c r="AA360" s="88">
        <v>-21</v>
      </c>
    </row>
    <row r="361" spans="1:72" ht="20.25" customHeight="1">
      <c r="A361" s="40" t="s">
        <v>973</v>
      </c>
      <c r="B361" s="39"/>
      <c r="C361" s="39"/>
      <c r="D361" s="88"/>
      <c r="E361" s="88"/>
      <c r="F361" s="88"/>
      <c r="G361" s="88"/>
      <c r="AB361" s="60"/>
      <c r="AC361" s="60"/>
      <c r="AD361" s="60"/>
      <c r="AE361" s="60"/>
      <c r="AF361" s="60"/>
      <c r="AG361" s="60"/>
      <c r="AH361" s="60"/>
      <c r="AI361" s="60"/>
      <c r="AJ361" s="60"/>
      <c r="AK361" s="60"/>
      <c r="AL361" s="60"/>
      <c r="AM361" s="60"/>
      <c r="AN361" s="60"/>
      <c r="AO361" s="60"/>
      <c r="AP361" s="60"/>
      <c r="AQ361" s="60"/>
      <c r="AR361" s="60"/>
      <c r="AS361" s="60"/>
      <c r="AT361" s="60"/>
      <c r="AU361" s="60"/>
      <c r="AV361" s="60"/>
      <c r="AW361" s="60"/>
      <c r="AX361" s="60"/>
      <c r="AY361" s="60"/>
      <c r="AZ361" s="60"/>
      <c r="BA361" s="60"/>
      <c r="BB361" s="60"/>
      <c r="BC361" s="60"/>
      <c r="BD361" s="60"/>
      <c r="BE361" s="60"/>
      <c r="BF361" s="60"/>
      <c r="BG361" s="60"/>
      <c r="BH361" s="60"/>
      <c r="BI361" s="60"/>
      <c r="BJ361" s="60"/>
      <c r="BK361" s="60"/>
      <c r="BL361" s="60"/>
      <c r="BM361" s="60"/>
      <c r="BN361" s="60"/>
      <c r="BO361" s="60"/>
      <c r="BP361" s="60"/>
      <c r="BQ361" s="60"/>
      <c r="BR361" s="60"/>
      <c r="BS361" s="60"/>
      <c r="BT361" s="60"/>
    </row>
    <row r="362" spans="1:72" ht="20.100000000000001" customHeight="1">
      <c r="B362" s="39"/>
      <c r="C362" s="39"/>
      <c r="D362" s="88"/>
      <c r="E362" s="88"/>
      <c r="F362" s="88"/>
      <c r="G362" s="88"/>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row>
    <row r="363" spans="1:72" ht="20.100000000000001" customHeight="1">
      <c r="A363" s="39" t="s">
        <v>215</v>
      </c>
      <c r="B363" s="42"/>
      <c r="C363" s="42"/>
      <c r="D363" s="88"/>
      <c r="E363" s="88"/>
      <c r="F363" s="88"/>
      <c r="G363" s="88"/>
    </row>
    <row r="364" spans="1:72" ht="37.5" customHeight="1" thickBot="1">
      <c r="A364" s="3" t="s">
        <v>3</v>
      </c>
      <c r="B364" s="99"/>
      <c r="C364" s="100"/>
      <c r="D364" s="324" t="s">
        <v>405</v>
      </c>
      <c r="E364" s="324" t="s">
        <v>406</v>
      </c>
      <c r="F364" s="324" t="s">
        <v>407</v>
      </c>
      <c r="G364" s="324" t="s">
        <v>408</v>
      </c>
      <c r="H364" s="324" t="s">
        <v>409</v>
      </c>
      <c r="I364" s="324" t="s">
        <v>410</v>
      </c>
      <c r="J364" s="324" t="s">
        <v>411</v>
      </c>
      <c r="K364" s="324" t="s">
        <v>412</v>
      </c>
      <c r="L364" s="324" t="s">
        <v>413</v>
      </c>
      <c r="M364" s="324" t="s">
        <v>414</v>
      </c>
      <c r="N364" s="324" t="s">
        <v>415</v>
      </c>
      <c r="O364" s="324" t="s">
        <v>416</v>
      </c>
      <c r="P364" s="324" t="s">
        <v>417</v>
      </c>
      <c r="Q364" s="324" t="s">
        <v>418</v>
      </c>
      <c r="R364" s="324" t="s">
        <v>419</v>
      </c>
      <c r="S364" s="324" t="s">
        <v>420</v>
      </c>
      <c r="T364" s="324" t="s">
        <v>421</v>
      </c>
      <c r="U364" s="324" t="s">
        <v>422</v>
      </c>
      <c r="V364" s="324" t="s">
        <v>423</v>
      </c>
      <c r="W364" s="324" t="s">
        <v>424</v>
      </c>
      <c r="X364" s="324" t="s">
        <v>425</v>
      </c>
      <c r="Y364" s="324" t="s">
        <v>426</v>
      </c>
      <c r="Z364" s="324" t="s">
        <v>427</v>
      </c>
      <c r="AA364" s="324" t="s">
        <v>428</v>
      </c>
    </row>
    <row r="365" spans="1:72" ht="20.100000000000001" customHeight="1">
      <c r="A365" s="40" t="s">
        <v>0</v>
      </c>
      <c r="D365" s="204">
        <v>334</v>
      </c>
      <c r="E365" s="204">
        <v>241</v>
      </c>
      <c r="F365" s="204">
        <v>190</v>
      </c>
      <c r="G365" s="204">
        <v>242</v>
      </c>
      <c r="H365" s="204">
        <v>282</v>
      </c>
      <c r="I365" s="204">
        <v>213</v>
      </c>
      <c r="J365" s="204">
        <v>197</v>
      </c>
      <c r="K365" s="204">
        <v>306</v>
      </c>
      <c r="L365" s="204">
        <v>232</v>
      </c>
      <c r="M365" s="204">
        <v>143</v>
      </c>
      <c r="N365" s="204">
        <v>131</v>
      </c>
      <c r="O365" s="204">
        <v>173</v>
      </c>
      <c r="P365" s="253">
        <v>182</v>
      </c>
      <c r="Q365" s="253">
        <v>124</v>
      </c>
      <c r="R365" s="253">
        <v>104</v>
      </c>
      <c r="S365" s="253">
        <v>116</v>
      </c>
      <c r="T365" s="253">
        <v>166</v>
      </c>
      <c r="U365" s="253">
        <v>111</v>
      </c>
      <c r="V365" s="253">
        <v>134</v>
      </c>
      <c r="W365" s="253">
        <v>191</v>
      </c>
      <c r="X365" s="253">
        <v>253</v>
      </c>
      <c r="Y365" s="253">
        <v>182</v>
      </c>
      <c r="Z365" s="253">
        <v>103</v>
      </c>
      <c r="AA365" s="253">
        <v>225</v>
      </c>
    </row>
    <row r="366" spans="1:72" ht="20.100000000000001" customHeight="1">
      <c r="A366" s="40" t="s">
        <v>221</v>
      </c>
      <c r="D366" s="2">
        <v>71</v>
      </c>
      <c r="E366" s="2">
        <v>49</v>
      </c>
      <c r="F366" s="2">
        <v>23</v>
      </c>
      <c r="G366" s="2">
        <v>115</v>
      </c>
      <c r="H366" s="2">
        <v>113</v>
      </c>
      <c r="I366" s="2">
        <v>64</v>
      </c>
      <c r="J366" s="2">
        <v>40</v>
      </c>
      <c r="K366" s="2">
        <v>87</v>
      </c>
      <c r="L366" s="2">
        <v>94</v>
      </c>
      <c r="M366" s="2">
        <v>65</v>
      </c>
      <c r="N366" s="2">
        <v>27</v>
      </c>
      <c r="O366" s="2">
        <v>81</v>
      </c>
      <c r="P366" s="253">
        <v>105</v>
      </c>
      <c r="Q366" s="253">
        <v>64</v>
      </c>
      <c r="R366" s="253">
        <v>43</v>
      </c>
      <c r="S366" s="253">
        <v>100</v>
      </c>
      <c r="T366" s="253">
        <v>168</v>
      </c>
      <c r="U366" s="253">
        <v>88</v>
      </c>
      <c r="V366" s="253">
        <v>61</v>
      </c>
      <c r="W366" s="253">
        <v>121</v>
      </c>
      <c r="X366" s="253">
        <v>142</v>
      </c>
      <c r="Y366" s="253">
        <v>73</v>
      </c>
      <c r="Z366" s="253">
        <v>76</v>
      </c>
      <c r="AA366" s="253">
        <v>127</v>
      </c>
    </row>
    <row r="367" spans="1:72" ht="20.100000000000001" customHeight="1">
      <c r="A367" s="40" t="s">
        <v>845</v>
      </c>
      <c r="D367" s="2">
        <v>81</v>
      </c>
      <c r="E367" s="2">
        <v>39</v>
      </c>
      <c r="F367" s="2">
        <v>23</v>
      </c>
      <c r="G367" s="2">
        <v>69</v>
      </c>
      <c r="H367" s="2">
        <v>74</v>
      </c>
      <c r="I367" s="2">
        <v>36</v>
      </c>
      <c r="J367" s="2">
        <v>20</v>
      </c>
      <c r="K367" s="2">
        <v>75</v>
      </c>
      <c r="L367" s="2">
        <v>82</v>
      </c>
      <c r="M367" s="2">
        <v>35</v>
      </c>
      <c r="N367" s="2">
        <v>12</v>
      </c>
      <c r="O367" s="2">
        <v>80</v>
      </c>
      <c r="P367" s="253">
        <v>70</v>
      </c>
      <c r="Q367" s="253">
        <v>20</v>
      </c>
      <c r="R367" s="253">
        <v>5</v>
      </c>
      <c r="S367" s="253">
        <v>90</v>
      </c>
      <c r="T367" s="253">
        <v>94</v>
      </c>
      <c r="U367" s="253">
        <v>37</v>
      </c>
      <c r="V367" s="253">
        <v>21</v>
      </c>
      <c r="W367" s="253">
        <v>110</v>
      </c>
      <c r="X367" s="253">
        <v>131</v>
      </c>
      <c r="Y367" s="253">
        <v>23</v>
      </c>
      <c r="Z367" s="253">
        <v>47</v>
      </c>
      <c r="AA367" s="253">
        <v>109</v>
      </c>
    </row>
    <row r="368" spans="1:72" ht="20.100000000000001" customHeight="1">
      <c r="A368" s="40" t="s">
        <v>1</v>
      </c>
      <c r="D368" s="2"/>
      <c r="E368" s="2"/>
      <c r="F368" s="2"/>
      <c r="G368" s="2"/>
      <c r="H368" s="2"/>
      <c r="I368" s="2"/>
      <c r="J368" s="2"/>
      <c r="K368" s="2"/>
      <c r="L368" s="2"/>
      <c r="M368" s="2"/>
      <c r="N368" s="2"/>
      <c r="O368" s="2"/>
      <c r="P368" s="253">
        <v>14</v>
      </c>
      <c r="Q368" s="253">
        <v>15</v>
      </c>
      <c r="R368" s="253">
        <v>11</v>
      </c>
      <c r="S368" s="253">
        <v>15</v>
      </c>
      <c r="T368" s="253">
        <v>14</v>
      </c>
      <c r="U368" s="253">
        <v>8</v>
      </c>
      <c r="V368" s="253">
        <v>10</v>
      </c>
      <c r="W368" s="253">
        <v>25</v>
      </c>
      <c r="X368" s="253">
        <v>31</v>
      </c>
      <c r="Y368" s="253">
        <v>26</v>
      </c>
      <c r="Z368" s="253">
        <v>22</v>
      </c>
      <c r="AA368" s="253">
        <v>31</v>
      </c>
    </row>
    <row r="369" spans="1:72" ht="20.100000000000001" customHeight="1">
      <c r="A369" s="107" t="s">
        <v>203</v>
      </c>
      <c r="B369" s="107"/>
      <c r="C369" s="107"/>
      <c r="D369" s="10">
        <v>-13</v>
      </c>
      <c r="E369" s="10">
        <v>-13</v>
      </c>
      <c r="F369" s="10">
        <v>-13</v>
      </c>
      <c r="G369" s="10">
        <v>-11</v>
      </c>
      <c r="H369" s="10">
        <v>-13</v>
      </c>
      <c r="I369" s="10">
        <v>-11</v>
      </c>
      <c r="J369" s="10">
        <v>-15</v>
      </c>
      <c r="K369" s="10">
        <v>-10</v>
      </c>
      <c r="L369" s="10">
        <v>-13</v>
      </c>
      <c r="M369" s="10">
        <v>-15</v>
      </c>
      <c r="N369" s="10">
        <v>-7</v>
      </c>
      <c r="O369" s="10">
        <v>-18</v>
      </c>
      <c r="P369" s="334">
        <v>-13</v>
      </c>
      <c r="Q369" s="334">
        <v>-15</v>
      </c>
      <c r="R369" s="334">
        <v>-12</v>
      </c>
      <c r="S369" s="334">
        <v>-24</v>
      </c>
      <c r="T369" s="334">
        <v>-20</v>
      </c>
      <c r="U369" s="334">
        <v>-24</v>
      </c>
      <c r="V369" s="334">
        <v>-17</v>
      </c>
      <c r="W369" s="334">
        <v>-23</v>
      </c>
      <c r="X369" s="334">
        <v>-19</v>
      </c>
      <c r="Y369" s="334">
        <v>-22</v>
      </c>
      <c r="Z369" s="334">
        <v>-17</v>
      </c>
      <c r="AA369" s="334">
        <v>-21</v>
      </c>
    </row>
    <row r="370" spans="1:72" ht="20.100000000000001" customHeight="1" thickBot="1">
      <c r="A370" s="116" t="s">
        <v>206</v>
      </c>
      <c r="B370" s="116"/>
      <c r="C370" s="116"/>
      <c r="D370" s="338">
        <f>SUM(D365:D369)</f>
        <v>473</v>
      </c>
      <c r="E370" s="338">
        <f>SUM(E365:E369)</f>
        <v>316</v>
      </c>
      <c r="F370" s="338">
        <f>SUM(F365:F369)</f>
        <v>223</v>
      </c>
      <c r="G370" s="338">
        <f>SUM(G365:G369)</f>
        <v>415</v>
      </c>
      <c r="H370" s="338">
        <v>456</v>
      </c>
      <c r="I370" s="338">
        <v>302</v>
      </c>
      <c r="J370" s="338">
        <v>242</v>
      </c>
      <c r="K370" s="338">
        <v>458</v>
      </c>
      <c r="L370" s="338">
        <v>396</v>
      </c>
      <c r="M370" s="338">
        <v>228</v>
      </c>
      <c r="N370" s="338">
        <v>163</v>
      </c>
      <c r="O370" s="338">
        <v>315</v>
      </c>
      <c r="P370" s="338">
        <v>357</v>
      </c>
      <c r="Q370" s="338">
        <v>209</v>
      </c>
      <c r="R370" s="338">
        <v>151</v>
      </c>
      <c r="S370" s="338">
        <v>298</v>
      </c>
      <c r="T370" s="338">
        <v>423</v>
      </c>
      <c r="U370" s="338">
        <v>219</v>
      </c>
      <c r="V370" s="338">
        <v>210</v>
      </c>
      <c r="W370" s="338">
        <v>424</v>
      </c>
      <c r="X370" s="338">
        <v>538</v>
      </c>
      <c r="Y370" s="338">
        <v>282</v>
      </c>
      <c r="Z370" s="338">
        <v>230</v>
      </c>
      <c r="AA370" s="338">
        <v>473</v>
      </c>
    </row>
    <row r="371" spans="1:72" ht="20.100000000000001" customHeight="1" thickTop="1">
      <c r="A371" s="107" t="s">
        <v>843</v>
      </c>
      <c r="B371" s="107"/>
      <c r="C371" s="107"/>
      <c r="D371" s="334">
        <v>191</v>
      </c>
      <c r="E371" s="334">
        <v>113</v>
      </c>
      <c r="F371" s="334">
        <v>113</v>
      </c>
      <c r="G371" s="334">
        <v>132</v>
      </c>
      <c r="H371" s="334">
        <v>171</v>
      </c>
      <c r="I371" s="334">
        <v>80</v>
      </c>
      <c r="J371" s="334">
        <v>67</v>
      </c>
      <c r="K371" s="334">
        <v>99</v>
      </c>
      <c r="L371" s="334">
        <v>112</v>
      </c>
      <c r="M371" s="334">
        <v>52</v>
      </c>
      <c r="N371" s="334" t="s">
        <v>68</v>
      </c>
      <c r="O371" s="334" t="s">
        <v>68</v>
      </c>
      <c r="P371" s="334" t="s">
        <v>68</v>
      </c>
      <c r="Q371" s="334" t="s">
        <v>68</v>
      </c>
      <c r="R371" s="334" t="s">
        <v>68</v>
      </c>
      <c r="S371" s="334" t="s">
        <v>68</v>
      </c>
      <c r="T371" s="334" t="s">
        <v>68</v>
      </c>
      <c r="U371" s="334" t="s">
        <v>68</v>
      </c>
      <c r="V371" s="334" t="s">
        <v>68</v>
      </c>
      <c r="W371" s="334" t="s">
        <v>68</v>
      </c>
      <c r="X371" s="334" t="s">
        <v>68</v>
      </c>
      <c r="Y371" s="334" t="s">
        <v>68</v>
      </c>
      <c r="Z371" s="334" t="s">
        <v>68</v>
      </c>
      <c r="AA371" s="334" t="s">
        <v>68</v>
      </c>
    </row>
    <row r="372" spans="1:72" ht="20.100000000000001" customHeight="1" thickBot="1">
      <c r="A372" s="116" t="s">
        <v>223</v>
      </c>
      <c r="B372" s="294"/>
      <c r="C372" s="295"/>
      <c r="D372" s="338">
        <v>664</v>
      </c>
      <c r="E372" s="338">
        <v>429</v>
      </c>
      <c r="F372" s="338">
        <v>336</v>
      </c>
      <c r="G372" s="338">
        <v>547</v>
      </c>
      <c r="H372" s="338">
        <v>627</v>
      </c>
      <c r="I372" s="338">
        <v>382</v>
      </c>
      <c r="J372" s="338">
        <v>309</v>
      </c>
      <c r="K372" s="338">
        <v>556</v>
      </c>
      <c r="L372" s="338">
        <v>508</v>
      </c>
      <c r="M372" s="338">
        <v>280</v>
      </c>
      <c r="N372" s="338">
        <v>162</v>
      </c>
      <c r="O372" s="338">
        <v>316</v>
      </c>
      <c r="P372" s="338">
        <v>357</v>
      </c>
      <c r="Q372" s="338">
        <v>209</v>
      </c>
      <c r="R372" s="338">
        <v>151</v>
      </c>
      <c r="S372" s="338">
        <v>298</v>
      </c>
      <c r="T372" s="338">
        <v>423</v>
      </c>
      <c r="U372" s="338">
        <v>219</v>
      </c>
      <c r="V372" s="338">
        <v>210</v>
      </c>
      <c r="W372" s="338">
        <v>424</v>
      </c>
      <c r="X372" s="338">
        <v>538</v>
      </c>
      <c r="Y372" s="338">
        <v>282</v>
      </c>
      <c r="Z372" s="338">
        <v>230</v>
      </c>
      <c r="AA372" s="338">
        <v>473</v>
      </c>
    </row>
    <row r="373" spans="1:72" s="39" customFormat="1" ht="10.15" customHeight="1" thickTop="1">
      <c r="A373" s="40"/>
      <c r="B373" s="40"/>
      <c r="C373" s="40"/>
      <c r="D373" s="88"/>
      <c r="E373" s="88"/>
      <c r="F373" s="88"/>
      <c r="G373" s="88"/>
      <c r="H373" s="88"/>
      <c r="I373" s="88"/>
      <c r="J373" s="88"/>
      <c r="K373" s="88"/>
      <c r="L373" s="88"/>
      <c r="M373" s="88"/>
      <c r="N373" s="88"/>
      <c r="O373" s="88"/>
      <c r="P373" s="88"/>
      <c r="Q373" s="88"/>
      <c r="R373" s="88"/>
      <c r="S373" s="88"/>
      <c r="T373" s="88"/>
      <c r="U373" s="88"/>
      <c r="V373" s="88"/>
      <c r="W373" s="88"/>
      <c r="X373" s="88"/>
      <c r="Y373" s="88"/>
      <c r="Z373" s="88"/>
      <c r="AA373" s="88"/>
      <c r="AB373" s="90"/>
      <c r="AC373" s="90"/>
      <c r="AD373" s="90"/>
      <c r="AE373" s="90"/>
      <c r="AF373" s="90"/>
      <c r="AG373" s="90"/>
      <c r="AH373" s="90"/>
      <c r="AI373" s="90"/>
      <c r="AJ373" s="90"/>
      <c r="AK373" s="90"/>
      <c r="AL373" s="90"/>
      <c r="AM373" s="90"/>
      <c r="AN373" s="90"/>
      <c r="AO373" s="90"/>
      <c r="AP373" s="90"/>
      <c r="AQ373" s="90"/>
      <c r="AR373" s="90"/>
      <c r="AS373" s="90"/>
      <c r="AT373" s="90"/>
      <c r="AU373" s="90"/>
      <c r="AV373" s="90"/>
      <c r="AW373" s="90"/>
      <c r="AX373" s="90"/>
      <c r="AY373" s="90"/>
      <c r="AZ373" s="90"/>
      <c r="BA373" s="90"/>
      <c r="BB373" s="90"/>
      <c r="BC373" s="90"/>
      <c r="BD373" s="90"/>
      <c r="BE373" s="90"/>
      <c r="BF373" s="90"/>
      <c r="BG373" s="90"/>
      <c r="BH373" s="90"/>
      <c r="BI373" s="90"/>
      <c r="BJ373" s="90"/>
      <c r="BK373" s="90"/>
      <c r="BL373" s="90"/>
      <c r="BM373" s="90"/>
      <c r="BN373" s="90"/>
      <c r="BO373" s="90"/>
      <c r="BP373" s="90"/>
      <c r="BQ373" s="90"/>
      <c r="BR373" s="90"/>
      <c r="BS373" s="90"/>
      <c r="BT373" s="90"/>
    </row>
    <row r="374" spans="1:72" s="39" customFormat="1" ht="20.100000000000001" customHeight="1">
      <c r="A374" s="40"/>
      <c r="B374" s="40"/>
      <c r="C374" s="40"/>
      <c r="D374" s="88"/>
      <c r="E374" s="88"/>
      <c r="F374" s="88"/>
      <c r="G374" s="88"/>
      <c r="H374" s="88"/>
      <c r="I374" s="88"/>
      <c r="J374" s="88"/>
      <c r="K374" s="88"/>
      <c r="L374" s="88"/>
      <c r="M374" s="88"/>
      <c r="N374" s="88"/>
      <c r="O374" s="88"/>
      <c r="P374" s="88"/>
      <c r="Q374" s="88"/>
      <c r="R374" s="88"/>
      <c r="S374" s="88"/>
      <c r="T374" s="88"/>
      <c r="U374" s="88"/>
      <c r="V374" s="88"/>
      <c r="W374" s="88"/>
      <c r="X374" s="88"/>
      <c r="Y374" s="88"/>
      <c r="Z374" s="88"/>
      <c r="AA374" s="88"/>
      <c r="AB374" s="90"/>
      <c r="AC374" s="90"/>
      <c r="AD374" s="90"/>
      <c r="AE374" s="90"/>
      <c r="AF374" s="90"/>
      <c r="AG374" s="90"/>
      <c r="AH374" s="90"/>
      <c r="AI374" s="90"/>
      <c r="AJ374" s="90"/>
      <c r="AK374" s="90"/>
      <c r="AL374" s="90"/>
      <c r="AM374" s="90"/>
      <c r="AN374" s="90"/>
      <c r="AO374" s="90"/>
      <c r="AP374" s="90"/>
      <c r="AQ374" s="90"/>
      <c r="AR374" s="90"/>
      <c r="AS374" s="90"/>
      <c r="AT374" s="90"/>
      <c r="AU374" s="90"/>
      <c r="AV374" s="90"/>
      <c r="AW374" s="90"/>
      <c r="AX374" s="90"/>
      <c r="AY374" s="90"/>
      <c r="AZ374" s="90"/>
      <c r="BA374" s="90"/>
      <c r="BB374" s="90"/>
      <c r="BC374" s="90"/>
      <c r="BD374" s="90"/>
      <c r="BE374" s="90"/>
      <c r="BF374" s="90"/>
      <c r="BG374" s="90"/>
      <c r="BH374" s="90"/>
      <c r="BI374" s="90"/>
      <c r="BJ374" s="90"/>
      <c r="BK374" s="90"/>
      <c r="BL374" s="90"/>
      <c r="BM374" s="90"/>
      <c r="BN374" s="90"/>
      <c r="BO374" s="90"/>
      <c r="BP374" s="90"/>
      <c r="BQ374" s="90"/>
      <c r="BR374" s="90"/>
      <c r="BS374" s="90"/>
      <c r="BT374" s="90"/>
    </row>
    <row r="375" spans="1:72" ht="20.100000000000001" customHeight="1">
      <c r="A375" s="39" t="s">
        <v>216</v>
      </c>
      <c r="B375" s="42"/>
      <c r="C375" s="42"/>
      <c r="D375" s="88"/>
      <c r="E375" s="88"/>
      <c r="F375" s="88"/>
      <c r="G375" s="88"/>
    </row>
    <row r="376" spans="1:72" ht="37.5" customHeight="1" thickBot="1">
      <c r="A376" s="3" t="s">
        <v>3</v>
      </c>
      <c r="B376" s="99"/>
      <c r="C376" s="100"/>
      <c r="D376" s="324" t="s">
        <v>405</v>
      </c>
      <c r="E376" s="324" t="s">
        <v>406</v>
      </c>
      <c r="F376" s="324" t="s">
        <v>407</v>
      </c>
      <c r="G376" s="324" t="s">
        <v>408</v>
      </c>
      <c r="H376" s="324" t="s">
        <v>409</v>
      </c>
      <c r="I376" s="324" t="s">
        <v>410</v>
      </c>
      <c r="J376" s="324" t="s">
        <v>411</v>
      </c>
      <c r="K376" s="324" t="s">
        <v>412</v>
      </c>
      <c r="L376" s="324" t="s">
        <v>413</v>
      </c>
      <c r="M376" s="324" t="s">
        <v>414</v>
      </c>
      <c r="N376" s="324" t="s">
        <v>415</v>
      </c>
      <c r="O376" s="324" t="s">
        <v>416</v>
      </c>
      <c r="P376" s="324" t="s">
        <v>417</v>
      </c>
      <c r="Q376" s="324" t="s">
        <v>418</v>
      </c>
      <c r="R376" s="324" t="s">
        <v>419</v>
      </c>
      <c r="S376" s="324" t="s">
        <v>420</v>
      </c>
      <c r="T376" s="324" t="s">
        <v>421</v>
      </c>
      <c r="U376" s="324" t="s">
        <v>422</v>
      </c>
      <c r="V376" s="324" t="s">
        <v>423</v>
      </c>
      <c r="W376" s="324" t="s">
        <v>424</v>
      </c>
      <c r="X376" s="324" t="s">
        <v>425</v>
      </c>
      <c r="Y376" s="324" t="s">
        <v>426</v>
      </c>
      <c r="Z376" s="324" t="s">
        <v>427</v>
      </c>
      <c r="AA376" s="324" t="s">
        <v>428</v>
      </c>
    </row>
    <row r="377" spans="1:72" ht="20.100000000000001" customHeight="1">
      <c r="A377" s="40" t="s">
        <v>0</v>
      </c>
      <c r="D377" s="88">
        <v>31</v>
      </c>
      <c r="E377" s="88">
        <v>32</v>
      </c>
      <c r="F377" s="88">
        <v>51</v>
      </c>
      <c r="G377" s="88">
        <v>35</v>
      </c>
      <c r="H377" s="88">
        <v>31</v>
      </c>
      <c r="I377" s="88">
        <v>30</v>
      </c>
      <c r="J377" s="88">
        <v>30</v>
      </c>
      <c r="K377" s="88">
        <v>30</v>
      </c>
      <c r="L377" s="88">
        <v>29</v>
      </c>
      <c r="M377" s="88">
        <v>29</v>
      </c>
      <c r="N377" s="88">
        <v>30</v>
      </c>
      <c r="O377" s="88">
        <v>31</v>
      </c>
      <c r="P377" s="253">
        <v>27</v>
      </c>
      <c r="Q377" s="253">
        <v>26</v>
      </c>
      <c r="R377" s="253">
        <v>27</v>
      </c>
      <c r="S377" s="253">
        <v>30</v>
      </c>
      <c r="T377" s="253">
        <v>30</v>
      </c>
      <c r="U377" s="253">
        <v>34</v>
      </c>
      <c r="V377" s="253">
        <v>30</v>
      </c>
      <c r="W377" s="253">
        <v>31</v>
      </c>
      <c r="X377" s="253">
        <v>34</v>
      </c>
      <c r="Y377" s="253">
        <v>32</v>
      </c>
      <c r="Z377" s="253">
        <v>33</v>
      </c>
      <c r="AA377" s="253">
        <v>37</v>
      </c>
    </row>
    <row r="378" spans="1:72" ht="20.100000000000001" customHeight="1">
      <c r="A378" s="40" t="s">
        <v>221</v>
      </c>
      <c r="D378" s="88">
        <v>31</v>
      </c>
      <c r="E378" s="88">
        <v>39</v>
      </c>
      <c r="F378" s="88">
        <v>37</v>
      </c>
      <c r="G378" s="88">
        <v>43</v>
      </c>
      <c r="H378" s="88">
        <v>40</v>
      </c>
      <c r="I378" s="88">
        <v>40</v>
      </c>
      <c r="J378" s="88">
        <v>39</v>
      </c>
      <c r="K378" s="88">
        <v>28</v>
      </c>
      <c r="L378" s="88">
        <v>27</v>
      </c>
      <c r="M378" s="88">
        <v>32</v>
      </c>
      <c r="N378" s="88">
        <v>27</v>
      </c>
      <c r="O378" s="88">
        <v>31</v>
      </c>
      <c r="P378" s="253">
        <v>28</v>
      </c>
      <c r="Q378" s="253">
        <v>30</v>
      </c>
      <c r="R378" s="253">
        <v>31</v>
      </c>
      <c r="S378" s="253">
        <v>34</v>
      </c>
      <c r="T378" s="253">
        <v>36</v>
      </c>
      <c r="U378" s="253">
        <v>35</v>
      </c>
      <c r="V378" s="253">
        <v>35</v>
      </c>
      <c r="W378" s="253">
        <v>37</v>
      </c>
      <c r="X378" s="253">
        <v>37</v>
      </c>
      <c r="Y378" s="253">
        <v>36</v>
      </c>
      <c r="Z378" s="253">
        <v>36</v>
      </c>
      <c r="AA378" s="253">
        <v>38</v>
      </c>
    </row>
    <row r="379" spans="1:72" ht="20.100000000000001" customHeight="1">
      <c r="A379" s="40" t="s">
        <v>845</v>
      </c>
      <c r="D379" s="88">
        <v>23</v>
      </c>
      <c r="E379" s="88">
        <v>25</v>
      </c>
      <c r="F379" s="88">
        <v>26</v>
      </c>
      <c r="G379" s="88">
        <v>27</v>
      </c>
      <c r="H379" s="88">
        <v>25</v>
      </c>
      <c r="I379" s="88">
        <v>25</v>
      </c>
      <c r="J379" s="88">
        <v>25</v>
      </c>
      <c r="K379" s="88">
        <v>26</v>
      </c>
      <c r="L379" s="88">
        <v>24</v>
      </c>
      <c r="M379" s="88">
        <v>24</v>
      </c>
      <c r="N379" s="88">
        <v>25</v>
      </c>
      <c r="O379" s="88">
        <v>27</v>
      </c>
      <c r="P379" s="253">
        <v>25</v>
      </c>
      <c r="Q379" s="253">
        <v>26</v>
      </c>
      <c r="R379" s="253">
        <v>30</v>
      </c>
      <c r="S379" s="253">
        <v>41</v>
      </c>
      <c r="T379" s="253">
        <v>38</v>
      </c>
      <c r="U379" s="253">
        <v>36</v>
      </c>
      <c r="V379" s="253">
        <v>41</v>
      </c>
      <c r="W379" s="253">
        <v>48</v>
      </c>
      <c r="X379" s="253">
        <v>43</v>
      </c>
      <c r="Y379" s="253">
        <v>44</v>
      </c>
      <c r="Z379" s="253">
        <v>44</v>
      </c>
      <c r="AA379" s="253">
        <v>45</v>
      </c>
    </row>
    <row r="380" spans="1:72" ht="20.100000000000001" customHeight="1">
      <c r="A380" s="40" t="s">
        <v>1</v>
      </c>
      <c r="D380" s="88"/>
      <c r="E380" s="88"/>
      <c r="F380" s="88"/>
      <c r="G380" s="88"/>
      <c r="P380" s="253">
        <v>1</v>
      </c>
      <c r="Q380" s="253">
        <v>2</v>
      </c>
      <c r="R380" s="253">
        <v>2</v>
      </c>
      <c r="S380" s="253">
        <v>2</v>
      </c>
      <c r="T380" s="253">
        <v>2</v>
      </c>
      <c r="U380" s="253">
        <v>2</v>
      </c>
      <c r="V380" s="253">
        <v>5</v>
      </c>
      <c r="W380" s="253">
        <v>7</v>
      </c>
      <c r="X380" s="253">
        <v>14</v>
      </c>
      <c r="Y380" s="253">
        <v>14</v>
      </c>
      <c r="Z380" s="253">
        <v>15</v>
      </c>
      <c r="AA380" s="253">
        <v>15</v>
      </c>
    </row>
    <row r="381" spans="1:72" ht="20.100000000000001" customHeight="1">
      <c r="A381" s="107" t="s">
        <v>203</v>
      </c>
      <c r="B381" s="107"/>
      <c r="C381" s="107"/>
      <c r="D381" s="88">
        <v>1</v>
      </c>
      <c r="E381" s="88">
        <v>1</v>
      </c>
      <c r="F381" s="88">
        <v>1</v>
      </c>
      <c r="G381" s="88">
        <v>1</v>
      </c>
      <c r="H381" s="88">
        <v>1</v>
      </c>
      <c r="I381" s="88">
        <v>2</v>
      </c>
      <c r="J381" s="88">
        <v>2</v>
      </c>
      <c r="K381" s="88">
        <v>4</v>
      </c>
      <c r="L381" s="88">
        <v>3</v>
      </c>
      <c r="M381" s="88">
        <v>3</v>
      </c>
      <c r="N381" s="88">
        <v>2</v>
      </c>
      <c r="O381" s="88">
        <v>2</v>
      </c>
      <c r="P381" s="334">
        <v>3</v>
      </c>
      <c r="Q381" s="334">
        <v>3</v>
      </c>
      <c r="R381" s="334">
        <v>3</v>
      </c>
      <c r="S381" s="334">
        <v>4</v>
      </c>
      <c r="T381" s="253">
        <v>4</v>
      </c>
      <c r="U381" s="253">
        <v>5</v>
      </c>
      <c r="V381" s="253">
        <v>4</v>
      </c>
      <c r="W381" s="253">
        <v>5</v>
      </c>
      <c r="X381" s="253">
        <v>5</v>
      </c>
      <c r="Y381" s="253">
        <v>4</v>
      </c>
      <c r="Z381" s="253">
        <v>7</v>
      </c>
      <c r="AA381" s="253">
        <v>5</v>
      </c>
    </row>
    <row r="382" spans="1:72" ht="20.100000000000001" customHeight="1" thickBot="1">
      <c r="A382" s="116" t="s">
        <v>206</v>
      </c>
      <c r="B382" s="116"/>
      <c r="C382" s="116"/>
      <c r="D382" s="338">
        <f>SUM(D377:D381)</f>
        <v>86</v>
      </c>
      <c r="E382" s="338">
        <f>SUM(E377:E381)</f>
        <v>97</v>
      </c>
      <c r="F382" s="338">
        <f>SUM(F377:F381)</f>
        <v>115</v>
      </c>
      <c r="G382" s="338">
        <f>SUM(G377:G381)</f>
        <v>106</v>
      </c>
      <c r="H382" s="338">
        <v>97</v>
      </c>
      <c r="I382" s="338">
        <v>96</v>
      </c>
      <c r="J382" s="338">
        <v>96</v>
      </c>
      <c r="K382" s="338">
        <v>87</v>
      </c>
      <c r="L382" s="338">
        <v>83</v>
      </c>
      <c r="M382" s="338">
        <v>87</v>
      </c>
      <c r="N382" s="338">
        <v>83</v>
      </c>
      <c r="O382" s="338">
        <v>92</v>
      </c>
      <c r="P382" s="338">
        <v>84</v>
      </c>
      <c r="Q382" s="338">
        <v>87</v>
      </c>
      <c r="R382" s="338">
        <v>93</v>
      </c>
      <c r="S382" s="338">
        <v>110</v>
      </c>
      <c r="T382" s="338">
        <v>110</v>
      </c>
      <c r="U382" s="338">
        <v>111</v>
      </c>
      <c r="V382" s="338">
        <v>116</v>
      </c>
      <c r="W382" s="338">
        <v>128</v>
      </c>
      <c r="X382" s="338">
        <v>133</v>
      </c>
      <c r="Y382" s="338">
        <v>130</v>
      </c>
      <c r="Z382" s="338">
        <v>134</v>
      </c>
      <c r="AA382" s="338">
        <v>139</v>
      </c>
    </row>
    <row r="383" spans="1:72" ht="20.100000000000001" customHeight="1" thickTop="1">
      <c r="A383" s="107" t="s">
        <v>843</v>
      </c>
      <c r="B383" s="107"/>
      <c r="C383" s="107"/>
      <c r="D383" s="334">
        <v>54</v>
      </c>
      <c r="E383" s="334">
        <v>53</v>
      </c>
      <c r="F383" s="334">
        <v>54</v>
      </c>
      <c r="G383" s="334">
        <v>55</v>
      </c>
      <c r="H383" s="334">
        <v>52</v>
      </c>
      <c r="I383" s="334">
        <v>35</v>
      </c>
      <c r="J383" s="334">
        <v>31</v>
      </c>
      <c r="K383" s="334">
        <v>32</v>
      </c>
      <c r="L383" s="334">
        <v>30</v>
      </c>
      <c r="M383" s="334">
        <v>20</v>
      </c>
      <c r="N383" s="334" t="s">
        <v>68</v>
      </c>
      <c r="O383" s="334" t="s">
        <v>68</v>
      </c>
      <c r="P383" s="334" t="s">
        <v>68</v>
      </c>
      <c r="Q383" s="334" t="s">
        <v>68</v>
      </c>
      <c r="R383" s="334" t="s">
        <v>68</v>
      </c>
      <c r="S383" s="334" t="s">
        <v>68</v>
      </c>
      <c r="T383" s="334" t="s">
        <v>68</v>
      </c>
      <c r="U383" s="334" t="s">
        <v>68</v>
      </c>
      <c r="V383" s="334" t="s">
        <v>68</v>
      </c>
      <c r="W383" s="334" t="s">
        <v>68</v>
      </c>
      <c r="X383" s="334" t="s">
        <v>68</v>
      </c>
      <c r="Y383" s="334" t="s">
        <v>68</v>
      </c>
      <c r="Z383" s="334" t="s">
        <v>68</v>
      </c>
      <c r="AA383" s="334" t="s">
        <v>68</v>
      </c>
    </row>
    <row r="384" spans="1:72" ht="20.100000000000001" customHeight="1" thickBot="1">
      <c r="A384" s="116" t="s">
        <v>223</v>
      </c>
      <c r="B384" s="294"/>
      <c r="C384" s="295"/>
      <c r="D384" s="338">
        <v>140</v>
      </c>
      <c r="E384" s="338">
        <v>150</v>
      </c>
      <c r="F384" s="338">
        <v>169</v>
      </c>
      <c r="G384" s="338">
        <v>162</v>
      </c>
      <c r="H384" s="338">
        <v>150</v>
      </c>
      <c r="I384" s="338">
        <v>131</v>
      </c>
      <c r="J384" s="338">
        <v>126</v>
      </c>
      <c r="K384" s="338">
        <v>119</v>
      </c>
      <c r="L384" s="338">
        <v>113</v>
      </c>
      <c r="M384" s="338">
        <v>107</v>
      </c>
      <c r="N384" s="338">
        <v>83</v>
      </c>
      <c r="O384" s="338">
        <v>92</v>
      </c>
      <c r="P384" s="338">
        <v>84</v>
      </c>
      <c r="Q384" s="338">
        <v>87</v>
      </c>
      <c r="R384" s="338">
        <v>93</v>
      </c>
      <c r="S384" s="338">
        <v>110</v>
      </c>
      <c r="T384" s="338">
        <v>110</v>
      </c>
      <c r="U384" s="338">
        <v>111</v>
      </c>
      <c r="V384" s="338">
        <v>116</v>
      </c>
      <c r="W384" s="338">
        <v>128</v>
      </c>
      <c r="X384" s="338">
        <v>133</v>
      </c>
      <c r="Y384" s="338">
        <v>130</v>
      </c>
      <c r="Z384" s="338">
        <v>134</v>
      </c>
      <c r="AA384" s="338">
        <v>139</v>
      </c>
    </row>
    <row r="385" spans="1:72" ht="10.15" customHeight="1" thickTop="1">
      <c r="D385" s="88"/>
      <c r="E385" s="88"/>
      <c r="F385" s="88"/>
      <c r="G385" s="88"/>
    </row>
    <row r="386" spans="1:72" s="39" customFormat="1" ht="20.100000000000001" customHeight="1">
      <c r="A386" s="40"/>
      <c r="B386" s="40"/>
      <c r="C386" s="40"/>
      <c r="D386" s="88"/>
      <c r="E386" s="88"/>
      <c r="F386" s="88"/>
      <c r="G386" s="88"/>
      <c r="H386" s="88"/>
      <c r="I386" s="88"/>
      <c r="J386" s="88"/>
      <c r="K386" s="88"/>
      <c r="L386" s="88"/>
      <c r="M386" s="88"/>
      <c r="N386" s="88"/>
      <c r="O386" s="88"/>
      <c r="P386" s="88"/>
      <c r="Q386" s="88"/>
      <c r="R386" s="88"/>
      <c r="S386" s="88"/>
      <c r="T386" s="88"/>
      <c r="U386" s="88"/>
      <c r="V386" s="88"/>
      <c r="W386" s="88"/>
      <c r="X386" s="88"/>
      <c r="Y386" s="88"/>
      <c r="Z386" s="88"/>
      <c r="AA386" s="88"/>
      <c r="AB386" s="90"/>
      <c r="AC386" s="90"/>
      <c r="AD386" s="90"/>
      <c r="AE386" s="90"/>
      <c r="AF386" s="90"/>
      <c r="AG386" s="90"/>
      <c r="AH386" s="90"/>
      <c r="AI386" s="90"/>
      <c r="AJ386" s="90"/>
      <c r="AK386" s="90"/>
      <c r="AL386" s="90"/>
      <c r="AM386" s="90"/>
      <c r="AN386" s="90"/>
      <c r="AO386" s="90"/>
      <c r="AP386" s="90"/>
      <c r="AQ386" s="90"/>
      <c r="AR386" s="90"/>
      <c r="AS386" s="90"/>
      <c r="AT386" s="90"/>
      <c r="AU386" s="90"/>
      <c r="AV386" s="90"/>
      <c r="AW386" s="90"/>
      <c r="AX386" s="90"/>
      <c r="AY386" s="90"/>
      <c r="AZ386" s="90"/>
      <c r="BA386" s="90"/>
      <c r="BB386" s="90"/>
      <c r="BC386" s="90"/>
      <c r="BD386" s="90"/>
      <c r="BE386" s="90"/>
      <c r="BF386" s="90"/>
      <c r="BG386" s="90"/>
      <c r="BH386" s="90"/>
      <c r="BI386" s="90"/>
      <c r="BJ386" s="90"/>
      <c r="BK386" s="90"/>
      <c r="BL386" s="90"/>
      <c r="BM386" s="90"/>
      <c r="BN386" s="90"/>
      <c r="BO386" s="90"/>
      <c r="BP386" s="90"/>
      <c r="BQ386" s="90"/>
      <c r="BR386" s="90"/>
      <c r="BS386" s="90"/>
      <c r="BT386" s="90"/>
    </row>
    <row r="387" spans="1:72" ht="20.100000000000001" customHeight="1">
      <c r="A387" s="39" t="s">
        <v>217</v>
      </c>
      <c r="B387" s="42"/>
      <c r="C387" s="42"/>
      <c r="D387" s="88"/>
      <c r="E387" s="88"/>
      <c r="F387" s="88"/>
      <c r="G387" s="88"/>
    </row>
    <row r="388" spans="1:72" ht="20.100000000000001" customHeight="1">
      <c r="A388" s="362"/>
      <c r="B388" s="42"/>
      <c r="C388" s="42"/>
      <c r="D388" s="88"/>
      <c r="E388" s="88"/>
      <c r="F388" s="88"/>
      <c r="G388" s="88"/>
    </row>
    <row r="389" spans="1:72" ht="37.5" customHeight="1" thickBot="1">
      <c r="A389" s="3" t="s">
        <v>3</v>
      </c>
      <c r="B389" s="99"/>
      <c r="C389" s="100"/>
      <c r="D389" s="324" t="s">
        <v>405</v>
      </c>
      <c r="E389" s="324" t="s">
        <v>406</v>
      </c>
      <c r="F389" s="324" t="s">
        <v>407</v>
      </c>
      <c r="G389" s="324" t="s">
        <v>408</v>
      </c>
      <c r="H389" s="324" t="s">
        <v>409</v>
      </c>
      <c r="I389" s="324" t="s">
        <v>410</v>
      </c>
      <c r="J389" s="324" t="s">
        <v>411</v>
      </c>
      <c r="K389" s="324" t="s">
        <v>412</v>
      </c>
      <c r="L389" s="324" t="s">
        <v>413</v>
      </c>
      <c r="M389" s="324" t="s">
        <v>414</v>
      </c>
      <c r="N389" s="324" t="s">
        <v>415</v>
      </c>
      <c r="O389" s="324" t="s">
        <v>416</v>
      </c>
      <c r="P389" s="324" t="s">
        <v>417</v>
      </c>
      <c r="Q389" s="324" t="s">
        <v>418</v>
      </c>
      <c r="R389" s="324" t="s">
        <v>419</v>
      </c>
      <c r="S389" s="324" t="s">
        <v>420</v>
      </c>
      <c r="T389" s="324" t="s">
        <v>421</v>
      </c>
      <c r="U389" s="324" t="s">
        <v>422</v>
      </c>
      <c r="V389" s="324" t="s">
        <v>423</v>
      </c>
      <c r="W389" s="324" t="s">
        <v>424</v>
      </c>
      <c r="X389" s="324" t="s">
        <v>425</v>
      </c>
      <c r="Y389" s="324" t="s">
        <v>426</v>
      </c>
      <c r="Z389" s="324" t="s">
        <v>427</v>
      </c>
      <c r="AA389" s="324" t="s">
        <v>428</v>
      </c>
    </row>
    <row r="390" spans="1:72" s="39" customFormat="1" ht="20.100000000000001" customHeight="1">
      <c r="A390" s="40" t="s">
        <v>974</v>
      </c>
      <c r="B390" s="40"/>
      <c r="C390" s="40"/>
      <c r="D390" s="88">
        <v>-11</v>
      </c>
      <c r="E390" s="88">
        <v>2</v>
      </c>
      <c r="F390" s="88">
        <v>-13</v>
      </c>
      <c r="G390" s="88">
        <v>27</v>
      </c>
      <c r="H390" s="88">
        <v>-10</v>
      </c>
      <c r="I390" s="88">
        <v>-10</v>
      </c>
      <c r="J390" s="88">
        <v>-7</v>
      </c>
      <c r="K390" s="88">
        <v>12</v>
      </c>
      <c r="L390" s="88">
        <v>-4</v>
      </c>
      <c r="M390" s="88">
        <v>-4</v>
      </c>
      <c r="N390" s="88">
        <v>-106</v>
      </c>
      <c r="O390" s="88">
        <v>4</v>
      </c>
      <c r="P390" s="253">
        <v>-4</v>
      </c>
      <c r="Q390" s="253">
        <v>-1</v>
      </c>
      <c r="R390" s="253">
        <v>-4</v>
      </c>
      <c r="S390" s="253">
        <v>-25</v>
      </c>
      <c r="T390" s="253">
        <v>-1</v>
      </c>
      <c r="U390" s="253">
        <v>-5</v>
      </c>
      <c r="V390" s="253">
        <v>5</v>
      </c>
      <c r="W390" s="253">
        <v>1</v>
      </c>
      <c r="X390" s="253">
        <v>-2</v>
      </c>
      <c r="Y390" s="253">
        <v>-4</v>
      </c>
      <c r="Z390" s="253">
        <v>1</v>
      </c>
      <c r="AA390" s="253">
        <v>-67</v>
      </c>
      <c r="AB390" s="90"/>
      <c r="AC390" s="90"/>
      <c r="AD390" s="90"/>
      <c r="AE390" s="90"/>
      <c r="AF390" s="90"/>
      <c r="AG390" s="90"/>
      <c r="AH390" s="90"/>
      <c r="AI390" s="90"/>
      <c r="AJ390" s="90"/>
      <c r="AK390" s="90"/>
      <c r="AL390" s="90"/>
      <c r="AM390" s="90"/>
      <c r="AN390" s="90"/>
      <c r="AO390" s="90"/>
      <c r="AP390" s="90"/>
      <c r="AQ390" s="90"/>
      <c r="AR390" s="90"/>
      <c r="AS390" s="90"/>
      <c r="AT390" s="90"/>
      <c r="AU390" s="90"/>
      <c r="AV390" s="90"/>
      <c r="AW390" s="90"/>
      <c r="AX390" s="90"/>
      <c r="AY390" s="90"/>
      <c r="AZ390" s="90"/>
      <c r="BA390" s="90"/>
      <c r="BB390" s="90"/>
      <c r="BC390" s="90"/>
      <c r="BD390" s="90"/>
      <c r="BE390" s="90"/>
      <c r="BF390" s="90"/>
      <c r="BG390" s="90"/>
      <c r="BH390" s="90"/>
      <c r="BI390" s="90"/>
      <c r="BJ390" s="90"/>
      <c r="BK390" s="90"/>
      <c r="BL390" s="90"/>
      <c r="BM390" s="90"/>
      <c r="BN390" s="90"/>
      <c r="BO390" s="90"/>
      <c r="BP390" s="90"/>
      <c r="BQ390" s="90"/>
      <c r="BR390" s="90"/>
      <c r="BS390" s="90"/>
      <c r="BT390" s="90"/>
    </row>
    <row r="391" spans="1:72" s="39" customFormat="1" ht="20.100000000000001" customHeight="1">
      <c r="A391" s="40" t="s">
        <v>221</v>
      </c>
      <c r="B391" s="40"/>
      <c r="C391" s="40"/>
      <c r="D391" s="88">
        <v>19</v>
      </c>
      <c r="E391" s="88">
        <v>22</v>
      </c>
      <c r="F391" s="88">
        <v>6</v>
      </c>
      <c r="G391" s="88">
        <v>-1</v>
      </c>
      <c r="H391" s="88">
        <v>14</v>
      </c>
      <c r="I391" s="88">
        <v>18</v>
      </c>
      <c r="J391" s="88">
        <v>5</v>
      </c>
      <c r="K391" s="88">
        <v>-1</v>
      </c>
      <c r="L391" s="88">
        <v>12</v>
      </c>
      <c r="M391" s="88">
        <v>16</v>
      </c>
      <c r="N391" s="88">
        <v>6</v>
      </c>
      <c r="O391" s="88">
        <v>-2</v>
      </c>
      <c r="P391" s="253">
        <v>9</v>
      </c>
      <c r="Q391" s="253">
        <v>18</v>
      </c>
      <c r="R391" s="253">
        <v>7</v>
      </c>
      <c r="S391" s="253">
        <v>4</v>
      </c>
      <c r="T391" s="253">
        <v>1</v>
      </c>
      <c r="U391" s="253">
        <v>19</v>
      </c>
      <c r="V391" s="253">
        <v>8</v>
      </c>
      <c r="W391" s="253">
        <v>4</v>
      </c>
      <c r="X391" s="253">
        <v>5</v>
      </c>
      <c r="Y391" s="253">
        <v>26</v>
      </c>
      <c r="Z391" s="253">
        <v>5</v>
      </c>
      <c r="AA391" s="253">
        <v>0</v>
      </c>
      <c r="AB391" s="90"/>
      <c r="AC391" s="90"/>
      <c r="AD391" s="90"/>
      <c r="AE391" s="90"/>
      <c r="AF391" s="90"/>
      <c r="AG391" s="90"/>
      <c r="AH391" s="90"/>
      <c r="AI391" s="90"/>
      <c r="AJ391" s="90"/>
      <c r="AK391" s="90"/>
      <c r="AL391" s="90"/>
      <c r="AM391" s="90"/>
      <c r="AN391" s="90"/>
      <c r="AO391" s="90"/>
      <c r="AP391" s="90"/>
      <c r="AQ391" s="90"/>
      <c r="AR391" s="90"/>
      <c r="AS391" s="90"/>
      <c r="AT391" s="90"/>
      <c r="AU391" s="90"/>
      <c r="AV391" s="90"/>
      <c r="AW391" s="90"/>
      <c r="AX391" s="90"/>
      <c r="AY391" s="90"/>
      <c r="AZ391" s="90"/>
      <c r="BA391" s="90"/>
      <c r="BB391" s="90"/>
      <c r="BC391" s="90"/>
      <c r="BD391" s="90"/>
      <c r="BE391" s="90"/>
      <c r="BF391" s="90"/>
      <c r="BG391" s="90"/>
      <c r="BH391" s="90"/>
      <c r="BI391" s="90"/>
      <c r="BJ391" s="90"/>
      <c r="BK391" s="90"/>
      <c r="BL391" s="90"/>
      <c r="BM391" s="90"/>
      <c r="BN391" s="90"/>
      <c r="BO391" s="90"/>
      <c r="BP391" s="90"/>
      <c r="BQ391" s="90"/>
      <c r="BR391" s="90"/>
      <c r="BS391" s="90"/>
      <c r="BT391" s="90"/>
    </row>
    <row r="392" spans="1:72" s="39" customFormat="1" ht="20.100000000000001" customHeight="1">
      <c r="A392" s="40" t="s">
        <v>845</v>
      </c>
      <c r="B392" s="40"/>
      <c r="C392" s="40"/>
      <c r="D392" s="88">
        <v>58</v>
      </c>
      <c r="E392" s="88">
        <v>5</v>
      </c>
      <c r="F392" s="88">
        <v>1</v>
      </c>
      <c r="G392" s="88">
        <v>27</v>
      </c>
      <c r="H392" s="88">
        <v>57</v>
      </c>
      <c r="I392" s="88">
        <v>6</v>
      </c>
      <c r="J392" s="88">
        <v>0</v>
      </c>
      <c r="K392" s="88">
        <v>25</v>
      </c>
      <c r="L392" s="88">
        <v>43</v>
      </c>
      <c r="M392" s="88">
        <v>-4</v>
      </c>
      <c r="N392" s="88">
        <v>-6</v>
      </c>
      <c r="O392" s="88">
        <v>25</v>
      </c>
      <c r="P392" s="253">
        <v>48</v>
      </c>
      <c r="Q392" s="253">
        <v>4</v>
      </c>
      <c r="R392" s="253">
        <v>-2</v>
      </c>
      <c r="S392" s="253">
        <v>27</v>
      </c>
      <c r="T392" s="253">
        <v>46</v>
      </c>
      <c r="U392" s="253">
        <v>4</v>
      </c>
      <c r="V392" s="253">
        <v>-1</v>
      </c>
      <c r="W392" s="253">
        <v>31</v>
      </c>
      <c r="X392" s="253">
        <v>44</v>
      </c>
      <c r="Y392" s="253">
        <v>0</v>
      </c>
      <c r="Z392" s="253">
        <v>6</v>
      </c>
      <c r="AA392" s="253">
        <v>25</v>
      </c>
      <c r="AB392" s="90"/>
      <c r="AC392" s="90"/>
      <c r="AD392" s="90"/>
      <c r="AE392" s="90"/>
      <c r="AF392" s="90"/>
      <c r="AG392" s="90"/>
      <c r="AH392" s="90"/>
      <c r="AI392" s="90"/>
      <c r="AJ392" s="90"/>
      <c r="AK392" s="90"/>
      <c r="AL392" s="90"/>
      <c r="AM392" s="90"/>
      <c r="AN392" s="90"/>
      <c r="AO392" s="90"/>
      <c r="AP392" s="90"/>
      <c r="AQ392" s="90"/>
      <c r="AR392" s="90"/>
      <c r="AS392" s="90"/>
      <c r="AT392" s="90"/>
      <c r="AU392" s="90"/>
      <c r="AV392" s="90"/>
      <c r="AW392" s="90"/>
      <c r="AX392" s="90"/>
      <c r="AY392" s="90"/>
      <c r="AZ392" s="90"/>
      <c r="BA392" s="90"/>
      <c r="BB392" s="90"/>
      <c r="BC392" s="90"/>
      <c r="BD392" s="90"/>
      <c r="BE392" s="90"/>
      <c r="BF392" s="90"/>
      <c r="BG392" s="90"/>
      <c r="BH392" s="90"/>
      <c r="BI392" s="90"/>
      <c r="BJ392" s="90"/>
      <c r="BK392" s="90"/>
      <c r="BL392" s="90"/>
      <c r="BM392" s="90"/>
      <c r="BN392" s="90"/>
      <c r="BO392" s="90"/>
      <c r="BP392" s="90"/>
      <c r="BQ392" s="90"/>
      <c r="BR392" s="90"/>
      <c r="BS392" s="90"/>
      <c r="BT392" s="90"/>
    </row>
    <row r="393" spans="1:72" s="39" customFormat="1" ht="20.100000000000001" customHeight="1">
      <c r="A393" s="40" t="s">
        <v>1</v>
      </c>
      <c r="B393" s="40"/>
      <c r="C393" s="40"/>
      <c r="D393" s="88"/>
      <c r="E393" s="88"/>
      <c r="F393" s="88"/>
      <c r="G393" s="88"/>
      <c r="H393" s="88"/>
      <c r="I393" s="88"/>
      <c r="J393" s="88"/>
      <c r="K393" s="88"/>
      <c r="L393" s="88"/>
      <c r="M393" s="88"/>
      <c r="N393" s="88"/>
      <c r="O393" s="88"/>
      <c r="P393" s="253">
        <v>0</v>
      </c>
      <c r="Q393" s="253">
        <v>0</v>
      </c>
      <c r="R393" s="253">
        <v>0</v>
      </c>
      <c r="S393" s="253">
        <v>0</v>
      </c>
      <c r="T393" s="253">
        <v>0</v>
      </c>
      <c r="U393" s="253">
        <v>0</v>
      </c>
      <c r="V393" s="253">
        <v>0</v>
      </c>
      <c r="W393" s="253">
        <v>0</v>
      </c>
      <c r="X393" s="253">
        <v>0</v>
      </c>
      <c r="Y393" s="253">
        <v>0</v>
      </c>
      <c r="Z393" s="253">
        <v>0</v>
      </c>
      <c r="AA393" s="253">
        <v>0</v>
      </c>
      <c r="AB393" s="90"/>
      <c r="AC393" s="90"/>
      <c r="AD393" s="90"/>
      <c r="AE393" s="90"/>
      <c r="AF393" s="90"/>
      <c r="AG393" s="90"/>
      <c r="AH393" s="90"/>
      <c r="AI393" s="90"/>
      <c r="AJ393" s="90"/>
      <c r="AK393" s="90"/>
      <c r="AL393" s="90"/>
      <c r="AM393" s="90"/>
      <c r="AN393" s="90"/>
      <c r="AO393" s="90"/>
      <c r="AP393" s="90"/>
      <c r="AQ393" s="90"/>
      <c r="AR393" s="90"/>
      <c r="AS393" s="90"/>
      <c r="AT393" s="90"/>
      <c r="AU393" s="90"/>
      <c r="AV393" s="90"/>
      <c r="AW393" s="90"/>
      <c r="AX393" s="90"/>
      <c r="AY393" s="90"/>
      <c r="AZ393" s="90"/>
      <c r="BA393" s="90"/>
      <c r="BB393" s="90"/>
      <c r="BC393" s="90"/>
      <c r="BD393" s="90"/>
      <c r="BE393" s="90"/>
      <c r="BF393" s="90"/>
      <c r="BG393" s="90"/>
      <c r="BH393" s="90"/>
      <c r="BI393" s="90"/>
      <c r="BJ393" s="90"/>
      <c r="BK393" s="90"/>
      <c r="BL393" s="90"/>
      <c r="BM393" s="90"/>
      <c r="BN393" s="90"/>
      <c r="BO393" s="90"/>
      <c r="BP393" s="90"/>
      <c r="BQ393" s="90"/>
      <c r="BR393" s="90"/>
      <c r="BS393" s="90"/>
      <c r="BT393" s="90"/>
    </row>
    <row r="394" spans="1:72" s="39" customFormat="1" ht="20.100000000000001" customHeight="1">
      <c r="A394" s="107" t="s">
        <v>203</v>
      </c>
      <c r="B394" s="107"/>
      <c r="C394" s="107"/>
      <c r="D394" s="88">
        <v>10</v>
      </c>
      <c r="E394" s="88">
        <v>7</v>
      </c>
      <c r="F394" s="88">
        <v>6</v>
      </c>
      <c r="G394" s="88">
        <v>9</v>
      </c>
      <c r="H394" s="88">
        <v>9</v>
      </c>
      <c r="I394" s="88">
        <v>23</v>
      </c>
      <c r="J394" s="88">
        <v>4</v>
      </c>
      <c r="K394" s="88">
        <v>2</v>
      </c>
      <c r="L394" s="88">
        <v>7</v>
      </c>
      <c r="M394" s="88">
        <v>14</v>
      </c>
      <c r="N394" s="88">
        <v>11</v>
      </c>
      <c r="O394" s="88">
        <v>8</v>
      </c>
      <c r="P394" s="334">
        <v>14</v>
      </c>
      <c r="Q394" s="334">
        <v>18</v>
      </c>
      <c r="R394" s="334">
        <v>9</v>
      </c>
      <c r="S394" s="334">
        <v>10</v>
      </c>
      <c r="T394" s="253">
        <v>14</v>
      </c>
      <c r="U394" s="253">
        <v>17</v>
      </c>
      <c r="V394" s="253">
        <v>8</v>
      </c>
      <c r="W394" s="253">
        <v>-1</v>
      </c>
      <c r="X394" s="253">
        <v>0</v>
      </c>
      <c r="Y394" s="253">
        <v>2</v>
      </c>
      <c r="Z394" s="253">
        <v>0</v>
      </c>
      <c r="AA394" s="253">
        <v>-2</v>
      </c>
      <c r="AB394" s="90"/>
      <c r="AC394" s="90"/>
      <c r="AD394" s="90"/>
      <c r="AE394" s="90"/>
      <c r="AF394" s="90"/>
      <c r="AG394" s="90"/>
      <c r="AH394" s="90"/>
      <c r="AI394" s="90"/>
      <c r="AJ394" s="90"/>
      <c r="AK394" s="90"/>
      <c r="AL394" s="90"/>
      <c r="AM394" s="90"/>
      <c r="AN394" s="90"/>
      <c r="AO394" s="90"/>
      <c r="AP394" s="90"/>
      <c r="AQ394" s="90"/>
      <c r="AR394" s="90"/>
      <c r="AS394" s="90"/>
      <c r="AT394" s="90"/>
      <c r="AU394" s="90"/>
      <c r="AV394" s="90"/>
      <c r="AW394" s="90"/>
      <c r="AX394" s="90"/>
      <c r="AY394" s="90"/>
      <c r="AZ394" s="90"/>
      <c r="BA394" s="90"/>
      <c r="BB394" s="90"/>
      <c r="BC394" s="90"/>
      <c r="BD394" s="90"/>
      <c r="BE394" s="90"/>
      <c r="BF394" s="90"/>
      <c r="BG394" s="90"/>
      <c r="BH394" s="90"/>
      <c r="BI394" s="90"/>
      <c r="BJ394" s="90"/>
      <c r="BK394" s="90"/>
      <c r="BL394" s="90"/>
      <c r="BM394" s="90"/>
      <c r="BN394" s="90"/>
      <c r="BO394" s="90"/>
      <c r="BP394" s="90"/>
      <c r="BQ394" s="90"/>
      <c r="BR394" s="90"/>
      <c r="BS394" s="90"/>
      <c r="BT394" s="90"/>
    </row>
    <row r="395" spans="1:72" ht="20.100000000000001" customHeight="1" thickBot="1">
      <c r="A395" s="116" t="s">
        <v>206</v>
      </c>
      <c r="B395" s="116"/>
      <c r="C395" s="116"/>
      <c r="D395" s="338">
        <f>SUM(D390:D394)</f>
        <v>76</v>
      </c>
      <c r="E395" s="338">
        <f>SUM(E390:E394)</f>
        <v>36</v>
      </c>
      <c r="F395" s="338">
        <f>SUM(F390:F394)</f>
        <v>0</v>
      </c>
      <c r="G395" s="338">
        <f>SUM(G390:G394)</f>
        <v>62</v>
      </c>
      <c r="H395" s="338">
        <v>69</v>
      </c>
      <c r="I395" s="338">
        <v>37</v>
      </c>
      <c r="J395" s="338">
        <v>1</v>
      </c>
      <c r="K395" s="338">
        <v>38</v>
      </c>
      <c r="L395" s="338">
        <v>58</v>
      </c>
      <c r="M395" s="338">
        <v>22</v>
      </c>
      <c r="N395" s="338">
        <v>-95</v>
      </c>
      <c r="O395" s="338">
        <v>35</v>
      </c>
      <c r="P395" s="338">
        <v>67</v>
      </c>
      <c r="Q395" s="338">
        <v>38</v>
      </c>
      <c r="R395" s="338">
        <v>11</v>
      </c>
      <c r="S395" s="338">
        <v>15</v>
      </c>
      <c r="T395" s="338">
        <v>59</v>
      </c>
      <c r="U395" s="338">
        <v>35</v>
      </c>
      <c r="V395" s="338">
        <v>21</v>
      </c>
      <c r="W395" s="338">
        <v>34</v>
      </c>
      <c r="X395" s="338">
        <v>47</v>
      </c>
      <c r="Y395" s="338">
        <v>24</v>
      </c>
      <c r="Z395" s="338">
        <v>12</v>
      </c>
      <c r="AA395" s="338">
        <v>-44</v>
      </c>
    </row>
    <row r="396" spans="1:72" ht="20.100000000000001" customHeight="1" thickTop="1">
      <c r="A396" s="107" t="s">
        <v>843</v>
      </c>
      <c r="B396" s="107"/>
      <c r="C396" s="107"/>
      <c r="D396" s="334">
        <v>3</v>
      </c>
      <c r="E396" s="334">
        <v>-2</v>
      </c>
      <c r="F396" s="334">
        <v>3</v>
      </c>
      <c r="G396" s="334">
        <v>1</v>
      </c>
      <c r="H396" s="334">
        <v>3</v>
      </c>
      <c r="I396" s="334">
        <v>0</v>
      </c>
      <c r="J396" s="334">
        <v>0</v>
      </c>
      <c r="K396" s="334">
        <v>0</v>
      </c>
      <c r="L396" s="334">
        <v>0</v>
      </c>
      <c r="M396" s="334">
        <v>0</v>
      </c>
      <c r="N396" s="334" t="s">
        <v>68</v>
      </c>
      <c r="O396" s="334" t="s">
        <v>68</v>
      </c>
      <c r="P396" s="334" t="s">
        <v>68</v>
      </c>
      <c r="Q396" s="334" t="s">
        <v>68</v>
      </c>
      <c r="R396" s="334" t="s">
        <v>68</v>
      </c>
      <c r="S396" s="334" t="s">
        <v>68</v>
      </c>
      <c r="T396" s="334" t="s">
        <v>68</v>
      </c>
      <c r="U396" s="334" t="s">
        <v>68</v>
      </c>
      <c r="V396" s="334" t="s">
        <v>68</v>
      </c>
      <c r="W396" s="334" t="s">
        <v>68</v>
      </c>
      <c r="X396" s="334" t="s">
        <v>68</v>
      </c>
      <c r="Y396" s="334" t="s">
        <v>68</v>
      </c>
      <c r="Z396" s="334" t="s">
        <v>68</v>
      </c>
      <c r="AA396" s="334" t="s">
        <v>68</v>
      </c>
    </row>
    <row r="397" spans="1:72" ht="20.100000000000001" customHeight="1" thickBot="1">
      <c r="A397" s="116" t="s">
        <v>223</v>
      </c>
      <c r="B397" s="294"/>
      <c r="C397" s="295"/>
      <c r="D397" s="338">
        <v>78</v>
      </c>
      <c r="E397" s="338">
        <v>34</v>
      </c>
      <c r="F397" s="338">
        <v>3</v>
      </c>
      <c r="G397" s="338">
        <v>63</v>
      </c>
      <c r="H397" s="338">
        <v>72</v>
      </c>
      <c r="I397" s="338">
        <v>37</v>
      </c>
      <c r="J397" s="338">
        <v>1</v>
      </c>
      <c r="K397" s="338">
        <v>38</v>
      </c>
      <c r="L397" s="338">
        <v>58</v>
      </c>
      <c r="M397" s="338">
        <v>22</v>
      </c>
      <c r="N397" s="338">
        <v>-95</v>
      </c>
      <c r="O397" s="338">
        <v>35</v>
      </c>
      <c r="P397" s="338">
        <v>67</v>
      </c>
      <c r="Q397" s="338">
        <v>38</v>
      </c>
      <c r="R397" s="338">
        <v>11</v>
      </c>
      <c r="S397" s="338">
        <v>15</v>
      </c>
      <c r="T397" s="338">
        <v>59</v>
      </c>
      <c r="U397" s="338">
        <v>35</v>
      </c>
      <c r="V397" s="338">
        <v>21</v>
      </c>
      <c r="W397" s="338">
        <v>34</v>
      </c>
      <c r="X397" s="338">
        <v>47</v>
      </c>
      <c r="Y397" s="338">
        <v>24</v>
      </c>
      <c r="Z397" s="338">
        <v>12</v>
      </c>
      <c r="AA397" s="338">
        <v>-44</v>
      </c>
    </row>
    <row r="398" spans="1:72" ht="10.15" customHeight="1" thickTop="1">
      <c r="A398" s="39"/>
      <c r="B398" s="39"/>
      <c r="C398" s="39"/>
      <c r="D398" s="88"/>
      <c r="E398" s="88"/>
      <c r="F398" s="88"/>
      <c r="G398" s="88"/>
    </row>
    <row r="399" spans="1:72" s="361" customFormat="1" ht="20.100000000000001" customHeight="1">
      <c r="A399" s="40" t="s">
        <v>849</v>
      </c>
      <c r="B399" s="362"/>
      <c r="C399" s="362"/>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c r="Z399" s="290"/>
      <c r="AA399" s="290"/>
      <c r="AB399" s="290"/>
      <c r="AC399" s="290"/>
      <c r="AD399" s="290"/>
      <c r="AE399" s="290"/>
      <c r="AF399" s="290"/>
      <c r="AG399" s="290"/>
      <c r="AH399" s="290"/>
      <c r="AI399" s="290"/>
      <c r="AJ399" s="290"/>
      <c r="AK399" s="290"/>
      <c r="AL399" s="290"/>
      <c r="AM399" s="290"/>
      <c r="AN399" s="290"/>
      <c r="AO399" s="290"/>
      <c r="AP399" s="290"/>
      <c r="AQ399" s="290"/>
      <c r="AR399" s="290"/>
      <c r="AS399" s="290"/>
      <c r="AT399" s="290"/>
      <c r="AU399" s="290"/>
      <c r="AV399" s="290"/>
      <c r="AW399" s="290"/>
      <c r="AX399" s="290"/>
      <c r="AY399" s="290"/>
      <c r="AZ399" s="290"/>
      <c r="BA399" s="290"/>
      <c r="BB399" s="290"/>
      <c r="BC399" s="290"/>
      <c r="BD399" s="290"/>
      <c r="BE399" s="290"/>
      <c r="BF399" s="290"/>
      <c r="BG399" s="290"/>
      <c r="BH399" s="290"/>
      <c r="BI399" s="290"/>
      <c r="BJ399" s="290"/>
      <c r="BK399" s="290"/>
      <c r="BL399" s="290"/>
      <c r="BM399" s="290"/>
      <c r="BN399" s="290"/>
      <c r="BO399" s="290"/>
      <c r="BP399" s="290"/>
      <c r="BQ399" s="290"/>
      <c r="BR399" s="290"/>
      <c r="BS399" s="290"/>
      <c r="BT399" s="290"/>
    </row>
    <row r="400" spans="1:72" s="361" customFormat="1" ht="20.100000000000001" customHeight="1">
      <c r="A400" s="40" t="s">
        <v>975</v>
      </c>
      <c r="B400" s="40"/>
      <c r="C400" s="40"/>
      <c r="D400" s="88">
        <v>-2</v>
      </c>
      <c r="E400" s="88">
        <v>0</v>
      </c>
      <c r="F400" s="88">
        <v>-3</v>
      </c>
      <c r="G400" s="88">
        <v>-1</v>
      </c>
      <c r="H400" s="88">
        <v>-2</v>
      </c>
      <c r="I400" s="88">
        <v>-2</v>
      </c>
      <c r="J400" s="88">
        <v>2</v>
      </c>
      <c r="K400" s="88">
        <v>1</v>
      </c>
      <c r="L400" s="88">
        <v>0</v>
      </c>
      <c r="M400" s="88">
        <v>0</v>
      </c>
      <c r="N400" s="88">
        <v>1</v>
      </c>
      <c r="O400" s="88">
        <v>2</v>
      </c>
      <c r="P400" s="88">
        <v>-2</v>
      </c>
      <c r="Q400" s="88">
        <v>-9</v>
      </c>
      <c r="R400" s="88">
        <v>0</v>
      </c>
      <c r="S400" s="88">
        <v>-5</v>
      </c>
      <c r="T400" s="88">
        <v>-1</v>
      </c>
      <c r="U400" s="88">
        <v>-1</v>
      </c>
      <c r="V400" s="88">
        <v>-1</v>
      </c>
      <c r="W400" s="88">
        <v>-7</v>
      </c>
      <c r="X400" s="88">
        <v>0</v>
      </c>
      <c r="Y400" s="88">
        <v>-1</v>
      </c>
      <c r="Z400" s="88">
        <v>0</v>
      </c>
      <c r="AA400" s="88">
        <v>-93</v>
      </c>
      <c r="AB400" s="290"/>
      <c r="AC400" s="290"/>
      <c r="AD400" s="290"/>
      <c r="AE400" s="290"/>
      <c r="AF400" s="290"/>
      <c r="AG400" s="290"/>
      <c r="AH400" s="290"/>
      <c r="AI400" s="290"/>
      <c r="AJ400" s="290"/>
      <c r="AK400" s="290"/>
      <c r="AL400" s="290"/>
      <c r="AM400" s="290"/>
      <c r="AN400" s="290"/>
      <c r="AO400" s="290"/>
      <c r="AP400" s="290"/>
      <c r="AQ400" s="290"/>
      <c r="AR400" s="290"/>
      <c r="AS400" s="290"/>
      <c r="AT400" s="290"/>
      <c r="AU400" s="290"/>
      <c r="AV400" s="290"/>
      <c r="AW400" s="290"/>
      <c r="AX400" s="290"/>
      <c r="AY400" s="290"/>
      <c r="AZ400" s="290"/>
      <c r="BA400" s="290"/>
      <c r="BB400" s="290"/>
      <c r="BC400" s="290"/>
      <c r="BD400" s="290"/>
      <c r="BE400" s="290"/>
      <c r="BF400" s="290"/>
      <c r="BG400" s="290"/>
      <c r="BH400" s="290"/>
      <c r="BI400" s="290"/>
      <c r="BJ400" s="290"/>
      <c r="BK400" s="290"/>
      <c r="BL400" s="290"/>
      <c r="BM400" s="290"/>
      <c r="BN400" s="290"/>
      <c r="BO400" s="290"/>
      <c r="BP400" s="290"/>
      <c r="BQ400" s="290"/>
      <c r="BR400" s="290"/>
      <c r="BS400" s="290"/>
      <c r="BT400" s="290"/>
    </row>
    <row r="401" spans="1:72" ht="8.25" customHeight="1">
      <c r="A401" s="39"/>
      <c r="B401" s="39"/>
      <c r="C401" s="39"/>
      <c r="D401" s="88"/>
      <c r="E401" s="88"/>
      <c r="F401" s="88"/>
      <c r="G401" s="88"/>
    </row>
    <row r="402" spans="1:72" ht="20.100000000000001" customHeight="1">
      <c r="A402" s="40" t="s">
        <v>976</v>
      </c>
      <c r="B402" s="39"/>
      <c r="C402" s="39"/>
      <c r="D402" s="88"/>
      <c r="E402" s="88"/>
      <c r="F402" s="88"/>
      <c r="G402" s="88"/>
    </row>
    <row r="403" spans="1:72" ht="20.100000000000001" customHeight="1">
      <c r="B403" s="39"/>
      <c r="C403" s="39"/>
      <c r="D403" s="88"/>
      <c r="E403" s="88"/>
      <c r="F403" s="88"/>
      <c r="G403" s="88"/>
    </row>
    <row r="404" spans="1:72" s="39" customFormat="1" ht="20.100000000000001" customHeight="1">
      <c r="A404" s="40"/>
      <c r="B404" s="40"/>
      <c r="C404" s="40"/>
      <c r="D404" s="88"/>
      <c r="E404" s="88"/>
      <c r="F404" s="88"/>
      <c r="G404" s="88"/>
      <c r="H404" s="88"/>
      <c r="I404" s="88"/>
      <c r="J404" s="88"/>
      <c r="K404" s="88"/>
      <c r="L404" s="88"/>
      <c r="M404" s="88"/>
      <c r="N404" s="88"/>
      <c r="O404" s="88"/>
      <c r="P404" s="88"/>
      <c r="Q404" s="88"/>
      <c r="R404" s="88"/>
      <c r="S404" s="88"/>
      <c r="T404" s="88"/>
      <c r="U404" s="88"/>
      <c r="V404" s="88"/>
      <c r="W404" s="88"/>
      <c r="X404" s="88"/>
      <c r="Y404" s="88"/>
      <c r="Z404" s="88"/>
      <c r="AA404" s="88"/>
      <c r="AB404" s="90"/>
      <c r="AC404" s="90"/>
      <c r="AD404" s="90"/>
      <c r="AE404" s="90"/>
      <c r="AF404" s="90"/>
      <c r="AG404" s="90"/>
      <c r="AH404" s="90"/>
      <c r="AI404" s="90"/>
      <c r="AJ404" s="90"/>
      <c r="AK404" s="90"/>
      <c r="AL404" s="90"/>
      <c r="AM404" s="90"/>
      <c r="AN404" s="90"/>
      <c r="AO404" s="90"/>
      <c r="AP404" s="90"/>
      <c r="AQ404" s="90"/>
      <c r="AR404" s="90"/>
      <c r="AS404" s="90"/>
      <c r="AT404" s="90"/>
      <c r="AU404" s="90"/>
      <c r="AV404" s="90"/>
      <c r="AW404" s="90"/>
      <c r="AX404" s="90"/>
      <c r="AY404" s="90"/>
      <c r="AZ404" s="90"/>
      <c r="BA404" s="90"/>
      <c r="BB404" s="90"/>
      <c r="BC404" s="90"/>
      <c r="BD404" s="90"/>
      <c r="BE404" s="90"/>
      <c r="BF404" s="90"/>
      <c r="BG404" s="90"/>
      <c r="BH404" s="90"/>
      <c r="BI404" s="90"/>
      <c r="BJ404" s="90"/>
      <c r="BK404" s="90"/>
      <c r="BL404" s="90"/>
      <c r="BM404" s="90"/>
      <c r="BN404" s="90"/>
      <c r="BO404" s="90"/>
      <c r="BP404" s="90"/>
      <c r="BQ404" s="90"/>
      <c r="BR404" s="90"/>
      <c r="BS404" s="90"/>
      <c r="BT404" s="90"/>
    </row>
    <row r="405" spans="1:72" ht="20.100000000000001" customHeight="1">
      <c r="A405" s="39" t="s">
        <v>220</v>
      </c>
      <c r="B405" s="42"/>
      <c r="C405" s="42"/>
      <c r="D405" s="88"/>
      <c r="E405" s="88"/>
      <c r="F405" s="88"/>
      <c r="G405" s="88"/>
    </row>
    <row r="406" spans="1:72" ht="37.5" customHeight="1" thickBot="1">
      <c r="A406" s="3" t="s">
        <v>3</v>
      </c>
      <c r="B406" s="99"/>
      <c r="C406" s="100"/>
      <c r="D406" s="358" t="s">
        <v>487</v>
      </c>
      <c r="E406" s="358" t="s">
        <v>902</v>
      </c>
      <c r="F406" s="358" t="s">
        <v>903</v>
      </c>
      <c r="G406" s="358" t="s">
        <v>571</v>
      </c>
      <c r="H406" s="358" t="s">
        <v>904</v>
      </c>
      <c r="I406" s="358" t="s">
        <v>492</v>
      </c>
      <c r="J406" s="358" t="s">
        <v>493</v>
      </c>
      <c r="K406" s="358" t="s">
        <v>494</v>
      </c>
      <c r="L406" s="358" t="s">
        <v>495</v>
      </c>
      <c r="M406" s="358" t="s">
        <v>496</v>
      </c>
      <c r="N406" s="358" t="s">
        <v>497</v>
      </c>
      <c r="O406" s="358" t="s">
        <v>498</v>
      </c>
      <c r="P406" s="358" t="s">
        <v>499</v>
      </c>
      <c r="Q406" s="358" t="s">
        <v>500</v>
      </c>
      <c r="R406" s="358" t="s">
        <v>501</v>
      </c>
      <c r="S406" s="358" t="s">
        <v>502</v>
      </c>
      <c r="T406" s="358" t="s">
        <v>503</v>
      </c>
      <c r="U406" s="358" t="s">
        <v>504</v>
      </c>
      <c r="V406" s="358" t="s">
        <v>505</v>
      </c>
      <c r="W406" s="358" t="s">
        <v>905</v>
      </c>
      <c r="X406" s="358" t="s">
        <v>507</v>
      </c>
      <c r="Y406" s="358" t="s">
        <v>508</v>
      </c>
      <c r="Z406" s="358" t="s">
        <v>509</v>
      </c>
      <c r="AA406" s="358" t="s">
        <v>510</v>
      </c>
    </row>
    <row r="407" spans="1:72" s="39" customFormat="1" ht="20.100000000000001" customHeight="1">
      <c r="A407" s="40" t="s">
        <v>0</v>
      </c>
      <c r="B407" s="40"/>
      <c r="C407" s="40"/>
      <c r="D407" s="88">
        <v>913</v>
      </c>
      <c r="E407" s="88">
        <v>902</v>
      </c>
      <c r="F407" s="88">
        <v>868</v>
      </c>
      <c r="G407" s="88">
        <v>896</v>
      </c>
      <c r="H407" s="88">
        <v>882</v>
      </c>
      <c r="I407" s="88">
        <v>862</v>
      </c>
      <c r="J407" s="88">
        <v>859</v>
      </c>
      <c r="K407" s="88">
        <v>859</v>
      </c>
      <c r="L407" s="88">
        <v>859</v>
      </c>
      <c r="M407" s="88">
        <v>862</v>
      </c>
      <c r="N407" s="88">
        <v>748</v>
      </c>
      <c r="O407" s="88">
        <v>758</v>
      </c>
      <c r="P407" s="253">
        <v>744</v>
      </c>
      <c r="Q407" s="253">
        <v>740</v>
      </c>
      <c r="R407" s="253">
        <v>731</v>
      </c>
      <c r="S407" s="253">
        <v>711</v>
      </c>
      <c r="T407" s="253">
        <v>717</v>
      </c>
      <c r="U407" s="253">
        <v>704</v>
      </c>
      <c r="V407" s="253">
        <v>793</v>
      </c>
      <c r="W407" s="253">
        <v>785</v>
      </c>
      <c r="X407" s="253">
        <v>945</v>
      </c>
      <c r="Y407" s="253">
        <v>853</v>
      </c>
      <c r="Z407" s="253">
        <v>884</v>
      </c>
      <c r="AA407" s="253">
        <v>854</v>
      </c>
      <c r="AB407" s="90"/>
      <c r="AC407" s="90"/>
      <c r="AD407" s="90"/>
      <c r="AE407" s="90"/>
      <c r="AF407" s="90"/>
      <c r="AG407" s="90"/>
      <c r="AH407" s="90"/>
      <c r="AI407" s="90"/>
      <c r="AJ407" s="90"/>
      <c r="AK407" s="90"/>
      <c r="AL407" s="90"/>
      <c r="AM407" s="90"/>
      <c r="AN407" s="90"/>
      <c r="AO407" s="90"/>
      <c r="AP407" s="90"/>
      <c r="AQ407" s="90"/>
      <c r="AR407" s="90"/>
      <c r="AS407" s="90"/>
      <c r="AT407" s="90"/>
      <c r="AU407" s="90"/>
      <c r="AV407" s="90"/>
      <c r="AW407" s="90"/>
      <c r="AX407" s="90"/>
      <c r="AY407" s="90"/>
      <c r="AZ407" s="90"/>
      <c r="BA407" s="90"/>
      <c r="BB407" s="90"/>
      <c r="BC407" s="90"/>
      <c r="BD407" s="90"/>
      <c r="BE407" s="90"/>
      <c r="BF407" s="90"/>
      <c r="BG407" s="90"/>
      <c r="BH407" s="90"/>
      <c r="BI407" s="90"/>
      <c r="BJ407" s="90"/>
      <c r="BK407" s="90"/>
      <c r="BL407" s="90"/>
      <c r="BM407" s="90"/>
      <c r="BN407" s="90"/>
      <c r="BO407" s="90"/>
      <c r="BP407" s="90"/>
      <c r="BQ407" s="90"/>
      <c r="BR407" s="90"/>
      <c r="BS407" s="90"/>
      <c r="BT407" s="90"/>
    </row>
    <row r="408" spans="1:72" ht="20.100000000000001" customHeight="1">
      <c r="A408" s="40" t="s">
        <v>221</v>
      </c>
      <c r="D408" s="88">
        <v>502</v>
      </c>
      <c r="E408" s="88">
        <v>487</v>
      </c>
      <c r="F408" s="88">
        <v>479</v>
      </c>
      <c r="G408" s="88">
        <v>463</v>
      </c>
      <c r="H408" s="88">
        <v>444</v>
      </c>
      <c r="I408" s="88">
        <v>507</v>
      </c>
      <c r="J408" s="88">
        <v>472</v>
      </c>
      <c r="K408" s="88">
        <v>326</v>
      </c>
      <c r="L408" s="88">
        <v>391</v>
      </c>
      <c r="M408" s="88">
        <v>408</v>
      </c>
      <c r="N408" s="88">
        <v>350</v>
      </c>
      <c r="O408" s="88">
        <v>316</v>
      </c>
      <c r="P408" s="253">
        <v>343</v>
      </c>
      <c r="Q408" s="253">
        <v>385</v>
      </c>
      <c r="R408" s="253">
        <v>394</v>
      </c>
      <c r="S408" s="253">
        <v>436</v>
      </c>
      <c r="T408" s="253">
        <v>465</v>
      </c>
      <c r="U408" s="253">
        <v>433</v>
      </c>
      <c r="V408" s="253">
        <v>437</v>
      </c>
      <c r="W408" s="253">
        <v>472</v>
      </c>
      <c r="X408" s="253">
        <v>473</v>
      </c>
      <c r="Y408" s="253">
        <v>496</v>
      </c>
      <c r="Z408" s="253">
        <v>482</v>
      </c>
      <c r="AA408" s="253">
        <v>495</v>
      </c>
    </row>
    <row r="409" spans="1:72" s="39" customFormat="1" ht="20.100000000000001" customHeight="1">
      <c r="A409" s="40" t="s">
        <v>845</v>
      </c>
      <c r="B409" s="40"/>
      <c r="C409" s="40"/>
      <c r="D409" s="88">
        <v>620</v>
      </c>
      <c r="E409" s="88">
        <v>581</v>
      </c>
      <c r="F409" s="88">
        <v>569</v>
      </c>
      <c r="G409" s="88">
        <v>592</v>
      </c>
      <c r="H409" s="88">
        <v>532</v>
      </c>
      <c r="I409" s="88">
        <v>606</v>
      </c>
      <c r="J409" s="88">
        <v>623</v>
      </c>
      <c r="K409" s="88">
        <v>523</v>
      </c>
      <c r="L409" s="88">
        <v>543</v>
      </c>
      <c r="M409" s="88">
        <v>516</v>
      </c>
      <c r="N409" s="88">
        <v>499</v>
      </c>
      <c r="O409" s="88">
        <v>559</v>
      </c>
      <c r="P409" s="253">
        <v>583</v>
      </c>
      <c r="Q409" s="253">
        <v>550</v>
      </c>
      <c r="R409" s="253">
        <v>536</v>
      </c>
      <c r="S409" s="253">
        <v>573</v>
      </c>
      <c r="T409" s="253">
        <v>620</v>
      </c>
      <c r="U409" s="253">
        <v>596</v>
      </c>
      <c r="V409" s="253">
        <v>593</v>
      </c>
      <c r="W409" s="253">
        <v>611</v>
      </c>
      <c r="X409" s="253">
        <v>639</v>
      </c>
      <c r="Y409" s="253">
        <v>579</v>
      </c>
      <c r="Z409" s="253">
        <v>613</v>
      </c>
      <c r="AA409" s="253">
        <v>641</v>
      </c>
      <c r="AB409" s="90"/>
      <c r="AC409" s="90"/>
      <c r="AD409" s="90"/>
      <c r="AE409" s="90"/>
      <c r="AF409" s="90"/>
      <c r="AG409" s="90"/>
      <c r="AH409" s="90"/>
      <c r="AI409" s="90"/>
      <c r="AJ409" s="90"/>
      <c r="AK409" s="90"/>
      <c r="AL409" s="90"/>
      <c r="AM409" s="90"/>
      <c r="AN409" s="90"/>
      <c r="AO409" s="90"/>
      <c r="AP409" s="90"/>
      <c r="AQ409" s="90"/>
      <c r="AR409" s="90"/>
      <c r="AS409" s="90"/>
      <c r="AT409" s="90"/>
      <c r="AU409" s="90"/>
      <c r="AV409" s="90"/>
      <c r="AW409" s="90"/>
      <c r="AX409" s="90"/>
      <c r="AY409" s="90"/>
      <c r="AZ409" s="90"/>
      <c r="BA409" s="90"/>
      <c r="BB409" s="90"/>
      <c r="BC409" s="90"/>
      <c r="BD409" s="90"/>
      <c r="BE409" s="90"/>
      <c r="BF409" s="90"/>
      <c r="BG409" s="90"/>
      <c r="BH409" s="90"/>
      <c r="BI409" s="90"/>
      <c r="BJ409" s="90"/>
      <c r="BK409" s="90"/>
      <c r="BL409" s="90"/>
      <c r="BM409" s="90"/>
      <c r="BN409" s="90"/>
      <c r="BO409" s="90"/>
      <c r="BP409" s="90"/>
      <c r="BQ409" s="90"/>
      <c r="BR409" s="90"/>
      <c r="BS409" s="90"/>
      <c r="BT409" s="90"/>
    </row>
    <row r="410" spans="1:72" s="39" customFormat="1" ht="20.100000000000001" customHeight="1">
      <c r="A410" s="40" t="s">
        <v>1</v>
      </c>
      <c r="B410" s="40"/>
      <c r="C410" s="40"/>
      <c r="D410" s="88"/>
      <c r="E410" s="88"/>
      <c r="F410" s="88"/>
      <c r="G410" s="88"/>
      <c r="H410" s="88"/>
      <c r="I410" s="88"/>
      <c r="J410" s="88"/>
      <c r="K410" s="88"/>
      <c r="L410" s="88"/>
      <c r="M410" s="88"/>
      <c r="N410" s="88"/>
      <c r="O410" s="88"/>
      <c r="P410" s="253">
        <v>0</v>
      </c>
      <c r="Q410" s="253">
        <v>0</v>
      </c>
      <c r="R410" s="253">
        <v>0</v>
      </c>
      <c r="S410" s="253">
        <v>0</v>
      </c>
      <c r="T410" s="253">
        <v>0</v>
      </c>
      <c r="U410" s="253">
        <v>0</v>
      </c>
      <c r="V410" s="253">
        <v>0</v>
      </c>
      <c r="W410" s="253">
        <v>0</v>
      </c>
      <c r="X410" s="253">
        <v>0</v>
      </c>
      <c r="Y410" s="253">
        <v>0</v>
      </c>
      <c r="Z410" s="253">
        <v>0</v>
      </c>
      <c r="AA410" s="253">
        <v>0</v>
      </c>
      <c r="AB410" s="90"/>
      <c r="AC410" s="90"/>
      <c r="AD410" s="90"/>
      <c r="AE410" s="90"/>
      <c r="AF410" s="90"/>
      <c r="AG410" s="90"/>
      <c r="AH410" s="90"/>
      <c r="AI410" s="90"/>
      <c r="AJ410" s="90"/>
      <c r="AK410" s="90"/>
      <c r="AL410" s="90"/>
      <c r="AM410" s="90"/>
      <c r="AN410" s="90"/>
      <c r="AO410" s="90"/>
      <c r="AP410" s="90"/>
      <c r="AQ410" s="90"/>
      <c r="AR410" s="90"/>
      <c r="AS410" s="90"/>
      <c r="AT410" s="90"/>
      <c r="AU410" s="90"/>
      <c r="AV410" s="90"/>
      <c r="AW410" s="90"/>
      <c r="AX410" s="90"/>
      <c r="AY410" s="90"/>
      <c r="AZ410" s="90"/>
      <c r="BA410" s="90"/>
      <c r="BB410" s="90"/>
      <c r="BC410" s="90"/>
      <c r="BD410" s="90"/>
      <c r="BE410" s="90"/>
      <c r="BF410" s="90"/>
      <c r="BG410" s="90"/>
      <c r="BH410" s="90"/>
      <c r="BI410" s="90"/>
      <c r="BJ410" s="90"/>
      <c r="BK410" s="90"/>
      <c r="BL410" s="90"/>
      <c r="BM410" s="90"/>
      <c r="BN410" s="90"/>
      <c r="BO410" s="90"/>
      <c r="BP410" s="90"/>
      <c r="BQ410" s="90"/>
      <c r="BR410" s="90"/>
      <c r="BS410" s="90"/>
      <c r="BT410" s="90"/>
    </row>
    <row r="411" spans="1:72" ht="20.100000000000001" customHeight="1">
      <c r="A411" s="40" t="s">
        <v>203</v>
      </c>
      <c r="D411" s="88">
        <v>371</v>
      </c>
      <c r="E411" s="88">
        <v>342</v>
      </c>
      <c r="F411" s="88">
        <v>341</v>
      </c>
      <c r="G411" s="88">
        <v>339</v>
      </c>
      <c r="H411" s="88">
        <v>463</v>
      </c>
      <c r="I411" s="88">
        <v>346</v>
      </c>
      <c r="J411" s="88">
        <v>364</v>
      </c>
      <c r="K411" s="88">
        <v>319</v>
      </c>
      <c r="L411" s="88">
        <v>338</v>
      </c>
      <c r="M411" s="88">
        <v>330</v>
      </c>
      <c r="N411" s="88">
        <v>321</v>
      </c>
      <c r="O411" s="88">
        <v>326</v>
      </c>
      <c r="P411" s="253">
        <v>363</v>
      </c>
      <c r="Q411" s="253">
        <v>362</v>
      </c>
      <c r="R411" s="253">
        <v>382</v>
      </c>
      <c r="S411" s="253">
        <v>392</v>
      </c>
      <c r="T411" s="253">
        <v>398</v>
      </c>
      <c r="U411" s="253">
        <v>377</v>
      </c>
      <c r="V411" s="253">
        <v>35</v>
      </c>
      <c r="W411" s="253">
        <v>32</v>
      </c>
      <c r="X411" s="253">
        <v>17</v>
      </c>
      <c r="Y411" s="253">
        <v>3740</v>
      </c>
      <c r="Z411" s="253">
        <v>3883</v>
      </c>
      <c r="AA411" s="253">
        <v>3988</v>
      </c>
    </row>
    <row r="412" spans="1:72" ht="20.100000000000001" customHeight="1">
      <c r="A412" s="107" t="s">
        <v>977</v>
      </c>
      <c r="B412" s="107"/>
      <c r="C412" s="107"/>
      <c r="D412" s="88">
        <v>97</v>
      </c>
      <c r="E412" s="88">
        <v>86</v>
      </c>
      <c r="F412" s="88">
        <v>53</v>
      </c>
      <c r="G412" s="88">
        <v>52</v>
      </c>
      <c r="H412" s="88">
        <v>54</v>
      </c>
      <c r="I412" s="88">
        <v>0</v>
      </c>
      <c r="J412" s="88">
        <v>0</v>
      </c>
      <c r="K412" s="88">
        <v>0</v>
      </c>
      <c r="L412" s="88">
        <v>0</v>
      </c>
      <c r="M412" s="253" t="s">
        <v>68</v>
      </c>
      <c r="N412" s="253" t="s">
        <v>68</v>
      </c>
      <c r="O412" s="253" t="s">
        <v>68</v>
      </c>
      <c r="P412" s="253" t="s">
        <v>68</v>
      </c>
      <c r="Q412" s="253" t="s">
        <v>68</v>
      </c>
      <c r="R412" s="253" t="s">
        <v>68</v>
      </c>
      <c r="S412" s="253" t="s">
        <v>68</v>
      </c>
      <c r="T412" s="253" t="s">
        <v>68</v>
      </c>
      <c r="U412" s="253" t="s">
        <v>68</v>
      </c>
      <c r="V412" s="253" t="s">
        <v>68</v>
      </c>
      <c r="W412" s="253" t="s">
        <v>68</v>
      </c>
      <c r="X412" s="253" t="s">
        <v>68</v>
      </c>
      <c r="Y412" s="253" t="s">
        <v>68</v>
      </c>
      <c r="Z412" s="253" t="s">
        <v>68</v>
      </c>
      <c r="AA412" s="253" t="s">
        <v>68</v>
      </c>
    </row>
    <row r="413" spans="1:72" ht="20.100000000000001" customHeight="1" thickBot="1">
      <c r="A413" s="116" t="s">
        <v>223</v>
      </c>
      <c r="B413" s="116"/>
      <c r="C413" s="116"/>
      <c r="D413" s="338">
        <v>2504</v>
      </c>
      <c r="E413" s="338">
        <v>2397</v>
      </c>
      <c r="F413" s="338">
        <v>2311</v>
      </c>
      <c r="G413" s="338">
        <v>2341</v>
      </c>
      <c r="H413" s="338">
        <v>2374</v>
      </c>
      <c r="I413" s="338">
        <v>2321</v>
      </c>
      <c r="J413" s="338">
        <v>2318</v>
      </c>
      <c r="K413" s="338">
        <v>2027</v>
      </c>
      <c r="L413" s="338">
        <v>2130</v>
      </c>
      <c r="M413" s="338">
        <v>2115</v>
      </c>
      <c r="N413" s="338">
        <v>1918</v>
      </c>
      <c r="O413" s="338">
        <v>1959</v>
      </c>
      <c r="P413" s="338">
        <v>2034</v>
      </c>
      <c r="Q413" s="338">
        <v>2037</v>
      </c>
      <c r="R413" s="338">
        <v>2042</v>
      </c>
      <c r="S413" s="338">
        <v>2112</v>
      </c>
      <c r="T413" s="338">
        <v>2201</v>
      </c>
      <c r="U413" s="338">
        <v>2111</v>
      </c>
      <c r="V413" s="338">
        <v>1858</v>
      </c>
      <c r="W413" s="338">
        <v>1900</v>
      </c>
      <c r="X413" s="338">
        <v>2074</v>
      </c>
      <c r="Y413" s="338">
        <v>5668</v>
      </c>
      <c r="Z413" s="338">
        <v>5862</v>
      </c>
      <c r="AA413" s="338">
        <v>5978</v>
      </c>
    </row>
    <row r="414" spans="1:72" ht="10.15" customHeight="1" thickTop="1">
      <c r="A414" s="39"/>
      <c r="B414" s="39"/>
      <c r="C414" s="39"/>
      <c r="D414" s="253"/>
      <c r="E414" s="253"/>
      <c r="F414" s="253"/>
      <c r="G414" s="253"/>
      <c r="H414" s="253"/>
      <c r="I414" s="253"/>
      <c r="J414" s="253"/>
      <c r="K414" s="253"/>
      <c r="L414" s="253"/>
      <c r="M414" s="253"/>
      <c r="N414" s="253"/>
      <c r="O414" s="253"/>
      <c r="P414" s="253"/>
      <c r="Q414" s="253"/>
      <c r="R414" s="253"/>
      <c r="S414" s="253"/>
      <c r="T414" s="253"/>
      <c r="U414" s="253"/>
      <c r="V414" s="253"/>
      <c r="W414" s="253"/>
      <c r="X414" s="253"/>
      <c r="Y414" s="253"/>
      <c r="Z414" s="253"/>
      <c r="AA414" s="253"/>
    </row>
    <row r="415" spans="1:72" s="39" customFormat="1" ht="20.100000000000001" customHeight="1">
      <c r="A415" s="40"/>
      <c r="D415" s="88"/>
      <c r="E415" s="88"/>
      <c r="F415" s="88"/>
      <c r="G415" s="88"/>
      <c r="H415" s="88"/>
      <c r="I415" s="88"/>
      <c r="J415" s="88"/>
      <c r="K415" s="88"/>
      <c r="L415" s="88"/>
      <c r="M415" s="88"/>
      <c r="N415" s="88"/>
      <c r="O415" s="88"/>
      <c r="P415" s="88"/>
      <c r="Q415" s="88"/>
      <c r="R415" s="88"/>
      <c r="S415" s="88"/>
      <c r="T415" s="88"/>
      <c r="U415" s="88"/>
      <c r="V415" s="88"/>
      <c r="W415" s="88"/>
      <c r="X415" s="88"/>
      <c r="Y415" s="88"/>
      <c r="Z415" s="88"/>
      <c r="AA415" s="88"/>
      <c r="AB415" s="90"/>
      <c r="AC415" s="90"/>
      <c r="AD415" s="90"/>
      <c r="AE415" s="90"/>
      <c r="AF415" s="90"/>
      <c r="AG415" s="90"/>
      <c r="AH415" s="90"/>
      <c r="AI415" s="90"/>
      <c r="AJ415" s="90"/>
      <c r="AK415" s="90"/>
      <c r="AL415" s="90"/>
      <c r="AM415" s="90"/>
      <c r="AN415" s="90"/>
      <c r="AO415" s="90"/>
      <c r="AP415" s="90"/>
      <c r="AQ415" s="90"/>
      <c r="AR415" s="90"/>
      <c r="AS415" s="90"/>
      <c r="AT415" s="90"/>
      <c r="AU415" s="90"/>
      <c r="AV415" s="90"/>
      <c r="AW415" s="90"/>
      <c r="AX415" s="90"/>
      <c r="AY415" s="90"/>
      <c r="AZ415" s="90"/>
      <c r="BA415" s="90"/>
      <c r="BB415" s="90"/>
      <c r="BC415" s="90"/>
      <c r="BD415" s="90"/>
      <c r="BE415" s="90"/>
      <c r="BF415" s="90"/>
      <c r="BG415" s="90"/>
      <c r="BH415" s="90"/>
      <c r="BI415" s="90"/>
      <c r="BJ415" s="90"/>
      <c r="BK415" s="90"/>
      <c r="BL415" s="90"/>
      <c r="BM415" s="90"/>
      <c r="BN415" s="90"/>
      <c r="BO415" s="90"/>
      <c r="BP415" s="90"/>
      <c r="BQ415" s="90"/>
      <c r="BR415" s="90"/>
      <c r="BS415" s="90"/>
      <c r="BT415" s="90"/>
    </row>
    <row r="416" spans="1:72" s="39" customFormat="1" ht="20.100000000000001" customHeight="1">
      <c r="D416" s="88"/>
      <c r="E416" s="88"/>
      <c r="F416" s="88"/>
      <c r="G416" s="88"/>
      <c r="H416" s="88"/>
      <c r="I416" s="88"/>
      <c r="J416" s="88"/>
      <c r="K416" s="88"/>
      <c r="L416" s="88"/>
      <c r="M416" s="88"/>
      <c r="N416" s="88"/>
      <c r="O416" s="88"/>
      <c r="P416" s="88"/>
      <c r="Q416" s="88"/>
      <c r="R416" s="88"/>
      <c r="S416" s="88"/>
      <c r="T416" s="88"/>
      <c r="U416" s="88"/>
      <c r="V416" s="88"/>
      <c r="W416" s="88"/>
      <c r="X416" s="88"/>
      <c r="Y416" s="88"/>
      <c r="Z416" s="88"/>
      <c r="AA416" s="88"/>
      <c r="AB416" s="90"/>
      <c r="AC416" s="90"/>
      <c r="AD416" s="90"/>
      <c r="AE416" s="90"/>
      <c r="AF416" s="90"/>
      <c r="AG416" s="90"/>
      <c r="AH416" s="90"/>
      <c r="AI416" s="90"/>
      <c r="AJ416" s="90"/>
      <c r="AK416" s="90"/>
      <c r="AL416" s="90"/>
      <c r="AM416" s="90"/>
      <c r="AN416" s="90"/>
      <c r="AO416" s="90"/>
      <c r="AP416" s="90"/>
      <c r="AQ416" s="90"/>
      <c r="AR416" s="90"/>
      <c r="AS416" s="90"/>
      <c r="AT416" s="90"/>
      <c r="AU416" s="90"/>
      <c r="AV416" s="90"/>
      <c r="AW416" s="90"/>
      <c r="AX416" s="90"/>
      <c r="AY416" s="90"/>
      <c r="AZ416" s="90"/>
      <c r="BA416" s="90"/>
      <c r="BB416" s="90"/>
      <c r="BC416" s="90"/>
      <c r="BD416" s="90"/>
      <c r="BE416" s="90"/>
      <c r="BF416" s="90"/>
      <c r="BG416" s="90"/>
      <c r="BH416" s="90"/>
      <c r="BI416" s="90"/>
      <c r="BJ416" s="90"/>
      <c r="BK416" s="90"/>
      <c r="BL416" s="90"/>
      <c r="BM416" s="90"/>
      <c r="BN416" s="90"/>
      <c r="BO416" s="90"/>
      <c r="BP416" s="90"/>
      <c r="BQ416" s="90"/>
      <c r="BR416" s="90"/>
      <c r="BS416" s="90"/>
      <c r="BT416" s="90"/>
    </row>
    <row r="417" spans="1:72" ht="20.100000000000001" customHeight="1">
      <c r="A417" s="39" t="s">
        <v>224</v>
      </c>
      <c r="B417" s="42"/>
      <c r="C417" s="42"/>
      <c r="D417" s="88"/>
      <c r="E417" s="88"/>
      <c r="F417" s="88"/>
      <c r="G417" s="88"/>
    </row>
    <row r="418" spans="1:72" ht="37.5" customHeight="1" thickBot="1">
      <c r="A418" s="3" t="s">
        <v>3</v>
      </c>
      <c r="B418" s="99"/>
      <c r="C418" s="100"/>
      <c r="D418" s="324" t="s">
        <v>405</v>
      </c>
      <c r="E418" s="324" t="s">
        <v>406</v>
      </c>
      <c r="F418" s="324" t="s">
        <v>407</v>
      </c>
      <c r="G418" s="324" t="s">
        <v>408</v>
      </c>
      <c r="H418" s="324" t="s">
        <v>409</v>
      </c>
      <c r="I418" s="324" t="s">
        <v>410</v>
      </c>
      <c r="J418" s="324" t="s">
        <v>411</v>
      </c>
      <c r="K418" s="324" t="s">
        <v>412</v>
      </c>
      <c r="L418" s="324" t="s">
        <v>413</v>
      </c>
      <c r="M418" s="324" t="s">
        <v>414</v>
      </c>
      <c r="N418" s="324" t="s">
        <v>415</v>
      </c>
      <c r="O418" s="324" t="s">
        <v>416</v>
      </c>
      <c r="P418" s="324" t="s">
        <v>417</v>
      </c>
      <c r="Q418" s="324" t="s">
        <v>418</v>
      </c>
      <c r="R418" s="324" t="s">
        <v>419</v>
      </c>
      <c r="S418" s="324" t="s">
        <v>420</v>
      </c>
      <c r="T418" s="324" t="s">
        <v>421</v>
      </c>
      <c r="U418" s="324" t="s">
        <v>422</v>
      </c>
      <c r="V418" s="324" t="s">
        <v>423</v>
      </c>
      <c r="W418" s="324" t="s">
        <v>424</v>
      </c>
      <c r="X418" s="324" t="s">
        <v>425</v>
      </c>
      <c r="Y418" s="324" t="s">
        <v>426</v>
      </c>
      <c r="Z418" s="324" t="s">
        <v>427</v>
      </c>
      <c r="AA418" s="324" t="s">
        <v>428</v>
      </c>
    </row>
    <row r="419" spans="1:72" s="39" customFormat="1" ht="20.100000000000001" customHeight="1">
      <c r="A419" s="40" t="s">
        <v>0</v>
      </c>
      <c r="B419" s="40"/>
      <c r="C419" s="40"/>
      <c r="D419" s="88">
        <v>26</v>
      </c>
      <c r="E419" s="88">
        <v>43</v>
      </c>
      <c r="F419" s="88">
        <v>48</v>
      </c>
      <c r="G419" s="88">
        <v>62</v>
      </c>
      <c r="H419" s="88">
        <v>35</v>
      </c>
      <c r="I419" s="88">
        <v>37</v>
      </c>
      <c r="J419" s="88">
        <v>65</v>
      </c>
      <c r="K419" s="88">
        <v>59</v>
      </c>
      <c r="L419" s="88">
        <v>28</v>
      </c>
      <c r="M419" s="88">
        <v>37</v>
      </c>
      <c r="N419" s="88">
        <v>52</v>
      </c>
      <c r="O419" s="88">
        <v>70</v>
      </c>
      <c r="P419" s="253">
        <v>25</v>
      </c>
      <c r="Q419" s="253">
        <v>50</v>
      </c>
      <c r="R419" s="253">
        <v>44</v>
      </c>
      <c r="S419" s="253">
        <v>78</v>
      </c>
      <c r="T419" s="253">
        <v>24</v>
      </c>
      <c r="U419" s="253">
        <v>40</v>
      </c>
      <c r="V419" s="253">
        <v>56</v>
      </c>
      <c r="W419" s="253">
        <v>53</v>
      </c>
      <c r="X419" s="253">
        <v>47</v>
      </c>
      <c r="Y419" s="253">
        <v>45</v>
      </c>
      <c r="Z419" s="253">
        <v>68</v>
      </c>
      <c r="AA419" s="253">
        <v>88</v>
      </c>
      <c r="AB419" s="90"/>
      <c r="AC419" s="90"/>
      <c r="AD419" s="90"/>
      <c r="AE419" s="90"/>
      <c r="AF419" s="90"/>
      <c r="AG419" s="90"/>
      <c r="AH419" s="90"/>
      <c r="AI419" s="90"/>
      <c r="AJ419" s="90"/>
      <c r="AK419" s="90"/>
      <c r="AL419" s="90"/>
      <c r="AM419" s="90"/>
      <c r="AN419" s="90"/>
      <c r="AO419" s="90"/>
      <c r="AP419" s="90"/>
      <c r="AQ419" s="90"/>
      <c r="AR419" s="90"/>
      <c r="AS419" s="90"/>
      <c r="AT419" s="90"/>
      <c r="AU419" s="90"/>
      <c r="AV419" s="90"/>
      <c r="AW419" s="90"/>
      <c r="AX419" s="90"/>
      <c r="AY419" s="90"/>
      <c r="AZ419" s="90"/>
      <c r="BA419" s="90"/>
      <c r="BB419" s="90"/>
      <c r="BC419" s="90"/>
      <c r="BD419" s="90"/>
      <c r="BE419" s="90"/>
      <c r="BF419" s="90"/>
      <c r="BG419" s="90"/>
      <c r="BH419" s="90"/>
      <c r="BI419" s="90"/>
      <c r="BJ419" s="90"/>
      <c r="BK419" s="90"/>
      <c r="BL419" s="90"/>
      <c r="BM419" s="90"/>
      <c r="BN419" s="90"/>
      <c r="BO419" s="90"/>
      <c r="BP419" s="90"/>
      <c r="BQ419" s="90"/>
      <c r="BR419" s="90"/>
      <c r="BS419" s="90"/>
      <c r="BT419" s="90"/>
    </row>
    <row r="420" spans="1:72" ht="20.100000000000001" customHeight="1">
      <c r="A420" s="40" t="s">
        <v>221</v>
      </c>
      <c r="D420" s="88">
        <v>71</v>
      </c>
      <c r="E420" s="88">
        <v>98</v>
      </c>
      <c r="F420" s="88">
        <v>125</v>
      </c>
      <c r="G420" s="88">
        <v>141</v>
      </c>
      <c r="H420" s="88">
        <v>58</v>
      </c>
      <c r="I420" s="88">
        <v>71</v>
      </c>
      <c r="J420" s="88">
        <v>105</v>
      </c>
      <c r="K420" s="88">
        <v>106</v>
      </c>
      <c r="L420" s="88">
        <v>45</v>
      </c>
      <c r="M420" s="88">
        <v>69</v>
      </c>
      <c r="N420" s="88">
        <v>84</v>
      </c>
      <c r="O420" s="88">
        <v>87</v>
      </c>
      <c r="P420" s="253">
        <v>40</v>
      </c>
      <c r="Q420" s="253">
        <v>53</v>
      </c>
      <c r="R420" s="253">
        <v>41</v>
      </c>
      <c r="S420" s="253">
        <v>67</v>
      </c>
      <c r="T420" s="253">
        <v>32</v>
      </c>
      <c r="U420" s="253">
        <v>42</v>
      </c>
      <c r="V420" s="253">
        <v>32</v>
      </c>
      <c r="W420" s="253">
        <v>47</v>
      </c>
      <c r="X420" s="253">
        <v>10</v>
      </c>
      <c r="Y420" s="253">
        <v>9</v>
      </c>
      <c r="Z420" s="253">
        <v>10</v>
      </c>
      <c r="AA420" s="253">
        <v>24</v>
      </c>
    </row>
    <row r="421" spans="1:72" s="39" customFormat="1" ht="20.100000000000001" customHeight="1">
      <c r="A421" s="40" t="s">
        <v>845</v>
      </c>
      <c r="B421" s="40"/>
      <c r="C421" s="40"/>
      <c r="D421" s="88">
        <v>33</v>
      </c>
      <c r="E421" s="88">
        <v>26</v>
      </c>
      <c r="F421" s="88">
        <v>37</v>
      </c>
      <c r="G421" s="88">
        <v>26</v>
      </c>
      <c r="H421" s="88">
        <v>13</v>
      </c>
      <c r="I421" s="88">
        <v>14</v>
      </c>
      <c r="J421" s="88">
        <v>30</v>
      </c>
      <c r="K421" s="88">
        <v>30</v>
      </c>
      <c r="L421" s="88">
        <v>11</v>
      </c>
      <c r="M421" s="88">
        <v>22</v>
      </c>
      <c r="N421" s="88">
        <v>33</v>
      </c>
      <c r="O421" s="88">
        <v>39</v>
      </c>
      <c r="P421" s="253">
        <v>15</v>
      </c>
      <c r="Q421" s="253">
        <v>17</v>
      </c>
      <c r="R421" s="253">
        <v>34</v>
      </c>
      <c r="S421" s="253">
        <v>42</v>
      </c>
      <c r="T421" s="253">
        <v>21</v>
      </c>
      <c r="U421" s="253">
        <v>34</v>
      </c>
      <c r="V421" s="253">
        <v>47</v>
      </c>
      <c r="W421" s="253">
        <v>68</v>
      </c>
      <c r="X421" s="253">
        <v>27</v>
      </c>
      <c r="Y421" s="253">
        <v>49</v>
      </c>
      <c r="Z421" s="253">
        <v>65</v>
      </c>
      <c r="AA421" s="253">
        <v>68</v>
      </c>
      <c r="AB421" s="90"/>
      <c r="AC421" s="90"/>
      <c r="AD421" s="90"/>
      <c r="AE421" s="90"/>
      <c r="AF421" s="90"/>
      <c r="AG421" s="90"/>
      <c r="AH421" s="90"/>
      <c r="AI421" s="90"/>
      <c r="AJ421" s="90"/>
      <c r="AK421" s="90"/>
      <c r="AL421" s="90"/>
      <c r="AM421" s="90"/>
      <c r="AN421" s="90"/>
      <c r="AO421" s="90"/>
      <c r="AP421" s="90"/>
      <c r="AQ421" s="90"/>
      <c r="AR421" s="90"/>
      <c r="AS421" s="90"/>
      <c r="AT421" s="90"/>
      <c r="AU421" s="90"/>
      <c r="AV421" s="90"/>
      <c r="AW421" s="90"/>
      <c r="AX421" s="90"/>
      <c r="AY421" s="90"/>
      <c r="AZ421" s="90"/>
      <c r="BA421" s="90"/>
      <c r="BB421" s="90"/>
      <c r="BC421" s="90"/>
      <c r="BD421" s="90"/>
      <c r="BE421" s="90"/>
      <c r="BF421" s="90"/>
      <c r="BG421" s="90"/>
      <c r="BH421" s="90"/>
      <c r="BI421" s="90"/>
      <c r="BJ421" s="90"/>
      <c r="BK421" s="90"/>
      <c r="BL421" s="90"/>
      <c r="BM421" s="90"/>
      <c r="BN421" s="90"/>
      <c r="BO421" s="90"/>
      <c r="BP421" s="90"/>
      <c r="BQ421" s="90"/>
      <c r="BR421" s="90"/>
      <c r="BS421" s="90"/>
      <c r="BT421" s="90"/>
    </row>
    <row r="422" spans="1:72" s="39" customFormat="1" ht="20.100000000000001" customHeight="1">
      <c r="A422" s="40" t="s">
        <v>1</v>
      </c>
      <c r="B422" s="40"/>
      <c r="C422" s="40"/>
      <c r="D422" s="88"/>
      <c r="E422" s="88"/>
      <c r="F422" s="88"/>
      <c r="G422" s="88"/>
      <c r="H422" s="88"/>
      <c r="I422" s="88"/>
      <c r="J422" s="88"/>
      <c r="K422" s="88"/>
      <c r="L422" s="88"/>
      <c r="M422" s="88"/>
      <c r="N422" s="88"/>
      <c r="O422" s="88"/>
      <c r="P422" s="253">
        <v>0</v>
      </c>
      <c r="Q422" s="253">
        <v>0</v>
      </c>
      <c r="R422" s="253">
        <v>1</v>
      </c>
      <c r="S422" s="253">
        <v>2</v>
      </c>
      <c r="T422" s="253">
        <v>2</v>
      </c>
      <c r="U422" s="253">
        <v>1</v>
      </c>
      <c r="V422" s="253">
        <v>2</v>
      </c>
      <c r="W422" s="253">
        <v>3</v>
      </c>
      <c r="X422" s="253">
        <v>10</v>
      </c>
      <c r="Y422" s="253">
        <v>12</v>
      </c>
      <c r="Z422" s="253">
        <v>12</v>
      </c>
      <c r="AA422" s="253">
        <v>14</v>
      </c>
      <c r="AB422" s="90"/>
      <c r="AC422" s="90"/>
      <c r="AD422" s="90"/>
      <c r="AE422" s="90"/>
      <c r="AF422" s="90"/>
      <c r="AG422" s="90"/>
      <c r="AH422" s="90"/>
      <c r="AI422" s="90"/>
      <c r="AJ422" s="90"/>
      <c r="AK422" s="90"/>
      <c r="AL422" s="90"/>
      <c r="AM422" s="90"/>
      <c r="AN422" s="90"/>
      <c r="AO422" s="90"/>
      <c r="AP422" s="90"/>
      <c r="AQ422" s="90"/>
      <c r="AR422" s="90"/>
      <c r="AS422" s="90"/>
      <c r="AT422" s="90"/>
      <c r="AU422" s="90"/>
      <c r="AV422" s="90"/>
      <c r="AW422" s="90"/>
      <c r="AX422" s="90"/>
      <c r="AY422" s="90"/>
      <c r="AZ422" s="90"/>
      <c r="BA422" s="90"/>
      <c r="BB422" s="90"/>
      <c r="BC422" s="90"/>
      <c r="BD422" s="90"/>
      <c r="BE422" s="90"/>
      <c r="BF422" s="90"/>
      <c r="BG422" s="90"/>
      <c r="BH422" s="90"/>
      <c r="BI422" s="90"/>
      <c r="BJ422" s="90"/>
      <c r="BK422" s="90"/>
      <c r="BL422" s="90"/>
      <c r="BM422" s="90"/>
      <c r="BN422" s="90"/>
      <c r="BO422" s="90"/>
      <c r="BP422" s="90"/>
      <c r="BQ422" s="90"/>
      <c r="BR422" s="90"/>
      <c r="BS422" s="90"/>
      <c r="BT422" s="90"/>
    </row>
    <row r="423" spans="1:72" ht="20.100000000000001" customHeight="1">
      <c r="A423" s="107" t="s">
        <v>203</v>
      </c>
      <c r="B423" s="107"/>
      <c r="C423" s="107"/>
      <c r="D423" s="88">
        <v>1</v>
      </c>
      <c r="E423" s="88">
        <v>2</v>
      </c>
      <c r="F423" s="88">
        <v>3</v>
      </c>
      <c r="G423" s="88">
        <v>8</v>
      </c>
      <c r="H423" s="88">
        <v>3</v>
      </c>
      <c r="I423" s="88">
        <v>-3</v>
      </c>
      <c r="J423" s="88">
        <v>5</v>
      </c>
      <c r="K423" s="88">
        <v>-2</v>
      </c>
      <c r="L423" s="88">
        <v>1</v>
      </c>
      <c r="M423" s="88">
        <v>2</v>
      </c>
      <c r="N423" s="88">
        <v>1</v>
      </c>
      <c r="O423" s="88">
        <v>2</v>
      </c>
      <c r="P423" s="334">
        <v>2</v>
      </c>
      <c r="Q423" s="334">
        <v>13</v>
      </c>
      <c r="R423" s="334">
        <v>22</v>
      </c>
      <c r="S423" s="334">
        <v>46</v>
      </c>
      <c r="T423" s="253">
        <v>94</v>
      </c>
      <c r="U423" s="253">
        <v>19</v>
      </c>
      <c r="V423" s="253">
        <v>37</v>
      </c>
      <c r="W423" s="253">
        <v>36</v>
      </c>
      <c r="X423" s="253">
        <v>9</v>
      </c>
      <c r="Y423" s="253">
        <v>7</v>
      </c>
      <c r="Z423" s="253">
        <v>5</v>
      </c>
      <c r="AA423" s="253">
        <v>5</v>
      </c>
    </row>
    <row r="424" spans="1:72" ht="20.100000000000001" customHeight="1" thickBot="1">
      <c r="A424" s="116" t="s">
        <v>206</v>
      </c>
      <c r="B424" s="116"/>
      <c r="C424" s="116"/>
      <c r="D424" s="338">
        <f>SUM(D419:D423)</f>
        <v>131</v>
      </c>
      <c r="E424" s="338">
        <f>SUM(E419:E423)</f>
        <v>169</v>
      </c>
      <c r="F424" s="338">
        <f>SUM(F419:F423)</f>
        <v>213</v>
      </c>
      <c r="G424" s="338">
        <f>SUM(G419:G423)</f>
        <v>237</v>
      </c>
      <c r="H424" s="338">
        <v>110</v>
      </c>
      <c r="I424" s="338">
        <v>118</v>
      </c>
      <c r="J424" s="338">
        <v>205</v>
      </c>
      <c r="K424" s="338">
        <v>194</v>
      </c>
      <c r="L424" s="338">
        <v>85</v>
      </c>
      <c r="M424" s="338">
        <v>129</v>
      </c>
      <c r="N424" s="338">
        <v>170</v>
      </c>
      <c r="O424" s="338">
        <v>197</v>
      </c>
      <c r="P424" s="338">
        <v>82</v>
      </c>
      <c r="Q424" s="338">
        <v>133</v>
      </c>
      <c r="R424" s="338">
        <v>141</v>
      </c>
      <c r="S424" s="338">
        <v>235</v>
      </c>
      <c r="T424" s="338">
        <v>172</v>
      </c>
      <c r="U424" s="338">
        <v>136</v>
      </c>
      <c r="V424" s="338">
        <v>174</v>
      </c>
      <c r="W424" s="338">
        <v>208</v>
      </c>
      <c r="X424" s="338">
        <v>103</v>
      </c>
      <c r="Y424" s="338">
        <v>122</v>
      </c>
      <c r="Z424" s="338">
        <v>160</v>
      </c>
      <c r="AA424" s="338">
        <v>200</v>
      </c>
    </row>
    <row r="425" spans="1:72" ht="20.100000000000001" customHeight="1" thickTop="1">
      <c r="A425" s="107" t="s">
        <v>843</v>
      </c>
      <c r="B425" s="107"/>
      <c r="C425" s="107"/>
      <c r="D425" s="334">
        <v>49</v>
      </c>
      <c r="E425" s="334">
        <v>59</v>
      </c>
      <c r="F425" s="334">
        <v>56</v>
      </c>
      <c r="G425" s="334">
        <v>91</v>
      </c>
      <c r="H425" s="334">
        <v>25</v>
      </c>
      <c r="I425" s="334">
        <v>35</v>
      </c>
      <c r="J425" s="334">
        <v>29</v>
      </c>
      <c r="K425" s="334">
        <v>58</v>
      </c>
      <c r="L425" s="334">
        <v>20</v>
      </c>
      <c r="M425" s="334">
        <v>25</v>
      </c>
      <c r="N425" s="334" t="s">
        <v>68</v>
      </c>
      <c r="O425" s="334" t="s">
        <v>68</v>
      </c>
      <c r="P425" s="334" t="s">
        <v>68</v>
      </c>
      <c r="Q425" s="334" t="s">
        <v>68</v>
      </c>
      <c r="R425" s="334" t="s">
        <v>68</v>
      </c>
      <c r="S425" s="334" t="s">
        <v>68</v>
      </c>
      <c r="T425" s="334" t="s">
        <v>68</v>
      </c>
      <c r="U425" s="334" t="s">
        <v>68</v>
      </c>
      <c r="V425" s="334" t="s">
        <v>68</v>
      </c>
      <c r="W425" s="334" t="s">
        <v>68</v>
      </c>
      <c r="X425" s="334" t="s">
        <v>68</v>
      </c>
      <c r="Y425" s="334" t="s">
        <v>68</v>
      </c>
      <c r="Z425" s="334" t="s">
        <v>68</v>
      </c>
      <c r="AA425" s="334" t="s">
        <v>68</v>
      </c>
    </row>
    <row r="426" spans="1:72" ht="20.100000000000001" customHeight="1" thickBot="1">
      <c r="A426" s="116" t="s">
        <v>223</v>
      </c>
      <c r="B426" s="294"/>
      <c r="C426" s="295"/>
      <c r="D426" s="338">
        <v>181</v>
      </c>
      <c r="E426" s="338">
        <v>227</v>
      </c>
      <c r="F426" s="338">
        <v>269</v>
      </c>
      <c r="G426" s="338">
        <v>328</v>
      </c>
      <c r="H426" s="338">
        <v>134</v>
      </c>
      <c r="I426" s="338">
        <v>153</v>
      </c>
      <c r="J426" s="338">
        <v>234</v>
      </c>
      <c r="K426" s="338">
        <v>252</v>
      </c>
      <c r="L426" s="338">
        <v>105</v>
      </c>
      <c r="M426" s="338">
        <v>154</v>
      </c>
      <c r="N426" s="338">
        <v>170</v>
      </c>
      <c r="O426" s="338">
        <v>197</v>
      </c>
      <c r="P426" s="338">
        <v>82</v>
      </c>
      <c r="Q426" s="338">
        <v>133</v>
      </c>
      <c r="R426" s="338">
        <v>141</v>
      </c>
      <c r="S426" s="338">
        <v>235</v>
      </c>
      <c r="T426" s="338">
        <v>172</v>
      </c>
      <c r="U426" s="338">
        <v>136</v>
      </c>
      <c r="V426" s="338">
        <v>174</v>
      </c>
      <c r="W426" s="338">
        <v>208</v>
      </c>
      <c r="X426" s="338">
        <v>103</v>
      </c>
      <c r="Y426" s="338">
        <v>122</v>
      </c>
      <c r="Z426" s="338">
        <v>160</v>
      </c>
      <c r="AA426" s="338">
        <v>200</v>
      </c>
    </row>
    <row r="427" spans="1:72" ht="10.15" customHeight="1" thickTop="1">
      <c r="A427" s="39"/>
      <c r="B427" s="293"/>
      <c r="C427" s="42"/>
      <c r="D427" s="253"/>
      <c r="E427" s="253"/>
      <c r="F427" s="253"/>
      <c r="G427" s="253"/>
      <c r="H427" s="253"/>
      <c r="I427" s="253"/>
      <c r="J427" s="253"/>
      <c r="K427" s="253"/>
      <c r="L427" s="253"/>
      <c r="M427" s="253"/>
      <c r="N427" s="253"/>
      <c r="O427" s="253"/>
      <c r="P427" s="253"/>
      <c r="Q427" s="253"/>
      <c r="R427" s="253"/>
      <c r="S427" s="253"/>
      <c r="T427" s="253"/>
      <c r="U427" s="253"/>
      <c r="V427" s="253"/>
      <c r="W427" s="253"/>
      <c r="X427" s="253"/>
      <c r="Y427" s="253"/>
      <c r="Z427" s="253"/>
      <c r="AA427" s="253"/>
    </row>
    <row r="428" spans="1:72" ht="20.100000000000001" customHeight="1">
      <c r="A428" s="40" t="s">
        <v>978</v>
      </c>
      <c r="B428" s="39"/>
      <c r="C428" s="39"/>
      <c r="D428" s="88">
        <v>23</v>
      </c>
      <c r="E428" s="88">
        <v>12</v>
      </c>
      <c r="F428" s="88">
        <v>13</v>
      </c>
      <c r="G428" s="88">
        <v>12</v>
      </c>
      <c r="H428" s="88">
        <v>10</v>
      </c>
      <c r="I428" s="88">
        <v>12</v>
      </c>
      <c r="J428" s="88">
        <v>14</v>
      </c>
      <c r="K428" s="88">
        <v>12</v>
      </c>
      <c r="L428" s="88">
        <v>10</v>
      </c>
      <c r="M428" s="88">
        <v>14</v>
      </c>
      <c r="N428" s="88">
        <v>11</v>
      </c>
      <c r="O428" s="88">
        <v>9</v>
      </c>
      <c r="P428" s="88">
        <v>4</v>
      </c>
      <c r="Q428" s="88">
        <v>2</v>
      </c>
      <c r="R428" s="88">
        <v>4</v>
      </c>
      <c r="S428" s="88">
        <v>6</v>
      </c>
      <c r="T428" s="88">
        <v>4</v>
      </c>
      <c r="U428" s="88">
        <v>4</v>
      </c>
      <c r="V428" s="88">
        <v>3</v>
      </c>
      <c r="W428" s="88">
        <v>4</v>
      </c>
      <c r="X428" s="88">
        <v>1</v>
      </c>
      <c r="Y428" s="88">
        <v>2</v>
      </c>
      <c r="Z428" s="88">
        <v>4</v>
      </c>
      <c r="AA428" s="88">
        <v>3</v>
      </c>
    </row>
    <row r="429" spans="1:72" s="39" customFormat="1" ht="10.15" customHeight="1">
      <c r="D429" s="88"/>
      <c r="E429" s="88"/>
      <c r="F429" s="88"/>
      <c r="G429" s="88"/>
      <c r="H429" s="88"/>
      <c r="I429" s="88"/>
      <c r="J429" s="88"/>
      <c r="K429" s="88"/>
      <c r="L429" s="88"/>
      <c r="M429" s="88"/>
      <c r="N429" s="88"/>
      <c r="O429" s="88"/>
      <c r="P429" s="88"/>
      <c r="Q429" s="88"/>
      <c r="R429" s="88"/>
      <c r="S429" s="88"/>
      <c r="T429" s="88"/>
      <c r="U429" s="88"/>
      <c r="V429" s="88"/>
      <c r="W429" s="88"/>
      <c r="X429" s="88"/>
      <c r="Y429" s="88"/>
      <c r="Z429" s="88"/>
      <c r="AA429" s="88"/>
      <c r="AB429" s="90"/>
      <c r="AC429" s="90"/>
      <c r="AD429" s="90"/>
      <c r="AE429" s="90"/>
      <c r="AF429" s="90"/>
      <c r="AG429" s="90"/>
      <c r="AH429" s="90"/>
      <c r="AI429" s="90"/>
      <c r="AJ429" s="90"/>
      <c r="AK429" s="90"/>
      <c r="AL429" s="90"/>
      <c r="AM429" s="90"/>
      <c r="AN429" s="90"/>
      <c r="AO429" s="90"/>
      <c r="AP429" s="90"/>
      <c r="AQ429" s="90"/>
      <c r="AR429" s="90"/>
      <c r="AS429" s="90"/>
      <c r="AT429" s="90"/>
      <c r="AU429" s="90"/>
      <c r="AV429" s="90"/>
      <c r="AW429" s="90"/>
      <c r="AX429" s="90"/>
      <c r="AY429" s="90"/>
      <c r="AZ429" s="90"/>
      <c r="BA429" s="90"/>
      <c r="BB429" s="90"/>
      <c r="BC429" s="90"/>
      <c r="BD429" s="90"/>
      <c r="BE429" s="90"/>
      <c r="BF429" s="90"/>
      <c r="BG429" s="90"/>
      <c r="BH429" s="90"/>
      <c r="BI429" s="90"/>
      <c r="BJ429" s="90"/>
      <c r="BK429" s="90"/>
      <c r="BL429" s="90"/>
      <c r="BM429" s="90"/>
      <c r="BN429" s="90"/>
      <c r="BO429" s="90"/>
      <c r="BP429" s="90"/>
      <c r="BQ429" s="90"/>
      <c r="BR429" s="90"/>
      <c r="BS429" s="90"/>
      <c r="BT429" s="90"/>
    </row>
    <row r="430" spans="1:72" s="39" customFormat="1" ht="20.100000000000001" customHeight="1">
      <c r="D430" s="88"/>
      <c r="E430" s="88"/>
      <c r="F430" s="88"/>
      <c r="G430" s="88"/>
      <c r="H430" s="88"/>
      <c r="I430" s="88"/>
      <c r="J430" s="88"/>
      <c r="K430" s="88"/>
      <c r="L430" s="88"/>
      <c r="M430" s="88"/>
      <c r="N430" s="88"/>
      <c r="O430" s="88"/>
      <c r="P430" s="88"/>
      <c r="Q430" s="88"/>
      <c r="R430" s="88"/>
      <c r="S430" s="88"/>
      <c r="T430" s="88"/>
      <c r="U430" s="88"/>
      <c r="V430" s="88"/>
      <c r="W430" s="88"/>
      <c r="X430" s="88"/>
      <c r="Y430" s="88"/>
      <c r="Z430" s="88"/>
      <c r="AA430" s="88"/>
      <c r="AB430" s="90"/>
      <c r="AC430" s="90"/>
      <c r="AD430" s="90"/>
      <c r="AE430" s="90"/>
      <c r="AF430" s="90"/>
      <c r="AG430" s="90"/>
      <c r="AH430" s="90"/>
      <c r="AI430" s="90"/>
      <c r="AJ430" s="90"/>
      <c r="AK430" s="90"/>
      <c r="AL430" s="90"/>
      <c r="AM430" s="90"/>
      <c r="AN430" s="90"/>
      <c r="AO430" s="90"/>
      <c r="AP430" s="90"/>
      <c r="AQ430" s="90"/>
      <c r="AR430" s="90"/>
      <c r="AS430" s="90"/>
      <c r="AT430" s="90"/>
      <c r="AU430" s="90"/>
      <c r="AV430" s="90"/>
      <c r="AW430" s="90"/>
      <c r="AX430" s="90"/>
      <c r="AY430" s="90"/>
      <c r="AZ430" s="90"/>
      <c r="BA430" s="90"/>
      <c r="BB430" s="90"/>
      <c r="BC430" s="90"/>
      <c r="BD430" s="90"/>
      <c r="BE430" s="90"/>
      <c r="BF430" s="90"/>
      <c r="BG430" s="90"/>
      <c r="BH430" s="90"/>
      <c r="BI430" s="90"/>
      <c r="BJ430" s="90"/>
      <c r="BK430" s="90"/>
      <c r="BL430" s="90"/>
      <c r="BM430" s="90"/>
      <c r="BN430" s="90"/>
      <c r="BO430" s="90"/>
      <c r="BP430" s="90"/>
      <c r="BQ430" s="90"/>
      <c r="BR430" s="90"/>
      <c r="BS430" s="90"/>
      <c r="BT430" s="90"/>
    </row>
    <row r="431" spans="1:72" ht="20.100000000000001" customHeight="1">
      <c r="A431" s="39" t="s">
        <v>225</v>
      </c>
      <c r="B431" s="42"/>
      <c r="C431" s="42"/>
      <c r="D431" s="88"/>
      <c r="E431" s="88"/>
      <c r="F431" s="88"/>
      <c r="G431" s="88"/>
    </row>
    <row r="432" spans="1:72" ht="37.5" customHeight="1" thickBot="1">
      <c r="A432" s="3" t="s">
        <v>3</v>
      </c>
      <c r="B432" s="99"/>
      <c r="C432" s="100"/>
      <c r="D432" s="324" t="s">
        <v>405</v>
      </c>
      <c r="E432" s="324" t="s">
        <v>406</v>
      </c>
      <c r="F432" s="324" t="s">
        <v>407</v>
      </c>
      <c r="G432" s="324" t="s">
        <v>408</v>
      </c>
      <c r="H432" s="324" t="s">
        <v>409</v>
      </c>
      <c r="I432" s="324" t="s">
        <v>410</v>
      </c>
      <c r="J432" s="324" t="s">
        <v>411</v>
      </c>
      <c r="K432" s="324" t="s">
        <v>412</v>
      </c>
      <c r="L432" s="324" t="s">
        <v>413</v>
      </c>
      <c r="M432" s="324" t="s">
        <v>414</v>
      </c>
      <c r="N432" s="324" t="s">
        <v>415</v>
      </c>
      <c r="O432" s="324" t="s">
        <v>416</v>
      </c>
      <c r="P432" s="324" t="s">
        <v>417</v>
      </c>
      <c r="Q432" s="324" t="s">
        <v>418</v>
      </c>
      <c r="R432" s="324" t="s">
        <v>419</v>
      </c>
      <c r="S432" s="324" t="s">
        <v>420</v>
      </c>
      <c r="T432" s="324" t="s">
        <v>421</v>
      </c>
      <c r="U432" s="324" t="s">
        <v>422</v>
      </c>
      <c r="V432" s="324" t="s">
        <v>423</v>
      </c>
      <c r="W432" s="324" t="s">
        <v>424</v>
      </c>
      <c r="X432" s="324" t="s">
        <v>425</v>
      </c>
      <c r="Y432" s="324" t="s">
        <v>426</v>
      </c>
      <c r="Z432" s="324" t="s">
        <v>427</v>
      </c>
      <c r="AA432" s="324" t="s">
        <v>428</v>
      </c>
    </row>
    <row r="433" spans="1:72" s="39" customFormat="1" ht="20.100000000000001" customHeight="1">
      <c r="A433" s="40" t="s">
        <v>0</v>
      </c>
      <c r="B433" s="40"/>
      <c r="C433" s="40"/>
      <c r="D433" s="253">
        <v>0</v>
      </c>
      <c r="E433" s="253">
        <v>1</v>
      </c>
      <c r="F433" s="253">
        <v>0</v>
      </c>
      <c r="G433" s="253">
        <v>1</v>
      </c>
      <c r="H433" s="253">
        <v>0</v>
      </c>
      <c r="I433" s="253">
        <v>0</v>
      </c>
      <c r="J433" s="253">
        <v>1</v>
      </c>
      <c r="K433" s="253">
        <v>1</v>
      </c>
      <c r="L433" s="253">
        <v>0</v>
      </c>
      <c r="M433" s="253">
        <v>5</v>
      </c>
      <c r="N433" s="253">
        <v>0</v>
      </c>
      <c r="O433" s="253">
        <v>11</v>
      </c>
      <c r="P433" s="253">
        <v>2</v>
      </c>
      <c r="Q433" s="253">
        <v>0</v>
      </c>
      <c r="R433" s="253">
        <v>2</v>
      </c>
      <c r="S433" s="253">
        <v>2</v>
      </c>
      <c r="T433" s="253">
        <v>0</v>
      </c>
      <c r="U433" s="253">
        <v>2</v>
      </c>
      <c r="V433" s="253">
        <v>85</v>
      </c>
      <c r="W433" s="253">
        <v>2</v>
      </c>
      <c r="X433" s="253">
        <v>0</v>
      </c>
      <c r="Y433" s="253">
        <v>6</v>
      </c>
      <c r="Z433" s="253">
        <v>4</v>
      </c>
      <c r="AA433" s="253">
        <v>4</v>
      </c>
      <c r="AB433" s="90"/>
      <c r="AC433" s="90"/>
      <c r="AD433" s="90"/>
      <c r="AE433" s="90"/>
      <c r="AF433" s="90"/>
      <c r="AG433" s="90"/>
      <c r="AH433" s="90"/>
      <c r="AI433" s="90"/>
      <c r="AJ433" s="90"/>
      <c r="AK433" s="90"/>
      <c r="AL433" s="90"/>
      <c r="AM433" s="90"/>
      <c r="AN433" s="90"/>
      <c r="AO433" s="90"/>
      <c r="AP433" s="90"/>
      <c r="AQ433" s="90"/>
      <c r="AR433" s="90"/>
      <c r="AS433" s="90"/>
      <c r="AT433" s="90"/>
      <c r="AU433" s="90"/>
      <c r="AV433" s="90"/>
      <c r="AW433" s="90"/>
      <c r="AX433" s="90"/>
      <c r="AY433" s="90"/>
      <c r="AZ433" s="90"/>
      <c r="BA433" s="90"/>
      <c r="BB433" s="90"/>
      <c r="BC433" s="90"/>
      <c r="BD433" s="90"/>
      <c r="BE433" s="90"/>
      <c r="BF433" s="90"/>
      <c r="BG433" s="90"/>
      <c r="BH433" s="90"/>
      <c r="BI433" s="90"/>
      <c r="BJ433" s="90"/>
      <c r="BK433" s="90"/>
      <c r="BL433" s="90"/>
      <c r="BM433" s="90"/>
      <c r="BN433" s="90"/>
      <c r="BO433" s="90"/>
      <c r="BP433" s="90"/>
      <c r="BQ433" s="90"/>
      <c r="BR433" s="90"/>
      <c r="BS433" s="90"/>
      <c r="BT433" s="90"/>
    </row>
    <row r="434" spans="1:72" ht="20.100000000000001" customHeight="1">
      <c r="A434" s="40" t="s">
        <v>221</v>
      </c>
      <c r="D434" s="253">
        <v>0</v>
      </c>
      <c r="E434" s="253">
        <v>0</v>
      </c>
      <c r="F434" s="253">
        <v>0</v>
      </c>
      <c r="G434" s="253">
        <v>0</v>
      </c>
      <c r="H434" s="253">
        <v>1</v>
      </c>
      <c r="I434" s="253">
        <v>26</v>
      </c>
      <c r="J434" s="253">
        <v>0</v>
      </c>
      <c r="K434" s="253">
        <v>0</v>
      </c>
      <c r="L434" s="253">
        <v>0</v>
      </c>
      <c r="M434" s="253">
        <v>0</v>
      </c>
      <c r="N434" s="253">
        <v>0</v>
      </c>
      <c r="O434" s="253">
        <v>0</v>
      </c>
      <c r="P434" s="253">
        <v>0</v>
      </c>
      <c r="Q434" s="253">
        <v>0</v>
      </c>
      <c r="R434" s="253">
        <v>0</v>
      </c>
      <c r="S434" s="253">
        <v>0</v>
      </c>
      <c r="T434" s="253">
        <v>0</v>
      </c>
      <c r="U434" s="253">
        <v>0</v>
      </c>
      <c r="V434" s="253">
        <v>5</v>
      </c>
      <c r="W434" s="253">
        <v>120</v>
      </c>
      <c r="X434" s="253">
        <v>6</v>
      </c>
      <c r="Y434" s="253">
        <v>13</v>
      </c>
      <c r="Z434" s="253">
        <v>1</v>
      </c>
      <c r="AA434" s="253">
        <v>42</v>
      </c>
    </row>
    <row r="435" spans="1:72" s="39" customFormat="1" ht="20.100000000000001" customHeight="1">
      <c r="A435" s="40" t="s">
        <v>845</v>
      </c>
      <c r="B435" s="40"/>
      <c r="C435" s="40"/>
      <c r="D435" s="253">
        <v>0</v>
      </c>
      <c r="E435" s="253">
        <v>11</v>
      </c>
      <c r="F435" s="253">
        <v>0</v>
      </c>
      <c r="G435" s="253">
        <v>0</v>
      </c>
      <c r="H435" s="253">
        <v>0</v>
      </c>
      <c r="I435" s="253">
        <v>0</v>
      </c>
      <c r="J435" s="253">
        <v>29</v>
      </c>
      <c r="K435" s="253">
        <v>8</v>
      </c>
      <c r="L435" s="253">
        <v>1</v>
      </c>
      <c r="M435" s="253">
        <v>0</v>
      </c>
      <c r="N435" s="253">
        <v>0</v>
      </c>
      <c r="O435" s="253">
        <v>22</v>
      </c>
      <c r="P435" s="253">
        <v>5</v>
      </c>
      <c r="Q435" s="253">
        <v>0</v>
      </c>
      <c r="R435" s="253">
        <v>681</v>
      </c>
      <c r="S435" s="253">
        <v>13</v>
      </c>
      <c r="T435" s="253">
        <v>0</v>
      </c>
      <c r="U435" s="253">
        <v>9</v>
      </c>
      <c r="V435" s="253">
        <v>375</v>
      </c>
      <c r="W435" s="253">
        <v>1</v>
      </c>
      <c r="X435" s="253">
        <v>2</v>
      </c>
      <c r="Y435" s="253">
        <v>6</v>
      </c>
      <c r="Z435" s="253">
        <v>8</v>
      </c>
      <c r="AA435" s="253">
        <v>17</v>
      </c>
      <c r="AB435" s="90"/>
      <c r="AC435" s="90"/>
      <c r="AD435" s="90"/>
      <c r="AE435" s="90"/>
      <c r="AF435" s="90"/>
      <c r="AG435" s="90"/>
      <c r="AH435" s="90"/>
      <c r="AI435" s="90"/>
      <c r="AJ435" s="90"/>
      <c r="AK435" s="90"/>
      <c r="AL435" s="90"/>
      <c r="AM435" s="90"/>
      <c r="AN435" s="90"/>
      <c r="AO435" s="90"/>
      <c r="AP435" s="90"/>
      <c r="AQ435" s="90"/>
      <c r="AR435" s="90"/>
      <c r="AS435" s="90"/>
      <c r="AT435" s="90"/>
      <c r="AU435" s="90"/>
      <c r="AV435" s="90"/>
      <c r="AW435" s="90"/>
      <c r="AX435" s="90"/>
      <c r="AY435" s="90"/>
      <c r="AZ435" s="90"/>
      <c r="BA435" s="90"/>
      <c r="BB435" s="90"/>
      <c r="BC435" s="90"/>
      <c r="BD435" s="90"/>
      <c r="BE435" s="90"/>
      <c r="BF435" s="90"/>
      <c r="BG435" s="90"/>
      <c r="BH435" s="90"/>
      <c r="BI435" s="90"/>
      <c r="BJ435" s="90"/>
      <c r="BK435" s="90"/>
      <c r="BL435" s="90"/>
      <c r="BM435" s="90"/>
      <c r="BN435" s="90"/>
      <c r="BO435" s="90"/>
      <c r="BP435" s="90"/>
      <c r="BQ435" s="90"/>
      <c r="BR435" s="90"/>
      <c r="BS435" s="90"/>
      <c r="BT435" s="90"/>
    </row>
    <row r="436" spans="1:72" s="39" customFormat="1" ht="20.100000000000001" customHeight="1">
      <c r="A436" s="40" t="s">
        <v>1</v>
      </c>
      <c r="B436" s="40"/>
      <c r="C436" s="40"/>
      <c r="D436" s="253"/>
      <c r="E436" s="253"/>
      <c r="F436" s="253"/>
      <c r="G436" s="253"/>
      <c r="H436" s="253"/>
      <c r="I436" s="253"/>
      <c r="J436" s="253"/>
      <c r="K436" s="253"/>
      <c r="L436" s="253"/>
      <c r="M436" s="253"/>
      <c r="N436" s="253"/>
      <c r="O436" s="253"/>
      <c r="P436" s="253">
        <v>114</v>
      </c>
      <c r="Q436" s="253">
        <v>3</v>
      </c>
      <c r="R436" s="253">
        <v>0</v>
      </c>
      <c r="S436" s="253">
        <v>0</v>
      </c>
      <c r="T436" s="253">
        <v>0</v>
      </c>
      <c r="U436" s="253">
        <v>0</v>
      </c>
      <c r="V436" s="253">
        <v>486</v>
      </c>
      <c r="W436" s="253">
        <v>0</v>
      </c>
      <c r="X436" s="253">
        <v>0</v>
      </c>
      <c r="Y436" s="253">
        <v>0</v>
      </c>
      <c r="Z436" s="253">
        <v>0</v>
      </c>
      <c r="AA436" s="253">
        <v>0</v>
      </c>
      <c r="AB436" s="90"/>
      <c r="AC436" s="90"/>
      <c r="AD436" s="90"/>
      <c r="AE436" s="90"/>
      <c r="AF436" s="90"/>
      <c r="AG436" s="90"/>
      <c r="AH436" s="90"/>
      <c r="AI436" s="90"/>
      <c r="AJ436" s="90"/>
      <c r="AK436" s="90"/>
      <c r="AL436" s="90"/>
      <c r="AM436" s="90"/>
      <c r="AN436" s="90"/>
      <c r="AO436" s="90"/>
      <c r="AP436" s="90"/>
      <c r="AQ436" s="90"/>
      <c r="AR436" s="90"/>
      <c r="AS436" s="90"/>
      <c r="AT436" s="90"/>
      <c r="AU436" s="90"/>
      <c r="AV436" s="90"/>
      <c r="AW436" s="90"/>
      <c r="AX436" s="90"/>
      <c r="AY436" s="90"/>
      <c r="AZ436" s="90"/>
      <c r="BA436" s="90"/>
      <c r="BB436" s="90"/>
      <c r="BC436" s="90"/>
      <c r="BD436" s="90"/>
      <c r="BE436" s="90"/>
      <c r="BF436" s="90"/>
      <c r="BG436" s="90"/>
      <c r="BH436" s="90"/>
      <c r="BI436" s="90"/>
      <c r="BJ436" s="90"/>
      <c r="BK436" s="90"/>
      <c r="BL436" s="90"/>
      <c r="BM436" s="90"/>
      <c r="BN436" s="90"/>
      <c r="BO436" s="90"/>
      <c r="BP436" s="90"/>
      <c r="BQ436" s="90"/>
      <c r="BR436" s="90"/>
      <c r="BS436" s="90"/>
      <c r="BT436" s="90"/>
    </row>
    <row r="437" spans="1:72" ht="20.100000000000001" customHeight="1">
      <c r="A437" s="107" t="s">
        <v>203</v>
      </c>
      <c r="B437" s="107"/>
      <c r="C437" s="107"/>
      <c r="D437" s="253">
        <v>0</v>
      </c>
      <c r="E437" s="253">
        <v>0</v>
      </c>
      <c r="F437" s="253">
        <v>0</v>
      </c>
      <c r="G437" s="253">
        <v>2</v>
      </c>
      <c r="H437" s="253">
        <v>0</v>
      </c>
      <c r="I437" s="253">
        <v>0</v>
      </c>
      <c r="J437" s="253">
        <v>3</v>
      </c>
      <c r="K437" s="253">
        <v>1</v>
      </c>
      <c r="L437" s="253">
        <v>0</v>
      </c>
      <c r="M437" s="253">
        <v>0</v>
      </c>
      <c r="N437" s="253">
        <v>0</v>
      </c>
      <c r="O437" s="253">
        <v>4</v>
      </c>
      <c r="P437" s="334">
        <v>3</v>
      </c>
      <c r="Q437" s="334">
        <v>4</v>
      </c>
      <c r="R437" s="334">
        <v>0</v>
      </c>
      <c r="S437" s="334">
        <v>14</v>
      </c>
      <c r="T437" s="253">
        <v>34</v>
      </c>
      <c r="U437" s="253">
        <v>6</v>
      </c>
      <c r="V437" s="253">
        <v>0</v>
      </c>
      <c r="W437" s="253">
        <v>0</v>
      </c>
      <c r="X437" s="253">
        <v>9</v>
      </c>
      <c r="Y437" s="253">
        <v>3721</v>
      </c>
      <c r="Z437" s="253">
        <v>143</v>
      </c>
      <c r="AA437" s="253">
        <v>104</v>
      </c>
    </row>
    <row r="438" spans="1:72" ht="20.100000000000001" customHeight="1" thickBot="1">
      <c r="A438" s="116" t="s">
        <v>206</v>
      </c>
      <c r="B438" s="116"/>
      <c r="C438" s="116"/>
      <c r="D438" s="338">
        <f>SUM(D433:D437)</f>
        <v>0</v>
      </c>
      <c r="E438" s="338">
        <f>SUM(E433:E437)</f>
        <v>12</v>
      </c>
      <c r="F438" s="338">
        <f>SUM(F433:F437)</f>
        <v>0</v>
      </c>
      <c r="G438" s="338">
        <f>SUM(G433:G437)</f>
        <v>3</v>
      </c>
      <c r="H438" s="338">
        <v>1</v>
      </c>
      <c r="I438" s="338">
        <v>26</v>
      </c>
      <c r="J438" s="338">
        <v>32</v>
      </c>
      <c r="K438" s="338">
        <v>10</v>
      </c>
      <c r="L438" s="338">
        <v>1</v>
      </c>
      <c r="M438" s="338">
        <v>5</v>
      </c>
      <c r="N438" s="338">
        <v>1</v>
      </c>
      <c r="O438" s="338">
        <v>37</v>
      </c>
      <c r="P438" s="338">
        <v>125</v>
      </c>
      <c r="Q438" s="338">
        <v>7</v>
      </c>
      <c r="R438" s="338">
        <v>683</v>
      </c>
      <c r="S438" s="338">
        <v>29</v>
      </c>
      <c r="T438" s="338">
        <v>34</v>
      </c>
      <c r="U438" s="338">
        <v>17</v>
      </c>
      <c r="V438" s="338">
        <v>950</v>
      </c>
      <c r="W438" s="338">
        <v>123</v>
      </c>
      <c r="X438" s="338">
        <v>17</v>
      </c>
      <c r="Y438" s="338">
        <v>3746</v>
      </c>
      <c r="Z438" s="338">
        <v>156</v>
      </c>
      <c r="AA438" s="338">
        <v>167</v>
      </c>
    </row>
    <row r="439" spans="1:72" ht="20.100000000000001" customHeight="1" thickTop="1">
      <c r="A439" s="107" t="s">
        <v>843</v>
      </c>
      <c r="B439" s="107"/>
      <c r="C439" s="107"/>
      <c r="D439" s="88">
        <v>0</v>
      </c>
      <c r="E439" s="88">
        <v>0</v>
      </c>
      <c r="F439" s="88">
        <v>0</v>
      </c>
      <c r="G439" s="88">
        <v>0</v>
      </c>
      <c r="H439" s="88">
        <v>0</v>
      </c>
      <c r="I439" s="88">
        <v>0</v>
      </c>
      <c r="J439" s="88">
        <v>0</v>
      </c>
      <c r="K439" s="88">
        <v>0</v>
      </c>
      <c r="L439" s="88">
        <v>0</v>
      </c>
      <c r="M439" s="88">
        <v>0</v>
      </c>
      <c r="N439" s="88">
        <v>0</v>
      </c>
      <c r="O439" s="253" t="s">
        <v>68</v>
      </c>
      <c r="P439" s="253" t="s">
        <v>68</v>
      </c>
      <c r="Q439" s="253" t="s">
        <v>68</v>
      </c>
      <c r="R439" s="253" t="s">
        <v>68</v>
      </c>
      <c r="S439" s="253" t="s">
        <v>68</v>
      </c>
      <c r="T439" s="253" t="s">
        <v>68</v>
      </c>
      <c r="U439" s="253" t="s">
        <v>68</v>
      </c>
      <c r="V439" s="253" t="s">
        <v>68</v>
      </c>
      <c r="W439" s="253" t="s">
        <v>68</v>
      </c>
      <c r="X439" s="253" t="s">
        <v>68</v>
      </c>
      <c r="Y439" s="253" t="s">
        <v>68</v>
      </c>
      <c r="Z439" s="253" t="s">
        <v>68</v>
      </c>
      <c r="AA439" s="253" t="s">
        <v>68</v>
      </c>
    </row>
    <row r="440" spans="1:72" ht="20.100000000000001" customHeight="1" thickBot="1">
      <c r="A440" s="116" t="s">
        <v>223</v>
      </c>
      <c r="B440" s="116"/>
      <c r="C440" s="116"/>
      <c r="D440" s="338">
        <v>1</v>
      </c>
      <c r="E440" s="338">
        <v>12</v>
      </c>
      <c r="F440" s="338">
        <v>0</v>
      </c>
      <c r="G440" s="338">
        <v>2</v>
      </c>
      <c r="H440" s="338">
        <v>1</v>
      </c>
      <c r="I440" s="338">
        <v>26</v>
      </c>
      <c r="J440" s="338">
        <v>32</v>
      </c>
      <c r="K440" s="338">
        <v>10</v>
      </c>
      <c r="L440" s="338">
        <v>1</v>
      </c>
      <c r="M440" s="338">
        <v>5</v>
      </c>
      <c r="N440" s="338">
        <v>1</v>
      </c>
      <c r="O440" s="338">
        <v>37</v>
      </c>
      <c r="P440" s="338">
        <v>125</v>
      </c>
      <c r="Q440" s="338">
        <v>7</v>
      </c>
      <c r="R440" s="338">
        <v>683</v>
      </c>
      <c r="S440" s="338">
        <v>29</v>
      </c>
      <c r="T440" s="338">
        <v>34</v>
      </c>
      <c r="U440" s="338">
        <v>17</v>
      </c>
      <c r="V440" s="338">
        <v>950</v>
      </c>
      <c r="W440" s="338">
        <v>123</v>
      </c>
      <c r="X440" s="338">
        <v>17</v>
      </c>
      <c r="Y440" s="338">
        <v>3746</v>
      </c>
      <c r="Z440" s="338">
        <v>156</v>
      </c>
      <c r="AA440" s="338">
        <v>167</v>
      </c>
    </row>
    <row r="441" spans="1:72" ht="10.15" customHeight="1" thickTop="1">
      <c r="A441" s="210"/>
      <c r="B441" s="39"/>
      <c r="C441" s="39"/>
      <c r="D441" s="88"/>
      <c r="E441" s="88"/>
      <c r="F441" s="88"/>
      <c r="G441" s="88"/>
    </row>
    <row r="442" spans="1:72" ht="20.100000000000001" customHeight="1">
      <c r="A442" s="210"/>
      <c r="B442" s="39"/>
      <c r="C442" s="39"/>
      <c r="D442" s="88"/>
      <c r="E442" s="88"/>
      <c r="F442" s="88"/>
      <c r="G442" s="88"/>
    </row>
    <row r="443" spans="1:72" ht="20.100000000000001" customHeight="1">
      <c r="A443" s="210"/>
      <c r="B443" s="39"/>
      <c r="C443" s="39"/>
      <c r="D443" s="88"/>
      <c r="E443" s="88"/>
      <c r="F443" s="88"/>
      <c r="G443" s="88"/>
    </row>
    <row r="444" spans="1:72" ht="20.100000000000001" customHeight="1">
      <c r="A444" s="39" t="s">
        <v>226</v>
      </c>
      <c r="B444" s="39"/>
      <c r="C444" s="39"/>
      <c r="D444" s="88"/>
      <c r="E444" s="88"/>
      <c r="F444" s="88"/>
      <c r="G444" s="88"/>
    </row>
    <row r="445" spans="1:72" ht="37.5" customHeight="1" thickBot="1">
      <c r="A445" s="3" t="s">
        <v>3</v>
      </c>
      <c r="B445" s="99"/>
      <c r="C445" s="100"/>
      <c r="D445" s="324" t="s">
        <v>405</v>
      </c>
      <c r="E445" s="324" t="s">
        <v>406</v>
      </c>
      <c r="F445" s="324" t="s">
        <v>407</v>
      </c>
      <c r="G445" s="324" t="s">
        <v>408</v>
      </c>
      <c r="H445" s="324" t="s">
        <v>409</v>
      </c>
      <c r="I445" s="324" t="s">
        <v>410</v>
      </c>
      <c r="J445" s="324" t="s">
        <v>411</v>
      </c>
      <c r="K445" s="324" t="s">
        <v>412</v>
      </c>
      <c r="L445" s="324" t="s">
        <v>413</v>
      </c>
      <c r="M445" s="324" t="s">
        <v>414</v>
      </c>
      <c r="N445" s="324" t="s">
        <v>415</v>
      </c>
      <c r="O445" s="324" t="s">
        <v>416</v>
      </c>
      <c r="P445" s="324" t="s">
        <v>417</v>
      </c>
      <c r="Q445" s="324" t="s">
        <v>418</v>
      </c>
      <c r="R445" s="324" t="s">
        <v>419</v>
      </c>
      <c r="S445" s="324" t="s">
        <v>420</v>
      </c>
      <c r="T445" s="324" t="s">
        <v>421</v>
      </c>
      <c r="U445" s="324" t="s">
        <v>422</v>
      </c>
      <c r="V445" s="324" t="s">
        <v>423</v>
      </c>
      <c r="W445" s="324" t="s">
        <v>424</v>
      </c>
      <c r="X445" s="324" t="s">
        <v>425</v>
      </c>
      <c r="Y445" s="324" t="s">
        <v>426</v>
      </c>
      <c r="Z445" s="324" t="s">
        <v>427</v>
      </c>
      <c r="AA445" s="324" t="s">
        <v>428</v>
      </c>
    </row>
    <row r="446" spans="1:72" ht="20.100000000000001" customHeight="1">
      <c r="A446" s="40" t="s">
        <v>0</v>
      </c>
      <c r="B446" s="39"/>
      <c r="C446" s="39"/>
      <c r="D446" s="253">
        <v>35</v>
      </c>
      <c r="E446" s="253">
        <v>0</v>
      </c>
      <c r="F446" s="253">
        <v>40</v>
      </c>
      <c r="G446" s="253">
        <v>4</v>
      </c>
      <c r="H446" s="253">
        <v>1</v>
      </c>
      <c r="I446" s="253">
        <v>0</v>
      </c>
      <c r="J446" s="253">
        <v>0</v>
      </c>
      <c r="K446" s="253">
        <v>66</v>
      </c>
      <c r="L446" s="253">
        <v>0</v>
      </c>
      <c r="M446" s="253">
        <v>0</v>
      </c>
      <c r="N446" s="253">
        <v>0</v>
      </c>
      <c r="O446" s="253">
        <v>0</v>
      </c>
      <c r="P446" s="253">
        <v>0</v>
      </c>
      <c r="Q446" s="253">
        <v>0</v>
      </c>
      <c r="R446" s="253">
        <v>0</v>
      </c>
      <c r="S446" s="253">
        <v>0</v>
      </c>
      <c r="T446" s="253">
        <v>0</v>
      </c>
      <c r="U446" s="253">
        <v>0</v>
      </c>
      <c r="V446" s="253">
        <v>0</v>
      </c>
      <c r="W446" s="253">
        <v>0</v>
      </c>
      <c r="X446" s="253">
        <v>0</v>
      </c>
      <c r="Y446" s="253">
        <v>160</v>
      </c>
      <c r="Z446" s="253">
        <v>0</v>
      </c>
      <c r="AA446" s="253">
        <v>0</v>
      </c>
    </row>
    <row r="447" spans="1:72" ht="20.100000000000001" customHeight="1">
      <c r="A447" s="40" t="s">
        <v>221</v>
      </c>
      <c r="B447" s="39"/>
      <c r="C447" s="39"/>
      <c r="D447" s="253">
        <v>0</v>
      </c>
      <c r="E447" s="253">
        <v>0</v>
      </c>
      <c r="F447" s="253">
        <v>0</v>
      </c>
      <c r="G447" s="253">
        <v>0</v>
      </c>
      <c r="H447" s="253">
        <v>0</v>
      </c>
      <c r="I447" s="253">
        <v>1</v>
      </c>
      <c r="J447" s="253">
        <v>0</v>
      </c>
      <c r="K447" s="253">
        <v>0</v>
      </c>
      <c r="L447" s="253">
        <v>0</v>
      </c>
      <c r="M447" s="253">
        <v>0</v>
      </c>
      <c r="N447" s="253">
        <v>0</v>
      </c>
      <c r="O447" s="253">
        <v>0</v>
      </c>
      <c r="P447" s="253">
        <v>117</v>
      </c>
      <c r="Q447" s="253">
        <v>5</v>
      </c>
      <c r="R447" s="253">
        <v>2</v>
      </c>
      <c r="S447" s="253">
        <v>3</v>
      </c>
      <c r="T447" s="253">
        <v>0</v>
      </c>
      <c r="U447" s="253">
        <v>0</v>
      </c>
      <c r="V447" s="253">
        <v>0</v>
      </c>
      <c r="W447" s="253">
        <v>0</v>
      </c>
      <c r="X447" s="253">
        <v>0</v>
      </c>
      <c r="Y447" s="253">
        <v>0</v>
      </c>
      <c r="Z447" s="253">
        <v>0</v>
      </c>
      <c r="AA447" s="253">
        <v>0</v>
      </c>
    </row>
    <row r="448" spans="1:72" ht="20.100000000000001" customHeight="1">
      <c r="A448" s="40" t="s">
        <v>845</v>
      </c>
      <c r="B448" s="39"/>
      <c r="C448" s="39"/>
      <c r="D448" s="253">
        <v>0</v>
      </c>
      <c r="E448" s="253">
        <v>0</v>
      </c>
      <c r="F448" s="253">
        <v>0</v>
      </c>
      <c r="G448" s="253">
        <v>11</v>
      </c>
      <c r="H448" s="253">
        <v>0</v>
      </c>
      <c r="I448" s="253">
        <v>135</v>
      </c>
      <c r="J448" s="253">
        <v>0</v>
      </c>
      <c r="K448" s="253">
        <v>309</v>
      </c>
      <c r="L448" s="253">
        <v>27</v>
      </c>
      <c r="M448" s="253">
        <v>0</v>
      </c>
      <c r="N448" s="253">
        <v>0</v>
      </c>
      <c r="O448" s="253">
        <v>0</v>
      </c>
      <c r="P448" s="253">
        <v>33</v>
      </c>
      <c r="Q448" s="253">
        <v>0</v>
      </c>
      <c r="R448" s="253">
        <v>0</v>
      </c>
      <c r="S448" s="253">
        <v>0</v>
      </c>
      <c r="T448" s="253">
        <v>0</v>
      </c>
      <c r="U448" s="253">
        <v>0</v>
      </c>
      <c r="V448" s="253">
        <v>0</v>
      </c>
      <c r="W448" s="253">
        <v>0</v>
      </c>
      <c r="X448" s="253">
        <v>0</v>
      </c>
      <c r="Y448" s="253">
        <v>0</v>
      </c>
      <c r="Z448" s="253">
        <v>147</v>
      </c>
      <c r="AA448" s="253">
        <v>0</v>
      </c>
    </row>
    <row r="449" spans="1:72" ht="20.100000000000001" customHeight="1">
      <c r="A449" s="40" t="s">
        <v>1</v>
      </c>
      <c r="B449" s="39"/>
      <c r="C449" s="39"/>
      <c r="D449" s="253"/>
      <c r="E449" s="253"/>
      <c r="F449" s="253"/>
      <c r="G449" s="253"/>
      <c r="H449" s="253"/>
      <c r="I449" s="253"/>
      <c r="J449" s="253"/>
      <c r="K449" s="253"/>
      <c r="L449" s="253"/>
      <c r="M449" s="253"/>
      <c r="N449" s="253"/>
      <c r="O449" s="253"/>
      <c r="P449" s="253">
        <v>0</v>
      </c>
      <c r="Q449" s="253">
        <v>1</v>
      </c>
      <c r="R449" s="253">
        <v>0</v>
      </c>
      <c r="S449" s="253">
        <v>0</v>
      </c>
      <c r="T449" s="253">
        <v>0</v>
      </c>
      <c r="U449" s="253">
        <v>0</v>
      </c>
      <c r="V449" s="253">
        <v>54</v>
      </c>
      <c r="W449" s="253">
        <v>1</v>
      </c>
      <c r="X449" s="253">
        <v>0</v>
      </c>
      <c r="Y449" s="253">
        <v>0</v>
      </c>
      <c r="Z449" s="253">
        <v>0</v>
      </c>
      <c r="AA449" s="253">
        <v>0</v>
      </c>
    </row>
    <row r="450" spans="1:72" ht="20.100000000000001" customHeight="1">
      <c r="A450" s="107" t="s">
        <v>203</v>
      </c>
      <c r="B450" s="39"/>
      <c r="C450" s="39"/>
      <c r="D450" s="253">
        <v>0</v>
      </c>
      <c r="E450" s="253">
        <v>0</v>
      </c>
      <c r="F450" s="253">
        <v>0</v>
      </c>
      <c r="G450" s="253">
        <v>0</v>
      </c>
      <c r="H450" s="253">
        <v>0</v>
      </c>
      <c r="I450" s="253">
        <v>2</v>
      </c>
      <c r="J450" s="253">
        <v>0</v>
      </c>
      <c r="K450" s="253">
        <v>0</v>
      </c>
      <c r="L450" s="253">
        <v>0</v>
      </c>
      <c r="M450" s="253">
        <v>0</v>
      </c>
      <c r="N450" s="253">
        <v>0</v>
      </c>
      <c r="O450" s="253">
        <v>0</v>
      </c>
      <c r="P450" s="334">
        <v>0</v>
      </c>
      <c r="Q450" s="334">
        <v>0</v>
      </c>
      <c r="R450" s="334">
        <v>0</v>
      </c>
      <c r="S450" s="334">
        <v>0</v>
      </c>
      <c r="T450" s="253">
        <v>0</v>
      </c>
      <c r="U450" s="253">
        <v>0</v>
      </c>
      <c r="V450" s="253">
        <v>687</v>
      </c>
      <c r="W450" s="253">
        <v>0</v>
      </c>
      <c r="X450" s="253">
        <v>0</v>
      </c>
      <c r="Y450" s="253">
        <v>0</v>
      </c>
      <c r="Z450" s="253">
        <v>0</v>
      </c>
      <c r="AA450" s="253">
        <v>0</v>
      </c>
    </row>
    <row r="451" spans="1:72" ht="20.100000000000001" customHeight="1" thickBot="1">
      <c r="A451" s="116" t="s">
        <v>206</v>
      </c>
      <c r="B451" s="116"/>
      <c r="C451" s="116"/>
      <c r="D451" s="338">
        <f>SUM(D446:D450)</f>
        <v>35</v>
      </c>
      <c r="E451" s="338">
        <f>SUM(E446:E450)</f>
        <v>0</v>
      </c>
      <c r="F451" s="338">
        <f>SUM(F446:F450)</f>
        <v>40</v>
      </c>
      <c r="G451" s="338">
        <f>SUM(G446:G450)</f>
        <v>15</v>
      </c>
      <c r="H451" s="338">
        <v>1</v>
      </c>
      <c r="I451" s="338">
        <v>138</v>
      </c>
      <c r="J451" s="338">
        <v>0</v>
      </c>
      <c r="K451" s="338">
        <v>376</v>
      </c>
      <c r="L451" s="338">
        <v>27</v>
      </c>
      <c r="M451" s="338">
        <v>0</v>
      </c>
      <c r="N451" s="338">
        <v>0</v>
      </c>
      <c r="O451" s="338">
        <v>0</v>
      </c>
      <c r="P451" s="338">
        <v>150</v>
      </c>
      <c r="Q451" s="338">
        <v>6</v>
      </c>
      <c r="R451" s="338">
        <v>2</v>
      </c>
      <c r="S451" s="338">
        <v>3</v>
      </c>
      <c r="T451" s="338">
        <v>0</v>
      </c>
      <c r="U451" s="338">
        <v>0</v>
      </c>
      <c r="V451" s="338">
        <v>741</v>
      </c>
      <c r="W451" s="338">
        <v>1</v>
      </c>
      <c r="X451" s="338">
        <v>0</v>
      </c>
      <c r="Y451" s="338">
        <v>160</v>
      </c>
      <c r="Z451" s="338">
        <v>146</v>
      </c>
      <c r="AA451" s="338">
        <v>0</v>
      </c>
    </row>
    <row r="452" spans="1:72" ht="20.100000000000001" customHeight="1" thickTop="1">
      <c r="A452" s="107" t="s">
        <v>843</v>
      </c>
      <c r="B452" s="107"/>
      <c r="C452" s="107"/>
      <c r="D452" s="88">
        <v>0</v>
      </c>
      <c r="E452" s="88">
        <v>0</v>
      </c>
      <c r="F452" s="88">
        <v>52</v>
      </c>
      <c r="G452" s="88">
        <v>0</v>
      </c>
      <c r="H452" s="88">
        <v>2501</v>
      </c>
      <c r="I452" s="88">
        <v>180</v>
      </c>
      <c r="J452" s="88">
        <v>0</v>
      </c>
      <c r="K452" s="88">
        <v>0</v>
      </c>
      <c r="L452" s="88">
        <v>0</v>
      </c>
      <c r="M452" s="88">
        <v>6369</v>
      </c>
      <c r="N452" s="88">
        <v>0</v>
      </c>
      <c r="O452" s="253" t="s">
        <v>68</v>
      </c>
      <c r="P452" s="253" t="s">
        <v>68</v>
      </c>
      <c r="Q452" s="253" t="s">
        <v>68</v>
      </c>
      <c r="R452" s="253" t="s">
        <v>68</v>
      </c>
      <c r="S452" s="253" t="s">
        <v>68</v>
      </c>
      <c r="T452" s="253" t="s">
        <v>68</v>
      </c>
      <c r="U452" s="253" t="s">
        <v>68</v>
      </c>
      <c r="V452" s="253" t="s">
        <v>68</v>
      </c>
      <c r="W452" s="253" t="s">
        <v>68</v>
      </c>
      <c r="X452" s="253" t="s">
        <v>68</v>
      </c>
      <c r="Y452" s="253" t="s">
        <v>68</v>
      </c>
      <c r="Z452" s="253" t="s">
        <v>68</v>
      </c>
      <c r="AA452" s="253" t="s">
        <v>68</v>
      </c>
    </row>
    <row r="453" spans="1:72" ht="20.100000000000001" customHeight="1" thickBot="1">
      <c r="A453" s="116" t="s">
        <v>223</v>
      </c>
      <c r="B453" s="116"/>
      <c r="C453" s="116"/>
      <c r="D453" s="338">
        <v>35</v>
      </c>
      <c r="E453" s="338">
        <v>0</v>
      </c>
      <c r="F453" s="338">
        <v>92</v>
      </c>
      <c r="G453" s="338">
        <v>15</v>
      </c>
      <c r="H453" s="338">
        <v>2502</v>
      </c>
      <c r="I453" s="338">
        <v>319</v>
      </c>
      <c r="J453" s="338">
        <v>1</v>
      </c>
      <c r="K453" s="338">
        <v>375</v>
      </c>
      <c r="L453" s="338">
        <v>27</v>
      </c>
      <c r="M453" s="338">
        <v>6369</v>
      </c>
      <c r="N453" s="338">
        <v>0</v>
      </c>
      <c r="O453" s="338">
        <v>0</v>
      </c>
      <c r="P453" s="338">
        <v>150</v>
      </c>
      <c r="Q453" s="338">
        <v>6</v>
      </c>
      <c r="R453" s="338">
        <v>2</v>
      </c>
      <c r="S453" s="338">
        <v>3</v>
      </c>
      <c r="T453" s="338">
        <v>0</v>
      </c>
      <c r="U453" s="338">
        <v>0</v>
      </c>
      <c r="V453" s="338">
        <v>741</v>
      </c>
      <c r="W453" s="338">
        <v>1</v>
      </c>
      <c r="X453" s="338">
        <v>0</v>
      </c>
      <c r="Y453" s="338">
        <v>160</v>
      </c>
      <c r="Z453" s="338">
        <v>146</v>
      </c>
      <c r="AA453" s="338">
        <v>0</v>
      </c>
    </row>
    <row r="454" spans="1:72" ht="10.15" customHeight="1" thickTop="1">
      <c r="A454" s="210"/>
      <c r="B454" s="39"/>
      <c r="C454" s="39"/>
      <c r="D454" s="88"/>
      <c r="E454" s="88"/>
      <c r="F454" s="88"/>
      <c r="G454" s="88"/>
    </row>
    <row r="455" spans="1:72" ht="20.100000000000001" customHeight="1">
      <c r="A455" s="210"/>
      <c r="B455" s="39"/>
      <c r="C455" s="39"/>
      <c r="D455" s="88"/>
      <c r="E455" s="88"/>
      <c r="F455" s="88"/>
      <c r="G455" s="88"/>
    </row>
    <row r="456" spans="1:72" ht="20.100000000000001" customHeight="1">
      <c r="A456" s="210"/>
      <c r="B456" s="39"/>
      <c r="C456" s="39"/>
      <c r="D456" s="88"/>
      <c r="E456" s="88"/>
      <c r="F456" s="88"/>
      <c r="G456" s="88"/>
    </row>
    <row r="457" spans="1:72" ht="20.100000000000001" customHeight="1">
      <c r="A457" s="39" t="s">
        <v>227</v>
      </c>
      <c r="B457" s="42"/>
      <c r="C457" s="42"/>
      <c r="D457" s="88"/>
      <c r="E457" s="88"/>
      <c r="F457" s="88"/>
      <c r="G457" s="88"/>
    </row>
    <row r="458" spans="1:72" ht="37.5" customHeight="1" thickBot="1">
      <c r="A458" s="3" t="s">
        <v>3</v>
      </c>
      <c r="B458" s="99"/>
      <c r="C458" s="100"/>
      <c r="D458" s="358"/>
      <c r="E458" s="358"/>
      <c r="F458" s="358"/>
      <c r="G458" s="358"/>
      <c r="H458" s="358"/>
      <c r="I458" s="358"/>
      <c r="J458" s="358"/>
      <c r="K458" s="358"/>
      <c r="L458" s="358" t="s">
        <v>495</v>
      </c>
      <c r="M458" s="358" t="s">
        <v>496</v>
      </c>
      <c r="N458" s="358" t="s">
        <v>497</v>
      </c>
      <c r="O458" s="358" t="s">
        <v>498</v>
      </c>
      <c r="P458" s="358" t="s">
        <v>499</v>
      </c>
      <c r="Q458" s="358" t="s">
        <v>500</v>
      </c>
      <c r="R458" s="358" t="s">
        <v>501</v>
      </c>
      <c r="S458" s="358" t="s">
        <v>502</v>
      </c>
      <c r="T458" s="358" t="s">
        <v>503</v>
      </c>
      <c r="U458" s="358" t="s">
        <v>504</v>
      </c>
      <c r="V458" s="358" t="s">
        <v>505</v>
      </c>
      <c r="W458" s="358" t="s">
        <v>905</v>
      </c>
      <c r="X458" s="358" t="s">
        <v>507</v>
      </c>
      <c r="Y458" s="358" t="s">
        <v>508</v>
      </c>
      <c r="Z458" s="358" t="s">
        <v>509</v>
      </c>
      <c r="AA458" s="358" t="s">
        <v>510</v>
      </c>
    </row>
    <row r="459" spans="1:72" s="39" customFormat="1" ht="20.100000000000001" customHeight="1">
      <c r="A459" s="40" t="s">
        <v>0</v>
      </c>
      <c r="B459" s="40"/>
      <c r="C459" s="40"/>
      <c r="D459" s="253"/>
      <c r="E459" s="253"/>
      <c r="F459" s="253"/>
      <c r="G459" s="253"/>
      <c r="H459" s="253"/>
      <c r="I459" s="253"/>
      <c r="J459" s="253"/>
      <c r="K459" s="253"/>
      <c r="L459" s="253">
        <v>5968</v>
      </c>
      <c r="M459" s="253">
        <v>6024</v>
      </c>
      <c r="N459" s="253">
        <v>5856</v>
      </c>
      <c r="O459" s="253">
        <v>5931</v>
      </c>
      <c r="P459" s="253">
        <v>5835</v>
      </c>
      <c r="Q459" s="253">
        <v>5832</v>
      </c>
      <c r="R459" s="253">
        <v>5685</v>
      </c>
      <c r="S459" s="253">
        <v>5815</v>
      </c>
      <c r="T459" s="253">
        <v>5823</v>
      </c>
      <c r="U459" s="253">
        <v>5724</v>
      </c>
      <c r="V459" s="253">
        <v>5727</v>
      </c>
      <c r="W459" s="253">
        <v>5672</v>
      </c>
      <c r="X459" s="253">
        <v>5835</v>
      </c>
      <c r="Y459" s="253">
        <v>5908</v>
      </c>
      <c r="Z459" s="253">
        <v>6072</v>
      </c>
      <c r="AA459" s="253">
        <v>6485</v>
      </c>
      <c r="AB459" s="90"/>
      <c r="AC459" s="90"/>
      <c r="AD459" s="90"/>
      <c r="AE459" s="90"/>
      <c r="AF459" s="90"/>
      <c r="AG459" s="90"/>
      <c r="AH459" s="90"/>
      <c r="AI459" s="90"/>
      <c r="AJ459" s="90"/>
      <c r="AK459" s="90"/>
      <c r="AL459" s="90"/>
      <c r="AM459" s="90"/>
      <c r="AN459" s="90"/>
      <c r="AO459" s="90"/>
      <c r="AP459" s="90"/>
      <c r="AQ459" s="90"/>
      <c r="AR459" s="90"/>
      <c r="AS459" s="90"/>
      <c r="AT459" s="90"/>
      <c r="AU459" s="90"/>
      <c r="AV459" s="90"/>
      <c r="AW459" s="90"/>
      <c r="AX459" s="90"/>
      <c r="AY459" s="90"/>
      <c r="AZ459" s="90"/>
      <c r="BA459" s="90"/>
      <c r="BB459" s="90"/>
      <c r="BC459" s="90"/>
      <c r="BD459" s="90"/>
      <c r="BE459" s="90"/>
      <c r="BF459" s="90"/>
      <c r="BG459" s="90"/>
      <c r="BH459" s="90"/>
      <c r="BI459" s="90"/>
      <c r="BJ459" s="90"/>
      <c r="BK459" s="90"/>
      <c r="BL459" s="90"/>
      <c r="BM459" s="90"/>
      <c r="BN459" s="90"/>
      <c r="BO459" s="90"/>
      <c r="BP459" s="90"/>
      <c r="BQ459" s="90"/>
      <c r="BR459" s="90"/>
      <c r="BS459" s="90"/>
      <c r="BT459" s="90"/>
    </row>
    <row r="460" spans="1:72" s="39" customFormat="1" ht="20.100000000000001" customHeight="1">
      <c r="A460" s="40" t="s">
        <v>221</v>
      </c>
      <c r="B460" s="40"/>
      <c r="C460" s="40"/>
      <c r="D460" s="253"/>
      <c r="E460" s="253"/>
      <c r="F460" s="253"/>
      <c r="G460" s="253"/>
      <c r="H460" s="253"/>
      <c r="I460" s="253"/>
      <c r="J460" s="253"/>
      <c r="K460" s="253"/>
      <c r="L460" s="253">
        <v>3104</v>
      </c>
      <c r="M460" s="253">
        <v>3159</v>
      </c>
      <c r="N460" s="253">
        <v>2736</v>
      </c>
      <c r="O460" s="253">
        <v>2561</v>
      </c>
      <c r="P460" s="253">
        <v>2656</v>
      </c>
      <c r="Q460" s="253">
        <v>2871</v>
      </c>
      <c r="R460" s="253">
        <v>2916</v>
      </c>
      <c r="S460" s="253">
        <v>3284</v>
      </c>
      <c r="T460" s="253">
        <v>3520</v>
      </c>
      <c r="U460" s="253">
        <v>3156</v>
      </c>
      <c r="V460" s="253">
        <v>3117</v>
      </c>
      <c r="W460" s="253">
        <v>3161</v>
      </c>
      <c r="X460" s="253">
        <v>3091</v>
      </c>
      <c r="Y460" s="253">
        <v>2986</v>
      </c>
      <c r="Z460" s="253">
        <v>2853</v>
      </c>
      <c r="AA460" s="253">
        <v>2789</v>
      </c>
      <c r="AB460" s="90"/>
      <c r="AC460" s="90"/>
      <c r="AD460" s="90"/>
      <c r="AE460" s="90"/>
      <c r="AF460" s="90"/>
      <c r="AG460" s="90"/>
      <c r="AH460" s="90"/>
      <c r="AI460" s="90"/>
      <c r="AJ460" s="90"/>
      <c r="AK460" s="90"/>
      <c r="AL460" s="90"/>
      <c r="AM460" s="90"/>
      <c r="AN460" s="90"/>
      <c r="AO460" s="90"/>
      <c r="AP460" s="90"/>
      <c r="AQ460" s="90"/>
      <c r="AR460" s="90"/>
      <c r="AS460" s="90"/>
      <c r="AT460" s="90"/>
      <c r="AU460" s="90"/>
      <c r="AV460" s="90"/>
      <c r="AW460" s="90"/>
      <c r="AX460" s="90"/>
      <c r="AY460" s="90"/>
      <c r="AZ460" s="90"/>
      <c r="BA460" s="90"/>
      <c r="BB460" s="90"/>
      <c r="BC460" s="90"/>
      <c r="BD460" s="90"/>
      <c r="BE460" s="90"/>
      <c r="BF460" s="90"/>
      <c r="BG460" s="90"/>
      <c r="BH460" s="90"/>
      <c r="BI460" s="90"/>
      <c r="BJ460" s="90"/>
      <c r="BK460" s="90"/>
      <c r="BL460" s="90"/>
      <c r="BM460" s="90"/>
      <c r="BN460" s="90"/>
      <c r="BO460" s="90"/>
      <c r="BP460" s="90"/>
      <c r="BQ460" s="90"/>
      <c r="BR460" s="90"/>
      <c r="BS460" s="90"/>
      <c r="BT460" s="90"/>
    </row>
    <row r="461" spans="1:72" s="39" customFormat="1" ht="20.100000000000001" customHeight="1">
      <c r="A461" s="40" t="s">
        <v>845</v>
      </c>
      <c r="B461" s="40"/>
      <c r="C461" s="40"/>
      <c r="D461" s="253"/>
      <c r="E461" s="253"/>
      <c r="F461" s="253"/>
      <c r="G461" s="253"/>
      <c r="H461" s="253"/>
      <c r="I461" s="253"/>
      <c r="J461" s="253"/>
      <c r="K461" s="253"/>
      <c r="L461" s="253">
        <v>2168</v>
      </c>
      <c r="M461" s="253">
        <v>2081</v>
      </c>
      <c r="N461" s="253">
        <v>2067</v>
      </c>
      <c r="O461" s="253">
        <v>2182</v>
      </c>
      <c r="P461" s="253">
        <v>2100</v>
      </c>
      <c r="Q461" s="253">
        <v>2020</v>
      </c>
      <c r="R461" s="253">
        <v>2798</v>
      </c>
      <c r="S461" s="253">
        <v>2873</v>
      </c>
      <c r="T461" s="253">
        <v>2894</v>
      </c>
      <c r="U461" s="253">
        <v>2889</v>
      </c>
      <c r="V461" s="253">
        <v>3705</v>
      </c>
      <c r="W461" s="253">
        <v>3728</v>
      </c>
      <c r="X461" s="253">
        <v>3867</v>
      </c>
      <c r="Y461" s="253">
        <v>3771</v>
      </c>
      <c r="Z461" s="253">
        <v>3726</v>
      </c>
      <c r="AA461" s="253">
        <v>3794</v>
      </c>
      <c r="AB461" s="90"/>
      <c r="AC461" s="90"/>
      <c r="AD461" s="90"/>
      <c r="AE461" s="90"/>
      <c r="AF461" s="90"/>
      <c r="AG461" s="90"/>
      <c r="AH461" s="90"/>
      <c r="AI461" s="90"/>
      <c r="AJ461" s="90"/>
      <c r="AK461" s="90"/>
      <c r="AL461" s="90"/>
      <c r="AM461" s="90"/>
      <c r="AN461" s="90"/>
      <c r="AO461" s="90"/>
      <c r="AP461" s="90"/>
      <c r="AQ461" s="90"/>
      <c r="AR461" s="90"/>
      <c r="AS461" s="90"/>
      <c r="AT461" s="90"/>
      <c r="AU461" s="90"/>
      <c r="AV461" s="90"/>
      <c r="AW461" s="90"/>
      <c r="AX461" s="90"/>
      <c r="AY461" s="90"/>
      <c r="AZ461" s="90"/>
      <c r="BA461" s="90"/>
      <c r="BB461" s="90"/>
      <c r="BC461" s="90"/>
      <c r="BD461" s="90"/>
      <c r="BE461" s="90"/>
      <c r="BF461" s="90"/>
      <c r="BG461" s="90"/>
      <c r="BH461" s="90"/>
      <c r="BI461" s="90"/>
      <c r="BJ461" s="90"/>
      <c r="BK461" s="90"/>
      <c r="BL461" s="90"/>
      <c r="BM461" s="90"/>
      <c r="BN461" s="90"/>
      <c r="BO461" s="90"/>
      <c r="BP461" s="90"/>
      <c r="BQ461" s="90"/>
      <c r="BR461" s="90"/>
      <c r="BS461" s="90"/>
      <c r="BT461" s="90"/>
    </row>
    <row r="462" spans="1:72" s="39" customFormat="1" ht="20.100000000000001" customHeight="1">
      <c r="A462" s="40" t="s">
        <v>1</v>
      </c>
      <c r="B462" s="40"/>
      <c r="C462" s="40"/>
      <c r="D462" s="253"/>
      <c r="E462" s="253"/>
      <c r="F462" s="253"/>
      <c r="G462" s="253"/>
      <c r="H462" s="253"/>
      <c r="I462" s="253"/>
      <c r="J462" s="253"/>
      <c r="K462" s="253"/>
      <c r="L462" s="253"/>
      <c r="M462" s="253"/>
      <c r="N462" s="253"/>
      <c r="O462" s="253"/>
      <c r="P462" s="253">
        <v>126</v>
      </c>
      <c r="Q462" s="253">
        <v>125</v>
      </c>
      <c r="R462" s="253">
        <v>113</v>
      </c>
      <c r="S462" s="253">
        <v>154</v>
      </c>
      <c r="T462" s="253">
        <v>158</v>
      </c>
      <c r="U462" s="253">
        <v>129</v>
      </c>
      <c r="V462" s="253">
        <v>661</v>
      </c>
      <c r="W462" s="253">
        <v>638</v>
      </c>
      <c r="X462" s="253">
        <v>792</v>
      </c>
      <c r="Y462" s="253">
        <v>645</v>
      </c>
      <c r="Z462" s="253">
        <v>631</v>
      </c>
      <c r="AA462" s="253">
        <v>648</v>
      </c>
      <c r="AB462" s="90"/>
      <c r="AC462" s="90"/>
      <c r="AD462" s="90"/>
      <c r="AE462" s="90"/>
      <c r="AF462" s="90"/>
      <c r="AG462" s="90"/>
      <c r="AH462" s="90"/>
      <c r="AI462" s="90"/>
      <c r="AJ462" s="90"/>
      <c r="AK462" s="90"/>
      <c r="AL462" s="90"/>
      <c r="AM462" s="90"/>
      <c r="AN462" s="90"/>
      <c r="AO462" s="90"/>
      <c r="AP462" s="90"/>
      <c r="AQ462" s="90"/>
      <c r="AR462" s="90"/>
      <c r="AS462" s="90"/>
      <c r="AT462" s="90"/>
      <c r="AU462" s="90"/>
      <c r="AV462" s="90"/>
      <c r="AW462" s="90"/>
      <c r="AX462" s="90"/>
      <c r="AY462" s="90"/>
      <c r="AZ462" s="90"/>
      <c r="BA462" s="90"/>
      <c r="BB462" s="90"/>
      <c r="BC462" s="90"/>
      <c r="BD462" s="90"/>
      <c r="BE462" s="90"/>
      <c r="BF462" s="90"/>
      <c r="BG462" s="90"/>
      <c r="BH462" s="90"/>
      <c r="BI462" s="90"/>
      <c r="BJ462" s="90"/>
      <c r="BK462" s="90"/>
      <c r="BL462" s="90"/>
      <c r="BM462" s="90"/>
      <c r="BN462" s="90"/>
      <c r="BO462" s="90"/>
      <c r="BP462" s="90"/>
      <c r="BQ462" s="90"/>
      <c r="BR462" s="90"/>
      <c r="BS462" s="90"/>
      <c r="BT462" s="90"/>
    </row>
    <row r="463" spans="1:72" ht="20.100000000000001" customHeight="1">
      <c r="A463" s="107" t="s">
        <v>203</v>
      </c>
      <c r="B463" s="107"/>
      <c r="C463" s="107"/>
      <c r="D463" s="253"/>
      <c r="E463" s="253"/>
      <c r="F463" s="253"/>
      <c r="G463" s="253"/>
      <c r="H463" s="253"/>
      <c r="I463" s="253"/>
      <c r="J463" s="253"/>
      <c r="K463" s="253"/>
      <c r="L463" s="253">
        <v>270</v>
      </c>
      <c r="M463" s="253">
        <v>259</v>
      </c>
      <c r="N463" s="253">
        <v>269</v>
      </c>
      <c r="O463" s="253">
        <v>258</v>
      </c>
      <c r="P463" s="334">
        <v>409</v>
      </c>
      <c r="Q463" s="334">
        <v>416</v>
      </c>
      <c r="R463" s="334">
        <v>485</v>
      </c>
      <c r="S463" s="334">
        <v>514</v>
      </c>
      <c r="T463" s="253">
        <v>636</v>
      </c>
      <c r="U463" s="253">
        <v>637</v>
      </c>
      <c r="V463" s="253">
        <v>314</v>
      </c>
      <c r="W463" s="253">
        <v>276</v>
      </c>
      <c r="X463" s="253">
        <v>76</v>
      </c>
      <c r="Y463" s="253">
        <v>3777</v>
      </c>
      <c r="Z463" s="253">
        <v>3928</v>
      </c>
      <c r="AA463" s="253">
        <v>4023</v>
      </c>
    </row>
    <row r="464" spans="1:72" ht="20.100000000000001" customHeight="1" thickBot="1">
      <c r="A464" s="116" t="s">
        <v>206</v>
      </c>
      <c r="B464" s="116"/>
      <c r="C464" s="116"/>
      <c r="D464" s="338"/>
      <c r="E464" s="338"/>
      <c r="F464" s="338"/>
      <c r="G464" s="338"/>
      <c r="H464" s="338"/>
      <c r="I464" s="338"/>
      <c r="J464" s="338"/>
      <c r="K464" s="338"/>
      <c r="L464" s="338">
        <v>11510</v>
      </c>
      <c r="M464" s="338">
        <v>11522</v>
      </c>
      <c r="N464" s="338">
        <v>10929</v>
      </c>
      <c r="O464" s="338">
        <v>10932</v>
      </c>
      <c r="P464" s="338">
        <v>11125</v>
      </c>
      <c r="Q464" s="338">
        <v>11265</v>
      </c>
      <c r="R464" s="338">
        <v>11996</v>
      </c>
      <c r="S464" s="338">
        <v>12641</v>
      </c>
      <c r="T464" s="338">
        <v>13030</v>
      </c>
      <c r="U464" s="338">
        <v>12535</v>
      </c>
      <c r="V464" s="338">
        <v>13524</v>
      </c>
      <c r="W464" s="338">
        <v>13474</v>
      </c>
      <c r="X464" s="338">
        <v>13661</v>
      </c>
      <c r="Y464" s="338">
        <v>17086</v>
      </c>
      <c r="Z464" s="338">
        <v>17210</v>
      </c>
      <c r="AA464" s="338">
        <v>17739</v>
      </c>
    </row>
    <row r="465" spans="1:72" ht="20.100000000000001" customHeight="1" thickTop="1">
      <c r="A465" s="107" t="s">
        <v>977</v>
      </c>
      <c r="B465" s="107"/>
      <c r="C465" s="107"/>
      <c r="D465" s="88"/>
      <c r="E465" s="88"/>
      <c r="F465" s="88"/>
      <c r="G465" s="88"/>
      <c r="L465" s="88">
        <v>2635</v>
      </c>
    </row>
    <row r="466" spans="1:72" ht="20.100000000000001" customHeight="1" thickBot="1">
      <c r="A466" s="116" t="s">
        <v>223</v>
      </c>
      <c r="B466" s="116"/>
      <c r="C466" s="116"/>
      <c r="D466" s="338"/>
      <c r="E466" s="338"/>
      <c r="F466" s="338"/>
      <c r="G466" s="338"/>
      <c r="H466" s="338"/>
      <c r="I466" s="338"/>
      <c r="J466" s="338"/>
      <c r="K466" s="338"/>
      <c r="L466" s="338">
        <v>14145</v>
      </c>
      <c r="M466" s="338"/>
      <c r="N466" s="338"/>
      <c r="O466" s="338"/>
      <c r="P466" s="338"/>
      <c r="Q466" s="338"/>
      <c r="R466" s="338"/>
      <c r="S466" s="338"/>
      <c r="T466" s="338"/>
      <c r="U466" s="338"/>
      <c r="V466" s="338"/>
      <c r="W466" s="338"/>
      <c r="X466" s="338"/>
      <c r="Y466" s="338"/>
      <c r="Z466" s="338"/>
      <c r="AA466" s="338"/>
    </row>
    <row r="467" spans="1:72" ht="10.15" customHeight="1" thickTop="1">
      <c r="A467" s="365"/>
      <c r="B467" s="39"/>
      <c r="C467" s="39"/>
      <c r="D467" s="88"/>
      <c r="E467" s="88"/>
      <c r="F467" s="88"/>
      <c r="G467" s="88"/>
    </row>
    <row r="468" spans="1:72" ht="20.100000000000001" customHeight="1">
      <c r="A468" s="206" t="s">
        <v>979</v>
      </c>
      <c r="B468" s="39"/>
      <c r="C468" s="39"/>
      <c r="D468" s="88"/>
      <c r="E468" s="88"/>
      <c r="F468" s="88"/>
      <c r="G468" s="88"/>
    </row>
    <row r="469" spans="1:72" ht="20.100000000000001" customHeight="1">
      <c r="A469" s="206"/>
      <c r="B469" s="39"/>
      <c r="C469" s="39"/>
      <c r="D469" s="88"/>
      <c r="E469" s="88"/>
      <c r="F469" s="88"/>
      <c r="G469" s="88"/>
    </row>
    <row r="470" spans="1:72" ht="20.100000000000001" customHeight="1">
      <c r="A470" s="365"/>
      <c r="B470" s="39"/>
      <c r="C470" s="39"/>
      <c r="D470" s="88"/>
      <c r="E470" s="88"/>
      <c r="F470" s="88"/>
      <c r="G470" s="88"/>
    </row>
    <row r="471" spans="1:72" ht="20.100000000000001" customHeight="1">
      <c r="A471" s="39" t="s">
        <v>980</v>
      </c>
      <c r="B471" s="42"/>
      <c r="C471" s="42"/>
      <c r="D471" s="88"/>
      <c r="E471" s="88"/>
      <c r="F471" s="88"/>
      <c r="G471" s="88"/>
    </row>
    <row r="472" spans="1:72" ht="37.5" customHeight="1" thickBot="1">
      <c r="A472" s="3" t="s">
        <v>3</v>
      </c>
      <c r="B472" s="99"/>
      <c r="C472" s="100"/>
      <c r="D472" s="358" t="s">
        <v>487</v>
      </c>
      <c r="E472" s="358" t="s">
        <v>902</v>
      </c>
      <c r="F472" s="358" t="s">
        <v>903</v>
      </c>
      <c r="G472" s="358" t="s">
        <v>571</v>
      </c>
      <c r="H472" s="358" t="s">
        <v>904</v>
      </c>
      <c r="I472" s="358" t="s">
        <v>492</v>
      </c>
      <c r="J472" s="358" t="s">
        <v>493</v>
      </c>
      <c r="K472" s="358" t="s">
        <v>494</v>
      </c>
      <c r="L472" s="358" t="s">
        <v>495</v>
      </c>
      <c r="M472" s="358" t="s">
        <v>496</v>
      </c>
      <c r="N472" s="358" t="s">
        <v>497</v>
      </c>
      <c r="O472" s="358" t="s">
        <v>498</v>
      </c>
      <c r="P472" s="358"/>
      <c r="Q472" s="358"/>
      <c r="R472" s="358"/>
      <c r="S472" s="358"/>
      <c r="T472" s="358"/>
      <c r="U472" s="358"/>
      <c r="V472" s="358"/>
      <c r="W472" s="358"/>
      <c r="X472" s="358"/>
      <c r="Y472" s="358"/>
      <c r="Z472" s="358"/>
      <c r="AA472" s="358"/>
    </row>
    <row r="473" spans="1:72" s="39" customFormat="1" ht="20.100000000000001" customHeight="1">
      <c r="A473" s="40" t="s">
        <v>0</v>
      </c>
      <c r="B473" s="40"/>
      <c r="C473" s="40"/>
      <c r="D473" s="253">
        <v>6421</v>
      </c>
      <c r="E473" s="253">
        <v>6402</v>
      </c>
      <c r="F473" s="253">
        <v>6285</v>
      </c>
      <c r="G473" s="253">
        <v>6355</v>
      </c>
      <c r="H473" s="253">
        <v>6276</v>
      </c>
      <c r="I473" s="253">
        <v>6113</v>
      </c>
      <c r="J473" s="253">
        <v>6083</v>
      </c>
      <c r="K473" s="253">
        <v>6001</v>
      </c>
      <c r="L473" s="253">
        <v>6019</v>
      </c>
      <c r="M473" s="253">
        <v>6093</v>
      </c>
      <c r="N473" s="253">
        <v>5944</v>
      </c>
      <c r="O473" s="253">
        <v>5913</v>
      </c>
      <c r="P473" s="253"/>
      <c r="Q473" s="253"/>
      <c r="R473" s="253"/>
      <c r="S473" s="253"/>
      <c r="T473" s="253"/>
      <c r="U473" s="253"/>
      <c r="V473" s="253"/>
      <c r="W473" s="253"/>
      <c r="X473" s="253"/>
      <c r="Y473" s="253"/>
      <c r="Z473" s="253"/>
      <c r="AA473" s="253"/>
      <c r="AB473" s="90"/>
      <c r="AC473" s="90"/>
      <c r="AD473" s="90"/>
      <c r="AE473" s="90"/>
      <c r="AF473" s="90"/>
      <c r="AG473" s="90"/>
      <c r="AH473" s="90"/>
      <c r="AI473" s="90"/>
      <c r="AJ473" s="90"/>
      <c r="AK473" s="90"/>
      <c r="AL473" s="90"/>
      <c r="AM473" s="90"/>
      <c r="AN473" s="90"/>
      <c r="AO473" s="90"/>
      <c r="AP473" s="90"/>
      <c r="AQ473" s="90"/>
      <c r="AR473" s="90"/>
      <c r="AS473" s="90"/>
      <c r="AT473" s="90"/>
      <c r="AU473" s="90"/>
      <c r="AV473" s="90"/>
      <c r="AW473" s="90"/>
      <c r="AX473" s="90"/>
      <c r="AY473" s="90"/>
      <c r="AZ473" s="90"/>
      <c r="BA473" s="90"/>
      <c r="BB473" s="90"/>
      <c r="BC473" s="90"/>
      <c r="BD473" s="90"/>
      <c r="BE473" s="90"/>
      <c r="BF473" s="90"/>
      <c r="BG473" s="90"/>
      <c r="BH473" s="90"/>
      <c r="BI473" s="90"/>
      <c r="BJ473" s="90"/>
      <c r="BK473" s="90"/>
      <c r="BL473" s="90"/>
      <c r="BM473" s="90"/>
      <c r="BN473" s="90"/>
      <c r="BO473" s="90"/>
      <c r="BP473" s="90"/>
      <c r="BQ473" s="90"/>
      <c r="BR473" s="90"/>
      <c r="BS473" s="90"/>
      <c r="BT473" s="90"/>
    </row>
    <row r="474" spans="1:72" s="39" customFormat="1" ht="20.100000000000001" customHeight="1">
      <c r="A474" s="40" t="s">
        <v>221</v>
      </c>
      <c r="B474" s="40"/>
      <c r="C474" s="40"/>
      <c r="D474" s="253">
        <v>3998</v>
      </c>
      <c r="E474" s="253">
        <v>3793</v>
      </c>
      <c r="F474" s="253">
        <v>3795</v>
      </c>
      <c r="G474" s="253">
        <v>3846</v>
      </c>
      <c r="H474" s="253">
        <v>3619</v>
      </c>
      <c r="I474" s="253">
        <v>3870</v>
      </c>
      <c r="J474" s="253">
        <v>3670</v>
      </c>
      <c r="K474" s="253">
        <v>2597</v>
      </c>
      <c r="L474" s="253">
        <v>3104</v>
      </c>
      <c r="M474" s="253">
        <v>3159</v>
      </c>
      <c r="N474" s="253">
        <v>2736</v>
      </c>
      <c r="O474" s="253">
        <v>2561</v>
      </c>
      <c r="P474" s="253"/>
      <c r="Q474" s="253"/>
      <c r="R474" s="253"/>
      <c r="S474" s="253"/>
      <c r="T474" s="253"/>
      <c r="U474" s="253"/>
      <c r="V474" s="253"/>
      <c r="W474" s="253"/>
      <c r="X474" s="253"/>
      <c r="Y474" s="253"/>
      <c r="Z474" s="253"/>
      <c r="AA474" s="253"/>
      <c r="AB474" s="90"/>
      <c r="AC474" s="90"/>
      <c r="AD474" s="90"/>
      <c r="AE474" s="90"/>
      <c r="AF474" s="90"/>
      <c r="AG474" s="90"/>
      <c r="AH474" s="90"/>
      <c r="AI474" s="90"/>
      <c r="AJ474" s="90"/>
      <c r="AK474" s="90"/>
      <c r="AL474" s="90"/>
      <c r="AM474" s="90"/>
      <c r="AN474" s="90"/>
      <c r="AO474" s="90"/>
      <c r="AP474" s="90"/>
      <c r="AQ474" s="90"/>
      <c r="AR474" s="90"/>
      <c r="AS474" s="90"/>
      <c r="AT474" s="90"/>
      <c r="AU474" s="90"/>
      <c r="AV474" s="90"/>
      <c r="AW474" s="90"/>
      <c r="AX474" s="90"/>
      <c r="AY474" s="90"/>
      <c r="AZ474" s="90"/>
      <c r="BA474" s="90"/>
      <c r="BB474" s="90"/>
      <c r="BC474" s="90"/>
      <c r="BD474" s="90"/>
      <c r="BE474" s="90"/>
      <c r="BF474" s="90"/>
      <c r="BG474" s="90"/>
      <c r="BH474" s="90"/>
      <c r="BI474" s="90"/>
      <c r="BJ474" s="90"/>
      <c r="BK474" s="90"/>
      <c r="BL474" s="90"/>
      <c r="BM474" s="90"/>
      <c r="BN474" s="90"/>
      <c r="BO474" s="90"/>
      <c r="BP474" s="90"/>
      <c r="BQ474" s="90"/>
      <c r="BR474" s="90"/>
      <c r="BS474" s="90"/>
      <c r="BT474" s="90"/>
    </row>
    <row r="475" spans="1:72" s="39" customFormat="1" ht="20.100000000000001" customHeight="1">
      <c r="A475" s="40" t="s">
        <v>845</v>
      </c>
      <c r="B475" s="40"/>
      <c r="C475" s="40"/>
      <c r="D475" s="253">
        <v>2408</v>
      </c>
      <c r="E475" s="253">
        <v>2287</v>
      </c>
      <c r="F475" s="253">
        <v>2275</v>
      </c>
      <c r="G475" s="253">
        <v>2295</v>
      </c>
      <c r="H475" s="253">
        <v>2365</v>
      </c>
      <c r="I475" s="253">
        <v>2176</v>
      </c>
      <c r="J475" s="253">
        <v>2188</v>
      </c>
      <c r="K475" s="253">
        <v>2112</v>
      </c>
      <c r="L475" s="253">
        <v>2164</v>
      </c>
      <c r="M475" s="253">
        <v>2073</v>
      </c>
      <c r="N475" s="253">
        <v>2049</v>
      </c>
      <c r="O475" s="253">
        <v>2170</v>
      </c>
      <c r="P475" s="253"/>
      <c r="Q475" s="253"/>
      <c r="R475" s="253"/>
      <c r="S475" s="253"/>
      <c r="T475" s="253"/>
      <c r="U475" s="253"/>
      <c r="V475" s="253"/>
      <c r="W475" s="253"/>
      <c r="X475" s="253"/>
      <c r="Y475" s="253"/>
      <c r="Z475" s="253"/>
      <c r="AA475" s="253"/>
      <c r="AB475" s="90"/>
      <c r="AC475" s="90"/>
      <c r="AD475" s="90"/>
      <c r="AE475" s="90"/>
      <c r="AF475" s="90"/>
      <c r="AG475" s="90"/>
      <c r="AH475" s="90"/>
      <c r="AI475" s="90"/>
      <c r="AJ475" s="90"/>
      <c r="AK475" s="90"/>
      <c r="AL475" s="90"/>
      <c r="AM475" s="90"/>
      <c r="AN475" s="90"/>
      <c r="AO475" s="90"/>
      <c r="AP475" s="90"/>
      <c r="AQ475" s="90"/>
      <c r="AR475" s="90"/>
      <c r="AS475" s="90"/>
      <c r="AT475" s="90"/>
      <c r="AU475" s="90"/>
      <c r="AV475" s="90"/>
      <c r="AW475" s="90"/>
      <c r="AX475" s="90"/>
      <c r="AY475" s="90"/>
      <c r="AZ475" s="90"/>
      <c r="BA475" s="90"/>
      <c r="BB475" s="90"/>
      <c r="BC475" s="90"/>
      <c r="BD475" s="90"/>
      <c r="BE475" s="90"/>
      <c r="BF475" s="90"/>
      <c r="BG475" s="90"/>
      <c r="BH475" s="90"/>
      <c r="BI475" s="90"/>
      <c r="BJ475" s="90"/>
      <c r="BK475" s="90"/>
      <c r="BL475" s="90"/>
      <c r="BM475" s="90"/>
      <c r="BN475" s="90"/>
      <c r="BO475" s="90"/>
      <c r="BP475" s="90"/>
      <c r="BQ475" s="90"/>
      <c r="BR475" s="90"/>
      <c r="BS475" s="90"/>
      <c r="BT475" s="90"/>
    </row>
    <row r="476" spans="1:72" ht="20.100000000000001" customHeight="1">
      <c r="A476" s="107" t="s">
        <v>203</v>
      </c>
      <c r="B476" s="107"/>
      <c r="C476" s="107"/>
      <c r="D476" s="253">
        <v>115</v>
      </c>
      <c r="E476" s="253">
        <v>415</v>
      </c>
      <c r="F476" s="253">
        <v>297</v>
      </c>
      <c r="G476" s="253">
        <v>295</v>
      </c>
      <c r="H476" s="253">
        <v>374</v>
      </c>
      <c r="I476" s="253">
        <v>353.83477917831033</v>
      </c>
      <c r="J476" s="253">
        <v>337.61881972379888</v>
      </c>
      <c r="K476" s="253">
        <v>496</v>
      </c>
      <c r="L476" s="253">
        <v>180</v>
      </c>
      <c r="M476" s="253">
        <v>230</v>
      </c>
      <c r="N476" s="253">
        <v>240</v>
      </c>
      <c r="O476" s="253">
        <v>291</v>
      </c>
      <c r="P476" s="253"/>
      <c r="Q476" s="253"/>
      <c r="R476" s="253"/>
      <c r="S476" s="253"/>
      <c r="T476" s="253"/>
      <c r="U476" s="253"/>
      <c r="V476" s="253"/>
      <c r="W476" s="253"/>
      <c r="X476" s="253"/>
      <c r="Y476" s="253"/>
      <c r="Z476" s="253"/>
      <c r="AA476" s="253"/>
    </row>
    <row r="477" spans="1:72" ht="20.100000000000001" customHeight="1" thickBot="1">
      <c r="A477" s="116" t="s">
        <v>206</v>
      </c>
      <c r="B477" s="116"/>
      <c r="C477" s="116"/>
      <c r="D477" s="338">
        <f>SUM(D473:D476)</f>
        <v>12942</v>
      </c>
      <c r="E477" s="338">
        <f>SUM(E473:E476)</f>
        <v>12897</v>
      </c>
      <c r="F477" s="338">
        <f>SUM(F473:F476)</f>
        <v>12652</v>
      </c>
      <c r="G477" s="338">
        <f>SUM(G473:G476)</f>
        <v>12791</v>
      </c>
      <c r="H477" s="338">
        <v>12634</v>
      </c>
      <c r="I477" s="338">
        <v>12513</v>
      </c>
      <c r="J477" s="338">
        <v>12279</v>
      </c>
      <c r="K477" s="338">
        <v>11206</v>
      </c>
      <c r="L477" s="338">
        <v>11467</v>
      </c>
      <c r="M477" s="338">
        <v>11555</v>
      </c>
      <c r="N477" s="338">
        <v>10970</v>
      </c>
      <c r="O477" s="338">
        <v>10934</v>
      </c>
      <c r="P477" s="338"/>
      <c r="Q477" s="338"/>
      <c r="R477" s="338"/>
      <c r="S477" s="338"/>
      <c r="T477" s="338"/>
      <c r="U477" s="338"/>
      <c r="V477" s="338"/>
      <c r="W477" s="338"/>
      <c r="X477" s="338"/>
      <c r="Y477" s="338"/>
      <c r="Z477" s="338"/>
      <c r="AA477" s="338"/>
    </row>
    <row r="478" spans="1:72" ht="20.100000000000001" customHeight="1" thickTop="1">
      <c r="A478" s="107" t="s">
        <v>977</v>
      </c>
      <c r="B478" s="107"/>
      <c r="C478" s="107"/>
      <c r="D478" s="88">
        <v>3941</v>
      </c>
      <c r="E478" s="88">
        <v>3742</v>
      </c>
      <c r="F478" s="88">
        <v>3759</v>
      </c>
      <c r="G478" s="88">
        <v>3745</v>
      </c>
      <c r="H478" s="88">
        <v>2872</v>
      </c>
      <c r="I478" s="88">
        <v>2642</v>
      </c>
      <c r="J478" s="88">
        <v>2634</v>
      </c>
      <c r="K478" s="88">
        <v>2615</v>
      </c>
      <c r="L478" s="88">
        <v>2634</v>
      </c>
    </row>
    <row r="479" spans="1:72" ht="20.100000000000001" customHeight="1" thickBot="1">
      <c r="A479" s="116" t="s">
        <v>223</v>
      </c>
      <c r="B479" s="116"/>
      <c r="C479" s="116"/>
      <c r="D479" s="338">
        <v>16882</v>
      </c>
      <c r="E479" s="338">
        <v>16639</v>
      </c>
      <c r="F479" s="338">
        <v>16410</v>
      </c>
      <c r="G479" s="338">
        <v>16537</v>
      </c>
      <c r="H479" s="338">
        <v>15505</v>
      </c>
      <c r="I479" s="338">
        <v>15155</v>
      </c>
      <c r="J479" s="338">
        <v>14913</v>
      </c>
      <c r="K479" s="338">
        <v>13820</v>
      </c>
      <c r="L479" s="338">
        <v>14101</v>
      </c>
      <c r="M479" s="338"/>
      <c r="N479" s="338"/>
      <c r="O479" s="338"/>
      <c r="P479" s="338"/>
      <c r="Q479" s="338"/>
      <c r="R479" s="338"/>
      <c r="S479" s="338"/>
      <c r="T479" s="338"/>
      <c r="U479" s="338"/>
      <c r="V479" s="338"/>
      <c r="W479" s="338"/>
      <c r="X479" s="338"/>
      <c r="Y479" s="338"/>
      <c r="Z479" s="338"/>
      <c r="AA479" s="338"/>
    </row>
    <row r="480" spans="1:72" ht="10.15" customHeight="1" thickTop="1">
      <c r="A480" s="365"/>
      <c r="B480" s="39"/>
      <c r="C480" s="39"/>
      <c r="D480" s="88"/>
      <c r="E480" s="88"/>
      <c r="F480" s="88"/>
      <c r="G480" s="88"/>
    </row>
    <row r="481" spans="1:72" ht="20.100000000000001" customHeight="1">
      <c r="A481" s="365"/>
      <c r="B481" s="39"/>
      <c r="C481" s="39"/>
      <c r="D481" s="88"/>
      <c r="E481" s="88"/>
      <c r="F481" s="88"/>
      <c r="G481" s="88"/>
    </row>
    <row r="482" spans="1:72" ht="20.100000000000001" customHeight="1">
      <c r="A482" s="365"/>
      <c r="B482" s="39"/>
      <c r="C482" s="39"/>
      <c r="D482" s="88"/>
      <c r="E482" s="88"/>
      <c r="F482" s="88"/>
      <c r="G482" s="88"/>
    </row>
    <row r="483" spans="1:72" ht="20.100000000000001" customHeight="1">
      <c r="A483" s="39" t="s">
        <v>228</v>
      </c>
      <c r="B483" s="42"/>
      <c r="C483" s="42"/>
      <c r="D483" s="88"/>
      <c r="E483" s="88"/>
      <c r="F483" s="88"/>
      <c r="G483" s="88"/>
    </row>
    <row r="484" spans="1:72" ht="56.25" customHeight="1" thickBot="1">
      <c r="A484" s="3" t="s">
        <v>229</v>
      </c>
      <c r="B484" s="99"/>
      <c r="C484" s="100"/>
      <c r="D484" s="352" t="s">
        <v>981</v>
      </c>
      <c r="E484" s="352" t="s">
        <v>982</v>
      </c>
      <c r="F484" s="352" t="s">
        <v>983</v>
      </c>
      <c r="G484" s="358" t="s">
        <v>571</v>
      </c>
      <c r="H484" s="358" t="s">
        <v>984</v>
      </c>
      <c r="I484" s="358" t="s">
        <v>985</v>
      </c>
      <c r="J484" s="358" t="s">
        <v>986</v>
      </c>
      <c r="K484" s="358" t="s">
        <v>987</v>
      </c>
      <c r="L484" s="358" t="s">
        <v>988</v>
      </c>
      <c r="M484" s="358" t="s">
        <v>989</v>
      </c>
      <c r="N484" s="358" t="s">
        <v>990</v>
      </c>
      <c r="O484" s="358" t="s">
        <v>991</v>
      </c>
      <c r="P484" s="358" t="s">
        <v>992</v>
      </c>
      <c r="Q484" s="358" t="s">
        <v>993</v>
      </c>
      <c r="R484" s="358" t="s">
        <v>994</v>
      </c>
      <c r="S484" s="358" t="s">
        <v>995</v>
      </c>
      <c r="T484" s="358" t="s">
        <v>996</v>
      </c>
      <c r="U484" s="358" t="s">
        <v>997</v>
      </c>
      <c r="V484" s="358" t="s">
        <v>998</v>
      </c>
      <c r="W484" s="358" t="s">
        <v>999</v>
      </c>
      <c r="X484" s="358" t="s">
        <v>1000</v>
      </c>
      <c r="Y484" s="358" t="s">
        <v>1001</v>
      </c>
      <c r="Z484" s="358" t="s">
        <v>1002</v>
      </c>
      <c r="AA484" s="358" t="s">
        <v>1003</v>
      </c>
    </row>
    <row r="485" spans="1:72" s="39" customFormat="1" ht="20.100000000000001" customHeight="1">
      <c r="A485" s="40" t="s">
        <v>0</v>
      </c>
      <c r="B485" s="40"/>
      <c r="C485" s="40"/>
      <c r="D485" s="339"/>
      <c r="E485" s="339"/>
      <c r="F485" s="339"/>
      <c r="G485" s="339">
        <v>13.8</v>
      </c>
      <c r="H485" s="339">
        <v>13</v>
      </c>
      <c r="I485" s="339">
        <v>12.6</v>
      </c>
      <c r="J485" s="339">
        <v>13.2</v>
      </c>
      <c r="K485" s="339">
        <v>14.2</v>
      </c>
      <c r="L485" s="339">
        <v>13.6</v>
      </c>
      <c r="M485" s="339">
        <v>12.6</v>
      </c>
      <c r="N485" s="339">
        <v>11.6</v>
      </c>
      <c r="O485" s="339">
        <v>9.5</v>
      </c>
      <c r="P485" s="339">
        <v>8.6999999999999993</v>
      </c>
      <c r="Q485" s="339">
        <v>8.6999999999999993</v>
      </c>
      <c r="R485" s="339">
        <v>8.4</v>
      </c>
      <c r="S485" s="339">
        <v>6.9</v>
      </c>
      <c r="T485" s="339">
        <v>6.6</v>
      </c>
      <c r="U485" s="339">
        <v>6</v>
      </c>
      <c r="V485" s="339">
        <v>6.7</v>
      </c>
      <c r="W485" s="339">
        <v>8.4</v>
      </c>
      <c r="X485" s="339">
        <v>9.5</v>
      </c>
      <c r="Y485" s="339">
        <v>10.8</v>
      </c>
      <c r="Z485" s="339">
        <v>10</v>
      </c>
      <c r="AA485" s="339">
        <v>10.8</v>
      </c>
      <c r="AB485" s="90"/>
      <c r="AC485" s="90"/>
      <c r="AD485" s="90"/>
      <c r="AE485" s="90"/>
      <c r="AF485" s="90"/>
      <c r="AG485" s="90"/>
      <c r="AH485" s="90"/>
      <c r="AI485" s="90"/>
      <c r="AJ485" s="90"/>
      <c r="AK485" s="90"/>
      <c r="AL485" s="90"/>
      <c r="AM485" s="90"/>
      <c r="AN485" s="90"/>
      <c r="AO485" s="90"/>
      <c r="AP485" s="90"/>
      <c r="AQ485" s="90"/>
      <c r="AR485" s="90"/>
      <c r="AS485" s="90"/>
      <c r="AT485" s="90"/>
      <c r="AU485" s="90"/>
      <c r="AV485" s="90"/>
      <c r="AW485" s="90"/>
      <c r="AX485" s="90"/>
      <c r="AY485" s="90"/>
      <c r="AZ485" s="90"/>
      <c r="BA485" s="90"/>
      <c r="BB485" s="90"/>
      <c r="BC485" s="90"/>
      <c r="BD485" s="90"/>
      <c r="BE485" s="90"/>
      <c r="BF485" s="90"/>
      <c r="BG485" s="90"/>
      <c r="BH485" s="90"/>
      <c r="BI485" s="90"/>
      <c r="BJ485" s="90"/>
      <c r="BK485" s="90"/>
      <c r="BL485" s="90"/>
      <c r="BM485" s="90"/>
      <c r="BN485" s="90"/>
      <c r="BO485" s="90"/>
      <c r="BP485" s="90"/>
      <c r="BQ485" s="90"/>
      <c r="BR485" s="90"/>
      <c r="BS485" s="90"/>
      <c r="BT485" s="90"/>
    </row>
    <row r="486" spans="1:72" s="39" customFormat="1" ht="20.100000000000001" customHeight="1">
      <c r="A486" s="40" t="s">
        <v>221</v>
      </c>
      <c r="B486" s="40"/>
      <c r="C486" s="40"/>
      <c r="D486" s="339"/>
      <c r="E486" s="339"/>
      <c r="F486" s="339"/>
      <c r="G486" s="339">
        <v>5.2</v>
      </c>
      <c r="H486" s="339">
        <v>6</v>
      </c>
      <c r="I486" s="339">
        <v>6.2</v>
      </c>
      <c r="J486" s="339">
        <v>6.6</v>
      </c>
      <c r="K486" s="339">
        <v>5.6</v>
      </c>
      <c r="L486" s="339">
        <v>6.5</v>
      </c>
      <c r="M486" s="339">
        <v>6.8</v>
      </c>
      <c r="N486" s="339">
        <v>7.3</v>
      </c>
      <c r="O486" s="339">
        <v>8.1999999999999993</v>
      </c>
      <c r="P486" s="339">
        <v>7.4</v>
      </c>
      <c r="Q486" s="339">
        <v>7.6</v>
      </c>
      <c r="R486" s="339">
        <v>8.1999999999999993</v>
      </c>
      <c r="S486" s="339">
        <v>8</v>
      </c>
      <c r="T486" s="339">
        <v>9</v>
      </c>
      <c r="U486" s="339">
        <v>9.3000000000000007</v>
      </c>
      <c r="V486" s="339">
        <v>9.6999999999999993</v>
      </c>
      <c r="W486" s="339">
        <v>10.1</v>
      </c>
      <c r="X486" s="339">
        <v>9.4</v>
      </c>
      <c r="Y486" s="339">
        <v>9.5</v>
      </c>
      <c r="Z486" s="339">
        <v>10.1</v>
      </c>
      <c r="AA486" s="339">
        <v>10.3</v>
      </c>
      <c r="AB486" s="90"/>
      <c r="AC486" s="90"/>
      <c r="AD486" s="90"/>
      <c r="AE486" s="90"/>
      <c r="AF486" s="90"/>
      <c r="AG486" s="90"/>
      <c r="AH486" s="90"/>
      <c r="AI486" s="90"/>
      <c r="AJ486" s="90"/>
      <c r="AK486" s="90"/>
      <c r="AL486" s="90"/>
      <c r="AM486" s="90"/>
      <c r="AN486" s="90"/>
      <c r="AO486" s="90"/>
      <c r="AP486" s="90"/>
      <c r="AQ486" s="90"/>
      <c r="AR486" s="90"/>
      <c r="AS486" s="90"/>
      <c r="AT486" s="90"/>
      <c r="AU486" s="90"/>
      <c r="AV486" s="90"/>
      <c r="AW486" s="90"/>
      <c r="AX486" s="90"/>
      <c r="AY486" s="90"/>
      <c r="AZ486" s="90"/>
      <c r="BA486" s="90"/>
      <c r="BB486" s="90"/>
      <c r="BC486" s="90"/>
      <c r="BD486" s="90"/>
      <c r="BE486" s="90"/>
      <c r="BF486" s="90"/>
      <c r="BG486" s="90"/>
      <c r="BH486" s="90"/>
      <c r="BI486" s="90"/>
      <c r="BJ486" s="90"/>
      <c r="BK486" s="90"/>
      <c r="BL486" s="90"/>
      <c r="BM486" s="90"/>
      <c r="BN486" s="90"/>
      <c r="BO486" s="90"/>
      <c r="BP486" s="90"/>
      <c r="BQ486" s="90"/>
      <c r="BR486" s="90"/>
      <c r="BS486" s="90"/>
      <c r="BT486" s="90"/>
    </row>
    <row r="487" spans="1:72" s="39" customFormat="1" ht="20.100000000000001" customHeight="1">
      <c r="A487" s="40" t="s">
        <v>845</v>
      </c>
      <c r="B487" s="40"/>
      <c r="C487" s="40"/>
      <c r="D487" s="339"/>
      <c r="E487" s="339"/>
      <c r="F487" s="339"/>
      <c r="G487" s="339">
        <v>8.6999999999999993</v>
      </c>
      <c r="H487" s="339">
        <v>8.1999999999999993</v>
      </c>
      <c r="I487" s="339">
        <v>8.4</v>
      </c>
      <c r="J487" s="339">
        <v>8.3000000000000007</v>
      </c>
      <c r="K487" s="339">
        <v>8.6999999999999993</v>
      </c>
      <c r="L487" s="339">
        <v>8.6</v>
      </c>
      <c r="M487" s="339">
        <v>8.3000000000000007</v>
      </c>
      <c r="N487" s="339">
        <v>7.7</v>
      </c>
      <c r="O487" s="339">
        <v>7.9</v>
      </c>
      <c r="P487" s="339">
        <v>5.5</v>
      </c>
      <c r="Q487" s="339">
        <v>5.7</v>
      </c>
      <c r="R487" s="339">
        <v>5.5</v>
      </c>
      <c r="S487" s="339">
        <v>5.9</v>
      </c>
      <c r="T487" s="339">
        <v>6</v>
      </c>
      <c r="U487" s="339">
        <v>5.8</v>
      </c>
      <c r="V487" s="339">
        <v>5.4</v>
      </c>
      <c r="W487" s="339">
        <v>5.5</v>
      </c>
      <c r="X487" s="339">
        <v>5.9</v>
      </c>
      <c r="Y487" s="339">
        <v>4.9000000000000004</v>
      </c>
      <c r="Z487" s="339">
        <v>5.6</v>
      </c>
      <c r="AA487" s="339">
        <v>5.5</v>
      </c>
      <c r="AB487" s="90"/>
      <c r="AC487" s="90"/>
      <c r="AD487" s="90"/>
      <c r="AE487" s="90"/>
      <c r="AF487" s="90"/>
      <c r="AG487" s="90"/>
      <c r="AH487" s="90"/>
      <c r="AI487" s="90"/>
      <c r="AJ487" s="90"/>
      <c r="AK487" s="90"/>
      <c r="AL487" s="90"/>
      <c r="AM487" s="90"/>
      <c r="AN487" s="90"/>
      <c r="AO487" s="90"/>
      <c r="AP487" s="90"/>
      <c r="AQ487" s="90"/>
      <c r="AR487" s="90"/>
      <c r="AS487" s="90"/>
      <c r="AT487" s="90"/>
      <c r="AU487" s="90"/>
      <c r="AV487" s="90"/>
      <c r="AW487" s="90"/>
      <c r="AX487" s="90"/>
      <c r="AY487" s="90"/>
      <c r="AZ487" s="90"/>
      <c r="BA487" s="90"/>
      <c r="BB487" s="90"/>
      <c r="BC487" s="90"/>
      <c r="BD487" s="90"/>
      <c r="BE487" s="90"/>
      <c r="BF487" s="90"/>
      <c r="BG487" s="90"/>
      <c r="BH487" s="90"/>
      <c r="BI487" s="90"/>
      <c r="BJ487" s="90"/>
      <c r="BK487" s="90"/>
      <c r="BL487" s="90"/>
      <c r="BM487" s="90"/>
      <c r="BN487" s="90"/>
      <c r="BO487" s="90"/>
      <c r="BP487" s="90"/>
      <c r="BQ487" s="90"/>
      <c r="BR487" s="90"/>
      <c r="BS487" s="90"/>
      <c r="BT487" s="90"/>
    </row>
    <row r="488" spans="1:72" s="39" customFormat="1" ht="19.899999999999999" customHeight="1">
      <c r="A488" s="40" t="s">
        <v>1</v>
      </c>
      <c r="B488" s="40"/>
      <c r="C488" s="40"/>
      <c r="D488" s="339"/>
      <c r="E488" s="339"/>
      <c r="F488" s="339"/>
      <c r="G488" s="339"/>
      <c r="H488" s="339"/>
      <c r="I488" s="339"/>
      <c r="J488" s="339"/>
      <c r="K488" s="339"/>
      <c r="L488" s="339"/>
      <c r="M488" s="339"/>
      <c r="N488" s="339"/>
      <c r="O488" s="339"/>
      <c r="P488" s="339">
        <v>186.2</v>
      </c>
      <c r="Q488" s="339">
        <v>106.4</v>
      </c>
      <c r="R488" s="339">
        <v>71.099999999999994</v>
      </c>
      <c r="S488" s="339">
        <v>44.3</v>
      </c>
      <c r="T488" s="339">
        <v>34.6</v>
      </c>
      <c r="U488" s="339">
        <v>29.3</v>
      </c>
      <c r="V488" s="339">
        <v>14.7</v>
      </c>
      <c r="W488" s="339">
        <v>11.7</v>
      </c>
      <c r="X488" s="339">
        <v>9.6</v>
      </c>
      <c r="Y488" s="339">
        <v>9</v>
      </c>
      <c r="Z488" s="339">
        <v>8</v>
      </c>
      <c r="AA488" s="339">
        <v>7.8</v>
      </c>
      <c r="AB488" s="90"/>
      <c r="AC488" s="90"/>
      <c r="AD488" s="90"/>
      <c r="AE488" s="90"/>
      <c r="AF488" s="90"/>
      <c r="AG488" s="90"/>
      <c r="AH488" s="90"/>
      <c r="AI488" s="90"/>
      <c r="AJ488" s="90"/>
      <c r="AK488" s="90"/>
      <c r="AL488" s="90"/>
      <c r="AM488" s="90"/>
      <c r="AN488" s="90"/>
      <c r="AO488" s="90"/>
      <c r="AP488" s="90"/>
      <c r="AQ488" s="90"/>
      <c r="AR488" s="90"/>
      <c r="AS488" s="90"/>
      <c r="AT488" s="90"/>
      <c r="AU488" s="90"/>
      <c r="AV488" s="90"/>
      <c r="AW488" s="90"/>
      <c r="AX488" s="90"/>
      <c r="AY488" s="90"/>
      <c r="AZ488" s="90"/>
      <c r="BA488" s="90"/>
      <c r="BB488" s="90"/>
      <c r="BC488" s="90"/>
      <c r="BD488" s="90"/>
      <c r="BE488" s="90"/>
      <c r="BF488" s="90"/>
      <c r="BG488" s="90"/>
      <c r="BH488" s="90"/>
      <c r="BI488" s="90"/>
      <c r="BJ488" s="90"/>
      <c r="BK488" s="90"/>
      <c r="BL488" s="90"/>
      <c r="BM488" s="90"/>
      <c r="BN488" s="90"/>
      <c r="BO488" s="90"/>
      <c r="BP488" s="90"/>
      <c r="BQ488" s="90"/>
      <c r="BR488" s="90"/>
      <c r="BS488" s="90"/>
      <c r="BT488" s="90"/>
    </row>
    <row r="489" spans="1:72" s="39" customFormat="1" ht="20.100000000000001" customHeight="1">
      <c r="A489" s="40" t="s">
        <v>1004</v>
      </c>
      <c r="B489" s="40"/>
      <c r="C489" s="40"/>
      <c r="D489" s="339"/>
      <c r="E489" s="339"/>
      <c r="F489" s="339"/>
      <c r="G489" s="339">
        <v>8.8000000000000007</v>
      </c>
      <c r="H489" s="339">
        <v>8.8000000000000007</v>
      </c>
      <c r="I489" s="339">
        <v>9.1</v>
      </c>
      <c r="J489" s="339">
        <v>8.9</v>
      </c>
      <c r="K489" s="339">
        <v>9.3000000000000007</v>
      </c>
      <c r="L489" s="339">
        <v>8.5</v>
      </c>
      <c r="M489" s="339"/>
      <c r="N489" s="339"/>
      <c r="O489" s="339"/>
      <c r="P489" s="339"/>
      <c r="Q489" s="339"/>
      <c r="R489" s="339"/>
      <c r="S489" s="339"/>
      <c r="T489" s="339"/>
      <c r="U489" s="339"/>
      <c r="V489" s="339"/>
      <c r="W489" s="339"/>
      <c r="X489" s="339"/>
      <c r="Y489" s="339"/>
      <c r="Z489" s="339"/>
      <c r="AA489" s="339"/>
      <c r="AB489" s="90"/>
      <c r="AC489" s="90"/>
      <c r="AD489" s="90"/>
      <c r="AE489" s="90"/>
      <c r="AF489" s="90"/>
      <c r="AG489" s="90"/>
      <c r="AH489" s="90"/>
      <c r="AI489" s="90"/>
      <c r="AJ489" s="90"/>
      <c r="AK489" s="90"/>
      <c r="AL489" s="90"/>
      <c r="AM489" s="90"/>
      <c r="AN489" s="90"/>
      <c r="AO489" s="90"/>
      <c r="AP489" s="90"/>
      <c r="AQ489" s="90"/>
      <c r="AR489" s="90"/>
      <c r="AS489" s="90"/>
      <c r="AT489" s="90"/>
      <c r="AU489" s="90"/>
      <c r="AV489" s="90"/>
      <c r="AW489" s="90"/>
      <c r="AX489" s="90"/>
      <c r="AY489" s="90"/>
      <c r="AZ489" s="90"/>
      <c r="BA489" s="90"/>
      <c r="BB489" s="90"/>
      <c r="BC489" s="90"/>
      <c r="BD489" s="90"/>
      <c r="BE489" s="90"/>
      <c r="BF489" s="90"/>
      <c r="BG489" s="90"/>
      <c r="BH489" s="90"/>
      <c r="BI489" s="90"/>
      <c r="BJ489" s="90"/>
      <c r="BK489" s="90"/>
      <c r="BL489" s="90"/>
      <c r="BM489" s="90"/>
      <c r="BN489" s="90"/>
      <c r="BO489" s="90"/>
      <c r="BP489" s="90"/>
      <c r="BQ489" s="90"/>
      <c r="BR489" s="90"/>
      <c r="BS489" s="90"/>
      <c r="BT489" s="90"/>
    </row>
    <row r="490" spans="1:72" ht="21">
      <c r="A490" s="365"/>
      <c r="B490" s="39"/>
      <c r="C490" s="39"/>
      <c r="D490" s="88"/>
      <c r="E490" s="88"/>
      <c r="F490" s="88"/>
      <c r="G490" s="88"/>
    </row>
    <row r="491" spans="1:72" ht="20.100000000000001" customHeight="1">
      <c r="A491" s="361"/>
      <c r="B491" s="39"/>
      <c r="C491" s="39"/>
      <c r="D491" s="88"/>
      <c r="E491" s="88"/>
      <c r="F491" s="88"/>
      <c r="G491" s="88"/>
    </row>
    <row r="492" spans="1:72" ht="20.100000000000001" customHeight="1">
      <c r="A492" s="361"/>
      <c r="B492" s="39"/>
      <c r="C492" s="39"/>
      <c r="D492" s="88"/>
      <c r="E492" s="88"/>
      <c r="F492" s="88"/>
      <c r="G492" s="88"/>
    </row>
    <row r="493" spans="1:72" ht="20.100000000000001" customHeight="1">
      <c r="A493" s="39" t="s">
        <v>1005</v>
      </c>
      <c r="B493" s="42"/>
      <c r="C493" s="42"/>
      <c r="D493" s="88"/>
      <c r="E493" s="88"/>
      <c r="F493" s="88"/>
      <c r="G493" s="88"/>
    </row>
    <row r="494" spans="1:72" ht="56.25" customHeight="1" thickBot="1">
      <c r="A494" s="3" t="s">
        <v>229</v>
      </c>
      <c r="B494" s="99"/>
      <c r="C494" s="100"/>
      <c r="D494" s="352" t="s">
        <v>981</v>
      </c>
      <c r="E494" s="352" t="s">
        <v>982</v>
      </c>
      <c r="F494" s="352" t="s">
        <v>983</v>
      </c>
      <c r="G494" s="358" t="s">
        <v>571</v>
      </c>
      <c r="H494" s="358" t="s">
        <v>984</v>
      </c>
      <c r="I494" s="358" t="s">
        <v>985</v>
      </c>
      <c r="J494" s="358" t="s">
        <v>986</v>
      </c>
      <c r="K494" s="358" t="s">
        <v>987</v>
      </c>
      <c r="L494" s="358" t="s">
        <v>988</v>
      </c>
      <c r="M494" s="358" t="s">
        <v>989</v>
      </c>
      <c r="N494" s="358" t="s">
        <v>990</v>
      </c>
      <c r="O494" s="358" t="s">
        <v>991</v>
      </c>
      <c r="P494" s="358"/>
      <c r="Q494" s="358"/>
      <c r="R494" s="358"/>
      <c r="S494" s="358"/>
      <c r="T494" s="358"/>
      <c r="U494" s="358"/>
      <c r="V494" s="358"/>
      <c r="W494" s="358"/>
      <c r="X494" s="358"/>
      <c r="Y494" s="358"/>
      <c r="Z494" s="358"/>
      <c r="AA494" s="358"/>
    </row>
    <row r="495" spans="1:72" s="39" customFormat="1" ht="20.100000000000001" customHeight="1">
      <c r="A495" s="40" t="s">
        <v>0</v>
      </c>
      <c r="B495" s="40"/>
      <c r="C495" s="40"/>
      <c r="D495" s="339"/>
      <c r="E495" s="339"/>
      <c r="F495" s="339"/>
      <c r="G495" s="339">
        <v>14.5</v>
      </c>
      <c r="H495" s="339">
        <v>14.6</v>
      </c>
      <c r="I495" s="339">
        <v>11.6</v>
      </c>
      <c r="J495" s="339">
        <v>13.1</v>
      </c>
      <c r="K495" s="339">
        <v>13.6</v>
      </c>
      <c r="L495" s="339">
        <v>12.9</v>
      </c>
      <c r="M495" s="339">
        <v>12.5</v>
      </c>
      <c r="N495" s="339">
        <v>-1.9</v>
      </c>
      <c r="O495" s="339">
        <v>-8.5</v>
      </c>
      <c r="P495" s="339"/>
      <c r="Q495" s="339"/>
      <c r="R495" s="339"/>
      <c r="S495" s="339"/>
      <c r="T495" s="339"/>
      <c r="U495" s="339"/>
      <c r="V495" s="339"/>
      <c r="W495" s="339"/>
      <c r="X495" s="339"/>
      <c r="Y495" s="339"/>
      <c r="Z495" s="339"/>
      <c r="AA495" s="339"/>
      <c r="AB495" s="90"/>
      <c r="AC495" s="90"/>
      <c r="AD495" s="90"/>
      <c r="AE495" s="90"/>
      <c r="AF495" s="90"/>
      <c r="AG495" s="90"/>
      <c r="AH495" s="90"/>
      <c r="AI495" s="90"/>
      <c r="AJ495" s="90"/>
      <c r="AK495" s="90"/>
      <c r="AL495" s="90"/>
      <c r="AM495" s="90"/>
      <c r="AN495" s="90"/>
      <c r="AO495" s="90"/>
      <c r="AP495" s="90"/>
      <c r="AQ495" s="90"/>
      <c r="AR495" s="90"/>
      <c r="AS495" s="90"/>
      <c r="AT495" s="90"/>
      <c r="AU495" s="90"/>
      <c r="AV495" s="90"/>
      <c r="AW495" s="90"/>
      <c r="AX495" s="90"/>
      <c r="AY495" s="90"/>
      <c r="AZ495" s="90"/>
      <c r="BA495" s="90"/>
      <c r="BB495" s="90"/>
      <c r="BC495" s="90"/>
      <c r="BD495" s="90"/>
      <c r="BE495" s="90"/>
      <c r="BF495" s="90"/>
      <c r="BG495" s="90"/>
      <c r="BH495" s="90"/>
      <c r="BI495" s="90"/>
      <c r="BJ495" s="90"/>
      <c r="BK495" s="90"/>
      <c r="BL495" s="90"/>
      <c r="BM495" s="90"/>
      <c r="BN495" s="90"/>
      <c r="BO495" s="90"/>
      <c r="BP495" s="90"/>
      <c r="BQ495" s="90"/>
      <c r="BR495" s="90"/>
      <c r="BS495" s="90"/>
      <c r="BT495" s="90"/>
    </row>
    <row r="496" spans="1:72" s="39" customFormat="1" ht="20.100000000000001" customHeight="1">
      <c r="A496" s="40" t="s">
        <v>221</v>
      </c>
      <c r="B496" s="40"/>
      <c r="C496" s="40"/>
      <c r="D496" s="339"/>
      <c r="E496" s="339"/>
      <c r="F496" s="339"/>
      <c r="G496" s="339">
        <v>5.2</v>
      </c>
      <c r="H496" s="339">
        <v>6</v>
      </c>
      <c r="I496" s="339">
        <v>6.2</v>
      </c>
      <c r="J496" s="339">
        <v>6.6</v>
      </c>
      <c r="K496" s="339">
        <v>5.6</v>
      </c>
      <c r="L496" s="339">
        <v>6.5</v>
      </c>
      <c r="M496" s="339">
        <v>6.8</v>
      </c>
      <c r="N496" s="339">
        <v>7.4</v>
      </c>
      <c r="O496" s="339">
        <v>8.3000000000000007</v>
      </c>
      <c r="P496" s="339"/>
      <c r="Q496" s="339"/>
      <c r="R496" s="339"/>
      <c r="S496" s="339"/>
      <c r="T496" s="339"/>
      <c r="U496" s="339"/>
      <c r="V496" s="339"/>
      <c r="W496" s="339"/>
      <c r="X496" s="339"/>
      <c r="Y496" s="339"/>
      <c r="Z496" s="339"/>
      <c r="AA496" s="339"/>
      <c r="AB496" s="90"/>
      <c r="AC496" s="90"/>
      <c r="AD496" s="90"/>
      <c r="AE496" s="90"/>
      <c r="AF496" s="90"/>
      <c r="AG496" s="90"/>
      <c r="AH496" s="90"/>
      <c r="AI496" s="90"/>
      <c r="AJ496" s="90"/>
      <c r="AK496" s="90"/>
      <c r="AL496" s="90"/>
      <c r="AM496" s="90"/>
      <c r="AN496" s="90"/>
      <c r="AO496" s="90"/>
      <c r="AP496" s="90"/>
      <c r="AQ496" s="90"/>
      <c r="AR496" s="90"/>
      <c r="AS496" s="90"/>
      <c r="AT496" s="90"/>
      <c r="AU496" s="90"/>
      <c r="AV496" s="90"/>
      <c r="AW496" s="90"/>
      <c r="AX496" s="90"/>
      <c r="AY496" s="90"/>
      <c r="AZ496" s="90"/>
      <c r="BA496" s="90"/>
      <c r="BB496" s="90"/>
      <c r="BC496" s="90"/>
      <c r="BD496" s="90"/>
      <c r="BE496" s="90"/>
      <c r="BF496" s="90"/>
      <c r="BG496" s="90"/>
      <c r="BH496" s="90"/>
      <c r="BI496" s="90"/>
      <c r="BJ496" s="90"/>
      <c r="BK496" s="90"/>
      <c r="BL496" s="90"/>
      <c r="BM496" s="90"/>
      <c r="BN496" s="90"/>
      <c r="BO496" s="90"/>
      <c r="BP496" s="90"/>
      <c r="BQ496" s="90"/>
      <c r="BR496" s="90"/>
      <c r="BS496" s="90"/>
      <c r="BT496" s="90"/>
    </row>
    <row r="497" spans="1:72" s="39" customFormat="1" ht="20.100000000000001" customHeight="1">
      <c r="A497" s="40" t="s">
        <v>845</v>
      </c>
      <c r="B497" s="40"/>
      <c r="C497" s="40"/>
      <c r="D497" s="339"/>
      <c r="E497" s="339"/>
      <c r="F497" s="339"/>
      <c r="G497" s="339">
        <v>9.6999999999999993</v>
      </c>
      <c r="H497" s="339">
        <v>9.4</v>
      </c>
      <c r="I497" s="339">
        <v>11.6</v>
      </c>
      <c r="J497" s="339">
        <v>11.4</v>
      </c>
      <c r="K497" s="339">
        <v>19.100000000000001</v>
      </c>
      <c r="L497" s="339">
        <v>19.600000000000001</v>
      </c>
      <c r="M497" s="339">
        <v>16.899999999999999</v>
      </c>
      <c r="N497" s="339">
        <v>15.6</v>
      </c>
      <c r="O497" s="339">
        <v>7.7</v>
      </c>
      <c r="P497" s="339"/>
      <c r="Q497" s="339"/>
      <c r="R497" s="339"/>
      <c r="S497" s="339"/>
      <c r="T497" s="339"/>
      <c r="U497" s="339"/>
      <c r="V497" s="339"/>
      <c r="W497" s="339"/>
      <c r="X497" s="339"/>
      <c r="Y497" s="339"/>
      <c r="Z497" s="339"/>
      <c r="AA497" s="339"/>
      <c r="AB497" s="90"/>
      <c r="AC497" s="90"/>
      <c r="AD497" s="90"/>
      <c r="AE497" s="90"/>
      <c r="AF497" s="90"/>
      <c r="AG497" s="90"/>
      <c r="AH497" s="90"/>
      <c r="AI497" s="90"/>
      <c r="AJ497" s="90"/>
      <c r="AK497" s="90"/>
      <c r="AL497" s="90"/>
      <c r="AM497" s="90"/>
      <c r="AN497" s="90"/>
      <c r="AO497" s="90"/>
      <c r="AP497" s="90"/>
      <c r="AQ497" s="90"/>
      <c r="AR497" s="90"/>
      <c r="AS497" s="90"/>
      <c r="AT497" s="90"/>
      <c r="AU497" s="90"/>
      <c r="AV497" s="90"/>
      <c r="AW497" s="90"/>
      <c r="AX497" s="90"/>
      <c r="AY497" s="90"/>
      <c r="AZ497" s="90"/>
      <c r="BA497" s="90"/>
      <c r="BB497" s="90"/>
      <c r="BC497" s="90"/>
      <c r="BD497" s="90"/>
      <c r="BE497" s="90"/>
      <c r="BF497" s="90"/>
      <c r="BG497" s="90"/>
      <c r="BH497" s="90"/>
      <c r="BI497" s="90"/>
      <c r="BJ497" s="90"/>
      <c r="BK497" s="90"/>
      <c r="BL497" s="90"/>
      <c r="BM497" s="90"/>
      <c r="BN497" s="90"/>
      <c r="BO497" s="90"/>
      <c r="BP497" s="90"/>
      <c r="BQ497" s="90"/>
      <c r="BR497" s="90"/>
      <c r="BS497" s="90"/>
      <c r="BT497" s="90"/>
    </row>
    <row r="498" spans="1:72" s="39" customFormat="1" ht="20.100000000000001" customHeight="1">
      <c r="A498" s="40" t="s">
        <v>1</v>
      </c>
      <c r="B498" s="40"/>
      <c r="C498" s="40"/>
      <c r="D498" s="339"/>
      <c r="E498" s="339"/>
      <c r="F498" s="339"/>
      <c r="G498" s="339"/>
      <c r="H498" s="339"/>
      <c r="I498" s="339"/>
      <c r="J498" s="339"/>
      <c r="K498" s="339"/>
      <c r="L498" s="339"/>
      <c r="M498" s="339"/>
      <c r="N498" s="339"/>
      <c r="O498" s="339"/>
      <c r="P498" s="339"/>
      <c r="Q498" s="339"/>
      <c r="R498" s="339"/>
      <c r="S498" s="339"/>
      <c r="T498" s="339"/>
      <c r="U498" s="339"/>
      <c r="V498" s="339"/>
      <c r="W498" s="339"/>
      <c r="X498" s="339"/>
      <c r="Y498" s="339"/>
      <c r="Z498" s="339"/>
      <c r="AA498" s="339"/>
      <c r="AB498" s="90"/>
      <c r="AC498" s="90"/>
      <c r="AD498" s="90"/>
      <c r="AE498" s="90"/>
      <c r="AF498" s="90"/>
      <c r="AG498" s="90"/>
      <c r="AH498" s="90"/>
      <c r="AI498" s="90"/>
      <c r="AJ498" s="90"/>
      <c r="AK498" s="90"/>
      <c r="AL498" s="90"/>
      <c r="AM498" s="90"/>
      <c r="AN498" s="90"/>
      <c r="AO498" s="90"/>
      <c r="AP498" s="90"/>
      <c r="AQ498" s="90"/>
      <c r="AR498" s="90"/>
      <c r="AS498" s="90"/>
      <c r="AT498" s="90"/>
      <c r="AU498" s="90"/>
      <c r="AV498" s="90"/>
      <c r="AW498" s="90"/>
      <c r="AX498" s="90"/>
      <c r="AY498" s="90"/>
      <c r="AZ498" s="90"/>
      <c r="BA498" s="90"/>
      <c r="BB498" s="90"/>
      <c r="BC498" s="90"/>
      <c r="BD498" s="90"/>
      <c r="BE498" s="90"/>
      <c r="BF498" s="90"/>
      <c r="BG498" s="90"/>
      <c r="BH498" s="90"/>
      <c r="BI498" s="90"/>
      <c r="BJ498" s="90"/>
      <c r="BK498" s="90"/>
      <c r="BL498" s="90"/>
      <c r="BM498" s="90"/>
      <c r="BN498" s="90"/>
      <c r="BO498" s="90"/>
      <c r="BP498" s="90"/>
      <c r="BQ498" s="90"/>
      <c r="BR498" s="90"/>
      <c r="BS498" s="90"/>
      <c r="BT498" s="90"/>
    </row>
    <row r="499" spans="1:72" s="39" customFormat="1" ht="20.100000000000001" customHeight="1">
      <c r="A499" s="40" t="s">
        <v>1004</v>
      </c>
      <c r="B499" s="40"/>
      <c r="C499" s="40"/>
      <c r="D499" s="339"/>
      <c r="E499" s="339"/>
      <c r="F499" s="339"/>
      <c r="G499" s="339">
        <v>9.3000000000000007</v>
      </c>
      <c r="H499" s="339">
        <v>60.5</v>
      </c>
      <c r="I499" s="339">
        <v>65.3</v>
      </c>
      <c r="J499" s="339">
        <v>68.5</v>
      </c>
      <c r="K499" s="339">
        <v>73.599999999999994</v>
      </c>
      <c r="L499" s="339">
        <v>9.1</v>
      </c>
      <c r="M499" s="339"/>
      <c r="N499" s="339"/>
      <c r="O499" s="339"/>
      <c r="P499" s="339"/>
      <c r="Q499" s="339"/>
      <c r="R499" s="339"/>
      <c r="S499" s="339"/>
      <c r="T499" s="339"/>
      <c r="U499" s="339"/>
      <c r="V499" s="339"/>
      <c r="W499" s="339"/>
      <c r="X499" s="339"/>
      <c r="Y499" s="339"/>
      <c r="Z499" s="339"/>
      <c r="AA499" s="339"/>
      <c r="AB499" s="90"/>
      <c r="AC499" s="90"/>
      <c r="AD499" s="90"/>
      <c r="AE499" s="90"/>
      <c r="AF499" s="90"/>
      <c r="AG499" s="90"/>
      <c r="AH499" s="90"/>
      <c r="AI499" s="90"/>
      <c r="AJ499" s="90"/>
      <c r="AK499" s="90"/>
      <c r="AL499" s="90"/>
      <c r="AM499" s="90"/>
      <c r="AN499" s="90"/>
      <c r="AO499" s="90"/>
      <c r="AP499" s="90"/>
      <c r="AQ499" s="90"/>
      <c r="AR499" s="90"/>
      <c r="AS499" s="90"/>
      <c r="AT499" s="90"/>
      <c r="AU499" s="90"/>
      <c r="AV499" s="90"/>
      <c r="AW499" s="90"/>
      <c r="AX499" s="90"/>
      <c r="AY499" s="90"/>
      <c r="AZ499" s="90"/>
      <c r="BA499" s="90"/>
      <c r="BB499" s="90"/>
      <c r="BC499" s="90"/>
      <c r="BD499" s="90"/>
      <c r="BE499" s="90"/>
      <c r="BF499" s="90"/>
      <c r="BG499" s="90"/>
      <c r="BH499" s="90"/>
      <c r="BI499" s="90"/>
      <c r="BJ499" s="90"/>
      <c r="BK499" s="90"/>
      <c r="BL499" s="90"/>
      <c r="BM499" s="90"/>
      <c r="BN499" s="90"/>
      <c r="BO499" s="90"/>
      <c r="BP499" s="90"/>
      <c r="BQ499" s="90"/>
      <c r="BR499" s="90"/>
      <c r="BS499" s="90"/>
      <c r="BT499" s="90"/>
    </row>
    <row r="500" spans="1:72" ht="10.15" customHeight="1">
      <c r="A500" s="365"/>
      <c r="B500" s="39"/>
      <c r="C500" s="39"/>
      <c r="D500" s="88"/>
      <c r="E500" s="88"/>
      <c r="F500" s="88"/>
      <c r="G500" s="88"/>
    </row>
    <row r="501" spans="1:72" ht="20.100000000000001" customHeight="1">
      <c r="A501" s="361"/>
      <c r="B501" s="39"/>
      <c r="C501" s="39"/>
      <c r="D501" s="88"/>
      <c r="E501" s="88"/>
      <c r="F501" s="88"/>
      <c r="G501" s="88"/>
    </row>
    <row r="502" spans="1:72" ht="20.100000000000001" customHeight="1">
      <c r="A502" s="39" t="s">
        <v>241</v>
      </c>
      <c r="D502" s="88"/>
      <c r="E502" s="88"/>
      <c r="F502" s="88"/>
      <c r="G502" s="88"/>
    </row>
    <row r="503" spans="1:72" s="39" customFormat="1" ht="41.25" customHeight="1" thickBot="1">
      <c r="A503" s="3" t="s">
        <v>3</v>
      </c>
      <c r="B503" s="14"/>
      <c r="C503" s="100"/>
      <c r="D503" s="358" t="s">
        <v>487</v>
      </c>
      <c r="E503" s="358" t="s">
        <v>902</v>
      </c>
      <c r="F503" s="358" t="s">
        <v>903</v>
      </c>
      <c r="G503" s="358" t="s">
        <v>571</v>
      </c>
      <c r="H503" s="358" t="s">
        <v>904</v>
      </c>
      <c r="I503" s="358" t="s">
        <v>492</v>
      </c>
      <c r="J503" s="358" t="s">
        <v>493</v>
      </c>
      <c r="K503" s="358" t="s">
        <v>494</v>
      </c>
      <c r="L503" s="358" t="s">
        <v>1006</v>
      </c>
      <c r="M503" s="358" t="s">
        <v>496</v>
      </c>
      <c r="N503" s="358" t="s">
        <v>497</v>
      </c>
      <c r="O503" s="358" t="s">
        <v>498</v>
      </c>
      <c r="P503" s="358" t="s">
        <v>499</v>
      </c>
      <c r="Q503" s="358" t="s">
        <v>500</v>
      </c>
      <c r="R503" s="358" t="s">
        <v>501</v>
      </c>
      <c r="S503" s="358" t="s">
        <v>502</v>
      </c>
      <c r="T503" s="358" t="s">
        <v>503</v>
      </c>
      <c r="U503" s="358" t="s">
        <v>504</v>
      </c>
      <c r="V503" s="358" t="s">
        <v>505</v>
      </c>
      <c r="W503" s="358" t="s">
        <v>905</v>
      </c>
      <c r="X503" s="358" t="s">
        <v>507</v>
      </c>
      <c r="Y503" s="358" t="s">
        <v>508</v>
      </c>
      <c r="Z503" s="358" t="s">
        <v>509</v>
      </c>
      <c r="AA503" s="358" t="s">
        <v>510</v>
      </c>
      <c r="AB503" s="90"/>
      <c r="AC503" s="90"/>
      <c r="AD503" s="90"/>
      <c r="AE503" s="90"/>
      <c r="AF503" s="90"/>
      <c r="AG503" s="90"/>
      <c r="AH503" s="90"/>
      <c r="AI503" s="90"/>
      <c r="AJ503" s="90"/>
      <c r="AK503" s="90"/>
      <c r="AL503" s="90"/>
      <c r="AM503" s="90"/>
      <c r="AN503" s="90"/>
      <c r="AO503" s="90"/>
      <c r="AP503" s="90"/>
      <c r="AQ503" s="90"/>
      <c r="AR503" s="90"/>
      <c r="AS503" s="90"/>
      <c r="AT503" s="90"/>
      <c r="AU503" s="90"/>
      <c r="AV503" s="90"/>
      <c r="AW503" s="90"/>
      <c r="AX503" s="90"/>
      <c r="AY503" s="90"/>
      <c r="AZ503" s="90"/>
      <c r="BA503" s="90"/>
      <c r="BB503" s="90"/>
      <c r="BC503" s="90"/>
      <c r="BD503" s="90"/>
      <c r="BE503" s="90"/>
      <c r="BF503" s="90"/>
      <c r="BG503" s="90"/>
      <c r="BH503" s="90"/>
      <c r="BI503" s="90"/>
      <c r="BJ503" s="90"/>
      <c r="BK503" s="90"/>
      <c r="BL503" s="90"/>
      <c r="BM503" s="90"/>
      <c r="BN503" s="90"/>
      <c r="BO503" s="90"/>
      <c r="BP503" s="90"/>
      <c r="BQ503" s="90"/>
      <c r="BR503" s="90"/>
      <c r="BS503" s="90"/>
      <c r="BT503" s="90"/>
    </row>
    <row r="504" spans="1:72" s="39" customFormat="1" ht="20.100000000000001" customHeight="1">
      <c r="A504" s="40" t="s">
        <v>0</v>
      </c>
      <c r="B504" s="40"/>
      <c r="C504" s="40"/>
      <c r="D504" s="88">
        <v>7508</v>
      </c>
      <c r="E504" s="88">
        <v>7454</v>
      </c>
      <c r="F504" s="88">
        <v>7315</v>
      </c>
      <c r="G504" s="88">
        <v>7366</v>
      </c>
      <c r="H504" s="88">
        <v>7300</v>
      </c>
      <c r="I504" s="88">
        <v>7062</v>
      </c>
      <c r="J504" s="88">
        <v>7071</v>
      </c>
      <c r="K504" s="88">
        <v>7064</v>
      </c>
      <c r="L504" s="88">
        <v>6953</v>
      </c>
      <c r="M504" s="88">
        <v>7015</v>
      </c>
      <c r="N504" s="88">
        <v>6840</v>
      </c>
      <c r="O504" s="88">
        <v>7150</v>
      </c>
      <c r="P504" s="88">
        <v>6861</v>
      </c>
      <c r="Q504" s="88">
        <v>6858</v>
      </c>
      <c r="R504" s="88">
        <v>6767</v>
      </c>
      <c r="S504" s="88">
        <v>6917</v>
      </c>
      <c r="T504" s="88">
        <v>6882</v>
      </c>
      <c r="U504" s="88">
        <v>6783</v>
      </c>
      <c r="V504" s="88">
        <v>6902</v>
      </c>
      <c r="W504" s="88">
        <v>6882</v>
      </c>
      <c r="X504" s="88">
        <v>6996</v>
      </c>
      <c r="Y504" s="88">
        <v>7155</v>
      </c>
      <c r="Z504" s="88">
        <v>7265</v>
      </c>
      <c r="AA504" s="88">
        <v>7715</v>
      </c>
      <c r="AB504" s="90"/>
      <c r="AC504" s="90"/>
      <c r="AD504" s="90"/>
      <c r="AE504" s="90"/>
      <c r="AF504" s="90"/>
      <c r="AG504" s="90"/>
      <c r="AH504" s="90"/>
      <c r="AI504" s="90"/>
      <c r="AJ504" s="90"/>
      <c r="AK504" s="90"/>
      <c r="AL504" s="90"/>
      <c r="AM504" s="90"/>
      <c r="AN504" s="90"/>
      <c r="AO504" s="90"/>
      <c r="AP504" s="90"/>
      <c r="AQ504" s="90"/>
      <c r="AR504" s="90"/>
      <c r="AS504" s="90"/>
      <c r="AT504" s="90"/>
      <c r="AU504" s="90"/>
      <c r="AV504" s="90"/>
      <c r="AW504" s="90"/>
      <c r="AX504" s="90"/>
      <c r="AY504" s="90"/>
      <c r="AZ504" s="90"/>
      <c r="BA504" s="90"/>
      <c r="BB504" s="90"/>
      <c r="BC504" s="90"/>
      <c r="BD504" s="90"/>
      <c r="BE504" s="90"/>
      <c r="BF504" s="90"/>
      <c r="BG504" s="90"/>
      <c r="BH504" s="90"/>
      <c r="BI504" s="90"/>
      <c r="BJ504" s="90"/>
      <c r="BK504" s="90"/>
      <c r="BL504" s="90"/>
      <c r="BM504" s="90"/>
      <c r="BN504" s="90"/>
      <c r="BO504" s="90"/>
      <c r="BP504" s="90"/>
      <c r="BQ504" s="90"/>
      <c r="BR504" s="90"/>
      <c r="BS504" s="90"/>
      <c r="BT504" s="90"/>
    </row>
    <row r="505" spans="1:72" ht="20.100000000000001" customHeight="1">
      <c r="A505" s="40" t="s">
        <v>221</v>
      </c>
      <c r="D505" s="88">
        <v>4450</v>
      </c>
      <c r="E505" s="88">
        <v>4193</v>
      </c>
      <c r="F505" s="88">
        <v>4189</v>
      </c>
      <c r="G505" s="88">
        <v>4150</v>
      </c>
      <c r="H505" s="88">
        <v>3893</v>
      </c>
      <c r="I505" s="88">
        <v>4114</v>
      </c>
      <c r="J505" s="88">
        <v>3904</v>
      </c>
      <c r="K505" s="88">
        <v>2769</v>
      </c>
      <c r="L505" s="88">
        <v>3255</v>
      </c>
      <c r="M505" s="88">
        <v>3297</v>
      </c>
      <c r="N505" s="88">
        <v>2866</v>
      </c>
      <c r="O505" s="88">
        <v>2663</v>
      </c>
      <c r="P505" s="88">
        <v>2765</v>
      </c>
      <c r="Q505" s="88">
        <v>2964</v>
      </c>
      <c r="R505" s="88">
        <v>3009</v>
      </c>
      <c r="S505" s="88">
        <v>3402</v>
      </c>
      <c r="T505" s="88">
        <v>3662</v>
      </c>
      <c r="U505" s="88">
        <v>3250</v>
      </c>
      <c r="V505" s="88">
        <v>3214</v>
      </c>
      <c r="W505" s="88">
        <v>3284</v>
      </c>
      <c r="X505" s="88">
        <v>3210</v>
      </c>
      <c r="Y505" s="88">
        <v>3077</v>
      </c>
      <c r="Z505" s="88">
        <v>2943</v>
      </c>
      <c r="AA505" s="88">
        <v>2903</v>
      </c>
    </row>
    <row r="506" spans="1:72" s="39" customFormat="1" ht="20.100000000000001" customHeight="1">
      <c r="A506" s="40" t="s">
        <v>845</v>
      </c>
      <c r="B506" s="40"/>
      <c r="C506" s="40"/>
      <c r="D506" s="88">
        <v>3017</v>
      </c>
      <c r="E506" s="88">
        <v>2771</v>
      </c>
      <c r="F506" s="88">
        <v>2705</v>
      </c>
      <c r="G506" s="88">
        <v>2860</v>
      </c>
      <c r="H506" s="88">
        <v>2962</v>
      </c>
      <c r="I506" s="88">
        <v>2648</v>
      </c>
      <c r="J506" s="88">
        <v>2616</v>
      </c>
      <c r="K506" s="88">
        <v>2650</v>
      </c>
      <c r="L506" s="88">
        <v>2512</v>
      </c>
      <c r="M506" s="88">
        <v>2354</v>
      </c>
      <c r="N506" s="88">
        <v>2328</v>
      </c>
      <c r="O506" s="88">
        <v>2488</v>
      </c>
      <c r="P506" s="88">
        <v>2336</v>
      </c>
      <c r="Q506" s="88">
        <v>2225</v>
      </c>
      <c r="R506" s="88">
        <v>3132</v>
      </c>
      <c r="S506" s="88">
        <v>3245</v>
      </c>
      <c r="T506" s="88">
        <v>3250</v>
      </c>
      <c r="U506" s="88">
        <v>3186</v>
      </c>
      <c r="V506" s="88">
        <v>4045</v>
      </c>
      <c r="W506" s="88">
        <v>4128</v>
      </c>
      <c r="X506" s="88">
        <v>4298</v>
      </c>
      <c r="Y506" s="88">
        <v>4126</v>
      </c>
      <c r="Z506" s="88">
        <v>4099</v>
      </c>
      <c r="AA506" s="88">
        <v>4223</v>
      </c>
      <c r="AB506" s="90"/>
      <c r="AC506" s="90"/>
      <c r="AD506" s="90"/>
      <c r="AE506" s="90"/>
      <c r="AF506" s="90"/>
      <c r="AG506" s="90"/>
      <c r="AH506" s="90"/>
      <c r="AI506" s="90"/>
      <c r="AJ506" s="90"/>
      <c r="AK506" s="90"/>
      <c r="AL506" s="90"/>
      <c r="AM506" s="90"/>
      <c r="AN506" s="90"/>
      <c r="AO506" s="90"/>
      <c r="AP506" s="90"/>
      <c r="AQ506" s="90"/>
      <c r="AR506" s="90"/>
      <c r="AS506" s="90"/>
      <c r="AT506" s="90"/>
      <c r="AU506" s="90"/>
      <c r="AV506" s="90"/>
      <c r="AW506" s="90"/>
      <c r="AX506" s="90"/>
      <c r="AY506" s="90"/>
      <c r="AZ506" s="90"/>
      <c r="BA506" s="90"/>
      <c r="BB506" s="90"/>
      <c r="BC506" s="90"/>
      <c r="BD506" s="90"/>
      <c r="BE506" s="90"/>
      <c r="BF506" s="90"/>
      <c r="BG506" s="90"/>
      <c r="BH506" s="90"/>
      <c r="BI506" s="90"/>
      <c r="BJ506" s="90"/>
      <c r="BK506" s="90"/>
      <c r="BL506" s="90"/>
      <c r="BM506" s="90"/>
      <c r="BN506" s="90"/>
      <c r="BO506" s="90"/>
      <c r="BP506" s="90"/>
      <c r="BQ506" s="90"/>
      <c r="BR506" s="90"/>
      <c r="BS506" s="90"/>
      <c r="BT506" s="90"/>
    </row>
    <row r="507" spans="1:72" s="39" customFormat="1" ht="20.100000000000001" customHeight="1">
      <c r="A507" s="40" t="s">
        <v>1</v>
      </c>
      <c r="B507" s="40"/>
      <c r="C507" s="40"/>
      <c r="D507" s="88"/>
      <c r="E507" s="88"/>
      <c r="F507" s="88"/>
      <c r="G507" s="88"/>
      <c r="H507" s="88"/>
      <c r="I507" s="88"/>
      <c r="J507" s="88"/>
      <c r="K507" s="88"/>
      <c r="L507" s="88"/>
      <c r="M507" s="88"/>
      <c r="N507" s="88"/>
      <c r="O507" s="88"/>
      <c r="P507" s="88">
        <v>347</v>
      </c>
      <c r="Q507" s="88">
        <v>276</v>
      </c>
      <c r="R507" s="88">
        <v>261</v>
      </c>
      <c r="S507" s="88">
        <v>348</v>
      </c>
      <c r="T507" s="88">
        <v>361</v>
      </c>
      <c r="U507" s="88">
        <v>283</v>
      </c>
      <c r="V507" s="88">
        <v>877</v>
      </c>
      <c r="W507" s="88">
        <v>923</v>
      </c>
      <c r="X507" s="88">
        <v>1046</v>
      </c>
      <c r="Y507" s="88">
        <v>860</v>
      </c>
      <c r="Z507" s="88">
        <v>906</v>
      </c>
      <c r="AA507" s="88">
        <v>1044</v>
      </c>
      <c r="AB507" s="90"/>
      <c r="AC507" s="90"/>
      <c r="AD507" s="90"/>
      <c r="AE507" s="90"/>
      <c r="AF507" s="90"/>
      <c r="AG507" s="90"/>
      <c r="AH507" s="90"/>
      <c r="AI507" s="90"/>
      <c r="AJ507" s="90"/>
      <c r="AK507" s="90"/>
      <c r="AL507" s="90"/>
      <c r="AM507" s="90"/>
      <c r="AN507" s="90"/>
      <c r="AO507" s="90"/>
      <c r="AP507" s="90"/>
      <c r="AQ507" s="90"/>
      <c r="AR507" s="90"/>
      <c r="AS507" s="90"/>
      <c r="AT507" s="90"/>
      <c r="AU507" s="90"/>
      <c r="AV507" s="90"/>
      <c r="AW507" s="90"/>
      <c r="AX507" s="90"/>
      <c r="AY507" s="90"/>
      <c r="AZ507" s="90"/>
      <c r="BA507" s="90"/>
      <c r="BB507" s="90"/>
      <c r="BC507" s="90"/>
      <c r="BD507" s="90"/>
      <c r="BE507" s="90"/>
      <c r="BF507" s="90"/>
      <c r="BG507" s="90"/>
      <c r="BH507" s="90"/>
      <c r="BI507" s="90"/>
      <c r="BJ507" s="90"/>
      <c r="BK507" s="90"/>
      <c r="BL507" s="90"/>
      <c r="BM507" s="90"/>
      <c r="BN507" s="90"/>
      <c r="BO507" s="90"/>
      <c r="BP507" s="90"/>
      <c r="BQ507" s="90"/>
      <c r="BR507" s="90"/>
      <c r="BS507" s="90"/>
      <c r="BT507" s="90"/>
    </row>
    <row r="508" spans="1:72" ht="20.100000000000001" customHeight="1">
      <c r="A508" s="40" t="s">
        <v>203</v>
      </c>
      <c r="D508" s="88">
        <v>475</v>
      </c>
      <c r="E508" s="88">
        <v>546</v>
      </c>
      <c r="F508" s="88">
        <v>446</v>
      </c>
      <c r="G508" s="88">
        <v>437</v>
      </c>
      <c r="H508" s="88">
        <v>485</v>
      </c>
      <c r="I508" s="88">
        <v>509</v>
      </c>
      <c r="J508" s="88">
        <v>482</v>
      </c>
      <c r="K508" s="88">
        <v>643</v>
      </c>
      <c r="L508" s="88">
        <v>486</v>
      </c>
      <c r="M508" s="88">
        <v>477</v>
      </c>
      <c r="N508" s="88">
        <v>437</v>
      </c>
      <c r="O508" s="88">
        <v>481</v>
      </c>
      <c r="P508" s="88">
        <v>511</v>
      </c>
      <c r="Q508" s="88">
        <v>523</v>
      </c>
      <c r="R508" s="88">
        <v>561</v>
      </c>
      <c r="S508" s="88">
        <v>632</v>
      </c>
      <c r="T508" s="88">
        <v>779</v>
      </c>
      <c r="U508" s="88">
        <v>778</v>
      </c>
      <c r="V508" s="88">
        <v>460</v>
      </c>
      <c r="W508" s="88">
        <v>483</v>
      </c>
      <c r="X508" s="88">
        <v>203</v>
      </c>
      <c r="Y508" s="88">
        <v>3911</v>
      </c>
      <c r="Z508" s="88">
        <v>4047</v>
      </c>
      <c r="AA508" s="88">
        <v>4161</v>
      </c>
    </row>
    <row r="509" spans="1:72" ht="20.100000000000001" customHeight="1">
      <c r="A509" s="40" t="s">
        <v>1004</v>
      </c>
      <c r="D509" s="88">
        <v>4485</v>
      </c>
      <c r="E509" s="88">
        <v>4239</v>
      </c>
      <c r="F509" s="88">
        <v>4229</v>
      </c>
      <c r="G509" s="88">
        <v>4271</v>
      </c>
      <c r="H509" s="88">
        <v>3012</v>
      </c>
      <c r="I509" s="88">
        <v>2715</v>
      </c>
      <c r="J509" s="88">
        <v>2712</v>
      </c>
      <c r="K509" s="88">
        <v>2707</v>
      </c>
      <c r="L509" s="88">
        <v>2714</v>
      </c>
      <c r="M509" s="253" t="s">
        <v>68</v>
      </c>
      <c r="N509" s="253" t="s">
        <v>68</v>
      </c>
      <c r="O509" s="253" t="s">
        <v>68</v>
      </c>
      <c r="P509" s="253" t="s">
        <v>68</v>
      </c>
      <c r="Q509" s="253" t="s">
        <v>68</v>
      </c>
      <c r="R509" s="253" t="s">
        <v>68</v>
      </c>
      <c r="S509" s="253" t="s">
        <v>68</v>
      </c>
      <c r="T509" s="253" t="s">
        <v>68</v>
      </c>
      <c r="U509" s="253" t="s">
        <v>68</v>
      </c>
      <c r="V509" s="253" t="s">
        <v>68</v>
      </c>
      <c r="W509" s="253" t="s">
        <v>68</v>
      </c>
      <c r="X509" s="253" t="s">
        <v>68</v>
      </c>
      <c r="Y509" s="253" t="s">
        <v>68</v>
      </c>
      <c r="Z509" s="253" t="s">
        <v>68</v>
      </c>
      <c r="AA509" s="253" t="s">
        <v>68</v>
      </c>
    </row>
    <row r="510" spans="1:72" ht="20.100000000000001" customHeight="1">
      <c r="A510" s="107" t="s">
        <v>242</v>
      </c>
      <c r="B510" s="107"/>
      <c r="C510" s="107"/>
      <c r="D510" s="329">
        <v>-348</v>
      </c>
      <c r="E510" s="329">
        <v>-256</v>
      </c>
      <c r="F510" s="329">
        <v>-229</v>
      </c>
      <c r="G510" s="329">
        <v>-293</v>
      </c>
      <c r="H510" s="329">
        <v>-244</v>
      </c>
      <c r="I510" s="329">
        <v>-178</v>
      </c>
      <c r="J510" s="329">
        <v>-151</v>
      </c>
      <c r="K510" s="329">
        <v>-186</v>
      </c>
      <c r="L510" s="329">
        <v>-79</v>
      </c>
      <c r="M510" s="329">
        <v>-37</v>
      </c>
      <c r="N510" s="329">
        <v>-26</v>
      </c>
      <c r="O510" s="329">
        <v>-43</v>
      </c>
      <c r="P510" s="329">
        <v>-26</v>
      </c>
      <c r="Q510" s="329">
        <v>-11</v>
      </c>
      <c r="R510" s="329">
        <v>-14</v>
      </c>
      <c r="S510" s="329">
        <v>-18</v>
      </c>
      <c r="T510" s="329">
        <v>-14</v>
      </c>
      <c r="U510" s="329">
        <v>6</v>
      </c>
      <c r="V510" s="329">
        <v>-1</v>
      </c>
      <c r="W510" s="329">
        <v>-19</v>
      </c>
      <c r="X510" s="329">
        <v>-19</v>
      </c>
      <c r="Y510" s="329">
        <v>-29</v>
      </c>
      <c r="Z510" s="329">
        <v>-38</v>
      </c>
      <c r="AA510" s="329">
        <v>-114</v>
      </c>
    </row>
    <row r="511" spans="1:72" s="39" customFormat="1" ht="20.100000000000001" customHeight="1">
      <c r="A511" s="39" t="s">
        <v>243</v>
      </c>
      <c r="D511" s="88">
        <v>19587</v>
      </c>
      <c r="E511" s="88">
        <v>18947</v>
      </c>
      <c r="F511" s="88">
        <v>18655</v>
      </c>
      <c r="G511" s="88">
        <v>18791</v>
      </c>
      <c r="H511" s="88">
        <v>17407</v>
      </c>
      <c r="I511" s="88">
        <v>16870</v>
      </c>
      <c r="J511" s="88">
        <v>16635</v>
      </c>
      <c r="K511" s="88">
        <v>15647</v>
      </c>
      <c r="L511" s="88">
        <v>15842</v>
      </c>
      <c r="M511" s="88">
        <v>13106</v>
      </c>
      <c r="N511" s="88">
        <v>12445</v>
      </c>
      <c r="O511" s="88">
        <v>12738</v>
      </c>
      <c r="P511" s="88">
        <v>12794</v>
      </c>
      <c r="Q511" s="88">
        <v>12835</v>
      </c>
      <c r="R511" s="88">
        <v>13717</v>
      </c>
      <c r="S511" s="88">
        <v>14526</v>
      </c>
      <c r="T511" s="88">
        <v>14919</v>
      </c>
      <c r="U511" s="88">
        <v>14286</v>
      </c>
      <c r="V511" s="88">
        <v>15496</v>
      </c>
      <c r="W511" s="88">
        <v>15682</v>
      </c>
      <c r="X511" s="88">
        <v>15733</v>
      </c>
      <c r="Y511" s="88">
        <v>19099</v>
      </c>
      <c r="Z511" s="88">
        <v>19222</v>
      </c>
      <c r="AA511" s="88">
        <v>19933</v>
      </c>
      <c r="AB511" s="90"/>
      <c r="AC511" s="90"/>
      <c r="AD511" s="90"/>
      <c r="AE511" s="90"/>
      <c r="AF511" s="90"/>
      <c r="AG511" s="90"/>
      <c r="AH511" s="90"/>
      <c r="AI511" s="90"/>
      <c r="AJ511" s="90"/>
      <c r="AK511" s="90"/>
      <c r="AL511" s="90"/>
      <c r="AM511" s="90"/>
      <c r="AN511" s="90"/>
      <c r="AO511" s="90"/>
      <c r="AP511" s="90"/>
      <c r="AQ511" s="90"/>
      <c r="AR511" s="90"/>
      <c r="AS511" s="90"/>
      <c r="AT511" s="90"/>
      <c r="AU511" s="90"/>
      <c r="AV511" s="90"/>
      <c r="AW511" s="90"/>
      <c r="AX511" s="90"/>
      <c r="AY511" s="90"/>
      <c r="AZ511" s="90"/>
      <c r="BA511" s="90"/>
      <c r="BB511" s="90"/>
      <c r="BC511" s="90"/>
      <c r="BD511" s="90"/>
      <c r="BE511" s="90"/>
      <c r="BF511" s="90"/>
      <c r="BG511" s="90"/>
      <c r="BH511" s="90"/>
      <c r="BI511" s="90"/>
      <c r="BJ511" s="90"/>
      <c r="BK511" s="90"/>
      <c r="BL511" s="90"/>
      <c r="BM511" s="90"/>
      <c r="BN511" s="90"/>
      <c r="BO511" s="90"/>
      <c r="BP511" s="90"/>
      <c r="BQ511" s="90"/>
      <c r="BR511" s="90"/>
      <c r="BS511" s="90"/>
      <c r="BT511" s="90"/>
    </row>
    <row r="512" spans="1:72" ht="20.100000000000001" customHeight="1">
      <c r="A512" s="40" t="s">
        <v>244</v>
      </c>
      <c r="D512" s="88">
        <v>2506</v>
      </c>
      <c r="E512" s="88">
        <v>2386</v>
      </c>
      <c r="F512" s="88">
        <v>2453</v>
      </c>
      <c r="G512" s="88">
        <v>2477</v>
      </c>
      <c r="H512" s="88">
        <v>2531</v>
      </c>
      <c r="I512" s="88">
        <v>2296</v>
      </c>
      <c r="J512" s="88">
        <v>2101</v>
      </c>
      <c r="K512" s="88">
        <v>2045</v>
      </c>
      <c r="L512" s="88">
        <v>2045</v>
      </c>
      <c r="M512" s="88">
        <v>1814</v>
      </c>
      <c r="N512" s="88">
        <v>944</v>
      </c>
      <c r="O512" s="88">
        <v>773</v>
      </c>
      <c r="P512" s="88">
        <v>1105</v>
      </c>
      <c r="Q512" s="88">
        <v>1225</v>
      </c>
      <c r="R512" s="88">
        <v>1356</v>
      </c>
      <c r="S512" s="88">
        <v>1380</v>
      </c>
      <c r="T512" s="88">
        <v>1193</v>
      </c>
      <c r="U512" s="88">
        <v>1262</v>
      </c>
      <c r="V512" s="88">
        <v>1382</v>
      </c>
      <c r="W512" s="88">
        <v>1406</v>
      </c>
      <c r="X512" s="88">
        <v>1291</v>
      </c>
      <c r="Y512" s="88">
        <v>1344</v>
      </c>
      <c r="Z512" s="88">
        <v>1239</v>
      </c>
      <c r="AA512" s="88">
        <v>1092</v>
      </c>
    </row>
    <row r="513" spans="1:72" ht="20.100000000000001" customHeight="1">
      <c r="A513" s="40" t="s">
        <v>245</v>
      </c>
      <c r="D513" s="88">
        <v>119</v>
      </c>
      <c r="E513" s="88">
        <v>130</v>
      </c>
      <c r="F513" s="88">
        <v>160</v>
      </c>
      <c r="G513" s="88">
        <v>126</v>
      </c>
      <c r="H513" s="88">
        <v>118</v>
      </c>
      <c r="I513" s="88">
        <v>116</v>
      </c>
      <c r="J513" s="88">
        <v>126</v>
      </c>
      <c r="K513" s="88">
        <v>98</v>
      </c>
      <c r="L513" s="88">
        <v>83</v>
      </c>
      <c r="M513" s="88">
        <v>83</v>
      </c>
      <c r="N513" s="88">
        <v>119</v>
      </c>
      <c r="O513" s="88">
        <v>80</v>
      </c>
      <c r="P513" s="88">
        <v>70</v>
      </c>
      <c r="Q513" s="88">
        <v>68</v>
      </c>
      <c r="R513" s="88">
        <v>66</v>
      </c>
      <c r="S513" s="88">
        <v>66</v>
      </c>
      <c r="T513" s="88">
        <v>48</v>
      </c>
      <c r="U513" s="88">
        <v>39</v>
      </c>
      <c r="V513" s="88">
        <v>51</v>
      </c>
      <c r="W513" s="88">
        <v>73</v>
      </c>
      <c r="X513" s="88">
        <v>61</v>
      </c>
      <c r="Y513" s="88">
        <v>59</v>
      </c>
      <c r="Z513" s="88">
        <v>64</v>
      </c>
      <c r="AA513" s="88">
        <v>70</v>
      </c>
    </row>
    <row r="514" spans="1:72" ht="20.100000000000001" customHeight="1">
      <c r="A514" s="40" t="s">
        <v>246</v>
      </c>
      <c r="D514" s="88">
        <v>470</v>
      </c>
      <c r="E514" s="88">
        <v>465</v>
      </c>
      <c r="F514" s="88">
        <v>452</v>
      </c>
      <c r="G514" s="88">
        <v>704</v>
      </c>
      <c r="H514" s="88">
        <v>628</v>
      </c>
      <c r="I514" s="88">
        <v>589</v>
      </c>
      <c r="J514" s="88">
        <v>599</v>
      </c>
      <c r="K514" s="88">
        <v>818</v>
      </c>
      <c r="L514" s="88">
        <v>944</v>
      </c>
      <c r="M514" s="88">
        <v>934</v>
      </c>
      <c r="N514" s="88">
        <v>1060</v>
      </c>
      <c r="O514" s="88">
        <v>974</v>
      </c>
      <c r="P514" s="88">
        <v>898</v>
      </c>
      <c r="Q514" s="88">
        <v>965</v>
      </c>
      <c r="R514" s="88">
        <v>878</v>
      </c>
      <c r="S514" s="88">
        <v>838</v>
      </c>
      <c r="T514" s="88">
        <v>810</v>
      </c>
      <c r="U514" s="88">
        <v>590</v>
      </c>
      <c r="V514" s="88">
        <v>654</v>
      </c>
      <c r="W514" s="88">
        <v>696</v>
      </c>
      <c r="X514" s="88">
        <v>682</v>
      </c>
      <c r="Y514" s="88">
        <v>773</v>
      </c>
      <c r="Z514" s="88">
        <v>827</v>
      </c>
      <c r="AA514" s="88">
        <v>731</v>
      </c>
    </row>
    <row r="515" spans="1:72" ht="20.100000000000001" customHeight="1">
      <c r="A515" s="40" t="s">
        <v>110</v>
      </c>
      <c r="D515" s="88">
        <v>1716</v>
      </c>
      <c r="E515" s="88">
        <v>1025</v>
      </c>
      <c r="F515" s="88">
        <v>1094</v>
      </c>
      <c r="G515" s="88">
        <v>1250</v>
      </c>
      <c r="H515" s="88">
        <v>2989</v>
      </c>
      <c r="I515" s="88">
        <v>2157</v>
      </c>
      <c r="J515" s="88">
        <v>2178</v>
      </c>
      <c r="K515" s="88">
        <v>2766</v>
      </c>
      <c r="L515" s="88">
        <v>3268</v>
      </c>
      <c r="M515" s="88">
        <v>8612</v>
      </c>
      <c r="N515" s="88">
        <v>8032</v>
      </c>
      <c r="O515" s="88">
        <v>8202</v>
      </c>
      <c r="P515" s="88">
        <v>8228</v>
      </c>
      <c r="Q515" s="88">
        <v>6150</v>
      </c>
      <c r="R515" s="88">
        <v>5322</v>
      </c>
      <c r="S515" s="88">
        <v>5155</v>
      </c>
      <c r="T515" s="88">
        <v>5222</v>
      </c>
      <c r="U515" s="88">
        <v>4106</v>
      </c>
      <c r="V515" s="88">
        <v>3877</v>
      </c>
      <c r="W515" s="88">
        <v>3897</v>
      </c>
      <c r="X515" s="88">
        <v>3504</v>
      </c>
      <c r="Y515" s="88">
        <v>770</v>
      </c>
      <c r="Z515" s="88">
        <v>731</v>
      </c>
      <c r="AA515" s="88">
        <v>584</v>
      </c>
    </row>
    <row r="516" spans="1:72" ht="20.100000000000001" customHeight="1" thickBot="1">
      <c r="A516" s="116" t="s">
        <v>113</v>
      </c>
      <c r="B516" s="116"/>
      <c r="C516" s="116"/>
      <c r="D516" s="338">
        <v>24398</v>
      </c>
      <c r="E516" s="338">
        <v>22955</v>
      </c>
      <c r="F516" s="338">
        <v>22816</v>
      </c>
      <c r="G516" s="338">
        <v>23348</v>
      </c>
      <c r="H516" s="338">
        <v>23673</v>
      </c>
      <c r="I516" s="338">
        <v>22030</v>
      </c>
      <c r="J516" s="338">
        <v>21640</v>
      </c>
      <c r="K516" s="338">
        <v>21375</v>
      </c>
      <c r="L516" s="338">
        <v>22182</v>
      </c>
      <c r="M516" s="338">
        <v>24548</v>
      </c>
      <c r="N516" s="338">
        <v>22599</v>
      </c>
      <c r="O516" s="338">
        <v>22767</v>
      </c>
      <c r="P516" s="338">
        <v>23095</v>
      </c>
      <c r="Q516" s="338">
        <v>21243</v>
      </c>
      <c r="R516" s="338">
        <v>21338</v>
      </c>
      <c r="S516" s="338">
        <v>21964</v>
      </c>
      <c r="T516" s="338">
        <v>22192</v>
      </c>
      <c r="U516" s="338">
        <v>20283</v>
      </c>
      <c r="V516" s="338">
        <v>21460</v>
      </c>
      <c r="W516" s="338">
        <v>21753</v>
      </c>
      <c r="X516" s="338">
        <v>21272</v>
      </c>
      <c r="Y516" s="338">
        <v>22045</v>
      </c>
      <c r="Z516" s="338">
        <v>22082</v>
      </c>
      <c r="AA516" s="338">
        <v>22409</v>
      </c>
    </row>
    <row r="517" spans="1:72" ht="10.15" customHeight="1" thickTop="1">
      <c r="A517" s="39"/>
      <c r="B517" s="39"/>
      <c r="C517" s="39"/>
      <c r="D517" s="253"/>
      <c r="E517" s="253"/>
      <c r="F517" s="253"/>
      <c r="G517" s="253"/>
      <c r="H517" s="253"/>
      <c r="I517" s="253"/>
      <c r="J517" s="253"/>
      <c r="K517" s="253"/>
      <c r="L517" s="253"/>
      <c r="M517" s="253"/>
      <c r="N517" s="253"/>
      <c r="O517" s="253"/>
      <c r="P517" s="253"/>
      <c r="Q517" s="253"/>
      <c r="R517" s="253"/>
      <c r="S517" s="253"/>
      <c r="T517" s="253"/>
      <c r="U517" s="253"/>
      <c r="V517" s="253"/>
      <c r="W517" s="253"/>
      <c r="X517" s="253"/>
      <c r="Y517" s="253"/>
      <c r="Z517" s="253"/>
      <c r="AA517" s="253"/>
    </row>
    <row r="518" spans="1:72" s="371" customFormat="1" ht="20.100000000000001" customHeight="1">
      <c r="A518" s="368"/>
      <c r="B518" s="368"/>
      <c r="C518" s="368"/>
      <c r="D518" s="369"/>
      <c r="E518" s="369"/>
      <c r="F518" s="369"/>
      <c r="G518" s="369"/>
      <c r="H518" s="369"/>
      <c r="I518" s="369"/>
      <c r="J518" s="369"/>
      <c r="K518" s="369"/>
      <c r="L518" s="369"/>
      <c r="M518" s="369"/>
      <c r="N518" s="369"/>
      <c r="O518" s="369"/>
      <c r="P518" s="369"/>
      <c r="Q518" s="369"/>
      <c r="R518" s="369"/>
      <c r="S518" s="369"/>
      <c r="T518" s="369"/>
      <c r="U518" s="369"/>
      <c r="V518" s="369"/>
      <c r="W518" s="369"/>
      <c r="X518" s="369"/>
      <c r="Y518" s="369"/>
      <c r="Z518" s="369"/>
      <c r="AA518" s="369"/>
      <c r="AB518" s="370"/>
      <c r="AC518" s="370"/>
      <c r="AD518" s="370"/>
      <c r="AE518" s="370"/>
      <c r="AF518" s="370"/>
      <c r="AG518" s="370"/>
      <c r="AH518" s="370"/>
      <c r="AI518" s="370"/>
      <c r="AJ518" s="370"/>
      <c r="AK518" s="370"/>
      <c r="AL518" s="370"/>
      <c r="AM518" s="370"/>
      <c r="AN518" s="370"/>
      <c r="AO518" s="370"/>
      <c r="AP518" s="370"/>
      <c r="AQ518" s="370"/>
      <c r="AR518" s="370"/>
      <c r="AS518" s="370"/>
      <c r="AT518" s="370"/>
      <c r="AU518" s="370"/>
      <c r="AV518" s="370"/>
      <c r="AW518" s="370"/>
      <c r="AX518" s="370"/>
      <c r="AY518" s="370"/>
      <c r="AZ518" s="370"/>
      <c r="BA518" s="370"/>
      <c r="BB518" s="370"/>
      <c r="BC518" s="370"/>
      <c r="BD518" s="370"/>
      <c r="BE518" s="370"/>
      <c r="BF518" s="370"/>
      <c r="BG518" s="370"/>
      <c r="BH518" s="370"/>
      <c r="BI518" s="370"/>
      <c r="BJ518" s="370"/>
      <c r="BK518" s="370"/>
      <c r="BL518" s="370"/>
      <c r="BM518" s="370"/>
      <c r="BN518" s="370"/>
      <c r="BO518" s="370"/>
      <c r="BP518" s="370"/>
      <c r="BQ518" s="370"/>
      <c r="BR518" s="370"/>
      <c r="BS518" s="370"/>
      <c r="BT518" s="370"/>
    </row>
    <row r="519" spans="1:72" ht="20.100000000000001" customHeight="1">
      <c r="A519" s="39" t="s">
        <v>247</v>
      </c>
      <c r="D519" s="88"/>
      <c r="E519" s="88"/>
      <c r="F519" s="88"/>
      <c r="G519" s="88"/>
    </row>
    <row r="520" spans="1:72" s="39" customFormat="1" ht="42.75" customHeight="1" thickBot="1">
      <c r="A520" s="3" t="s">
        <v>3</v>
      </c>
      <c r="B520" s="14"/>
      <c r="C520" s="100"/>
      <c r="D520" s="358" t="s">
        <v>487</v>
      </c>
      <c r="E520" s="358" t="s">
        <v>902</v>
      </c>
      <c r="F520" s="358" t="s">
        <v>903</v>
      </c>
      <c r="G520" s="358" t="s">
        <v>571</v>
      </c>
      <c r="H520" s="358" t="s">
        <v>904</v>
      </c>
      <c r="I520" s="358" t="s">
        <v>492</v>
      </c>
      <c r="J520" s="358" t="s">
        <v>493</v>
      </c>
      <c r="K520" s="358" t="s">
        <v>494</v>
      </c>
      <c r="L520" s="358" t="s">
        <v>1006</v>
      </c>
      <c r="M520" s="358" t="s">
        <v>496</v>
      </c>
      <c r="N520" s="358" t="s">
        <v>497</v>
      </c>
      <c r="O520" s="358" t="s">
        <v>498</v>
      </c>
      <c r="P520" s="358" t="s">
        <v>499</v>
      </c>
      <c r="Q520" s="358" t="s">
        <v>500</v>
      </c>
      <c r="R520" s="358" t="s">
        <v>501</v>
      </c>
      <c r="S520" s="358" t="s">
        <v>502</v>
      </c>
      <c r="T520" s="358" t="s">
        <v>503</v>
      </c>
      <c r="U520" s="358" t="s">
        <v>504</v>
      </c>
      <c r="V520" s="358" t="s">
        <v>505</v>
      </c>
      <c r="W520" s="358" t="s">
        <v>905</v>
      </c>
      <c r="X520" s="358" t="s">
        <v>507</v>
      </c>
      <c r="Y520" s="358" t="s">
        <v>508</v>
      </c>
      <c r="Z520" s="358" t="s">
        <v>509</v>
      </c>
      <c r="AA520" s="358" t="s">
        <v>510</v>
      </c>
      <c r="AB520" s="90"/>
      <c r="AC520" s="90"/>
      <c r="AD520" s="90"/>
      <c r="AE520" s="90"/>
      <c r="AF520" s="90"/>
      <c r="AG520" s="90"/>
      <c r="AH520" s="90"/>
      <c r="AI520" s="90"/>
      <c r="AJ520" s="90"/>
      <c r="AK520" s="90"/>
      <c r="AL520" s="90"/>
      <c r="AM520" s="90"/>
      <c r="AN520" s="90"/>
      <c r="AO520" s="90"/>
      <c r="AP520" s="90"/>
      <c r="AQ520" s="90"/>
      <c r="AR520" s="90"/>
      <c r="AS520" s="90"/>
      <c r="AT520" s="90"/>
      <c r="AU520" s="90"/>
      <c r="AV520" s="90"/>
      <c r="AW520" s="90"/>
      <c r="AX520" s="90"/>
      <c r="AY520" s="90"/>
      <c r="AZ520" s="90"/>
      <c r="BA520" s="90"/>
      <c r="BB520" s="90"/>
      <c r="BC520" s="90"/>
      <c r="BD520" s="90"/>
      <c r="BE520" s="90"/>
      <c r="BF520" s="90"/>
      <c r="BG520" s="90"/>
      <c r="BH520" s="90"/>
      <c r="BI520" s="90"/>
      <c r="BJ520" s="90"/>
      <c r="BK520" s="90"/>
      <c r="BL520" s="90"/>
      <c r="BM520" s="90"/>
      <c r="BN520" s="90"/>
      <c r="BO520" s="90"/>
      <c r="BP520" s="90"/>
      <c r="BQ520" s="90"/>
      <c r="BR520" s="90"/>
      <c r="BS520" s="90"/>
      <c r="BT520" s="90"/>
    </row>
    <row r="521" spans="1:72" s="39" customFormat="1" ht="20.100000000000001" customHeight="1">
      <c r="A521" s="40" t="s">
        <v>0</v>
      </c>
      <c r="B521" s="40"/>
      <c r="C521" s="40"/>
      <c r="D521" s="88">
        <v>1088</v>
      </c>
      <c r="E521" s="88">
        <v>1053</v>
      </c>
      <c r="F521" s="88">
        <v>1031</v>
      </c>
      <c r="G521" s="88">
        <v>1010</v>
      </c>
      <c r="H521" s="88">
        <v>1024</v>
      </c>
      <c r="I521" s="88">
        <v>949</v>
      </c>
      <c r="J521" s="88">
        <v>988</v>
      </c>
      <c r="K521" s="88">
        <v>1063</v>
      </c>
      <c r="L521" s="88">
        <v>985</v>
      </c>
      <c r="M521" s="88">
        <v>991</v>
      </c>
      <c r="N521" s="88">
        <v>984</v>
      </c>
      <c r="O521" s="88">
        <v>1219</v>
      </c>
      <c r="P521" s="88">
        <v>1027</v>
      </c>
      <c r="Q521" s="88">
        <v>1025</v>
      </c>
      <c r="R521" s="88">
        <v>1082</v>
      </c>
      <c r="S521" s="88">
        <v>1102</v>
      </c>
      <c r="T521" s="88">
        <v>1058</v>
      </c>
      <c r="U521" s="88">
        <v>1059</v>
      </c>
      <c r="V521" s="88">
        <v>1174</v>
      </c>
      <c r="W521" s="88">
        <v>1210</v>
      </c>
      <c r="X521" s="88">
        <v>1161</v>
      </c>
      <c r="Y521" s="88">
        <v>1247</v>
      </c>
      <c r="Z521" s="88">
        <v>1194</v>
      </c>
      <c r="AA521" s="88">
        <v>1230</v>
      </c>
      <c r="AB521" s="90"/>
      <c r="AC521" s="90"/>
      <c r="AD521" s="90"/>
      <c r="AE521" s="90"/>
      <c r="AF521" s="90"/>
      <c r="AG521" s="90"/>
      <c r="AH521" s="90"/>
      <c r="AI521" s="90"/>
      <c r="AJ521" s="90"/>
      <c r="AK521" s="90"/>
      <c r="AL521" s="90"/>
      <c r="AM521" s="90"/>
      <c r="AN521" s="90"/>
      <c r="AO521" s="90"/>
      <c r="AP521" s="90"/>
      <c r="AQ521" s="90"/>
      <c r="AR521" s="90"/>
      <c r="AS521" s="90"/>
      <c r="AT521" s="90"/>
      <c r="AU521" s="90"/>
      <c r="AV521" s="90"/>
      <c r="AW521" s="90"/>
      <c r="AX521" s="90"/>
      <c r="AY521" s="90"/>
      <c r="AZ521" s="90"/>
      <c r="BA521" s="90"/>
      <c r="BB521" s="90"/>
      <c r="BC521" s="90"/>
      <c r="BD521" s="90"/>
      <c r="BE521" s="90"/>
      <c r="BF521" s="90"/>
      <c r="BG521" s="90"/>
      <c r="BH521" s="90"/>
      <c r="BI521" s="90"/>
      <c r="BJ521" s="90"/>
      <c r="BK521" s="90"/>
      <c r="BL521" s="90"/>
      <c r="BM521" s="90"/>
      <c r="BN521" s="90"/>
      <c r="BO521" s="90"/>
      <c r="BP521" s="90"/>
      <c r="BQ521" s="90"/>
      <c r="BR521" s="90"/>
      <c r="BS521" s="90"/>
      <c r="BT521" s="90"/>
    </row>
    <row r="522" spans="1:72" s="39" customFormat="1" ht="19.5" customHeight="1">
      <c r="A522" s="40" t="s">
        <v>221</v>
      </c>
      <c r="B522" s="40"/>
      <c r="C522" s="40"/>
      <c r="D522" s="88">
        <v>452</v>
      </c>
      <c r="E522" s="88">
        <v>400</v>
      </c>
      <c r="F522" s="88">
        <v>394</v>
      </c>
      <c r="G522" s="88">
        <v>304</v>
      </c>
      <c r="H522" s="88">
        <v>275</v>
      </c>
      <c r="I522" s="88">
        <v>244</v>
      </c>
      <c r="J522" s="88">
        <v>234</v>
      </c>
      <c r="K522" s="88">
        <v>172</v>
      </c>
      <c r="L522" s="88">
        <v>151</v>
      </c>
      <c r="M522" s="88">
        <v>138</v>
      </c>
      <c r="N522" s="88">
        <v>129</v>
      </c>
      <c r="O522" s="88">
        <v>102</v>
      </c>
      <c r="P522" s="88">
        <v>109</v>
      </c>
      <c r="Q522" s="88">
        <v>93</v>
      </c>
      <c r="R522" s="88">
        <v>94</v>
      </c>
      <c r="S522" s="88">
        <v>119</v>
      </c>
      <c r="T522" s="88">
        <v>142</v>
      </c>
      <c r="U522" s="88">
        <v>94</v>
      </c>
      <c r="V522" s="88">
        <v>97</v>
      </c>
      <c r="W522" s="88">
        <v>124</v>
      </c>
      <c r="X522" s="88">
        <v>119</v>
      </c>
      <c r="Y522" s="88">
        <v>91</v>
      </c>
      <c r="Z522" s="88">
        <v>89</v>
      </c>
      <c r="AA522" s="88">
        <v>114</v>
      </c>
      <c r="AB522" s="90"/>
      <c r="AC522" s="90"/>
      <c r="AD522" s="90"/>
      <c r="AE522" s="90"/>
      <c r="AF522" s="90"/>
      <c r="AG522" s="90"/>
      <c r="AH522" s="90"/>
      <c r="AI522" s="90"/>
      <c r="AJ522" s="90"/>
      <c r="AK522" s="90"/>
      <c r="AL522" s="90"/>
      <c r="AM522" s="90"/>
      <c r="AN522" s="90"/>
      <c r="AO522" s="90"/>
      <c r="AP522" s="90"/>
      <c r="AQ522" s="90"/>
      <c r="AR522" s="90"/>
      <c r="AS522" s="90"/>
      <c r="AT522" s="90"/>
      <c r="AU522" s="90"/>
      <c r="AV522" s="90"/>
      <c r="AW522" s="90"/>
      <c r="AX522" s="90"/>
      <c r="AY522" s="90"/>
      <c r="AZ522" s="90"/>
      <c r="BA522" s="90"/>
      <c r="BB522" s="90"/>
      <c r="BC522" s="90"/>
      <c r="BD522" s="90"/>
      <c r="BE522" s="90"/>
      <c r="BF522" s="90"/>
      <c r="BG522" s="90"/>
      <c r="BH522" s="90"/>
      <c r="BI522" s="90"/>
      <c r="BJ522" s="90"/>
      <c r="BK522" s="90"/>
      <c r="BL522" s="90"/>
      <c r="BM522" s="90"/>
      <c r="BN522" s="90"/>
      <c r="BO522" s="90"/>
      <c r="BP522" s="90"/>
      <c r="BQ522" s="90"/>
      <c r="BR522" s="90"/>
      <c r="BS522" s="90"/>
      <c r="BT522" s="90"/>
    </row>
    <row r="523" spans="1:72" s="39" customFormat="1" ht="20.100000000000001" customHeight="1">
      <c r="A523" s="40" t="s">
        <v>845</v>
      </c>
      <c r="B523" s="40"/>
      <c r="C523" s="40"/>
      <c r="D523" s="88">
        <v>609</v>
      </c>
      <c r="E523" s="88">
        <v>483</v>
      </c>
      <c r="F523" s="88">
        <v>429</v>
      </c>
      <c r="G523" s="88">
        <v>565</v>
      </c>
      <c r="H523" s="88">
        <v>597</v>
      </c>
      <c r="I523" s="88">
        <v>472</v>
      </c>
      <c r="J523" s="88">
        <v>429</v>
      </c>
      <c r="K523" s="88">
        <v>538</v>
      </c>
      <c r="L523" s="88">
        <v>344</v>
      </c>
      <c r="M523" s="88">
        <v>273</v>
      </c>
      <c r="N523" s="88">
        <v>261</v>
      </c>
      <c r="O523" s="88">
        <v>306</v>
      </c>
      <c r="P523" s="88">
        <v>236</v>
      </c>
      <c r="Q523" s="88">
        <v>205</v>
      </c>
      <c r="R523" s="88">
        <v>334</v>
      </c>
      <c r="S523" s="88">
        <v>371</v>
      </c>
      <c r="T523" s="88">
        <v>356</v>
      </c>
      <c r="U523" s="88">
        <v>297</v>
      </c>
      <c r="V523" s="88">
        <v>340</v>
      </c>
      <c r="W523" s="88">
        <v>400</v>
      </c>
      <c r="X523" s="88">
        <v>431</v>
      </c>
      <c r="Y523" s="88">
        <v>355</v>
      </c>
      <c r="Z523" s="88">
        <v>373</v>
      </c>
      <c r="AA523" s="88">
        <v>429</v>
      </c>
      <c r="AB523" s="90"/>
      <c r="AC523" s="90"/>
      <c r="AD523" s="90"/>
      <c r="AE523" s="90"/>
      <c r="AF523" s="90"/>
      <c r="AG523" s="90"/>
      <c r="AH523" s="90"/>
      <c r="AI523" s="90"/>
      <c r="AJ523" s="90"/>
      <c r="AK523" s="90"/>
      <c r="AL523" s="90"/>
      <c r="AM523" s="90"/>
      <c r="AN523" s="90"/>
      <c r="AO523" s="90"/>
      <c r="AP523" s="90"/>
      <c r="AQ523" s="90"/>
      <c r="AR523" s="90"/>
      <c r="AS523" s="90"/>
      <c r="AT523" s="90"/>
      <c r="AU523" s="90"/>
      <c r="AV523" s="90"/>
      <c r="AW523" s="90"/>
      <c r="AX523" s="90"/>
      <c r="AY523" s="90"/>
      <c r="AZ523" s="90"/>
      <c r="BA523" s="90"/>
      <c r="BB523" s="90"/>
      <c r="BC523" s="90"/>
      <c r="BD523" s="90"/>
      <c r="BE523" s="90"/>
      <c r="BF523" s="90"/>
      <c r="BG523" s="90"/>
      <c r="BH523" s="90"/>
      <c r="BI523" s="90"/>
      <c r="BJ523" s="90"/>
      <c r="BK523" s="90"/>
      <c r="BL523" s="90"/>
      <c r="BM523" s="90"/>
      <c r="BN523" s="90"/>
      <c r="BO523" s="90"/>
      <c r="BP523" s="90"/>
      <c r="BQ523" s="90"/>
      <c r="BR523" s="90"/>
      <c r="BS523" s="90"/>
      <c r="BT523" s="90"/>
    </row>
    <row r="524" spans="1:72" s="39" customFormat="1" ht="20.100000000000001" customHeight="1">
      <c r="A524" s="40" t="s">
        <v>1</v>
      </c>
      <c r="B524" s="40"/>
      <c r="C524" s="40"/>
      <c r="D524" s="88"/>
      <c r="E524" s="88"/>
      <c r="F524" s="88"/>
      <c r="G524" s="88"/>
      <c r="H524" s="88"/>
      <c r="I524" s="88"/>
      <c r="J524" s="88"/>
      <c r="K524" s="88"/>
      <c r="L524" s="88"/>
      <c r="M524" s="88"/>
      <c r="N524" s="88"/>
      <c r="O524" s="88"/>
      <c r="P524" s="88">
        <v>222</v>
      </c>
      <c r="Q524" s="88">
        <v>151</v>
      </c>
      <c r="R524" s="88">
        <v>148</v>
      </c>
      <c r="S524" s="88">
        <v>194</v>
      </c>
      <c r="T524" s="88">
        <v>203</v>
      </c>
      <c r="U524" s="88">
        <v>154</v>
      </c>
      <c r="V524" s="88">
        <v>216</v>
      </c>
      <c r="W524" s="88">
        <v>285</v>
      </c>
      <c r="X524" s="88">
        <v>254</v>
      </c>
      <c r="Y524" s="88">
        <v>215</v>
      </c>
      <c r="Z524" s="88">
        <v>275</v>
      </c>
      <c r="AA524" s="88">
        <v>396</v>
      </c>
      <c r="AB524" s="90"/>
      <c r="AC524" s="90"/>
      <c r="AD524" s="90"/>
      <c r="AE524" s="90"/>
      <c r="AF524" s="90"/>
      <c r="AG524" s="90"/>
      <c r="AH524" s="90"/>
      <c r="AI524" s="90"/>
      <c r="AJ524" s="90"/>
      <c r="AK524" s="90"/>
      <c r="AL524" s="90"/>
      <c r="AM524" s="90"/>
      <c r="AN524" s="90"/>
      <c r="AO524" s="90"/>
      <c r="AP524" s="90"/>
      <c r="AQ524" s="90"/>
      <c r="AR524" s="90"/>
      <c r="AS524" s="90"/>
      <c r="AT524" s="90"/>
      <c r="AU524" s="90"/>
      <c r="AV524" s="90"/>
      <c r="AW524" s="90"/>
      <c r="AX524" s="90"/>
      <c r="AY524" s="90"/>
      <c r="AZ524" s="90"/>
      <c r="BA524" s="90"/>
      <c r="BB524" s="90"/>
      <c r="BC524" s="90"/>
      <c r="BD524" s="90"/>
      <c r="BE524" s="90"/>
      <c r="BF524" s="90"/>
      <c r="BG524" s="90"/>
      <c r="BH524" s="90"/>
      <c r="BI524" s="90"/>
      <c r="BJ524" s="90"/>
      <c r="BK524" s="90"/>
      <c r="BL524" s="90"/>
      <c r="BM524" s="90"/>
      <c r="BN524" s="90"/>
      <c r="BO524" s="90"/>
      <c r="BP524" s="90"/>
      <c r="BQ524" s="90"/>
      <c r="BR524" s="90"/>
      <c r="BS524" s="90"/>
      <c r="BT524" s="90"/>
    </row>
    <row r="525" spans="1:72" s="39" customFormat="1" ht="20.100000000000001" customHeight="1">
      <c r="A525" s="40" t="s">
        <v>203</v>
      </c>
      <c r="B525" s="40"/>
      <c r="C525" s="40"/>
      <c r="D525" s="88">
        <v>360</v>
      </c>
      <c r="E525" s="88">
        <v>131</v>
      </c>
      <c r="F525" s="88">
        <v>149</v>
      </c>
      <c r="G525" s="88">
        <v>142</v>
      </c>
      <c r="H525" s="88">
        <v>111</v>
      </c>
      <c r="I525" s="88">
        <v>155</v>
      </c>
      <c r="J525" s="88">
        <v>145</v>
      </c>
      <c r="K525" s="88">
        <v>147</v>
      </c>
      <c r="L525" s="88">
        <v>216</v>
      </c>
      <c r="M525" s="88">
        <v>219</v>
      </c>
      <c r="N525" s="88">
        <v>168</v>
      </c>
      <c r="O525" s="88">
        <v>222</v>
      </c>
      <c r="P525" s="88">
        <v>102</v>
      </c>
      <c r="Q525" s="88">
        <v>107</v>
      </c>
      <c r="R525" s="88">
        <v>76</v>
      </c>
      <c r="S525" s="88">
        <v>117</v>
      </c>
      <c r="T525" s="88">
        <v>144</v>
      </c>
      <c r="U525" s="88">
        <v>141</v>
      </c>
      <c r="V525" s="88">
        <v>146</v>
      </c>
      <c r="W525" s="88">
        <v>207</v>
      </c>
      <c r="X525" s="88">
        <v>127</v>
      </c>
      <c r="Y525" s="88">
        <v>134</v>
      </c>
      <c r="Z525" s="88">
        <v>118</v>
      </c>
      <c r="AA525" s="88">
        <v>138</v>
      </c>
      <c r="AB525" s="90"/>
      <c r="AC525" s="90"/>
      <c r="AD525" s="90"/>
      <c r="AE525" s="90"/>
      <c r="AF525" s="90"/>
      <c r="AG525" s="90"/>
      <c r="AH525" s="90"/>
      <c r="AI525" s="90"/>
      <c r="AJ525" s="90"/>
      <c r="AK525" s="90"/>
      <c r="AL525" s="90"/>
      <c r="AM525" s="90"/>
      <c r="AN525" s="90"/>
      <c r="AO525" s="90"/>
      <c r="AP525" s="90"/>
      <c r="AQ525" s="90"/>
      <c r="AR525" s="90"/>
      <c r="AS525" s="90"/>
      <c r="AT525" s="90"/>
      <c r="AU525" s="90"/>
      <c r="AV525" s="90"/>
      <c r="AW525" s="90"/>
      <c r="AX525" s="90"/>
      <c r="AY525" s="90"/>
      <c r="AZ525" s="90"/>
      <c r="BA525" s="90"/>
      <c r="BB525" s="90"/>
      <c r="BC525" s="90"/>
      <c r="BD525" s="90"/>
      <c r="BE525" s="90"/>
      <c r="BF525" s="90"/>
      <c r="BG525" s="90"/>
      <c r="BH525" s="90"/>
      <c r="BI525" s="90"/>
      <c r="BJ525" s="90"/>
      <c r="BK525" s="90"/>
      <c r="BL525" s="90"/>
      <c r="BM525" s="90"/>
      <c r="BN525" s="90"/>
      <c r="BO525" s="90"/>
      <c r="BP525" s="90"/>
      <c r="BQ525" s="90"/>
      <c r="BR525" s="90"/>
      <c r="BS525" s="90"/>
      <c r="BT525" s="90"/>
    </row>
    <row r="526" spans="1:72" s="39" customFormat="1" ht="20.100000000000001" customHeight="1">
      <c r="A526" s="40" t="s">
        <v>1007</v>
      </c>
      <c r="B526" s="40"/>
      <c r="C526" s="40"/>
      <c r="D526" s="88">
        <v>544</v>
      </c>
      <c r="E526" s="88">
        <v>498</v>
      </c>
      <c r="F526" s="88">
        <v>471</v>
      </c>
      <c r="G526" s="88">
        <v>526</v>
      </c>
      <c r="H526" s="88">
        <v>140</v>
      </c>
      <c r="I526" s="88">
        <v>73</v>
      </c>
      <c r="J526" s="88">
        <v>78</v>
      </c>
      <c r="K526" s="88">
        <v>92</v>
      </c>
      <c r="L526" s="88">
        <v>80</v>
      </c>
      <c r="M526" s="253" t="s">
        <v>68</v>
      </c>
      <c r="N526" s="253" t="s">
        <v>68</v>
      </c>
      <c r="O526" s="253" t="s">
        <v>68</v>
      </c>
      <c r="P526" s="247" t="s">
        <v>68</v>
      </c>
      <c r="Q526" s="247" t="s">
        <v>68</v>
      </c>
      <c r="R526" s="247" t="s">
        <v>68</v>
      </c>
      <c r="S526" s="247" t="s">
        <v>68</v>
      </c>
      <c r="T526" s="247" t="s">
        <v>68</v>
      </c>
      <c r="U526" s="247" t="s">
        <v>68</v>
      </c>
      <c r="V526" s="247" t="s">
        <v>68</v>
      </c>
      <c r="W526" s="247" t="s">
        <v>68</v>
      </c>
      <c r="X526" s="247" t="s">
        <v>68</v>
      </c>
      <c r="Y526" s="247" t="s">
        <v>68</v>
      </c>
      <c r="Z526" s="247" t="s">
        <v>68</v>
      </c>
      <c r="AA526" s="247" t="s">
        <v>68</v>
      </c>
      <c r="AB526" s="90"/>
      <c r="AC526" s="90"/>
      <c r="AD526" s="90"/>
      <c r="AE526" s="90"/>
      <c r="AF526" s="90"/>
      <c r="AG526" s="90"/>
      <c r="AH526" s="90"/>
      <c r="AI526" s="90"/>
      <c r="AJ526" s="90"/>
      <c r="AK526" s="90"/>
      <c r="AL526" s="90"/>
      <c r="AM526" s="90"/>
      <c r="AN526" s="90"/>
      <c r="AO526" s="90"/>
      <c r="AP526" s="90"/>
      <c r="AQ526" s="90"/>
      <c r="AR526" s="90"/>
      <c r="AS526" s="90"/>
      <c r="AT526" s="90"/>
      <c r="AU526" s="90"/>
      <c r="AV526" s="90"/>
      <c r="AW526" s="90"/>
      <c r="AX526" s="90"/>
      <c r="AY526" s="90"/>
      <c r="AZ526" s="90"/>
      <c r="BA526" s="90"/>
      <c r="BB526" s="90"/>
      <c r="BC526" s="90"/>
      <c r="BD526" s="90"/>
      <c r="BE526" s="90"/>
      <c r="BF526" s="90"/>
      <c r="BG526" s="90"/>
      <c r="BH526" s="90"/>
      <c r="BI526" s="90"/>
      <c r="BJ526" s="90"/>
      <c r="BK526" s="90"/>
      <c r="BL526" s="90"/>
      <c r="BM526" s="90"/>
      <c r="BN526" s="90"/>
      <c r="BO526" s="90"/>
      <c r="BP526" s="90"/>
      <c r="BQ526" s="90"/>
      <c r="BR526" s="90"/>
      <c r="BS526" s="90"/>
      <c r="BT526" s="90"/>
    </row>
    <row r="527" spans="1:72" s="39" customFormat="1" ht="20.100000000000001" customHeight="1">
      <c r="A527" s="107" t="s">
        <v>242</v>
      </c>
      <c r="B527" s="107"/>
      <c r="C527" s="107"/>
      <c r="D527" s="329">
        <v>-348</v>
      </c>
      <c r="E527" s="329">
        <v>-256</v>
      </c>
      <c r="F527" s="329">
        <v>-229</v>
      </c>
      <c r="G527" s="329">
        <v>-293</v>
      </c>
      <c r="H527" s="329">
        <v>-244</v>
      </c>
      <c r="I527" s="329">
        <v>-178</v>
      </c>
      <c r="J527" s="329">
        <v>-151</v>
      </c>
      <c r="K527" s="329">
        <v>-186</v>
      </c>
      <c r="L527" s="329">
        <v>-79</v>
      </c>
      <c r="M527" s="329">
        <v>-37</v>
      </c>
      <c r="N527" s="329">
        <v>-26</v>
      </c>
      <c r="O527" s="329">
        <v>-43</v>
      </c>
      <c r="P527" s="329">
        <v>-26</v>
      </c>
      <c r="Q527" s="329">
        <v>-11</v>
      </c>
      <c r="R527" s="329">
        <v>-14</v>
      </c>
      <c r="S527" s="329">
        <v>-18</v>
      </c>
      <c r="T527" s="329">
        <v>-14</v>
      </c>
      <c r="U527" s="329">
        <v>6</v>
      </c>
      <c r="V527" s="329">
        <v>-1</v>
      </c>
      <c r="W527" s="329">
        <v>-19</v>
      </c>
      <c r="X527" s="329">
        <v>-19</v>
      </c>
      <c r="Y527" s="329">
        <v>-29</v>
      </c>
      <c r="Z527" s="329">
        <v>-38</v>
      </c>
      <c r="AA527" s="329">
        <v>-114</v>
      </c>
      <c r="AB527" s="90"/>
      <c r="AC527" s="90"/>
      <c r="AD527" s="90"/>
      <c r="AE527" s="90"/>
      <c r="AF527" s="90"/>
      <c r="AG527" s="90"/>
      <c r="AH527" s="90"/>
      <c r="AI527" s="90"/>
      <c r="AJ527" s="90"/>
      <c r="AK527" s="90"/>
      <c r="AL527" s="90"/>
      <c r="AM527" s="90"/>
      <c r="AN527" s="90"/>
      <c r="AO527" s="90"/>
      <c r="AP527" s="90"/>
      <c r="AQ527" s="90"/>
      <c r="AR527" s="90"/>
      <c r="AS527" s="90"/>
      <c r="AT527" s="90"/>
      <c r="AU527" s="90"/>
      <c r="AV527" s="90"/>
      <c r="AW527" s="90"/>
      <c r="AX527" s="90"/>
      <c r="AY527" s="90"/>
      <c r="AZ527" s="90"/>
      <c r="BA527" s="90"/>
      <c r="BB527" s="90"/>
      <c r="BC527" s="90"/>
      <c r="BD527" s="90"/>
      <c r="BE527" s="90"/>
      <c r="BF527" s="90"/>
      <c r="BG527" s="90"/>
      <c r="BH527" s="90"/>
      <c r="BI527" s="90"/>
      <c r="BJ527" s="90"/>
      <c r="BK527" s="90"/>
      <c r="BL527" s="90"/>
      <c r="BM527" s="90"/>
      <c r="BN527" s="90"/>
      <c r="BO527" s="90"/>
      <c r="BP527" s="90"/>
      <c r="BQ527" s="90"/>
      <c r="BR527" s="90"/>
      <c r="BS527" s="90"/>
      <c r="BT527" s="90"/>
    </row>
    <row r="528" spans="1:72" s="39" customFormat="1" ht="20.100000000000001" customHeight="1">
      <c r="A528" s="39" t="s">
        <v>248</v>
      </c>
      <c r="D528" s="353">
        <v>2705</v>
      </c>
      <c r="E528" s="353">
        <v>2309</v>
      </c>
      <c r="F528" s="353">
        <v>2244</v>
      </c>
      <c r="G528" s="353">
        <v>2254</v>
      </c>
      <c r="H528" s="353">
        <v>1902</v>
      </c>
      <c r="I528" s="353">
        <v>1716</v>
      </c>
      <c r="J528" s="353">
        <v>1722</v>
      </c>
      <c r="K528" s="353">
        <v>1827</v>
      </c>
      <c r="L528" s="353">
        <v>1697</v>
      </c>
      <c r="M528" s="353">
        <v>1584</v>
      </c>
      <c r="N528" s="353">
        <v>1516</v>
      </c>
      <c r="O528" s="353">
        <v>1806</v>
      </c>
      <c r="P528" s="353">
        <v>1669</v>
      </c>
      <c r="Q528" s="353">
        <v>1571</v>
      </c>
      <c r="R528" s="353">
        <v>1721</v>
      </c>
      <c r="S528" s="353">
        <v>1885</v>
      </c>
      <c r="T528" s="353">
        <v>1889</v>
      </c>
      <c r="U528" s="353">
        <v>1751</v>
      </c>
      <c r="V528" s="353">
        <v>1972</v>
      </c>
      <c r="W528" s="353">
        <v>2208</v>
      </c>
      <c r="X528" s="353">
        <v>2073</v>
      </c>
      <c r="Y528" s="353">
        <v>2013</v>
      </c>
      <c r="Z528" s="353">
        <v>2012</v>
      </c>
      <c r="AA528" s="353">
        <v>2194</v>
      </c>
      <c r="AB528" s="90"/>
      <c r="AC528" s="90"/>
      <c r="AD528" s="90"/>
      <c r="AE528" s="90"/>
      <c r="AF528" s="90"/>
      <c r="AG528" s="90"/>
      <c r="AH528" s="90"/>
      <c r="AI528" s="90"/>
      <c r="AJ528" s="90"/>
      <c r="AK528" s="90"/>
      <c r="AL528" s="90"/>
      <c r="AM528" s="90"/>
      <c r="AN528" s="90"/>
      <c r="AO528" s="90"/>
      <c r="AP528" s="90"/>
      <c r="AQ528" s="90"/>
      <c r="AR528" s="90"/>
      <c r="AS528" s="90"/>
      <c r="AT528" s="90"/>
      <c r="AU528" s="90"/>
      <c r="AV528" s="90"/>
      <c r="AW528" s="90"/>
      <c r="AX528" s="90"/>
      <c r="AY528" s="90"/>
      <c r="AZ528" s="90"/>
      <c r="BA528" s="90"/>
      <c r="BB528" s="90"/>
      <c r="BC528" s="90"/>
      <c r="BD528" s="90"/>
      <c r="BE528" s="90"/>
      <c r="BF528" s="90"/>
      <c r="BG528" s="90"/>
      <c r="BH528" s="90"/>
      <c r="BI528" s="90"/>
      <c r="BJ528" s="90"/>
      <c r="BK528" s="90"/>
      <c r="BL528" s="90"/>
      <c r="BM528" s="90"/>
      <c r="BN528" s="90"/>
      <c r="BO528" s="90"/>
      <c r="BP528" s="90"/>
      <c r="BQ528" s="90"/>
      <c r="BR528" s="90"/>
      <c r="BS528" s="90"/>
      <c r="BT528" s="90"/>
    </row>
    <row r="529" spans="1:72" ht="20.100000000000001" customHeight="1">
      <c r="A529" s="40" t="s">
        <v>125</v>
      </c>
      <c r="D529" s="88">
        <v>1517</v>
      </c>
      <c r="E529" s="88">
        <v>1533</v>
      </c>
      <c r="F529" s="88">
        <v>1527</v>
      </c>
      <c r="G529" s="88">
        <v>1338</v>
      </c>
      <c r="H529" s="88">
        <v>1332</v>
      </c>
      <c r="I529" s="88">
        <v>1297</v>
      </c>
      <c r="J529" s="88">
        <v>1265</v>
      </c>
      <c r="K529" s="88">
        <v>1159</v>
      </c>
      <c r="L529" s="88">
        <v>1191</v>
      </c>
      <c r="M529" s="88">
        <v>704</v>
      </c>
      <c r="N529" s="88">
        <v>546</v>
      </c>
      <c r="O529" s="88">
        <v>483</v>
      </c>
      <c r="P529" s="88">
        <v>511</v>
      </c>
      <c r="Q529" s="88">
        <v>495</v>
      </c>
      <c r="R529" s="88">
        <v>561</v>
      </c>
      <c r="S529" s="88">
        <v>616</v>
      </c>
      <c r="T529" s="88">
        <v>671</v>
      </c>
      <c r="U529" s="88">
        <v>638</v>
      </c>
      <c r="V529" s="88">
        <v>793</v>
      </c>
      <c r="W529" s="88">
        <v>819</v>
      </c>
      <c r="X529" s="88">
        <v>791</v>
      </c>
      <c r="Y529" s="88">
        <v>740</v>
      </c>
      <c r="Z529" s="88">
        <v>741</v>
      </c>
      <c r="AA529" s="88">
        <v>720</v>
      </c>
    </row>
    <row r="530" spans="1:72" ht="20.100000000000001" customHeight="1">
      <c r="A530" s="40" t="s">
        <v>249</v>
      </c>
      <c r="D530" s="88">
        <v>470</v>
      </c>
      <c r="E530" s="88">
        <v>339</v>
      </c>
      <c r="F530" s="88">
        <v>415</v>
      </c>
      <c r="G530" s="88">
        <v>573</v>
      </c>
      <c r="H530" s="88">
        <v>406</v>
      </c>
      <c r="I530" s="88">
        <v>342</v>
      </c>
      <c r="J530" s="88">
        <v>345</v>
      </c>
      <c r="K530" s="88">
        <v>470</v>
      </c>
      <c r="L530" s="88">
        <v>1811</v>
      </c>
      <c r="M530" s="88">
        <v>528</v>
      </c>
      <c r="N530" s="88">
        <v>569</v>
      </c>
      <c r="O530" s="88">
        <v>608</v>
      </c>
      <c r="P530" s="88">
        <v>577</v>
      </c>
      <c r="Q530" s="88">
        <v>626</v>
      </c>
      <c r="R530" s="88">
        <v>695</v>
      </c>
      <c r="S530" s="88">
        <v>814</v>
      </c>
      <c r="T530" s="88">
        <v>609</v>
      </c>
      <c r="U530" s="88">
        <v>463</v>
      </c>
      <c r="V530" s="88">
        <v>541</v>
      </c>
      <c r="W530" s="88">
        <v>554</v>
      </c>
      <c r="X530" s="88">
        <v>1633</v>
      </c>
      <c r="Y530" s="88">
        <v>1159</v>
      </c>
      <c r="Z530" s="88">
        <v>1127</v>
      </c>
      <c r="AA530" s="88">
        <v>1325</v>
      </c>
    </row>
    <row r="531" spans="1:72" ht="20.100000000000001" customHeight="1">
      <c r="A531" s="607" t="s">
        <v>1008</v>
      </c>
      <c r="B531" s="607"/>
      <c r="C531" s="607"/>
      <c r="D531" s="514">
        <v>4691</v>
      </c>
      <c r="E531" s="514">
        <v>4180</v>
      </c>
      <c r="F531" s="514">
        <v>4186</v>
      </c>
      <c r="G531" s="514">
        <v>4166</v>
      </c>
      <c r="H531" s="514">
        <v>3640</v>
      </c>
      <c r="I531" s="514">
        <v>3355</v>
      </c>
      <c r="J531" s="514">
        <v>3331</v>
      </c>
      <c r="K531" s="514">
        <v>3456</v>
      </c>
      <c r="L531" s="514">
        <v>4700</v>
      </c>
      <c r="M531" s="514">
        <v>2815</v>
      </c>
      <c r="N531" s="514">
        <v>2630</v>
      </c>
      <c r="O531" s="514">
        <v>2898</v>
      </c>
      <c r="P531" s="514">
        <v>2757</v>
      </c>
      <c r="Q531" s="514">
        <v>2692</v>
      </c>
      <c r="R531" s="514">
        <v>2976</v>
      </c>
      <c r="S531" s="514">
        <v>3315</v>
      </c>
      <c r="T531" s="514">
        <v>3169</v>
      </c>
      <c r="U531" s="514">
        <v>2852</v>
      </c>
      <c r="V531" s="514">
        <v>3307</v>
      </c>
      <c r="W531" s="514">
        <v>3581</v>
      </c>
      <c r="X531" s="514">
        <v>4496</v>
      </c>
      <c r="Y531" s="514">
        <v>3912</v>
      </c>
      <c r="Z531" s="514">
        <v>3881</v>
      </c>
      <c r="AA531" s="514">
        <v>4239</v>
      </c>
    </row>
    <row r="532" spans="1:72" ht="20.100000000000001" customHeight="1">
      <c r="A532" s="40" t="s">
        <v>124</v>
      </c>
      <c r="B532" s="39"/>
      <c r="C532" s="39"/>
      <c r="D532" s="88">
        <v>9092</v>
      </c>
      <c r="E532" s="88">
        <v>9000</v>
      </c>
      <c r="F532" s="88">
        <v>8927</v>
      </c>
      <c r="G532" s="88">
        <v>9058</v>
      </c>
      <c r="H532" s="88">
        <v>7827</v>
      </c>
      <c r="I532" s="88">
        <v>7166</v>
      </c>
      <c r="J532" s="88">
        <v>6969</v>
      </c>
      <c r="K532" s="88">
        <v>6983</v>
      </c>
      <c r="L532" s="88">
        <v>6982</v>
      </c>
      <c r="M532" s="88">
        <v>6765</v>
      </c>
      <c r="N532" s="88">
        <v>6096</v>
      </c>
      <c r="O532" s="88">
        <v>6007</v>
      </c>
      <c r="P532" s="88">
        <v>6070</v>
      </c>
      <c r="Q532" s="88">
        <v>5216</v>
      </c>
      <c r="R532" s="88">
        <v>5185</v>
      </c>
      <c r="S532" s="88">
        <v>5107</v>
      </c>
      <c r="T532" s="88">
        <v>4875</v>
      </c>
      <c r="U532" s="88">
        <v>4711</v>
      </c>
      <c r="V532" s="88">
        <v>4951</v>
      </c>
      <c r="W532" s="88">
        <v>4885</v>
      </c>
      <c r="X532" s="88">
        <v>4403</v>
      </c>
      <c r="Y532" s="88">
        <v>6041</v>
      </c>
      <c r="Z532" s="88">
        <v>5975</v>
      </c>
      <c r="AA532" s="88">
        <v>6093</v>
      </c>
    </row>
    <row r="533" spans="1:72" ht="20.100000000000001" customHeight="1">
      <c r="A533" s="40" t="s">
        <v>121</v>
      </c>
      <c r="B533" s="39"/>
      <c r="C533" s="39"/>
      <c r="D533" s="88">
        <v>10613</v>
      </c>
      <c r="E533" s="88">
        <v>9775</v>
      </c>
      <c r="F533" s="88">
        <v>9700</v>
      </c>
      <c r="G533" s="88">
        <v>10124</v>
      </c>
      <c r="H533" s="88">
        <v>12207</v>
      </c>
      <c r="I533" s="88">
        <v>11509</v>
      </c>
      <c r="J533" s="88">
        <v>11336</v>
      </c>
      <c r="K533" s="88">
        <v>10935</v>
      </c>
      <c r="L533" s="88">
        <v>10501</v>
      </c>
      <c r="M533" s="88">
        <v>14968</v>
      </c>
      <c r="N533" s="88">
        <v>13873</v>
      </c>
      <c r="O533" s="88">
        <v>13863</v>
      </c>
      <c r="P533" s="88">
        <v>14268</v>
      </c>
      <c r="Q533" s="88">
        <v>13335</v>
      </c>
      <c r="R533" s="88">
        <v>13178</v>
      </c>
      <c r="S533" s="88">
        <v>13542</v>
      </c>
      <c r="T533" s="88">
        <v>14148</v>
      </c>
      <c r="U533" s="88">
        <v>12720</v>
      </c>
      <c r="V533" s="88">
        <v>13202</v>
      </c>
      <c r="W533" s="88">
        <v>13287</v>
      </c>
      <c r="X533" s="88">
        <v>12372</v>
      </c>
      <c r="Y533" s="88">
        <v>12093</v>
      </c>
      <c r="Z533" s="88">
        <v>12227</v>
      </c>
      <c r="AA533" s="88">
        <v>12077</v>
      </c>
    </row>
    <row r="534" spans="1:72" ht="20.100000000000001" customHeight="1" thickBot="1">
      <c r="A534" s="116" t="s">
        <v>137</v>
      </c>
      <c r="B534" s="116"/>
      <c r="C534" s="116"/>
      <c r="D534" s="338">
        <v>24398</v>
      </c>
      <c r="E534" s="338">
        <v>22955</v>
      </c>
      <c r="F534" s="338">
        <v>22816</v>
      </c>
      <c r="G534" s="338">
        <v>23348</v>
      </c>
      <c r="H534" s="338">
        <v>23673</v>
      </c>
      <c r="I534" s="338">
        <v>22030</v>
      </c>
      <c r="J534" s="338">
        <v>21640</v>
      </c>
      <c r="K534" s="338">
        <v>21375</v>
      </c>
      <c r="L534" s="338">
        <v>22182</v>
      </c>
      <c r="M534" s="338">
        <v>24548</v>
      </c>
      <c r="N534" s="338">
        <v>22599</v>
      </c>
      <c r="O534" s="338">
        <v>22767</v>
      </c>
      <c r="P534" s="338">
        <v>23095</v>
      </c>
      <c r="Q534" s="338">
        <v>21243</v>
      </c>
      <c r="R534" s="338">
        <v>21338</v>
      </c>
      <c r="S534" s="338">
        <v>21964</v>
      </c>
      <c r="T534" s="338">
        <v>22192</v>
      </c>
      <c r="U534" s="338">
        <v>20283</v>
      </c>
      <c r="V534" s="338">
        <v>21460</v>
      </c>
      <c r="W534" s="338">
        <v>21753</v>
      </c>
      <c r="X534" s="338">
        <v>21272</v>
      </c>
      <c r="Y534" s="338">
        <v>22045</v>
      </c>
      <c r="Z534" s="338">
        <v>22082</v>
      </c>
      <c r="AA534" s="338">
        <v>22409</v>
      </c>
    </row>
    <row r="535" spans="1:72" ht="10.15" customHeight="1" thickTop="1">
      <c r="A535" s="39"/>
      <c r="B535" s="39"/>
      <c r="C535" s="39"/>
      <c r="D535" s="253"/>
      <c r="E535" s="253"/>
      <c r="F535" s="253"/>
      <c r="G535" s="253"/>
      <c r="H535" s="253"/>
      <c r="I535" s="253"/>
      <c r="J535" s="253"/>
      <c r="K535" s="253"/>
      <c r="L535" s="253"/>
      <c r="M535" s="253"/>
      <c r="N535" s="253"/>
      <c r="O535" s="253"/>
      <c r="P535" s="253"/>
      <c r="Q535" s="253"/>
      <c r="R535" s="253"/>
      <c r="S535" s="253"/>
      <c r="T535" s="253"/>
      <c r="U535" s="253"/>
      <c r="V535" s="253"/>
      <c r="W535" s="253"/>
      <c r="X535" s="253"/>
      <c r="Y535" s="253"/>
      <c r="Z535" s="253"/>
      <c r="AA535" s="253"/>
    </row>
    <row r="536" spans="1:72" ht="20.100000000000001" customHeight="1">
      <c r="A536" s="40" t="s">
        <v>644</v>
      </c>
      <c r="B536" s="39"/>
      <c r="C536" s="39"/>
      <c r="D536" s="88"/>
      <c r="E536" s="88"/>
      <c r="F536" s="88"/>
      <c r="G536" s="88"/>
    </row>
    <row r="537" spans="1:72" ht="20.100000000000001" customHeight="1">
      <c r="A537" s="41"/>
      <c r="B537" s="39"/>
      <c r="C537" s="39"/>
      <c r="D537" s="88"/>
      <c r="E537" s="88"/>
      <c r="F537" s="88"/>
      <c r="G537" s="88"/>
    </row>
    <row r="538" spans="1:72" s="368" customFormat="1" ht="20.100000000000001" customHeight="1">
      <c r="A538" s="372"/>
      <c r="B538" s="371"/>
      <c r="C538" s="371"/>
      <c r="D538" s="369"/>
      <c r="E538" s="369"/>
      <c r="F538" s="369"/>
      <c r="G538" s="369"/>
      <c r="H538" s="369"/>
      <c r="I538" s="369"/>
      <c r="J538" s="369"/>
      <c r="K538" s="369"/>
      <c r="L538" s="369"/>
      <c r="M538" s="369"/>
      <c r="N538" s="369"/>
      <c r="O538" s="369"/>
      <c r="P538" s="369"/>
      <c r="Q538" s="369"/>
      <c r="R538" s="369"/>
      <c r="S538" s="369"/>
      <c r="T538" s="369"/>
      <c r="U538" s="369"/>
      <c r="V538" s="369"/>
      <c r="W538" s="369"/>
      <c r="X538" s="369"/>
      <c r="Y538" s="369"/>
      <c r="Z538" s="369"/>
      <c r="AA538" s="369"/>
      <c r="AB538" s="369"/>
      <c r="AC538" s="369"/>
      <c r="AD538" s="369"/>
      <c r="AE538" s="369"/>
      <c r="AF538" s="369"/>
      <c r="AG538" s="369"/>
      <c r="AH538" s="369"/>
      <c r="AI538" s="369"/>
      <c r="AJ538" s="369"/>
      <c r="AK538" s="369"/>
      <c r="AL538" s="369"/>
      <c r="AM538" s="369"/>
      <c r="AN538" s="369"/>
      <c r="AO538" s="369"/>
      <c r="AP538" s="369"/>
      <c r="AQ538" s="369"/>
      <c r="AR538" s="369"/>
      <c r="AS538" s="369"/>
      <c r="AT538" s="369"/>
      <c r="AU538" s="369"/>
      <c r="AV538" s="369"/>
      <c r="AW538" s="369"/>
      <c r="AX538" s="369"/>
      <c r="AY538" s="369"/>
      <c r="AZ538" s="369"/>
      <c r="BA538" s="369"/>
      <c r="BB538" s="369"/>
      <c r="BC538" s="369"/>
      <c r="BD538" s="369"/>
      <c r="BE538" s="369"/>
      <c r="BF538" s="369"/>
      <c r="BG538" s="369"/>
      <c r="BH538" s="369"/>
      <c r="BI538" s="369"/>
      <c r="BJ538" s="369"/>
      <c r="BK538" s="369"/>
      <c r="BL538" s="369"/>
      <c r="BM538" s="369"/>
      <c r="BN538" s="369"/>
      <c r="BO538" s="369"/>
      <c r="BP538" s="369"/>
      <c r="BQ538" s="369"/>
      <c r="BR538" s="369"/>
      <c r="BS538" s="369"/>
      <c r="BT538" s="369"/>
    </row>
    <row r="539" spans="1:72" ht="20.100000000000001" customHeight="1">
      <c r="A539" s="39" t="s">
        <v>251</v>
      </c>
      <c r="B539" s="42"/>
      <c r="C539" s="42"/>
      <c r="D539" s="88"/>
      <c r="E539" s="88"/>
      <c r="F539" s="88"/>
      <c r="G539" s="88"/>
    </row>
    <row r="540" spans="1:72" ht="37.5" customHeight="1" thickBot="1">
      <c r="A540" s="3"/>
      <c r="B540" s="99"/>
      <c r="C540" s="100"/>
      <c r="D540" s="358" t="s">
        <v>487</v>
      </c>
      <c r="E540" s="358" t="s">
        <v>902</v>
      </c>
      <c r="F540" s="358" t="s">
        <v>903</v>
      </c>
      <c r="G540" s="358" t="s">
        <v>571</v>
      </c>
      <c r="H540" s="358" t="s">
        <v>904</v>
      </c>
      <c r="I540" s="358" t="s">
        <v>492</v>
      </c>
      <c r="J540" s="358" t="s">
        <v>493</v>
      </c>
      <c r="K540" s="358" t="s">
        <v>494</v>
      </c>
      <c r="L540" s="358" t="s">
        <v>495</v>
      </c>
      <c r="M540" s="358" t="s">
        <v>496</v>
      </c>
      <c r="N540" s="358" t="s">
        <v>497</v>
      </c>
      <c r="O540" s="358" t="s">
        <v>498</v>
      </c>
      <c r="P540" s="358" t="s">
        <v>499</v>
      </c>
      <c r="Q540" s="358" t="s">
        <v>500</v>
      </c>
      <c r="R540" s="358" t="s">
        <v>501</v>
      </c>
      <c r="S540" s="358" t="s">
        <v>502</v>
      </c>
      <c r="T540" s="358" t="s">
        <v>503</v>
      </c>
      <c r="U540" s="358" t="s">
        <v>504</v>
      </c>
      <c r="V540" s="358" t="s">
        <v>505</v>
      </c>
      <c r="W540" s="358" t="s">
        <v>905</v>
      </c>
      <c r="X540" s="358" t="s">
        <v>507</v>
      </c>
      <c r="Y540" s="358" t="s">
        <v>508</v>
      </c>
      <c r="Z540" s="358" t="s">
        <v>509</v>
      </c>
      <c r="AA540" s="358" t="s">
        <v>510</v>
      </c>
    </row>
    <row r="541" spans="1:72" s="39" customFormat="1" ht="20.100000000000001" customHeight="1">
      <c r="A541" s="40" t="s">
        <v>0</v>
      </c>
      <c r="B541" s="40"/>
      <c r="C541" s="40"/>
      <c r="D541" s="353">
        <v>1899</v>
      </c>
      <c r="E541" s="353">
        <v>2009</v>
      </c>
      <c r="F541" s="353">
        <v>1889</v>
      </c>
      <c r="G541" s="253">
        <v>1723</v>
      </c>
      <c r="H541" s="253">
        <v>1672</v>
      </c>
      <c r="I541" s="253">
        <v>1791</v>
      </c>
      <c r="J541" s="253">
        <v>1678</v>
      </c>
      <c r="K541" s="253">
        <v>1639</v>
      </c>
      <c r="L541" s="253">
        <v>1350</v>
      </c>
      <c r="M541" s="253">
        <v>1429</v>
      </c>
      <c r="N541" s="253">
        <v>1358</v>
      </c>
      <c r="O541" s="253">
        <v>1341</v>
      </c>
      <c r="P541" s="253">
        <v>1064</v>
      </c>
      <c r="Q541" s="253">
        <v>1119</v>
      </c>
      <c r="R541" s="253">
        <v>1024</v>
      </c>
      <c r="S541" s="253">
        <v>979</v>
      </c>
      <c r="T541" s="253">
        <v>984</v>
      </c>
      <c r="U541" s="253">
        <v>1075</v>
      </c>
      <c r="V541" s="253">
        <v>1065</v>
      </c>
      <c r="W541" s="253">
        <v>1035</v>
      </c>
      <c r="X541" s="253">
        <v>1059</v>
      </c>
      <c r="Y541" s="253">
        <v>1148</v>
      </c>
      <c r="Z541" s="253">
        <v>1139</v>
      </c>
      <c r="AA541" s="253">
        <v>1091</v>
      </c>
      <c r="AB541" s="90"/>
      <c r="AC541" s="90"/>
      <c r="AD541" s="90"/>
      <c r="AE541" s="90"/>
      <c r="AF541" s="90"/>
      <c r="AG541" s="90"/>
      <c r="AH541" s="90"/>
      <c r="AI541" s="90"/>
      <c r="AJ541" s="90"/>
      <c r="AK541" s="90"/>
      <c r="AL541" s="90"/>
      <c r="AM541" s="90"/>
      <c r="AN541" s="90"/>
      <c r="AO541" s="90"/>
      <c r="AP541" s="90"/>
      <c r="AQ541" s="90"/>
      <c r="AR541" s="90"/>
      <c r="AS541" s="90"/>
      <c r="AT541" s="90"/>
      <c r="AU541" s="90"/>
      <c r="AV541" s="90"/>
      <c r="AW541" s="90"/>
      <c r="AX541" s="90"/>
      <c r="AY541" s="90"/>
      <c r="AZ541" s="90"/>
      <c r="BA541" s="90"/>
      <c r="BB541" s="90"/>
      <c r="BC541" s="90"/>
      <c r="BD541" s="90"/>
      <c r="BE541" s="90"/>
      <c r="BF541" s="90"/>
      <c r="BG541" s="90"/>
      <c r="BH541" s="90"/>
      <c r="BI541" s="90"/>
      <c r="BJ541" s="90"/>
      <c r="BK541" s="90"/>
      <c r="BL541" s="90"/>
      <c r="BM541" s="90"/>
      <c r="BN541" s="90"/>
      <c r="BO541" s="90"/>
      <c r="BP541" s="90"/>
      <c r="BQ541" s="90"/>
      <c r="BR541" s="90"/>
      <c r="BS541" s="90"/>
      <c r="BT541" s="90"/>
    </row>
    <row r="542" spans="1:72" s="39" customFormat="1" ht="20.100000000000001" customHeight="1">
      <c r="A542" s="40" t="s">
        <v>221</v>
      </c>
      <c r="B542" s="40"/>
      <c r="C542" s="40"/>
      <c r="D542" s="353">
        <v>4284</v>
      </c>
      <c r="E542" s="353">
        <v>4297</v>
      </c>
      <c r="F542" s="353">
        <v>4197</v>
      </c>
      <c r="G542" s="353">
        <v>4162</v>
      </c>
      <c r="H542" s="353">
        <v>4169</v>
      </c>
      <c r="I542" s="353">
        <v>4189</v>
      </c>
      <c r="J542" s="353">
        <v>4253</v>
      </c>
      <c r="K542" s="353">
        <v>4213</v>
      </c>
      <c r="L542" s="353">
        <v>4198</v>
      </c>
      <c r="M542" s="353">
        <v>4189</v>
      </c>
      <c r="N542" s="353">
        <v>4172</v>
      </c>
      <c r="O542" s="353">
        <v>4126</v>
      </c>
      <c r="P542" s="88">
        <v>3817</v>
      </c>
      <c r="Q542" s="88">
        <v>3757</v>
      </c>
      <c r="R542" s="88">
        <v>3732</v>
      </c>
      <c r="S542" s="88">
        <v>3745</v>
      </c>
      <c r="T542" s="88">
        <v>3769</v>
      </c>
      <c r="U542" s="88">
        <v>3714</v>
      </c>
      <c r="V542" s="88">
        <v>3738</v>
      </c>
      <c r="W542" s="88">
        <v>3495</v>
      </c>
      <c r="X542" s="88">
        <v>3401</v>
      </c>
      <c r="Y542" s="88">
        <v>3427</v>
      </c>
      <c r="Z542" s="88">
        <v>3471</v>
      </c>
      <c r="AA542" s="88">
        <v>2941</v>
      </c>
      <c r="AB542" s="90"/>
      <c r="AC542" s="90"/>
      <c r="AD542" s="90"/>
      <c r="AE542" s="90"/>
      <c r="AF542" s="90"/>
      <c r="AG542" s="90"/>
      <c r="AH542" s="90"/>
      <c r="AI542" s="90"/>
      <c r="AJ542" s="90"/>
      <c r="AK542" s="90"/>
      <c r="AL542" s="90"/>
      <c r="AM542" s="90"/>
      <c r="AN542" s="90"/>
      <c r="AO542" s="90"/>
      <c r="AP542" s="90"/>
      <c r="AQ542" s="90"/>
      <c r="AR542" s="90"/>
      <c r="AS542" s="90"/>
      <c r="AT542" s="90"/>
      <c r="AU542" s="90"/>
      <c r="AV542" s="90"/>
      <c r="AW542" s="90"/>
      <c r="AX542" s="90"/>
      <c r="AY542" s="90"/>
      <c r="AZ542" s="90"/>
      <c r="BA542" s="90"/>
      <c r="BB542" s="90"/>
      <c r="BC542" s="90"/>
      <c r="BD542" s="90"/>
      <c r="BE542" s="90"/>
      <c r="BF542" s="90"/>
      <c r="BG542" s="90"/>
      <c r="BH542" s="90"/>
      <c r="BI542" s="90"/>
      <c r="BJ542" s="90"/>
      <c r="BK542" s="90"/>
      <c r="BL542" s="90"/>
      <c r="BM542" s="90"/>
      <c r="BN542" s="90"/>
      <c r="BO542" s="90"/>
      <c r="BP542" s="90"/>
      <c r="BQ542" s="90"/>
      <c r="BR542" s="90"/>
      <c r="BS542" s="90"/>
      <c r="BT542" s="90"/>
    </row>
    <row r="543" spans="1:72" s="39" customFormat="1" ht="20.100000000000001" customHeight="1">
      <c r="A543" s="40" t="s">
        <v>845</v>
      </c>
      <c r="B543" s="40"/>
      <c r="C543" s="40"/>
      <c r="D543" s="353">
        <v>2086</v>
      </c>
      <c r="E543" s="353">
        <v>2116</v>
      </c>
      <c r="F543" s="353">
        <v>1987</v>
      </c>
      <c r="G543" s="253">
        <v>1968</v>
      </c>
      <c r="H543" s="253">
        <v>1960</v>
      </c>
      <c r="I543" s="253">
        <v>1947.01</v>
      </c>
      <c r="J543" s="253">
        <v>1862.01</v>
      </c>
      <c r="K543" s="253">
        <v>1807.01</v>
      </c>
      <c r="L543" s="253">
        <v>1434</v>
      </c>
      <c r="M543" s="253">
        <v>1493</v>
      </c>
      <c r="N543" s="253">
        <v>1440</v>
      </c>
      <c r="O543" s="253">
        <v>1417</v>
      </c>
      <c r="P543" s="88">
        <v>1362</v>
      </c>
      <c r="Q543" s="88">
        <v>1382</v>
      </c>
      <c r="R543" s="88">
        <v>1724</v>
      </c>
      <c r="S543" s="88">
        <v>1701</v>
      </c>
      <c r="T543" s="88">
        <v>1691</v>
      </c>
      <c r="U543" s="88">
        <v>1789</v>
      </c>
      <c r="V543" s="88">
        <v>1925</v>
      </c>
      <c r="W543" s="88">
        <v>1907</v>
      </c>
      <c r="X543" s="88">
        <v>1959</v>
      </c>
      <c r="Y543" s="88">
        <v>2043</v>
      </c>
      <c r="Z543" s="88">
        <v>1989</v>
      </c>
      <c r="AA543" s="88">
        <v>2017</v>
      </c>
      <c r="AB543" s="90"/>
      <c r="AC543" s="90"/>
      <c r="AD543" s="90"/>
      <c r="AE543" s="90"/>
      <c r="AF543" s="90"/>
      <c r="AG543" s="90"/>
      <c r="AH543" s="90"/>
      <c r="AI543" s="90"/>
      <c r="AJ543" s="90"/>
      <c r="AK543" s="90"/>
      <c r="AL543" s="90"/>
      <c r="AM543" s="90"/>
      <c r="AN543" s="90"/>
      <c r="AO543" s="90"/>
      <c r="AP543" s="90"/>
      <c r="AQ543" s="90"/>
      <c r="AR543" s="90"/>
      <c r="AS543" s="90"/>
      <c r="AT543" s="90"/>
      <c r="AU543" s="90"/>
      <c r="AV543" s="90"/>
      <c r="AW543" s="90"/>
      <c r="AX543" s="90"/>
      <c r="AY543" s="90"/>
      <c r="AZ543" s="90"/>
      <c r="BA543" s="90"/>
      <c r="BB543" s="90"/>
      <c r="BC543" s="90"/>
      <c r="BD543" s="90"/>
      <c r="BE543" s="90"/>
      <c r="BF543" s="90"/>
      <c r="BG543" s="90"/>
      <c r="BH543" s="90"/>
      <c r="BI543" s="90"/>
      <c r="BJ543" s="90"/>
      <c r="BK543" s="90"/>
      <c r="BL543" s="90"/>
      <c r="BM543" s="90"/>
      <c r="BN543" s="90"/>
      <c r="BO543" s="90"/>
      <c r="BP543" s="90"/>
      <c r="BQ543" s="90"/>
      <c r="BR543" s="90"/>
      <c r="BS543" s="90"/>
      <c r="BT543" s="90"/>
    </row>
    <row r="544" spans="1:72" s="39" customFormat="1" ht="20.100000000000001" customHeight="1">
      <c r="A544" s="40" t="s">
        <v>1</v>
      </c>
      <c r="B544" s="40"/>
      <c r="C544" s="40"/>
      <c r="D544" s="353"/>
      <c r="E544" s="353"/>
      <c r="F544" s="353"/>
      <c r="G544" s="253"/>
      <c r="H544" s="253"/>
      <c r="I544" s="253"/>
      <c r="J544" s="253"/>
      <c r="K544" s="253"/>
      <c r="L544" s="253"/>
      <c r="M544" s="253"/>
      <c r="N544" s="253"/>
      <c r="O544" s="253"/>
      <c r="P544" s="88">
        <v>990</v>
      </c>
      <c r="Q544" s="88">
        <v>1019</v>
      </c>
      <c r="R544" s="88">
        <v>976</v>
      </c>
      <c r="S544" s="88">
        <v>961</v>
      </c>
      <c r="T544" s="88">
        <v>985</v>
      </c>
      <c r="U544" s="88">
        <v>986</v>
      </c>
      <c r="V544" s="88">
        <v>1525</v>
      </c>
      <c r="W544" s="88">
        <v>1543</v>
      </c>
      <c r="X544" s="88">
        <v>1510</v>
      </c>
      <c r="Y544" s="88">
        <v>1485</v>
      </c>
      <c r="Z544" s="88">
        <v>1406</v>
      </c>
      <c r="AA544" s="88">
        <v>1399</v>
      </c>
      <c r="AB544" s="90"/>
      <c r="AC544" s="90"/>
      <c r="AD544" s="90"/>
      <c r="AE544" s="90"/>
      <c r="AF544" s="90"/>
      <c r="AG544" s="90"/>
      <c r="AH544" s="90"/>
      <c r="AI544" s="90"/>
      <c r="AJ544" s="90"/>
      <c r="AK544" s="90"/>
      <c r="AL544" s="90"/>
      <c r="AM544" s="90"/>
      <c r="AN544" s="90"/>
      <c r="AO544" s="90"/>
      <c r="AP544" s="90"/>
      <c r="AQ544" s="90"/>
      <c r="AR544" s="90"/>
      <c r="AS544" s="90"/>
      <c r="AT544" s="90"/>
      <c r="AU544" s="90"/>
      <c r="AV544" s="90"/>
      <c r="AW544" s="90"/>
      <c r="AX544" s="90"/>
      <c r="AY544" s="90"/>
      <c r="AZ544" s="90"/>
      <c r="BA544" s="90"/>
      <c r="BB544" s="90"/>
      <c r="BC544" s="90"/>
      <c r="BD544" s="90"/>
      <c r="BE544" s="90"/>
      <c r="BF544" s="90"/>
      <c r="BG544" s="90"/>
      <c r="BH544" s="90"/>
      <c r="BI544" s="90"/>
      <c r="BJ544" s="90"/>
      <c r="BK544" s="90"/>
      <c r="BL544" s="90"/>
      <c r="BM544" s="90"/>
      <c r="BN544" s="90"/>
      <c r="BO544" s="90"/>
      <c r="BP544" s="90"/>
      <c r="BQ544" s="90"/>
      <c r="BR544" s="90"/>
      <c r="BS544" s="90"/>
      <c r="BT544" s="90"/>
    </row>
    <row r="545" spans="1:27" ht="20.100000000000001" customHeight="1">
      <c r="A545" s="107" t="s">
        <v>203</v>
      </c>
      <c r="B545" s="107"/>
      <c r="C545" s="107"/>
      <c r="D545" s="253">
        <v>557</v>
      </c>
      <c r="E545" s="253">
        <v>564</v>
      </c>
      <c r="F545" s="253">
        <v>537</v>
      </c>
      <c r="G545" s="253">
        <v>528</v>
      </c>
      <c r="H545" s="253">
        <v>503</v>
      </c>
      <c r="I545" s="253">
        <v>535</v>
      </c>
      <c r="J545" s="253">
        <v>528</v>
      </c>
      <c r="K545" s="253">
        <v>543</v>
      </c>
      <c r="L545" s="253">
        <v>995</v>
      </c>
      <c r="M545" s="253">
        <v>1028</v>
      </c>
      <c r="N545" s="253">
        <v>972</v>
      </c>
      <c r="O545" s="253">
        <v>951</v>
      </c>
      <c r="P545" s="88">
        <v>683</v>
      </c>
      <c r="Q545" s="88">
        <v>704</v>
      </c>
      <c r="R545" s="88">
        <v>729</v>
      </c>
      <c r="S545" s="88">
        <v>722</v>
      </c>
      <c r="T545" s="88">
        <v>757</v>
      </c>
      <c r="U545" s="88">
        <v>804</v>
      </c>
      <c r="V545" s="88">
        <v>792</v>
      </c>
      <c r="W545" s="88">
        <v>805</v>
      </c>
      <c r="X545" s="88">
        <v>802</v>
      </c>
      <c r="Y545" s="88">
        <v>848</v>
      </c>
      <c r="Z545" s="88">
        <v>824</v>
      </c>
      <c r="AA545" s="88">
        <v>838</v>
      </c>
    </row>
    <row r="546" spans="1:27" ht="20.100000000000001" customHeight="1" thickBot="1">
      <c r="A546" s="116" t="s">
        <v>206</v>
      </c>
      <c r="B546" s="116"/>
      <c r="C546" s="116"/>
      <c r="D546" s="338">
        <f>SUM(D541:D545)</f>
        <v>8826</v>
      </c>
      <c r="E546" s="338">
        <f>SUM(E541:E545)</f>
        <v>8986</v>
      </c>
      <c r="F546" s="338">
        <f>SUM(F541:F545)</f>
        <v>8610</v>
      </c>
      <c r="G546" s="338">
        <f>SUM(G541:G545)</f>
        <v>8381</v>
      </c>
      <c r="H546" s="338">
        <v>8304</v>
      </c>
      <c r="I546" s="338">
        <v>8462</v>
      </c>
      <c r="J546" s="338">
        <v>8321</v>
      </c>
      <c r="K546" s="338">
        <v>8202</v>
      </c>
      <c r="L546" s="338">
        <v>7977</v>
      </c>
      <c r="M546" s="338">
        <v>8139</v>
      </c>
      <c r="N546" s="338">
        <v>7942</v>
      </c>
      <c r="O546" s="338">
        <v>7835</v>
      </c>
      <c r="P546" s="338">
        <v>7916</v>
      </c>
      <c r="Q546" s="338">
        <v>7981</v>
      </c>
      <c r="R546" s="338">
        <v>8185</v>
      </c>
      <c r="S546" s="338">
        <v>8108</v>
      </c>
      <c r="T546" s="338">
        <v>8186</v>
      </c>
      <c r="U546" s="338">
        <v>8368</v>
      </c>
      <c r="V546" s="338">
        <v>9045</v>
      </c>
      <c r="W546" s="338">
        <v>8785</v>
      </c>
      <c r="X546" s="338">
        <v>8731</v>
      </c>
      <c r="Y546" s="338">
        <v>8951</v>
      </c>
      <c r="Z546" s="338">
        <v>8829</v>
      </c>
      <c r="AA546" s="338">
        <v>8286</v>
      </c>
    </row>
    <row r="547" spans="1:27" ht="20.100000000000001" customHeight="1" thickTop="1">
      <c r="A547" s="107" t="s">
        <v>843</v>
      </c>
      <c r="B547" s="107"/>
      <c r="C547" s="107"/>
      <c r="D547" s="88">
        <v>765</v>
      </c>
      <c r="E547" s="88">
        <v>782</v>
      </c>
      <c r="F547" s="88">
        <v>802</v>
      </c>
      <c r="G547" s="88">
        <v>805</v>
      </c>
      <c r="H547" s="88">
        <v>466</v>
      </c>
      <c r="I547" s="88">
        <v>384</v>
      </c>
      <c r="J547" s="88">
        <v>380</v>
      </c>
      <c r="K547" s="88">
        <v>390</v>
      </c>
      <c r="L547" s="88">
        <v>401</v>
      </c>
    </row>
    <row r="548" spans="1:27" ht="20.100000000000001" customHeight="1" thickBot="1">
      <c r="A548" s="116" t="s">
        <v>223</v>
      </c>
      <c r="B548" s="116"/>
      <c r="C548" s="116"/>
      <c r="D548" s="338">
        <v>9591</v>
      </c>
      <c r="E548" s="338">
        <v>9768</v>
      </c>
      <c r="F548" s="338">
        <v>9412</v>
      </c>
      <c r="G548" s="338">
        <v>9186</v>
      </c>
      <c r="H548" s="338">
        <v>8770</v>
      </c>
      <c r="I548" s="338">
        <v>8846</v>
      </c>
      <c r="J548" s="338">
        <v>8701</v>
      </c>
      <c r="K548" s="338">
        <v>8592</v>
      </c>
      <c r="L548" s="338">
        <v>8378</v>
      </c>
      <c r="M548" s="338"/>
      <c r="N548" s="338"/>
      <c r="O548" s="338"/>
      <c r="P548" s="338"/>
      <c r="Q548" s="338"/>
      <c r="R548" s="338"/>
      <c r="S548" s="338"/>
      <c r="T548" s="338"/>
      <c r="U548" s="338"/>
      <c r="V548" s="338"/>
      <c r="W548" s="338"/>
      <c r="X548" s="338"/>
      <c r="Y548" s="338"/>
      <c r="Z548" s="338"/>
      <c r="AA548" s="338"/>
    </row>
    <row r="549" spans="1:27" ht="10.15" customHeight="1" thickTop="1">
      <c r="A549" s="41"/>
      <c r="B549" s="39"/>
      <c r="C549" s="39"/>
    </row>
    <row r="550" spans="1:27" ht="20.100000000000001" customHeight="1">
      <c r="A550" s="41"/>
      <c r="B550" s="39"/>
      <c r="C550" s="39"/>
    </row>
    <row r="551" spans="1:27" ht="25.5" customHeight="1">
      <c r="A551" s="39"/>
      <c r="B551" s="39"/>
      <c r="C551" s="39"/>
    </row>
    <row r="553" spans="1:27" s="373" customFormat="1" ht="15">
      <c r="E553" s="377"/>
      <c r="F553" s="378"/>
      <c r="H553" s="378"/>
      <c r="I553" s="378"/>
      <c r="J553" s="378"/>
      <c r="K553" s="377"/>
      <c r="L553" s="378"/>
      <c r="N553" s="378"/>
      <c r="O553" s="378"/>
      <c r="P553" s="378"/>
      <c r="Q553" s="282"/>
      <c r="R553" s="282"/>
      <c r="S553" s="282"/>
      <c r="T553" s="282"/>
      <c r="U553" s="282"/>
      <c r="V553" s="282"/>
      <c r="W553" s="282"/>
      <c r="X553" s="282"/>
      <c r="Y553" s="282"/>
      <c r="Z553" s="282"/>
      <c r="AA553" s="282"/>
    </row>
  </sheetData>
  <sheetProtection formatCells="0"/>
  <mergeCells count="24">
    <mergeCell ref="A322:C322"/>
    <mergeCell ref="A335:C335"/>
    <mergeCell ref="A358:C358"/>
    <mergeCell ref="A256:C256"/>
    <mergeCell ref="A276:C276"/>
    <mergeCell ref="A278:C278"/>
    <mergeCell ref="A280:C280"/>
    <mergeCell ref="A282:C282"/>
    <mergeCell ref="A207:C207"/>
    <mergeCell ref="A10:G10"/>
    <mergeCell ref="A11:K11"/>
    <mergeCell ref="A61:C61"/>
    <mergeCell ref="A62:C62"/>
    <mergeCell ref="A64:C64"/>
    <mergeCell ref="A65:C65"/>
    <mergeCell ref="A146:C146"/>
    <mergeCell ref="A163:C163"/>
    <mergeCell ref="A205:C205"/>
    <mergeCell ref="A9:K9"/>
    <mergeCell ref="A3:K3"/>
    <mergeCell ref="A5:K5"/>
    <mergeCell ref="A6:K6"/>
    <mergeCell ref="A7:K7"/>
    <mergeCell ref="A8:K8"/>
  </mergeCells>
  <pageMargins left="0.55118110236220474" right="0.19685039370078741" top="0.51181102362204722" bottom="0.35433070866141736" header="0.39370078740157483" footer="0"/>
  <pageSetup paperSize="9" scale="25" fitToHeight="0" orientation="landscape" verticalDpi="300" r:id="rId1"/>
  <headerFooter alignWithMargins="0">
    <oddFooter>&amp;C&amp;P</oddFooter>
  </headerFooter>
  <rowBreaks count="8" manualBreakCount="8">
    <brk id="56" max="41" man="1"/>
    <brk id="110" max="41" man="1"/>
    <brk id="175" max="41" man="1"/>
    <brk id="270" max="41" man="1"/>
    <brk id="334" max="41" man="1"/>
    <brk id="386" max="41" man="1"/>
    <brk id="443" max="41" man="1"/>
    <brk id="501" max="4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A1:IK454"/>
  <sheetViews>
    <sheetView zoomScale="60" zoomScaleNormal="60" workbookViewId="0">
      <pane xSplit="3" topLeftCell="D1" activePane="topRight" state="frozen"/>
      <selection pane="topRight" activeCell="D1" sqref="D1"/>
    </sheetView>
  </sheetViews>
  <sheetFormatPr defaultColWidth="8.77734375" defaultRowHeight="18"/>
  <cols>
    <col min="1" max="1" width="14.44140625" style="40" customWidth="1"/>
    <col min="2" max="2" width="1.77734375" style="40" customWidth="1"/>
    <col min="3" max="3" width="41.21875" style="40" customWidth="1"/>
    <col min="4" max="13" width="10.77734375" style="40" customWidth="1"/>
    <col min="14" max="20" width="10.21875" style="40" customWidth="1"/>
    <col min="21" max="21" width="10.21875" style="39" customWidth="1"/>
    <col min="22" max="23" width="10.21875" style="40" customWidth="1"/>
    <col min="24" max="24" width="10.21875" style="88" customWidth="1"/>
    <col min="25" max="25" width="10.21875" style="252" customWidth="1"/>
    <col min="26" max="38" width="10.21875" style="88" customWidth="1"/>
    <col min="39" max="110" width="8.77734375" style="88"/>
    <col min="111" max="16384" width="8.77734375" style="40"/>
  </cols>
  <sheetData>
    <row r="1" spans="1:110" ht="22.15" customHeight="1">
      <c r="A1" s="320" t="s">
        <v>29</v>
      </c>
      <c r="Y1" s="88"/>
    </row>
    <row r="2" spans="1:110" ht="22.15" customHeight="1">
      <c r="A2" s="320" t="s">
        <v>30</v>
      </c>
      <c r="Y2" s="88"/>
    </row>
    <row r="3" spans="1:110" ht="22.15" customHeight="1">
      <c r="A3" s="41"/>
      <c r="Y3" s="88"/>
    </row>
    <row r="4" spans="1:110" ht="18.75">
      <c r="A4" s="41"/>
      <c r="Y4" s="88"/>
    </row>
    <row r="5" spans="1:110">
      <c r="A5" s="39" t="s">
        <v>35</v>
      </c>
      <c r="Y5" s="88"/>
    </row>
    <row r="6" spans="1:110" ht="37.5" customHeight="1" thickBot="1">
      <c r="A6" s="3" t="s">
        <v>3</v>
      </c>
      <c r="B6" s="99"/>
      <c r="C6" s="100"/>
      <c r="D6" s="4" t="s">
        <v>377</v>
      </c>
      <c r="E6" s="4" t="s">
        <v>378</v>
      </c>
      <c r="F6" s="4" t="s">
        <v>379</v>
      </c>
      <c r="G6" s="4" t="s">
        <v>380</v>
      </c>
      <c r="H6" s="4" t="s">
        <v>381</v>
      </c>
      <c r="I6" s="4" t="s">
        <v>382</v>
      </c>
      <c r="J6" s="4" t="s">
        <v>383</v>
      </c>
      <c r="K6" s="4" t="s">
        <v>384</v>
      </c>
      <c r="L6" s="4" t="s">
        <v>385</v>
      </c>
      <c r="M6" s="4" t="s">
        <v>386</v>
      </c>
      <c r="N6" s="4" t="s">
        <v>387</v>
      </c>
      <c r="O6" s="4" t="s">
        <v>388</v>
      </c>
      <c r="P6" s="101" t="s">
        <v>389</v>
      </c>
      <c r="Q6" s="101" t="s">
        <v>390</v>
      </c>
      <c r="R6" s="101" t="s">
        <v>391</v>
      </c>
      <c r="S6" s="101" t="s">
        <v>392</v>
      </c>
      <c r="T6" s="101" t="s">
        <v>393</v>
      </c>
      <c r="U6" s="101" t="s">
        <v>394</v>
      </c>
      <c r="V6" s="101" t="s">
        <v>395</v>
      </c>
      <c r="W6" s="101" t="s">
        <v>396</v>
      </c>
      <c r="X6" s="324" t="s">
        <v>397</v>
      </c>
      <c r="Y6" s="324" t="s">
        <v>398</v>
      </c>
      <c r="Z6" s="324" t="s">
        <v>399</v>
      </c>
      <c r="AA6" s="324" t="s">
        <v>400</v>
      </c>
      <c r="AB6" s="324" t="s">
        <v>1009</v>
      </c>
      <c r="AC6" s="324" t="s">
        <v>1010</v>
      </c>
      <c r="AD6" s="324" t="s">
        <v>1011</v>
      </c>
      <c r="AE6" s="324" t="s">
        <v>1012</v>
      </c>
      <c r="AF6" s="324" t="s">
        <v>405</v>
      </c>
      <c r="AG6" s="324" t="s">
        <v>406</v>
      </c>
      <c r="AH6" s="324" t="s">
        <v>407</v>
      </c>
      <c r="AI6" s="324" t="s">
        <v>408</v>
      </c>
    </row>
    <row r="7" spans="1:110" ht="25.15" customHeight="1">
      <c r="A7" s="39"/>
      <c r="C7" s="102"/>
      <c r="D7" s="2"/>
      <c r="E7" s="2"/>
      <c r="F7" s="2"/>
      <c r="G7" s="2"/>
      <c r="H7" s="2"/>
      <c r="I7" s="2"/>
      <c r="J7" s="2"/>
      <c r="K7" s="2"/>
      <c r="L7" s="2"/>
      <c r="M7" s="7"/>
      <c r="N7" s="7"/>
      <c r="O7" s="7"/>
      <c r="P7" s="103"/>
      <c r="Q7" s="103"/>
      <c r="R7" s="103"/>
      <c r="S7" s="103"/>
      <c r="T7" s="103"/>
      <c r="U7" s="103"/>
      <c r="V7" s="103"/>
      <c r="W7" s="103"/>
      <c r="X7" s="253"/>
      <c r="Y7" s="253"/>
      <c r="Z7" s="253"/>
      <c r="AA7" s="253"/>
      <c r="AB7" s="253"/>
      <c r="AC7" s="253"/>
      <c r="AD7" s="253"/>
      <c r="AE7" s="253"/>
      <c r="AF7" s="253"/>
      <c r="AG7" s="253"/>
      <c r="AH7" s="253"/>
      <c r="AI7" s="253"/>
    </row>
    <row r="8" spans="1:110">
      <c r="A8" s="39" t="s">
        <v>4</v>
      </c>
      <c r="C8" s="102"/>
      <c r="D8" s="7">
        <v>1343</v>
      </c>
      <c r="E8" s="7">
        <v>948</v>
      </c>
      <c r="F8" s="7">
        <v>946</v>
      </c>
      <c r="G8" s="7">
        <v>1254</v>
      </c>
      <c r="H8" s="7">
        <v>1340</v>
      </c>
      <c r="I8" s="7">
        <v>959</v>
      </c>
      <c r="J8" s="7">
        <v>860</v>
      </c>
      <c r="K8" s="7">
        <v>1320</v>
      </c>
      <c r="L8" s="7">
        <v>1440</v>
      </c>
      <c r="M8" s="7">
        <v>1322</v>
      </c>
      <c r="N8" s="7">
        <v>1272</v>
      </c>
      <c r="O8" s="7">
        <v>1602</v>
      </c>
      <c r="P8" s="103">
        <v>1632</v>
      </c>
      <c r="Q8" s="40">
        <v>1194</v>
      </c>
      <c r="R8" s="40">
        <v>1046</v>
      </c>
      <c r="S8" s="103">
        <v>1563</v>
      </c>
      <c r="T8" s="103">
        <v>1947</v>
      </c>
      <c r="U8" s="7">
        <v>1295</v>
      </c>
      <c r="V8" s="7">
        <v>1152</v>
      </c>
      <c r="W8" s="7">
        <v>1902</v>
      </c>
      <c r="X8" s="323">
        <v>2034</v>
      </c>
      <c r="Y8" s="323">
        <v>1316</v>
      </c>
      <c r="Z8" s="323">
        <v>1144</v>
      </c>
      <c r="AA8" s="323">
        <v>1667</v>
      </c>
      <c r="AB8" s="323">
        <v>1901</v>
      </c>
      <c r="AC8" s="323">
        <v>1284</v>
      </c>
      <c r="AD8" s="323">
        <v>1140</v>
      </c>
      <c r="AE8" s="323">
        <v>1834</v>
      </c>
      <c r="AF8" s="323">
        <v>1991</v>
      </c>
      <c r="AG8" s="323">
        <v>1327</v>
      </c>
      <c r="AH8" s="323">
        <v>1148</v>
      </c>
      <c r="AI8" s="323">
        <v>1590</v>
      </c>
    </row>
    <row r="9" spans="1:110">
      <c r="A9" s="40" t="s">
        <v>50</v>
      </c>
      <c r="C9" s="102"/>
      <c r="D9" s="104">
        <v>9</v>
      </c>
      <c r="E9" s="104">
        <v>9</v>
      </c>
      <c r="F9" s="104">
        <v>12</v>
      </c>
      <c r="G9" s="104">
        <v>35</v>
      </c>
      <c r="H9" s="104">
        <v>23</v>
      </c>
      <c r="I9" s="104">
        <v>9</v>
      </c>
      <c r="J9" s="104">
        <v>21</v>
      </c>
      <c r="K9" s="104">
        <v>72</v>
      </c>
      <c r="L9" s="104">
        <v>19</v>
      </c>
      <c r="M9" s="104">
        <v>14</v>
      </c>
      <c r="N9" s="104">
        <v>15</v>
      </c>
      <c r="O9" s="104">
        <v>35</v>
      </c>
      <c r="P9" s="103">
        <v>18</v>
      </c>
      <c r="Q9" s="40">
        <v>21</v>
      </c>
      <c r="R9" s="40">
        <v>16</v>
      </c>
      <c r="S9" s="103">
        <v>29</v>
      </c>
      <c r="T9" s="103">
        <v>37</v>
      </c>
      <c r="U9" s="104">
        <v>18</v>
      </c>
      <c r="V9" s="104">
        <v>30</v>
      </c>
      <c r="W9" s="104">
        <v>23</v>
      </c>
      <c r="X9" s="325">
        <v>13</v>
      </c>
      <c r="Y9" s="325">
        <v>20</v>
      </c>
      <c r="Z9" s="325">
        <v>18</v>
      </c>
      <c r="AA9" s="325">
        <v>40</v>
      </c>
      <c r="AB9" s="325">
        <v>14</v>
      </c>
      <c r="AC9" s="325">
        <v>16</v>
      </c>
      <c r="AD9" s="325">
        <v>33</v>
      </c>
      <c r="AE9" s="325">
        <v>46</v>
      </c>
      <c r="AF9" s="325">
        <v>12</v>
      </c>
      <c r="AG9" s="325">
        <v>20</v>
      </c>
      <c r="AH9" s="325">
        <v>10</v>
      </c>
      <c r="AI9" s="325">
        <v>52</v>
      </c>
    </row>
    <row r="10" spans="1:110">
      <c r="A10" s="42" t="s">
        <v>51</v>
      </c>
      <c r="C10" s="102"/>
      <c r="D10" s="7">
        <v>-526</v>
      </c>
      <c r="E10" s="7">
        <v>-323</v>
      </c>
      <c r="F10" s="7">
        <v>-372</v>
      </c>
      <c r="G10" s="7">
        <v>-454</v>
      </c>
      <c r="H10" s="7">
        <v>-486</v>
      </c>
      <c r="I10" s="7">
        <v>-316</v>
      </c>
      <c r="J10" s="7">
        <v>-287</v>
      </c>
      <c r="K10" s="7">
        <v>-482</v>
      </c>
      <c r="L10" s="7">
        <v>-521</v>
      </c>
      <c r="M10" s="7">
        <v>-465</v>
      </c>
      <c r="N10" s="7">
        <v>-479</v>
      </c>
      <c r="O10" s="7">
        <v>-652</v>
      </c>
      <c r="P10" s="103">
        <v>-656</v>
      </c>
      <c r="Q10" s="40">
        <v>-411</v>
      </c>
      <c r="R10" s="40">
        <v>-352</v>
      </c>
      <c r="S10" s="103">
        <v>-608</v>
      </c>
      <c r="T10" s="103">
        <v>-917</v>
      </c>
      <c r="U10" s="7">
        <v>-544</v>
      </c>
      <c r="V10" s="7">
        <v>-475</v>
      </c>
      <c r="W10" s="7">
        <v>-910</v>
      </c>
      <c r="X10" s="323">
        <v>-951</v>
      </c>
      <c r="Y10" s="323">
        <v>-518</v>
      </c>
      <c r="Z10" s="323">
        <v>-438</v>
      </c>
      <c r="AA10" s="323">
        <v>-659</v>
      </c>
      <c r="AB10" s="323">
        <v>-801</v>
      </c>
      <c r="AC10" s="323">
        <v>-532</v>
      </c>
      <c r="AD10" s="323">
        <v>-483</v>
      </c>
      <c r="AE10" s="323">
        <v>-732</v>
      </c>
      <c r="AF10" s="323">
        <v>-885</v>
      </c>
      <c r="AG10" s="323">
        <v>-554</v>
      </c>
      <c r="AH10" s="323">
        <v>-500</v>
      </c>
      <c r="AI10" s="323">
        <v>-594</v>
      </c>
    </row>
    <row r="11" spans="1:110">
      <c r="A11" s="42" t="s">
        <v>1013</v>
      </c>
      <c r="C11" s="102"/>
      <c r="D11" s="104">
        <v>-131</v>
      </c>
      <c r="E11" s="104">
        <v>-129</v>
      </c>
      <c r="F11" s="104">
        <v>-116</v>
      </c>
      <c r="G11" s="104">
        <v>-135</v>
      </c>
      <c r="H11" s="104">
        <v>-127</v>
      </c>
      <c r="I11" s="104">
        <v>-123</v>
      </c>
      <c r="J11" s="104">
        <v>-109</v>
      </c>
      <c r="K11" s="104">
        <v>-134</v>
      </c>
      <c r="L11" s="104">
        <v>-130</v>
      </c>
      <c r="M11" s="105">
        <v>-147</v>
      </c>
      <c r="N11" s="105">
        <v>-146</v>
      </c>
      <c r="O11" s="105">
        <v>-153</v>
      </c>
      <c r="P11" s="103">
        <v>-130</v>
      </c>
      <c r="Q11" s="40">
        <v>-129</v>
      </c>
      <c r="R11" s="40">
        <v>-114</v>
      </c>
      <c r="S11" s="103">
        <v>-123</v>
      </c>
      <c r="T11" s="103">
        <v>-130</v>
      </c>
      <c r="U11" s="104">
        <v>-128</v>
      </c>
      <c r="V11" s="104">
        <v>-116</v>
      </c>
      <c r="W11" s="104">
        <v>-133</v>
      </c>
      <c r="X11" s="325">
        <v>-130</v>
      </c>
      <c r="Y11" s="325">
        <v>-141</v>
      </c>
      <c r="Z11" s="325">
        <v>-116</v>
      </c>
      <c r="AA11" s="325">
        <v>-142</v>
      </c>
      <c r="AB11" s="325">
        <v>-135</v>
      </c>
      <c r="AC11" s="325">
        <v>-140</v>
      </c>
      <c r="AD11" s="325">
        <v>-125</v>
      </c>
      <c r="AE11" s="325">
        <v>-143</v>
      </c>
      <c r="AF11" s="325">
        <v>-140</v>
      </c>
      <c r="AG11" s="325">
        <v>-135</v>
      </c>
      <c r="AH11" s="325">
        <v>-114</v>
      </c>
      <c r="AI11" s="325">
        <v>-140</v>
      </c>
    </row>
    <row r="12" spans="1:110">
      <c r="A12" s="42" t="s">
        <v>1014</v>
      </c>
      <c r="C12" s="102"/>
      <c r="D12" s="7">
        <v>-98</v>
      </c>
      <c r="E12" s="7">
        <v>-97</v>
      </c>
      <c r="F12" s="7">
        <v>-116</v>
      </c>
      <c r="G12" s="7">
        <v>-118</v>
      </c>
      <c r="H12" s="7">
        <v>-112</v>
      </c>
      <c r="I12" s="7">
        <v>-111</v>
      </c>
      <c r="J12" s="7">
        <v>-113</v>
      </c>
      <c r="K12" s="7">
        <v>-115</v>
      </c>
      <c r="L12" s="7">
        <v>-111</v>
      </c>
      <c r="M12" s="2">
        <v>-135</v>
      </c>
      <c r="N12" s="2">
        <v>-137</v>
      </c>
      <c r="O12" s="2">
        <v>-132</v>
      </c>
      <c r="P12" s="103">
        <v>-122</v>
      </c>
      <c r="Q12" s="40">
        <v>-124</v>
      </c>
      <c r="R12" s="40">
        <v>-128</v>
      </c>
      <c r="S12" s="103">
        <v>-136</v>
      </c>
      <c r="T12" s="103">
        <v>-137</v>
      </c>
      <c r="U12" s="7">
        <v>-139</v>
      </c>
      <c r="V12" s="7">
        <v>-140</v>
      </c>
      <c r="W12" s="7">
        <v>-147</v>
      </c>
      <c r="X12" s="323">
        <v>-149</v>
      </c>
      <c r="Y12" s="323">
        <v>-155</v>
      </c>
      <c r="Z12" s="323">
        <v>-147</v>
      </c>
      <c r="AA12" s="323">
        <v>-155</v>
      </c>
      <c r="AB12" s="323">
        <v>-158</v>
      </c>
      <c r="AC12" s="323">
        <v>-163</v>
      </c>
      <c r="AD12" s="323">
        <v>-168</v>
      </c>
      <c r="AE12" s="323">
        <v>-175</v>
      </c>
      <c r="AF12" s="323">
        <v>-169</v>
      </c>
      <c r="AG12" s="323">
        <v>-179</v>
      </c>
      <c r="AH12" s="323">
        <v>-198</v>
      </c>
      <c r="AI12" s="323">
        <v>-194</v>
      </c>
    </row>
    <row r="13" spans="1:110">
      <c r="A13" s="106" t="s">
        <v>53</v>
      </c>
      <c r="B13" s="107"/>
      <c r="C13" s="108"/>
      <c r="D13" s="109">
        <v>-111</v>
      </c>
      <c r="E13" s="109">
        <v>-122</v>
      </c>
      <c r="F13" s="109">
        <v>-129</v>
      </c>
      <c r="G13" s="109">
        <v>-142</v>
      </c>
      <c r="H13" s="109">
        <v>-126</v>
      </c>
      <c r="I13" s="109">
        <v>-120</v>
      </c>
      <c r="J13" s="109">
        <v>-134</v>
      </c>
      <c r="K13" s="109">
        <v>-145</v>
      </c>
      <c r="L13" s="109">
        <v>-116</v>
      </c>
      <c r="M13" s="110">
        <v>-186</v>
      </c>
      <c r="N13" s="110">
        <v>-172</v>
      </c>
      <c r="O13" s="110">
        <v>-192</v>
      </c>
      <c r="P13" s="111">
        <v>-140</v>
      </c>
      <c r="Q13" s="107">
        <v>-151</v>
      </c>
      <c r="R13" s="107">
        <v>-152</v>
      </c>
      <c r="S13" s="111">
        <v>-155</v>
      </c>
      <c r="T13" s="111">
        <v>-149</v>
      </c>
      <c r="U13" s="109">
        <v>-163</v>
      </c>
      <c r="V13" s="109">
        <v>-149</v>
      </c>
      <c r="W13" s="109">
        <v>-194</v>
      </c>
      <c r="X13" s="326">
        <v>-168</v>
      </c>
      <c r="Y13" s="326">
        <v>-174</v>
      </c>
      <c r="Z13" s="326">
        <v>-164</v>
      </c>
      <c r="AA13" s="326">
        <v>-243</v>
      </c>
      <c r="AB13" s="326">
        <v>-167</v>
      </c>
      <c r="AC13" s="326">
        <v>-181</v>
      </c>
      <c r="AD13" s="326">
        <v>-174</v>
      </c>
      <c r="AE13" s="326">
        <v>-239</v>
      </c>
      <c r="AF13" s="326">
        <v>-159</v>
      </c>
      <c r="AG13" s="326">
        <v>-181</v>
      </c>
      <c r="AH13" s="326">
        <v>-180</v>
      </c>
      <c r="AI13" s="326">
        <v>-221</v>
      </c>
    </row>
    <row r="14" spans="1:110">
      <c r="A14" s="39" t="s">
        <v>12</v>
      </c>
      <c r="C14" s="102"/>
      <c r="D14" s="104">
        <f t="shared" ref="D14:W14" si="0">SUM(D8:D13)</f>
        <v>486</v>
      </c>
      <c r="E14" s="104">
        <f t="shared" si="0"/>
        <v>286</v>
      </c>
      <c r="F14" s="104">
        <f t="shared" si="0"/>
        <v>225</v>
      </c>
      <c r="G14" s="104">
        <f t="shared" si="0"/>
        <v>440</v>
      </c>
      <c r="H14" s="104">
        <f t="shared" si="0"/>
        <v>512</v>
      </c>
      <c r="I14" s="104">
        <f t="shared" si="0"/>
        <v>298</v>
      </c>
      <c r="J14" s="104">
        <f t="shared" si="0"/>
        <v>238</v>
      </c>
      <c r="K14" s="104">
        <f t="shared" si="0"/>
        <v>516</v>
      </c>
      <c r="L14" s="104">
        <f t="shared" si="0"/>
        <v>581</v>
      </c>
      <c r="M14" s="104">
        <f t="shared" si="0"/>
        <v>403</v>
      </c>
      <c r="N14" s="104">
        <f t="shared" si="0"/>
        <v>353</v>
      </c>
      <c r="O14" s="104">
        <f t="shared" si="0"/>
        <v>508</v>
      </c>
      <c r="P14" s="104">
        <f t="shared" si="0"/>
        <v>602</v>
      </c>
      <c r="Q14" s="104">
        <f t="shared" si="0"/>
        <v>400</v>
      </c>
      <c r="R14" s="104">
        <f t="shared" si="0"/>
        <v>316</v>
      </c>
      <c r="S14" s="104">
        <f t="shared" si="0"/>
        <v>570</v>
      </c>
      <c r="T14" s="104">
        <f t="shared" si="0"/>
        <v>651</v>
      </c>
      <c r="U14" s="104">
        <f t="shared" si="0"/>
        <v>339</v>
      </c>
      <c r="V14" s="104">
        <f t="shared" si="0"/>
        <v>302</v>
      </c>
      <c r="W14" s="104">
        <f t="shared" si="0"/>
        <v>541</v>
      </c>
      <c r="X14" s="325">
        <f t="shared" ref="X14:AH14" si="1">SUM(X8:X13)</f>
        <v>649</v>
      </c>
      <c r="Y14" s="325">
        <f t="shared" si="1"/>
        <v>348</v>
      </c>
      <c r="Z14" s="325">
        <f t="shared" si="1"/>
        <v>297</v>
      </c>
      <c r="AA14" s="325">
        <f t="shared" si="1"/>
        <v>508</v>
      </c>
      <c r="AB14" s="325">
        <f t="shared" si="1"/>
        <v>654</v>
      </c>
      <c r="AC14" s="325">
        <f t="shared" si="1"/>
        <v>284</v>
      </c>
      <c r="AD14" s="325">
        <f t="shared" si="1"/>
        <v>223</v>
      </c>
      <c r="AE14" s="325">
        <f t="shared" si="1"/>
        <v>591</v>
      </c>
      <c r="AF14" s="325">
        <f t="shared" si="1"/>
        <v>650</v>
      </c>
      <c r="AG14" s="325">
        <f t="shared" si="1"/>
        <v>298</v>
      </c>
      <c r="AH14" s="325">
        <f t="shared" si="1"/>
        <v>166</v>
      </c>
      <c r="AI14" s="325">
        <f>SUM(AI8:AI13)</f>
        <v>493</v>
      </c>
    </row>
    <row r="15" spans="1:110" ht="17.25" customHeight="1">
      <c r="A15" s="112" t="s">
        <v>54</v>
      </c>
      <c r="B15" s="107"/>
      <c r="C15" s="108"/>
      <c r="D15" s="109">
        <v>-14</v>
      </c>
      <c r="E15" s="109">
        <v>26</v>
      </c>
      <c r="F15" s="109">
        <v>-9</v>
      </c>
      <c r="G15" s="109">
        <v>15</v>
      </c>
      <c r="H15" s="109">
        <v>-22</v>
      </c>
      <c r="I15" s="109">
        <v>29</v>
      </c>
      <c r="J15" s="109">
        <v>272</v>
      </c>
      <c r="K15" s="109">
        <v>4</v>
      </c>
      <c r="L15" s="109">
        <v>28</v>
      </c>
      <c r="M15" s="110">
        <v>-55</v>
      </c>
      <c r="N15" s="110">
        <v>42</v>
      </c>
      <c r="O15" s="110">
        <v>103</v>
      </c>
      <c r="P15" s="111">
        <v>-3</v>
      </c>
      <c r="Q15" s="107">
        <v>-25</v>
      </c>
      <c r="R15" s="107">
        <v>-30</v>
      </c>
      <c r="S15" s="111">
        <v>-48</v>
      </c>
      <c r="T15" s="111">
        <v>73</v>
      </c>
      <c r="U15" s="109">
        <v>12</v>
      </c>
      <c r="V15" s="109">
        <v>10</v>
      </c>
      <c r="W15" s="109">
        <v>-220</v>
      </c>
      <c r="X15" s="326">
        <v>251</v>
      </c>
      <c r="Y15" s="326">
        <v>261</v>
      </c>
      <c r="Z15" s="326">
        <v>17</v>
      </c>
      <c r="AA15" s="326">
        <v>71</v>
      </c>
      <c r="AB15" s="326">
        <v>85</v>
      </c>
      <c r="AC15" s="326">
        <v>2</v>
      </c>
      <c r="AD15" s="326">
        <v>3</v>
      </c>
      <c r="AE15" s="326">
        <v>32</v>
      </c>
      <c r="AF15" s="326">
        <v>-47</v>
      </c>
      <c r="AG15" s="326">
        <v>140</v>
      </c>
      <c r="AH15" s="326">
        <v>-69</v>
      </c>
      <c r="AI15" s="326">
        <v>81</v>
      </c>
    </row>
    <row r="16" spans="1:110" s="39" customFormat="1" ht="20.100000000000001" customHeight="1">
      <c r="A16" s="39" t="s">
        <v>16</v>
      </c>
      <c r="C16" s="102"/>
      <c r="D16" s="2">
        <f t="shared" ref="D16:W16" si="2">SUM(D14:D15)</f>
        <v>472</v>
      </c>
      <c r="E16" s="2">
        <f t="shared" si="2"/>
        <v>312</v>
      </c>
      <c r="F16" s="2">
        <f t="shared" si="2"/>
        <v>216</v>
      </c>
      <c r="G16" s="2">
        <f t="shared" si="2"/>
        <v>455</v>
      </c>
      <c r="H16" s="2">
        <f t="shared" si="2"/>
        <v>490</v>
      </c>
      <c r="I16" s="2">
        <f t="shared" si="2"/>
        <v>327</v>
      </c>
      <c r="J16" s="2">
        <f t="shared" si="2"/>
        <v>510</v>
      </c>
      <c r="K16" s="2">
        <f t="shared" si="2"/>
        <v>520</v>
      </c>
      <c r="L16" s="2">
        <f t="shared" si="2"/>
        <v>609</v>
      </c>
      <c r="M16" s="2">
        <f t="shared" si="2"/>
        <v>348</v>
      </c>
      <c r="N16" s="2">
        <f t="shared" si="2"/>
        <v>395</v>
      </c>
      <c r="O16" s="2">
        <f t="shared" si="2"/>
        <v>611</v>
      </c>
      <c r="P16" s="2">
        <f t="shared" si="2"/>
        <v>599</v>
      </c>
      <c r="Q16" s="2">
        <f t="shared" si="2"/>
        <v>375</v>
      </c>
      <c r="R16" s="2">
        <f t="shared" si="2"/>
        <v>286</v>
      </c>
      <c r="S16" s="2">
        <f t="shared" si="2"/>
        <v>522</v>
      </c>
      <c r="T16" s="2">
        <f t="shared" si="2"/>
        <v>724</v>
      </c>
      <c r="U16" s="2">
        <f t="shared" si="2"/>
        <v>351</v>
      </c>
      <c r="V16" s="2">
        <f t="shared" si="2"/>
        <v>312</v>
      </c>
      <c r="W16" s="2">
        <f t="shared" si="2"/>
        <v>321</v>
      </c>
      <c r="X16" s="353">
        <f t="shared" ref="X16:AH16" si="3">SUM(X14:X15)</f>
        <v>900</v>
      </c>
      <c r="Y16" s="353">
        <f t="shared" si="3"/>
        <v>609</v>
      </c>
      <c r="Z16" s="353">
        <f t="shared" si="3"/>
        <v>314</v>
      </c>
      <c r="AA16" s="353">
        <f t="shared" si="3"/>
        <v>579</v>
      </c>
      <c r="AB16" s="353">
        <f t="shared" si="3"/>
        <v>739</v>
      </c>
      <c r="AC16" s="353">
        <f t="shared" si="3"/>
        <v>286</v>
      </c>
      <c r="AD16" s="353">
        <f t="shared" si="3"/>
        <v>226</v>
      </c>
      <c r="AE16" s="353">
        <f t="shared" si="3"/>
        <v>623</v>
      </c>
      <c r="AF16" s="353">
        <f t="shared" si="3"/>
        <v>603</v>
      </c>
      <c r="AG16" s="353">
        <f t="shared" si="3"/>
        <v>438</v>
      </c>
      <c r="AH16" s="353">
        <f t="shared" si="3"/>
        <v>97</v>
      </c>
      <c r="AI16" s="353">
        <f>SUM(AI14:AI15)</f>
        <v>574</v>
      </c>
      <c r="AJ16" s="88"/>
      <c r="AK16" s="88"/>
      <c r="AL16" s="88"/>
      <c r="AM16" s="88"/>
      <c r="AN16" s="88"/>
      <c r="AO16" s="88"/>
      <c r="AP16" s="88"/>
      <c r="AQ16" s="88"/>
      <c r="AR16" s="88"/>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row>
    <row r="17" spans="1:110">
      <c r="A17" s="40" t="s">
        <v>55</v>
      </c>
      <c r="C17" s="102"/>
      <c r="D17" s="7">
        <v>35</v>
      </c>
      <c r="E17" s="7">
        <v>6</v>
      </c>
      <c r="F17" s="7">
        <v>10</v>
      </c>
      <c r="G17" s="7">
        <v>18</v>
      </c>
      <c r="H17" s="7">
        <v>202</v>
      </c>
      <c r="I17" s="7">
        <v>15</v>
      </c>
      <c r="J17" s="7">
        <v>6</v>
      </c>
      <c r="K17" s="7">
        <v>18</v>
      </c>
      <c r="L17" s="7">
        <v>34</v>
      </c>
      <c r="M17" s="2">
        <v>36</v>
      </c>
      <c r="N17" s="2">
        <v>8</v>
      </c>
      <c r="O17" s="2">
        <v>48</v>
      </c>
      <c r="P17" s="40">
        <v>-33</v>
      </c>
      <c r="Q17" s="40">
        <v>29</v>
      </c>
      <c r="R17" s="40">
        <v>3</v>
      </c>
      <c r="S17" s="103">
        <v>22</v>
      </c>
      <c r="T17" s="103">
        <v>16</v>
      </c>
      <c r="U17" s="7">
        <v>15</v>
      </c>
      <c r="V17" s="7">
        <v>10</v>
      </c>
      <c r="W17" s="7">
        <v>21</v>
      </c>
      <c r="X17" s="323">
        <v>59</v>
      </c>
      <c r="Y17" s="323">
        <v>15</v>
      </c>
      <c r="Z17" s="323">
        <v>-2</v>
      </c>
      <c r="AA17" s="323">
        <v>19</v>
      </c>
      <c r="AB17" s="323">
        <v>-7</v>
      </c>
      <c r="AC17" s="323">
        <v>26</v>
      </c>
      <c r="AD17" s="323">
        <v>7</v>
      </c>
      <c r="AE17" s="323">
        <v>-3</v>
      </c>
      <c r="AF17" s="323">
        <v>29</v>
      </c>
      <c r="AG17" s="323">
        <v>33</v>
      </c>
      <c r="AH17" s="323">
        <v>4</v>
      </c>
      <c r="AI17" s="323">
        <v>39</v>
      </c>
    </row>
    <row r="18" spans="1:110" ht="18" customHeight="1">
      <c r="A18" s="40" t="s">
        <v>56</v>
      </c>
      <c r="C18" s="102"/>
      <c r="D18" s="7">
        <v>-40</v>
      </c>
      <c r="E18" s="7">
        <v>-41</v>
      </c>
      <c r="F18" s="7">
        <v>-49</v>
      </c>
      <c r="G18" s="7">
        <v>-46</v>
      </c>
      <c r="H18" s="7">
        <v>-44</v>
      </c>
      <c r="I18" s="7">
        <v>-55</v>
      </c>
      <c r="J18" s="7">
        <v>-57</v>
      </c>
      <c r="K18" s="7">
        <v>-64</v>
      </c>
      <c r="L18" s="7">
        <v>-60</v>
      </c>
      <c r="M18" s="2">
        <v>-95</v>
      </c>
      <c r="N18" s="2">
        <v>-100</v>
      </c>
      <c r="O18" s="2">
        <v>-96</v>
      </c>
      <c r="P18" s="40">
        <v>-68</v>
      </c>
      <c r="Q18" s="40">
        <v>-64</v>
      </c>
      <c r="R18" s="40">
        <v>-56</v>
      </c>
      <c r="S18" s="103">
        <v>-53</v>
      </c>
      <c r="T18" s="103">
        <v>-47</v>
      </c>
      <c r="U18" s="7">
        <v>-45</v>
      </c>
      <c r="V18" s="7">
        <v>-48</v>
      </c>
      <c r="W18" s="7">
        <v>-57</v>
      </c>
      <c r="X18" s="323">
        <v>-62</v>
      </c>
      <c r="Y18" s="323">
        <v>-70</v>
      </c>
      <c r="Z18" s="323">
        <v>-74</v>
      </c>
      <c r="AA18" s="323">
        <v>-78</v>
      </c>
      <c r="AB18" s="323">
        <v>-76</v>
      </c>
      <c r="AC18" s="323">
        <v>-75</v>
      </c>
      <c r="AD18" s="323">
        <v>-77</v>
      </c>
      <c r="AE18" s="323">
        <v>-72</v>
      </c>
      <c r="AF18" s="323">
        <v>-69</v>
      </c>
      <c r="AG18" s="323">
        <v>-78</v>
      </c>
      <c r="AH18" s="323">
        <v>-75</v>
      </c>
      <c r="AI18" s="323">
        <v>-73</v>
      </c>
    </row>
    <row r="19" spans="1:110">
      <c r="A19" s="40" t="s">
        <v>57</v>
      </c>
      <c r="C19" s="102"/>
      <c r="D19" s="7">
        <v>12</v>
      </c>
      <c r="E19" s="7">
        <v>12</v>
      </c>
      <c r="F19" s="7">
        <v>14</v>
      </c>
      <c r="G19" s="7">
        <v>12</v>
      </c>
      <c r="H19" s="7">
        <v>12</v>
      </c>
      <c r="I19" s="7">
        <v>16</v>
      </c>
      <c r="J19" s="7">
        <v>21</v>
      </c>
      <c r="K19" s="7">
        <v>27</v>
      </c>
      <c r="L19" s="7">
        <v>17</v>
      </c>
      <c r="M19" s="2">
        <v>27</v>
      </c>
      <c r="N19" s="2">
        <v>33</v>
      </c>
      <c r="O19" s="2">
        <v>66</v>
      </c>
      <c r="P19" s="40">
        <v>31</v>
      </c>
      <c r="Q19" s="40">
        <v>22</v>
      </c>
      <c r="R19" s="40">
        <v>23</v>
      </c>
      <c r="S19" s="103">
        <v>22</v>
      </c>
      <c r="T19" s="103">
        <v>17</v>
      </c>
      <c r="U19" s="7">
        <v>18</v>
      </c>
      <c r="V19" s="7">
        <v>18</v>
      </c>
      <c r="W19" s="7">
        <v>19</v>
      </c>
      <c r="X19" s="323">
        <v>15</v>
      </c>
      <c r="Y19" s="323">
        <v>15</v>
      </c>
      <c r="Z19" s="323">
        <v>13</v>
      </c>
      <c r="AA19" s="323">
        <v>13</v>
      </c>
      <c r="AB19" s="323">
        <v>14</v>
      </c>
      <c r="AC19" s="323">
        <v>14</v>
      </c>
      <c r="AD19" s="323">
        <v>13</v>
      </c>
      <c r="AE19" s="323">
        <v>13</v>
      </c>
      <c r="AF19" s="323">
        <v>10</v>
      </c>
      <c r="AG19" s="323">
        <v>10</v>
      </c>
      <c r="AH19" s="323">
        <v>11</v>
      </c>
      <c r="AI19" s="323">
        <v>11</v>
      </c>
    </row>
    <row r="20" spans="1:110">
      <c r="A20" s="40" t="s">
        <v>770</v>
      </c>
      <c r="C20" s="102"/>
      <c r="D20" s="7">
        <v>15</v>
      </c>
      <c r="E20" s="7">
        <v>2</v>
      </c>
      <c r="F20" s="7">
        <v>7</v>
      </c>
      <c r="G20" s="7">
        <v>6</v>
      </c>
      <c r="H20" s="7">
        <v>2</v>
      </c>
      <c r="I20" s="7">
        <v>0</v>
      </c>
      <c r="J20" s="7">
        <v>2</v>
      </c>
      <c r="K20" s="7">
        <v>3</v>
      </c>
      <c r="L20" s="7">
        <v>-2</v>
      </c>
      <c r="M20" s="2">
        <v>-1</v>
      </c>
      <c r="N20" s="2">
        <v>8</v>
      </c>
      <c r="O20" s="2">
        <v>-16</v>
      </c>
      <c r="P20" s="40">
        <v>11</v>
      </c>
      <c r="Q20" s="40">
        <v>2</v>
      </c>
      <c r="R20" s="40">
        <v>-8</v>
      </c>
      <c r="S20" s="103">
        <v>-6</v>
      </c>
      <c r="T20" s="103">
        <v>11</v>
      </c>
      <c r="U20" s="7">
        <v>8</v>
      </c>
      <c r="V20" s="7">
        <v>1</v>
      </c>
      <c r="W20" s="7">
        <v>-8</v>
      </c>
      <c r="X20" s="323">
        <v>-1</v>
      </c>
      <c r="Y20" s="323">
        <v>-2</v>
      </c>
      <c r="Z20" s="323">
        <v>1</v>
      </c>
      <c r="AA20" s="323">
        <v>7</v>
      </c>
      <c r="AB20" s="323">
        <v>-7</v>
      </c>
      <c r="AC20" s="323">
        <v>-1</v>
      </c>
      <c r="AD20" s="323">
        <v>-8</v>
      </c>
      <c r="AE20" s="323">
        <v>-7</v>
      </c>
      <c r="AF20" s="323">
        <v>-2</v>
      </c>
      <c r="AG20" s="323">
        <v>-4</v>
      </c>
      <c r="AH20" s="323">
        <v>-1</v>
      </c>
      <c r="AI20" s="323">
        <v>-9</v>
      </c>
    </row>
    <row r="21" spans="1:110">
      <c r="A21" s="107" t="s">
        <v>58</v>
      </c>
      <c r="B21" s="107"/>
      <c r="C21" s="108"/>
      <c r="D21" s="19">
        <v>-2</v>
      </c>
      <c r="E21" s="19">
        <v>-4</v>
      </c>
      <c r="F21" s="19">
        <v>-4</v>
      </c>
      <c r="G21" s="19">
        <v>3</v>
      </c>
      <c r="H21" s="19">
        <v>-1</v>
      </c>
      <c r="I21" s="19">
        <v>-2</v>
      </c>
      <c r="J21" s="19">
        <v>-11</v>
      </c>
      <c r="K21" s="19">
        <v>-3</v>
      </c>
      <c r="L21" s="19">
        <v>0</v>
      </c>
      <c r="M21" s="2">
        <v>-5</v>
      </c>
      <c r="N21" s="2">
        <v>-7</v>
      </c>
      <c r="O21" s="2">
        <v>-8</v>
      </c>
      <c r="P21" s="40">
        <v>-6</v>
      </c>
      <c r="Q21" s="40">
        <v>-9</v>
      </c>
      <c r="R21" s="40">
        <v>-6</v>
      </c>
      <c r="S21" s="111">
        <v>-2</v>
      </c>
      <c r="T21" s="111">
        <v>-8</v>
      </c>
      <c r="U21" s="19">
        <v>-15</v>
      </c>
      <c r="V21" s="19">
        <v>-8</v>
      </c>
      <c r="W21" s="19">
        <v>-11</v>
      </c>
      <c r="X21" s="236">
        <v>-7</v>
      </c>
      <c r="Y21" s="236">
        <v>-15</v>
      </c>
      <c r="Z21" s="236">
        <v>-12</v>
      </c>
      <c r="AA21" s="236">
        <v>-8</v>
      </c>
      <c r="AB21" s="236">
        <v>-8</v>
      </c>
      <c r="AC21" s="236">
        <v>-12</v>
      </c>
      <c r="AD21" s="236">
        <v>-11</v>
      </c>
      <c r="AE21" s="236">
        <v>-11</v>
      </c>
      <c r="AF21" s="236">
        <v>-12</v>
      </c>
      <c r="AG21" s="236">
        <v>-11</v>
      </c>
      <c r="AH21" s="236">
        <v>-13</v>
      </c>
      <c r="AI21" s="236">
        <v>-13</v>
      </c>
    </row>
    <row r="22" spans="1:110">
      <c r="A22" s="113" t="s">
        <v>59</v>
      </c>
      <c r="B22" s="113"/>
      <c r="C22" s="114"/>
      <c r="D22" s="48">
        <f t="shared" ref="D22:K22" si="4">SUM(D18:D21)</f>
        <v>-15</v>
      </c>
      <c r="E22" s="48">
        <f t="shared" si="4"/>
        <v>-31</v>
      </c>
      <c r="F22" s="48">
        <f t="shared" si="4"/>
        <v>-32</v>
      </c>
      <c r="G22" s="48">
        <f t="shared" si="4"/>
        <v>-25</v>
      </c>
      <c r="H22" s="48">
        <f t="shared" si="4"/>
        <v>-31</v>
      </c>
      <c r="I22" s="48">
        <f t="shared" si="4"/>
        <v>-41</v>
      </c>
      <c r="J22" s="48">
        <f t="shared" si="4"/>
        <v>-45</v>
      </c>
      <c r="K22" s="48">
        <f t="shared" si="4"/>
        <v>-37</v>
      </c>
      <c r="L22" s="48">
        <f t="shared" ref="L22:S22" si="5">SUM(L18:L21)</f>
        <v>-45</v>
      </c>
      <c r="M22" s="48">
        <f t="shared" si="5"/>
        <v>-74</v>
      </c>
      <c r="N22" s="48">
        <f t="shared" si="5"/>
        <v>-66</v>
      </c>
      <c r="O22" s="48">
        <f t="shared" si="5"/>
        <v>-54</v>
      </c>
      <c r="P22" s="115">
        <f t="shared" si="5"/>
        <v>-32</v>
      </c>
      <c r="Q22" s="115">
        <f t="shared" si="5"/>
        <v>-49</v>
      </c>
      <c r="R22" s="115">
        <f t="shared" si="5"/>
        <v>-47</v>
      </c>
      <c r="S22" s="115">
        <f t="shared" si="5"/>
        <v>-39</v>
      </c>
      <c r="T22" s="115">
        <f t="shared" ref="T22:AH22" si="6">SUM(T18:T21)</f>
        <v>-27</v>
      </c>
      <c r="U22" s="115">
        <f t="shared" si="6"/>
        <v>-34</v>
      </c>
      <c r="V22" s="115">
        <f t="shared" si="6"/>
        <v>-37</v>
      </c>
      <c r="W22" s="115">
        <f t="shared" si="6"/>
        <v>-57</v>
      </c>
      <c r="X22" s="327">
        <f t="shared" si="6"/>
        <v>-55</v>
      </c>
      <c r="Y22" s="327">
        <f t="shared" si="6"/>
        <v>-72</v>
      </c>
      <c r="Z22" s="327">
        <f t="shared" si="6"/>
        <v>-72</v>
      </c>
      <c r="AA22" s="327">
        <f t="shared" si="6"/>
        <v>-66</v>
      </c>
      <c r="AB22" s="327">
        <f t="shared" si="6"/>
        <v>-77</v>
      </c>
      <c r="AC22" s="327">
        <f t="shared" si="6"/>
        <v>-74</v>
      </c>
      <c r="AD22" s="327">
        <f t="shared" si="6"/>
        <v>-83</v>
      </c>
      <c r="AE22" s="327">
        <f t="shared" si="6"/>
        <v>-77</v>
      </c>
      <c r="AF22" s="327">
        <f t="shared" si="6"/>
        <v>-73</v>
      </c>
      <c r="AG22" s="327">
        <f t="shared" si="6"/>
        <v>-83</v>
      </c>
      <c r="AH22" s="327">
        <f t="shared" si="6"/>
        <v>-78</v>
      </c>
      <c r="AI22" s="327">
        <f>SUM(AI18:AI21)</f>
        <v>-84</v>
      </c>
    </row>
    <row r="23" spans="1:110" s="39" customFormat="1" ht="20.100000000000001" customHeight="1">
      <c r="A23" s="39" t="s">
        <v>60</v>
      </c>
      <c r="C23" s="102"/>
      <c r="D23" s="2">
        <f t="shared" ref="D23:K23" si="7">D16+D17+D22</f>
        <v>492</v>
      </c>
      <c r="E23" s="2">
        <f t="shared" si="7"/>
        <v>287</v>
      </c>
      <c r="F23" s="2">
        <f t="shared" si="7"/>
        <v>194</v>
      </c>
      <c r="G23" s="2">
        <f t="shared" si="7"/>
        <v>448</v>
      </c>
      <c r="H23" s="2">
        <f t="shared" si="7"/>
        <v>661</v>
      </c>
      <c r="I23" s="2">
        <f t="shared" si="7"/>
        <v>301</v>
      </c>
      <c r="J23" s="2">
        <f t="shared" si="7"/>
        <v>471</v>
      </c>
      <c r="K23" s="2">
        <f t="shared" si="7"/>
        <v>501</v>
      </c>
      <c r="L23" s="2">
        <v>598</v>
      </c>
      <c r="M23" s="2">
        <v>310</v>
      </c>
      <c r="N23" s="2">
        <f t="shared" ref="N23:AH23" si="8">N16+N17+N22</f>
        <v>337</v>
      </c>
      <c r="O23" s="2">
        <f t="shared" si="8"/>
        <v>605</v>
      </c>
      <c r="P23" s="40">
        <f t="shared" si="8"/>
        <v>534</v>
      </c>
      <c r="Q23" s="40">
        <f t="shared" si="8"/>
        <v>355</v>
      </c>
      <c r="R23" s="40">
        <f t="shared" si="8"/>
        <v>242</v>
      </c>
      <c r="S23" s="40">
        <f t="shared" si="8"/>
        <v>505</v>
      </c>
      <c r="T23" s="40">
        <f t="shared" si="8"/>
        <v>713</v>
      </c>
      <c r="U23" s="40">
        <f t="shared" si="8"/>
        <v>332</v>
      </c>
      <c r="V23" s="40">
        <f t="shared" si="8"/>
        <v>285</v>
      </c>
      <c r="W23" s="40">
        <f t="shared" si="8"/>
        <v>285</v>
      </c>
      <c r="X23" s="88">
        <f t="shared" si="8"/>
        <v>904</v>
      </c>
      <c r="Y23" s="88">
        <f t="shared" si="8"/>
        <v>552</v>
      </c>
      <c r="Z23" s="88">
        <f t="shared" si="8"/>
        <v>240</v>
      </c>
      <c r="AA23" s="88">
        <f t="shared" si="8"/>
        <v>532</v>
      </c>
      <c r="AB23" s="88">
        <f t="shared" si="8"/>
        <v>655</v>
      </c>
      <c r="AC23" s="88">
        <f t="shared" si="8"/>
        <v>238</v>
      </c>
      <c r="AD23" s="88">
        <f t="shared" si="8"/>
        <v>150</v>
      </c>
      <c r="AE23" s="88">
        <f t="shared" si="8"/>
        <v>543</v>
      </c>
      <c r="AF23" s="88">
        <f t="shared" si="8"/>
        <v>559</v>
      </c>
      <c r="AG23" s="88">
        <f t="shared" si="8"/>
        <v>388</v>
      </c>
      <c r="AH23" s="88">
        <f t="shared" si="8"/>
        <v>23</v>
      </c>
      <c r="AI23" s="88">
        <f>AI16+AI17+AI22</f>
        <v>529</v>
      </c>
      <c r="AJ23" s="88"/>
      <c r="AK23" s="88"/>
      <c r="AL23" s="88"/>
      <c r="AM23" s="88"/>
      <c r="AN23" s="88"/>
      <c r="AO23" s="88"/>
      <c r="AP23" s="88"/>
      <c r="AQ23" s="88"/>
      <c r="AR23" s="88"/>
      <c r="AS23" s="90"/>
      <c r="AT23" s="90"/>
      <c r="AU23" s="90"/>
      <c r="AV23" s="90"/>
      <c r="AW23" s="90"/>
      <c r="AX23" s="90"/>
      <c r="AY23" s="90"/>
      <c r="AZ23" s="90"/>
      <c r="BA23" s="90"/>
      <c r="BB23" s="90"/>
      <c r="BC23" s="90"/>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row>
    <row r="24" spans="1:110">
      <c r="A24" s="40" t="s">
        <v>61</v>
      </c>
      <c r="C24" s="102"/>
      <c r="D24" s="2">
        <v>-120</v>
      </c>
      <c r="E24" s="2">
        <v>-60</v>
      </c>
      <c r="F24" s="2">
        <v>-34</v>
      </c>
      <c r="G24" s="2">
        <v>-87</v>
      </c>
      <c r="H24" s="2">
        <v>-109</v>
      </c>
      <c r="I24" s="2">
        <v>-65</v>
      </c>
      <c r="J24" s="2">
        <v>-44</v>
      </c>
      <c r="K24" s="2">
        <v>-108</v>
      </c>
      <c r="L24" s="2">
        <v>-122</v>
      </c>
      <c r="M24" s="2">
        <v>-65</v>
      </c>
      <c r="N24" s="2">
        <v>-69</v>
      </c>
      <c r="O24" s="2">
        <v>2</v>
      </c>
      <c r="P24" s="40">
        <v>-111</v>
      </c>
      <c r="Q24" s="40">
        <v>-61</v>
      </c>
      <c r="R24" s="40">
        <v>-39</v>
      </c>
      <c r="S24" s="40">
        <v>-74</v>
      </c>
      <c r="T24" s="40">
        <v>-130</v>
      </c>
      <c r="U24" s="2">
        <v>-61</v>
      </c>
      <c r="V24" s="2">
        <v>-45</v>
      </c>
      <c r="W24" s="2">
        <v>-25</v>
      </c>
      <c r="X24" s="353">
        <v>-158</v>
      </c>
      <c r="Y24" s="353">
        <v>-74</v>
      </c>
      <c r="Z24" s="353">
        <v>-46</v>
      </c>
      <c r="AA24" s="353">
        <v>-88</v>
      </c>
      <c r="AB24" s="353">
        <v>-119</v>
      </c>
      <c r="AC24" s="353">
        <v>-47</v>
      </c>
      <c r="AD24" s="353">
        <v>-30</v>
      </c>
      <c r="AE24" s="353">
        <v>122</v>
      </c>
      <c r="AF24" s="353">
        <v>-107</v>
      </c>
      <c r="AG24" s="353">
        <v>-74</v>
      </c>
      <c r="AH24" s="353">
        <v>4</v>
      </c>
      <c r="AI24" s="353">
        <v>-43</v>
      </c>
    </row>
    <row r="25" spans="1:110" s="39" customFormat="1" ht="20.100000000000001" customHeight="1" thickBot="1">
      <c r="A25" s="116" t="s">
        <v>894</v>
      </c>
      <c r="B25" s="116"/>
      <c r="C25" s="117"/>
      <c r="D25" s="23">
        <f t="shared" ref="D25:AH25" si="9">D23+D24</f>
        <v>372</v>
      </c>
      <c r="E25" s="23">
        <f t="shared" si="9"/>
        <v>227</v>
      </c>
      <c r="F25" s="23">
        <f t="shared" si="9"/>
        <v>160</v>
      </c>
      <c r="G25" s="23">
        <f t="shared" si="9"/>
        <v>361</v>
      </c>
      <c r="H25" s="23">
        <f t="shared" si="9"/>
        <v>552</v>
      </c>
      <c r="I25" s="23">
        <f t="shared" si="9"/>
        <v>236</v>
      </c>
      <c r="J25" s="23">
        <f t="shared" si="9"/>
        <v>427</v>
      </c>
      <c r="K25" s="23">
        <f t="shared" si="9"/>
        <v>393</v>
      </c>
      <c r="L25" s="23">
        <f t="shared" si="9"/>
        <v>476</v>
      </c>
      <c r="M25" s="23">
        <f t="shared" si="9"/>
        <v>245</v>
      </c>
      <c r="N25" s="23">
        <f t="shared" si="9"/>
        <v>268</v>
      </c>
      <c r="O25" s="23">
        <f t="shared" si="9"/>
        <v>607</v>
      </c>
      <c r="P25" s="118">
        <f t="shared" si="9"/>
        <v>423</v>
      </c>
      <c r="Q25" s="118">
        <f t="shared" si="9"/>
        <v>294</v>
      </c>
      <c r="R25" s="118">
        <f t="shared" si="9"/>
        <v>203</v>
      </c>
      <c r="S25" s="118">
        <f t="shared" si="9"/>
        <v>431</v>
      </c>
      <c r="T25" s="118">
        <f t="shared" si="9"/>
        <v>583</v>
      </c>
      <c r="U25" s="118">
        <f t="shared" si="9"/>
        <v>271</v>
      </c>
      <c r="V25" s="118">
        <f t="shared" si="9"/>
        <v>240</v>
      </c>
      <c r="W25" s="118">
        <f t="shared" si="9"/>
        <v>260</v>
      </c>
      <c r="X25" s="328">
        <f t="shared" si="9"/>
        <v>746</v>
      </c>
      <c r="Y25" s="328">
        <f t="shared" si="9"/>
        <v>478</v>
      </c>
      <c r="Z25" s="328">
        <f t="shared" si="9"/>
        <v>194</v>
      </c>
      <c r="AA25" s="328">
        <f t="shared" si="9"/>
        <v>444</v>
      </c>
      <c r="AB25" s="328">
        <f t="shared" si="9"/>
        <v>536</v>
      </c>
      <c r="AC25" s="328">
        <f t="shared" si="9"/>
        <v>191</v>
      </c>
      <c r="AD25" s="328">
        <f t="shared" si="9"/>
        <v>120</v>
      </c>
      <c r="AE25" s="328">
        <f t="shared" si="9"/>
        <v>665</v>
      </c>
      <c r="AF25" s="328">
        <f t="shared" si="9"/>
        <v>452</v>
      </c>
      <c r="AG25" s="328">
        <f t="shared" si="9"/>
        <v>314</v>
      </c>
      <c r="AH25" s="328">
        <f t="shared" si="9"/>
        <v>27</v>
      </c>
      <c r="AI25" s="328">
        <f>AI23+AI24</f>
        <v>486</v>
      </c>
      <c r="AJ25" s="88"/>
      <c r="AK25" s="88"/>
      <c r="AL25" s="88"/>
      <c r="AM25" s="88"/>
      <c r="AN25" s="88"/>
      <c r="AO25" s="88"/>
      <c r="AP25" s="88"/>
      <c r="AQ25" s="88"/>
      <c r="AR25" s="88"/>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row>
    <row r="26" spans="1:110" s="39" customFormat="1" ht="19.5" customHeight="1" thickTop="1">
      <c r="C26" s="102"/>
      <c r="D26" s="2"/>
      <c r="E26" s="2"/>
      <c r="F26" s="2"/>
      <c r="G26" s="2"/>
      <c r="H26" s="2"/>
      <c r="I26" s="2"/>
      <c r="J26" s="2"/>
      <c r="K26" s="2"/>
      <c r="L26" s="2"/>
      <c r="M26" s="2"/>
      <c r="N26" s="2"/>
      <c r="O26" s="2"/>
      <c r="P26" s="40"/>
      <c r="Q26" s="40"/>
      <c r="R26" s="40"/>
      <c r="S26" s="40"/>
      <c r="T26" s="40"/>
      <c r="U26" s="1"/>
      <c r="W26" s="40"/>
      <c r="X26" s="88"/>
      <c r="Y26" s="88"/>
      <c r="Z26" s="88"/>
      <c r="AA26" s="88"/>
      <c r="AB26" s="88"/>
      <c r="AC26" s="88"/>
      <c r="AD26" s="88"/>
      <c r="AE26" s="88"/>
      <c r="AF26" s="88"/>
      <c r="AG26" s="88"/>
      <c r="AH26" s="88"/>
      <c r="AI26" s="88"/>
      <c r="AJ26" s="88"/>
      <c r="AK26" s="88"/>
      <c r="AL26" s="88"/>
      <c r="AM26" s="88"/>
      <c r="AN26" s="88"/>
      <c r="AO26" s="88"/>
      <c r="AP26" s="88"/>
      <c r="AQ26" s="88"/>
      <c r="AR26" s="88"/>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c r="CZ26" s="90"/>
      <c r="DA26" s="90"/>
      <c r="DB26" s="90"/>
      <c r="DC26" s="90"/>
      <c r="DD26" s="90"/>
      <c r="DE26" s="90"/>
      <c r="DF26" s="90"/>
    </row>
    <row r="27" spans="1:110">
      <c r="A27" s="39" t="s">
        <v>63</v>
      </c>
      <c r="C27" s="102"/>
      <c r="D27" s="2"/>
      <c r="E27" s="2"/>
      <c r="F27" s="2"/>
      <c r="G27" s="2"/>
      <c r="H27" s="2"/>
      <c r="I27" s="2"/>
      <c r="J27" s="2"/>
      <c r="K27" s="2"/>
      <c r="L27" s="2"/>
      <c r="M27" s="7"/>
      <c r="N27" s="7"/>
      <c r="O27" s="7"/>
      <c r="P27" s="103"/>
      <c r="Q27" s="103"/>
      <c r="R27" s="103"/>
      <c r="S27" s="103"/>
      <c r="T27" s="103"/>
      <c r="U27" s="103"/>
      <c r="V27" s="120"/>
      <c r="Y27" s="88"/>
    </row>
    <row r="28" spans="1:110">
      <c r="A28" s="121" t="s">
        <v>1015</v>
      </c>
      <c r="C28" s="102"/>
      <c r="D28" s="7">
        <v>346</v>
      </c>
      <c r="E28" s="7">
        <v>219</v>
      </c>
      <c r="F28" s="7">
        <v>168</v>
      </c>
      <c r="G28" s="7">
        <v>338</v>
      </c>
      <c r="H28" s="7">
        <v>522</v>
      </c>
      <c r="I28" s="7">
        <v>231</v>
      </c>
      <c r="J28" s="7">
        <v>431</v>
      </c>
      <c r="K28" s="7">
        <v>368</v>
      </c>
      <c r="L28" s="7">
        <v>452</v>
      </c>
      <c r="M28" s="7">
        <v>243</v>
      </c>
      <c r="N28" s="7">
        <v>284</v>
      </c>
      <c r="O28" s="7">
        <v>563</v>
      </c>
      <c r="P28" s="103">
        <v>406</v>
      </c>
      <c r="Q28" s="103">
        <v>289</v>
      </c>
      <c r="R28" s="103">
        <v>211</v>
      </c>
      <c r="S28" s="103">
        <v>406</v>
      </c>
      <c r="T28" s="103">
        <v>559</v>
      </c>
      <c r="U28" s="7">
        <v>263</v>
      </c>
      <c r="V28" s="7">
        <v>247</v>
      </c>
      <c r="W28" s="40">
        <v>231</v>
      </c>
      <c r="X28" s="88">
        <v>678</v>
      </c>
      <c r="Y28" s="88">
        <v>472</v>
      </c>
      <c r="Z28" s="88">
        <v>198</v>
      </c>
      <c r="AA28" s="88">
        <v>421</v>
      </c>
      <c r="AB28" s="88">
        <v>497</v>
      </c>
      <c r="AC28" s="88">
        <v>187</v>
      </c>
      <c r="AD28" s="88">
        <v>126</v>
      </c>
      <c r="AE28" s="88">
        <v>606</v>
      </c>
      <c r="AF28" s="88">
        <v>401</v>
      </c>
      <c r="AG28" s="88">
        <v>314</v>
      </c>
      <c r="AH28" s="88">
        <v>31</v>
      </c>
      <c r="AI28" s="88">
        <v>458</v>
      </c>
    </row>
    <row r="29" spans="1:110">
      <c r="A29" s="121" t="s">
        <v>1016</v>
      </c>
      <c r="C29" s="102"/>
      <c r="D29" s="7" t="s">
        <v>68</v>
      </c>
      <c r="E29" s="7" t="s">
        <v>68</v>
      </c>
      <c r="F29" s="7" t="s">
        <v>68</v>
      </c>
      <c r="G29" s="7" t="s">
        <v>68</v>
      </c>
      <c r="H29" s="7" t="s">
        <v>68</v>
      </c>
      <c r="I29" s="7" t="s">
        <v>68</v>
      </c>
      <c r="J29" s="7" t="s">
        <v>68</v>
      </c>
      <c r="K29" s="7" t="s">
        <v>68</v>
      </c>
      <c r="L29" s="7" t="s">
        <v>68</v>
      </c>
      <c r="M29" s="7" t="s">
        <v>68</v>
      </c>
      <c r="N29" s="7" t="s">
        <v>68</v>
      </c>
      <c r="O29" s="7" t="s">
        <v>68</v>
      </c>
      <c r="P29" s="7" t="s">
        <v>68</v>
      </c>
      <c r="Q29" s="7" t="s">
        <v>68</v>
      </c>
      <c r="R29" s="7" t="s">
        <v>68</v>
      </c>
      <c r="S29" s="7" t="s">
        <v>68</v>
      </c>
      <c r="T29" s="7" t="s">
        <v>68</v>
      </c>
      <c r="U29" s="7" t="s">
        <v>68</v>
      </c>
      <c r="V29" s="7" t="s">
        <v>68</v>
      </c>
      <c r="W29" s="103" t="s">
        <v>68</v>
      </c>
      <c r="X29" s="323" t="s">
        <v>68</v>
      </c>
      <c r="Y29" s="323" t="s">
        <v>68</v>
      </c>
      <c r="Z29" s="323" t="s">
        <v>68</v>
      </c>
      <c r="AA29" s="323" t="s">
        <v>68</v>
      </c>
      <c r="AB29" s="323" t="s">
        <v>68</v>
      </c>
      <c r="AC29" s="323" t="s">
        <v>68</v>
      </c>
      <c r="AD29" s="323" t="s">
        <v>68</v>
      </c>
      <c r="AE29" s="323" t="s">
        <v>68</v>
      </c>
      <c r="AF29" s="323" t="s">
        <v>68</v>
      </c>
      <c r="AG29" s="323" t="s">
        <v>68</v>
      </c>
      <c r="AH29" s="323" t="s">
        <v>68</v>
      </c>
      <c r="AI29" s="323" t="s">
        <v>68</v>
      </c>
    </row>
    <row r="30" spans="1:110">
      <c r="A30" s="122" t="s">
        <v>65</v>
      </c>
      <c r="B30" s="107"/>
      <c r="C30" s="108"/>
      <c r="D30" s="7">
        <v>26</v>
      </c>
      <c r="E30" s="7">
        <v>8</v>
      </c>
      <c r="F30" s="7">
        <v>-8</v>
      </c>
      <c r="G30" s="7">
        <v>23</v>
      </c>
      <c r="H30" s="7">
        <v>30</v>
      </c>
      <c r="I30" s="7">
        <v>5</v>
      </c>
      <c r="J30" s="7">
        <v>-4</v>
      </c>
      <c r="K30" s="7">
        <v>25</v>
      </c>
      <c r="L30" s="7">
        <v>24</v>
      </c>
      <c r="M30" s="7">
        <v>2</v>
      </c>
      <c r="N30" s="7">
        <v>-16</v>
      </c>
      <c r="O30" s="7">
        <v>44</v>
      </c>
      <c r="P30" s="103">
        <v>17</v>
      </c>
      <c r="Q30" s="103">
        <v>5</v>
      </c>
      <c r="R30" s="103">
        <v>-8</v>
      </c>
      <c r="S30" s="103">
        <v>25</v>
      </c>
      <c r="T30" s="103">
        <v>24</v>
      </c>
      <c r="U30" s="7">
        <v>8</v>
      </c>
      <c r="V30" s="7">
        <v>-7</v>
      </c>
      <c r="W30" s="107">
        <v>29</v>
      </c>
      <c r="X30" s="329">
        <v>68</v>
      </c>
      <c r="Y30" s="329">
        <v>6</v>
      </c>
      <c r="Z30" s="329">
        <v>-4</v>
      </c>
      <c r="AA30" s="329">
        <v>23</v>
      </c>
      <c r="AB30" s="329">
        <v>39</v>
      </c>
      <c r="AC30" s="329">
        <v>4</v>
      </c>
      <c r="AD30" s="329">
        <v>-6</v>
      </c>
      <c r="AE30" s="329">
        <v>59</v>
      </c>
      <c r="AF30" s="329">
        <v>51</v>
      </c>
      <c r="AG30" s="329">
        <v>0</v>
      </c>
      <c r="AH30" s="329">
        <v>-4</v>
      </c>
      <c r="AI30" s="329">
        <v>28</v>
      </c>
    </row>
    <row r="31" spans="1:110" ht="18.75" thickBot="1">
      <c r="A31" s="118"/>
      <c r="B31" s="118"/>
      <c r="C31" s="117"/>
      <c r="D31" s="23">
        <f t="shared" ref="D31:AH31" si="10">D28+D30</f>
        <v>372</v>
      </c>
      <c r="E31" s="23">
        <f t="shared" si="10"/>
        <v>227</v>
      </c>
      <c r="F31" s="23">
        <f t="shared" si="10"/>
        <v>160</v>
      </c>
      <c r="G31" s="23">
        <f t="shared" si="10"/>
        <v>361</v>
      </c>
      <c r="H31" s="23">
        <f t="shared" si="10"/>
        <v>552</v>
      </c>
      <c r="I31" s="23">
        <f t="shared" si="10"/>
        <v>236</v>
      </c>
      <c r="J31" s="23">
        <f t="shared" si="10"/>
        <v>427</v>
      </c>
      <c r="K31" s="23">
        <f t="shared" si="10"/>
        <v>393</v>
      </c>
      <c r="L31" s="23">
        <f t="shared" si="10"/>
        <v>476</v>
      </c>
      <c r="M31" s="23">
        <f t="shared" si="10"/>
        <v>245</v>
      </c>
      <c r="N31" s="23">
        <f t="shared" si="10"/>
        <v>268</v>
      </c>
      <c r="O31" s="23">
        <f t="shared" si="10"/>
        <v>607</v>
      </c>
      <c r="P31" s="118">
        <f t="shared" si="10"/>
        <v>423</v>
      </c>
      <c r="Q31" s="118">
        <f t="shared" si="10"/>
        <v>294</v>
      </c>
      <c r="R31" s="118">
        <f t="shared" si="10"/>
        <v>203</v>
      </c>
      <c r="S31" s="118">
        <f t="shared" si="10"/>
        <v>431</v>
      </c>
      <c r="T31" s="118">
        <f t="shared" si="10"/>
        <v>583</v>
      </c>
      <c r="U31" s="118">
        <f t="shared" si="10"/>
        <v>271</v>
      </c>
      <c r="V31" s="118">
        <f t="shared" si="10"/>
        <v>240</v>
      </c>
      <c r="W31" s="118">
        <f t="shared" si="10"/>
        <v>260</v>
      </c>
      <c r="X31" s="328">
        <f t="shared" si="10"/>
        <v>746</v>
      </c>
      <c r="Y31" s="328">
        <f t="shared" si="10"/>
        <v>478</v>
      </c>
      <c r="Z31" s="328">
        <f t="shared" si="10"/>
        <v>194</v>
      </c>
      <c r="AA31" s="328">
        <f t="shared" si="10"/>
        <v>444</v>
      </c>
      <c r="AB31" s="328">
        <f t="shared" si="10"/>
        <v>536</v>
      </c>
      <c r="AC31" s="328">
        <f t="shared" si="10"/>
        <v>191</v>
      </c>
      <c r="AD31" s="328">
        <f t="shared" si="10"/>
        <v>120</v>
      </c>
      <c r="AE31" s="328">
        <f t="shared" si="10"/>
        <v>665</v>
      </c>
      <c r="AF31" s="328">
        <f t="shared" si="10"/>
        <v>452</v>
      </c>
      <c r="AG31" s="328">
        <f t="shared" si="10"/>
        <v>314</v>
      </c>
      <c r="AH31" s="328">
        <f t="shared" si="10"/>
        <v>27</v>
      </c>
      <c r="AI31" s="328">
        <f>AI28+AI30</f>
        <v>486</v>
      </c>
    </row>
    <row r="32" spans="1:110" ht="18.75" thickTop="1">
      <c r="C32" s="102"/>
      <c r="D32" s="2"/>
      <c r="E32" s="2"/>
      <c r="F32" s="2"/>
      <c r="G32" s="2"/>
      <c r="H32" s="2"/>
      <c r="I32" s="2"/>
      <c r="J32" s="2"/>
      <c r="K32" s="2"/>
      <c r="L32" s="2"/>
      <c r="M32" s="2"/>
      <c r="N32" s="2"/>
      <c r="O32" s="2"/>
      <c r="U32" s="40"/>
      <c r="Y32" s="88"/>
    </row>
    <row r="33" spans="1:35" ht="20.25" customHeight="1">
      <c r="A33" s="39"/>
      <c r="B33" s="123"/>
      <c r="C33" s="123"/>
      <c r="D33" s="2"/>
      <c r="E33" s="2"/>
      <c r="F33" s="2"/>
      <c r="G33" s="2"/>
      <c r="H33" s="2"/>
      <c r="I33" s="2"/>
      <c r="J33" s="2"/>
      <c r="K33" s="2"/>
      <c r="L33" s="2"/>
      <c r="M33" s="7"/>
      <c r="N33" s="7"/>
      <c r="O33" s="7"/>
      <c r="P33" s="103"/>
      <c r="Q33" s="103"/>
      <c r="R33" s="103"/>
      <c r="S33" s="103"/>
      <c r="T33" s="103"/>
      <c r="U33" s="103"/>
      <c r="Y33" s="88"/>
    </row>
    <row r="34" spans="1:35" ht="15.75" customHeight="1">
      <c r="A34" s="39" t="s">
        <v>1017</v>
      </c>
      <c r="B34" s="385"/>
      <c r="C34" s="385"/>
      <c r="D34" s="2"/>
      <c r="E34" s="2"/>
      <c r="F34" s="2"/>
      <c r="G34" s="2"/>
      <c r="H34" s="2"/>
      <c r="I34" s="2"/>
      <c r="J34" s="2"/>
      <c r="K34" s="2"/>
      <c r="L34" s="2"/>
      <c r="M34" s="7"/>
      <c r="N34" s="7"/>
      <c r="O34" s="7"/>
      <c r="P34" s="103"/>
      <c r="Q34" s="103"/>
      <c r="R34" s="103"/>
      <c r="S34" s="103"/>
      <c r="T34" s="103"/>
      <c r="U34" s="103"/>
      <c r="Y34" s="88"/>
    </row>
    <row r="35" spans="1:35">
      <c r="A35" s="40" t="s">
        <v>896</v>
      </c>
      <c r="C35" s="102"/>
      <c r="D35" s="124">
        <v>0.39</v>
      </c>
      <c r="E35" s="124">
        <v>0.25</v>
      </c>
      <c r="F35" s="124">
        <v>0.19</v>
      </c>
      <c r="G35" s="124">
        <v>0.39</v>
      </c>
      <c r="H35" s="124">
        <v>0.59</v>
      </c>
      <c r="I35" s="124">
        <v>0.26</v>
      </c>
      <c r="J35" s="124">
        <v>0.48</v>
      </c>
      <c r="K35" s="124">
        <v>0.41</v>
      </c>
      <c r="L35" s="125">
        <v>0.51</v>
      </c>
      <c r="M35" s="124">
        <v>0.27</v>
      </c>
      <c r="N35" s="124">
        <v>0.32</v>
      </c>
      <c r="O35" s="124">
        <v>0.64</v>
      </c>
      <c r="P35" s="126">
        <v>0.46</v>
      </c>
      <c r="Q35" s="126">
        <v>0.32</v>
      </c>
      <c r="R35" s="126">
        <v>0.24</v>
      </c>
      <c r="S35" s="126">
        <v>0.46</v>
      </c>
      <c r="T35" s="126">
        <v>0.63</v>
      </c>
      <c r="U35" s="124">
        <v>0.3</v>
      </c>
      <c r="V35" s="126">
        <v>0.27</v>
      </c>
      <c r="W35" s="126">
        <v>0.26</v>
      </c>
      <c r="X35" s="330">
        <v>0.76</v>
      </c>
      <c r="Y35" s="330">
        <v>0.53</v>
      </c>
      <c r="Z35" s="330">
        <v>0.23</v>
      </c>
      <c r="AA35" s="330">
        <v>0.47</v>
      </c>
      <c r="AB35" s="330">
        <v>0.56000000000000005</v>
      </c>
      <c r="AC35" s="330">
        <v>0.21</v>
      </c>
      <c r="AD35" s="330">
        <v>0.14000000000000001</v>
      </c>
      <c r="AE35" s="330">
        <v>0.68</v>
      </c>
      <c r="AF35" s="330">
        <v>0.45</v>
      </c>
      <c r="AG35" s="330">
        <v>0.35</v>
      </c>
      <c r="AH35" s="330">
        <v>0.04</v>
      </c>
      <c r="AI35" s="330">
        <v>0.52</v>
      </c>
    </row>
    <row r="36" spans="1:35">
      <c r="A36" s="40" t="s">
        <v>897</v>
      </c>
      <c r="C36" s="102"/>
      <c r="D36" s="124">
        <v>0.39</v>
      </c>
      <c r="E36" s="124">
        <v>0.24</v>
      </c>
      <c r="F36" s="124">
        <v>0.19</v>
      </c>
      <c r="G36" s="124">
        <v>0.38</v>
      </c>
      <c r="H36" s="124">
        <v>0.57999999999999996</v>
      </c>
      <c r="I36" s="124">
        <v>0.26</v>
      </c>
      <c r="J36" s="124">
        <v>0.48</v>
      </c>
      <c r="K36" s="124">
        <v>0.41</v>
      </c>
      <c r="L36" s="125">
        <v>0.51</v>
      </c>
      <c r="M36" s="124">
        <v>0.27</v>
      </c>
      <c r="N36" s="124">
        <v>0.32</v>
      </c>
      <c r="O36" s="124">
        <v>0.64</v>
      </c>
      <c r="P36" s="126">
        <v>0.46</v>
      </c>
      <c r="Q36" s="126">
        <v>0.32</v>
      </c>
      <c r="R36" s="126">
        <v>0.24</v>
      </c>
      <c r="S36" s="126">
        <v>0.46</v>
      </c>
      <c r="T36" s="126">
        <v>0.63</v>
      </c>
      <c r="U36" s="124">
        <v>0.3</v>
      </c>
      <c r="V36" s="126">
        <v>0.27</v>
      </c>
      <c r="W36" s="126">
        <v>0.26</v>
      </c>
      <c r="X36" s="330">
        <v>0.76</v>
      </c>
      <c r="Y36" s="330">
        <v>0.53</v>
      </c>
      <c r="Z36" s="330">
        <v>0.23</v>
      </c>
      <c r="AA36" s="330">
        <v>0.47</v>
      </c>
      <c r="AB36" s="330">
        <v>0.56000000000000005</v>
      </c>
      <c r="AC36" s="330">
        <v>0.21</v>
      </c>
      <c r="AD36" s="330">
        <v>0.14000000000000001</v>
      </c>
      <c r="AE36" s="330">
        <v>0.68</v>
      </c>
      <c r="AF36" s="330">
        <v>0.45</v>
      </c>
      <c r="AG36" s="330">
        <v>0.35</v>
      </c>
      <c r="AH36" s="330">
        <v>0.04</v>
      </c>
      <c r="AI36" s="330">
        <v>0.52</v>
      </c>
    </row>
    <row r="37" spans="1:35">
      <c r="C37" s="102"/>
      <c r="D37" s="124"/>
      <c r="E37" s="124"/>
      <c r="F37" s="124"/>
      <c r="G37" s="124"/>
      <c r="H37" s="124"/>
      <c r="I37" s="124"/>
      <c r="J37" s="124"/>
      <c r="K37" s="124"/>
      <c r="L37" s="125"/>
      <c r="M37" s="124"/>
      <c r="N37" s="124"/>
      <c r="O37" s="124"/>
      <c r="P37" s="126"/>
      <c r="Q37" s="126"/>
      <c r="R37" s="126"/>
      <c r="S37" s="126"/>
      <c r="T37" s="126"/>
      <c r="U37" s="127"/>
      <c r="V37" s="128"/>
      <c r="Y37" s="88"/>
    </row>
    <row r="38" spans="1:35" ht="18.75">
      <c r="A38" s="41"/>
      <c r="D38" s="2"/>
      <c r="E38" s="2"/>
      <c r="F38" s="2"/>
      <c r="G38" s="2"/>
      <c r="H38" s="2"/>
      <c r="I38" s="2"/>
      <c r="J38" s="2"/>
      <c r="K38" s="2"/>
      <c r="L38" s="2"/>
      <c r="M38" s="7"/>
      <c r="N38" s="2"/>
      <c r="O38" s="2"/>
      <c r="Y38" s="88"/>
    </row>
    <row r="39" spans="1:35" ht="18.75" thickBot="1">
      <c r="A39" s="24" t="s">
        <v>3</v>
      </c>
      <c r="B39" s="4"/>
      <c r="C39" s="4"/>
      <c r="D39" s="4" t="s">
        <v>377</v>
      </c>
      <c r="E39" s="4" t="s">
        <v>378</v>
      </c>
      <c r="F39" s="4" t="s">
        <v>379</v>
      </c>
      <c r="G39" s="4" t="s">
        <v>380</v>
      </c>
      <c r="H39" s="4" t="s">
        <v>381</v>
      </c>
      <c r="I39" s="4" t="s">
        <v>382</v>
      </c>
      <c r="J39" s="4" t="s">
        <v>383</v>
      </c>
      <c r="K39" s="4" t="s">
        <v>384</v>
      </c>
      <c r="L39" s="4" t="s">
        <v>385</v>
      </c>
      <c r="M39" s="4" t="s">
        <v>386</v>
      </c>
      <c r="N39" s="4" t="s">
        <v>387</v>
      </c>
      <c r="O39" s="4" t="s">
        <v>388</v>
      </c>
      <c r="P39" s="101" t="s">
        <v>389</v>
      </c>
      <c r="Q39" s="101" t="s">
        <v>390</v>
      </c>
      <c r="R39" s="101" t="s">
        <v>391</v>
      </c>
      <c r="S39" s="101" t="s">
        <v>392</v>
      </c>
      <c r="T39" s="101" t="s">
        <v>393</v>
      </c>
      <c r="U39" s="101" t="s">
        <v>394</v>
      </c>
      <c r="V39" s="101" t="s">
        <v>395</v>
      </c>
      <c r="W39" s="101" t="s">
        <v>396</v>
      </c>
      <c r="X39" s="324" t="s">
        <v>397</v>
      </c>
      <c r="Y39" s="324" t="s">
        <v>398</v>
      </c>
      <c r="Z39" s="324" t="s">
        <v>399</v>
      </c>
      <c r="AA39" s="324" t="s">
        <v>400</v>
      </c>
      <c r="AB39" s="324" t="s">
        <v>1009</v>
      </c>
      <c r="AC39" s="324" t="s">
        <v>1010</v>
      </c>
      <c r="AD39" s="324" t="s">
        <v>1011</v>
      </c>
      <c r="AE39" s="324" t="s">
        <v>1012</v>
      </c>
      <c r="AF39" s="324" t="s">
        <v>405</v>
      </c>
      <c r="AG39" s="324" t="s">
        <v>406</v>
      </c>
      <c r="AH39" s="324" t="s">
        <v>407</v>
      </c>
      <c r="AI39" s="324" t="s">
        <v>408</v>
      </c>
    </row>
    <row r="40" spans="1:35">
      <c r="A40" s="39" t="s">
        <v>12</v>
      </c>
      <c r="D40" s="7">
        <v>486</v>
      </c>
      <c r="E40" s="7">
        <v>286</v>
      </c>
      <c r="F40" s="7">
        <v>225</v>
      </c>
      <c r="G40" s="7">
        <v>440</v>
      </c>
      <c r="H40" s="7">
        <v>512</v>
      </c>
      <c r="I40" s="7">
        <v>298</v>
      </c>
      <c r="J40" s="7">
        <v>238</v>
      </c>
      <c r="K40" s="7">
        <v>516</v>
      </c>
      <c r="L40" s="7">
        <v>581</v>
      </c>
      <c r="M40" s="7">
        <v>403</v>
      </c>
      <c r="N40" s="7">
        <v>353</v>
      </c>
      <c r="O40" s="7">
        <v>508</v>
      </c>
      <c r="P40" s="103">
        <v>602</v>
      </c>
      <c r="Q40" s="103">
        <v>400</v>
      </c>
      <c r="R40" s="103">
        <v>316</v>
      </c>
      <c r="S40" s="103">
        <v>570</v>
      </c>
      <c r="T40" s="103">
        <v>651</v>
      </c>
      <c r="U40" s="103">
        <v>339</v>
      </c>
      <c r="V40" s="103">
        <v>302</v>
      </c>
      <c r="W40" s="40">
        <v>541</v>
      </c>
      <c r="X40" s="88">
        <v>649</v>
      </c>
      <c r="Y40" s="88">
        <v>348</v>
      </c>
      <c r="Z40" s="88">
        <v>297</v>
      </c>
      <c r="AA40" s="88">
        <v>508</v>
      </c>
      <c r="AB40" s="88">
        <v>654</v>
      </c>
      <c r="AC40" s="88">
        <v>284</v>
      </c>
      <c r="AD40" s="88">
        <v>223</v>
      </c>
      <c r="AE40" s="88">
        <v>591</v>
      </c>
      <c r="AF40" s="88">
        <v>650</v>
      </c>
      <c r="AG40" s="88">
        <v>298</v>
      </c>
      <c r="AH40" s="88">
        <v>166</v>
      </c>
      <c r="AI40" s="88">
        <v>493</v>
      </c>
    </row>
    <row r="41" spans="1:35">
      <c r="A41" s="669" t="s">
        <v>1018</v>
      </c>
      <c r="B41" s="670"/>
      <c r="C41" s="670"/>
      <c r="D41" s="105">
        <v>0</v>
      </c>
      <c r="E41" s="105">
        <v>15</v>
      </c>
      <c r="F41" s="105">
        <v>8</v>
      </c>
      <c r="G41" s="105">
        <v>37</v>
      </c>
      <c r="H41" s="105">
        <v>1</v>
      </c>
      <c r="I41" s="105">
        <v>4</v>
      </c>
      <c r="J41" s="105">
        <v>232</v>
      </c>
      <c r="K41" s="105">
        <v>13</v>
      </c>
      <c r="L41" s="105">
        <v>2</v>
      </c>
      <c r="M41" s="105">
        <v>0</v>
      </c>
      <c r="N41" s="105">
        <v>15</v>
      </c>
      <c r="O41" s="105">
        <v>68</v>
      </c>
      <c r="P41" s="7">
        <v>4</v>
      </c>
      <c r="Q41" s="40">
        <v>10</v>
      </c>
      <c r="R41" s="40">
        <v>7</v>
      </c>
      <c r="S41" s="40">
        <v>8</v>
      </c>
      <c r="T41" s="40">
        <v>46</v>
      </c>
      <c r="U41" s="7">
        <v>4</v>
      </c>
      <c r="V41" s="7">
        <v>36</v>
      </c>
      <c r="W41" s="40">
        <v>7</v>
      </c>
      <c r="X41" s="88">
        <v>82</v>
      </c>
      <c r="Y41" s="88">
        <v>193</v>
      </c>
      <c r="Z41" s="88">
        <v>0</v>
      </c>
      <c r="AA41" s="88">
        <v>9</v>
      </c>
      <c r="AB41" s="88">
        <v>110</v>
      </c>
      <c r="AC41" s="88">
        <v>11</v>
      </c>
      <c r="AD41" s="88">
        <v>1</v>
      </c>
      <c r="AE41" s="88">
        <v>33</v>
      </c>
      <c r="AF41" s="88">
        <v>4</v>
      </c>
      <c r="AG41" s="88">
        <v>0</v>
      </c>
      <c r="AH41" s="88">
        <v>40</v>
      </c>
      <c r="AI41" s="88">
        <v>17</v>
      </c>
    </row>
    <row r="42" spans="1:35">
      <c r="A42" s="669" t="s">
        <v>1019</v>
      </c>
      <c r="B42" s="670"/>
      <c r="C42" s="670"/>
      <c r="D42" s="105">
        <v>-11</v>
      </c>
      <c r="E42" s="105">
        <v>1</v>
      </c>
      <c r="F42" s="105">
        <v>-15</v>
      </c>
      <c r="G42" s="105">
        <v>-18</v>
      </c>
      <c r="H42" s="105">
        <v>-18</v>
      </c>
      <c r="I42" s="105">
        <v>29</v>
      </c>
      <c r="J42" s="105">
        <v>7</v>
      </c>
      <c r="K42" s="105">
        <v>-2</v>
      </c>
      <c r="L42" s="105">
        <v>35</v>
      </c>
      <c r="M42" s="105">
        <v>-47</v>
      </c>
      <c r="N42" s="105">
        <v>17</v>
      </c>
      <c r="O42" s="105">
        <v>47</v>
      </c>
      <c r="P42" s="7">
        <v>4</v>
      </c>
      <c r="Q42" s="40">
        <v>-25</v>
      </c>
      <c r="R42" s="40">
        <v>-32</v>
      </c>
      <c r="S42" s="40">
        <v>-23</v>
      </c>
      <c r="T42" s="40">
        <v>36</v>
      </c>
      <c r="U42" s="7">
        <v>-15</v>
      </c>
      <c r="V42" s="7">
        <v>-16</v>
      </c>
      <c r="W42" s="40">
        <v>-221</v>
      </c>
      <c r="X42" s="88">
        <v>173</v>
      </c>
      <c r="Y42" s="88">
        <v>76</v>
      </c>
      <c r="Z42" s="88">
        <v>23</v>
      </c>
      <c r="AA42" s="88">
        <v>72</v>
      </c>
      <c r="AB42" s="88">
        <v>-16</v>
      </c>
      <c r="AC42" s="88">
        <v>-2</v>
      </c>
      <c r="AD42" s="88">
        <v>10</v>
      </c>
      <c r="AE42" s="88">
        <v>6</v>
      </c>
      <c r="AF42" s="88">
        <v>-48</v>
      </c>
      <c r="AG42" s="88">
        <v>106</v>
      </c>
      <c r="AH42" s="88">
        <v>-105</v>
      </c>
      <c r="AI42" s="88">
        <v>68</v>
      </c>
    </row>
    <row r="43" spans="1:35">
      <c r="A43" s="132" t="s">
        <v>901</v>
      </c>
      <c r="B43" s="121"/>
      <c r="C43" s="122"/>
      <c r="D43" s="110">
        <v>-3</v>
      </c>
      <c r="E43" s="110">
        <v>10</v>
      </c>
      <c r="F43" s="110">
        <v>-2</v>
      </c>
      <c r="G43" s="110">
        <v>-4</v>
      </c>
      <c r="H43" s="110">
        <v>-5</v>
      </c>
      <c r="I43" s="110">
        <v>-4</v>
      </c>
      <c r="J43" s="110">
        <v>33</v>
      </c>
      <c r="K43" s="110">
        <v>-7</v>
      </c>
      <c r="L43" s="110">
        <v>-9</v>
      </c>
      <c r="M43" s="110">
        <v>-8</v>
      </c>
      <c r="N43" s="110">
        <v>10</v>
      </c>
      <c r="O43" s="110">
        <v>-12</v>
      </c>
      <c r="P43" s="19">
        <v>-11</v>
      </c>
      <c r="Q43" s="107">
        <v>-10</v>
      </c>
      <c r="R43" s="107">
        <v>-5</v>
      </c>
      <c r="S43" s="107">
        <v>-33</v>
      </c>
      <c r="T43" s="107">
        <v>-9</v>
      </c>
      <c r="U43" s="19">
        <v>23</v>
      </c>
      <c r="V43" s="19">
        <v>-10</v>
      </c>
      <c r="W43" s="107">
        <v>-6</v>
      </c>
      <c r="X43" s="329">
        <v>-4</v>
      </c>
      <c r="Y43" s="329">
        <v>-8</v>
      </c>
      <c r="Z43" s="329">
        <v>-6</v>
      </c>
      <c r="AA43" s="329">
        <v>-10</v>
      </c>
      <c r="AB43" s="329">
        <v>-9</v>
      </c>
      <c r="AC43" s="329">
        <v>-7</v>
      </c>
      <c r="AD43" s="329">
        <v>-8</v>
      </c>
      <c r="AE43" s="329">
        <v>-7</v>
      </c>
      <c r="AF43" s="329">
        <v>-3</v>
      </c>
      <c r="AG43" s="329">
        <v>34</v>
      </c>
      <c r="AH43" s="329">
        <v>-4</v>
      </c>
      <c r="AI43" s="329">
        <v>-4</v>
      </c>
    </row>
    <row r="44" spans="1:35">
      <c r="A44" s="133" t="s">
        <v>54</v>
      </c>
      <c r="B44" s="134"/>
      <c r="C44" s="121"/>
      <c r="D44" s="105">
        <f t="shared" ref="D44:W44" si="11">SUM(D41:D43)</f>
        <v>-14</v>
      </c>
      <c r="E44" s="105">
        <f t="shared" si="11"/>
        <v>26</v>
      </c>
      <c r="F44" s="105">
        <f t="shared" si="11"/>
        <v>-9</v>
      </c>
      <c r="G44" s="105">
        <f t="shared" si="11"/>
        <v>15</v>
      </c>
      <c r="H44" s="105">
        <f t="shared" si="11"/>
        <v>-22</v>
      </c>
      <c r="I44" s="105">
        <f t="shared" si="11"/>
        <v>29</v>
      </c>
      <c r="J44" s="105">
        <f t="shared" si="11"/>
        <v>272</v>
      </c>
      <c r="K44" s="105">
        <f t="shared" si="11"/>
        <v>4</v>
      </c>
      <c r="L44" s="105">
        <f t="shared" si="11"/>
        <v>28</v>
      </c>
      <c r="M44" s="105">
        <f t="shared" si="11"/>
        <v>-55</v>
      </c>
      <c r="N44" s="105">
        <f t="shared" si="11"/>
        <v>42</v>
      </c>
      <c r="O44" s="105">
        <f t="shared" si="11"/>
        <v>103</v>
      </c>
      <c r="P44" s="105">
        <f t="shared" si="11"/>
        <v>-3</v>
      </c>
      <c r="Q44" s="105">
        <f t="shared" si="11"/>
        <v>-25</v>
      </c>
      <c r="R44" s="105">
        <f t="shared" si="11"/>
        <v>-30</v>
      </c>
      <c r="S44" s="105">
        <f t="shared" si="11"/>
        <v>-48</v>
      </c>
      <c r="T44" s="105">
        <f t="shared" si="11"/>
        <v>73</v>
      </c>
      <c r="U44" s="105">
        <f t="shared" si="11"/>
        <v>12</v>
      </c>
      <c r="V44" s="105">
        <f t="shared" si="11"/>
        <v>10</v>
      </c>
      <c r="W44" s="105">
        <f t="shared" si="11"/>
        <v>-220</v>
      </c>
      <c r="X44" s="331">
        <f t="shared" ref="X44:AH44" si="12">SUM(X41:X43)</f>
        <v>251</v>
      </c>
      <c r="Y44" s="331">
        <f t="shared" si="12"/>
        <v>261</v>
      </c>
      <c r="Z44" s="331">
        <f t="shared" si="12"/>
        <v>17</v>
      </c>
      <c r="AA44" s="331">
        <f t="shared" si="12"/>
        <v>71</v>
      </c>
      <c r="AB44" s="331">
        <f t="shared" si="12"/>
        <v>85</v>
      </c>
      <c r="AC44" s="331">
        <f t="shared" si="12"/>
        <v>2</v>
      </c>
      <c r="AD44" s="331">
        <f t="shared" si="12"/>
        <v>3</v>
      </c>
      <c r="AE44" s="331">
        <f t="shared" si="12"/>
        <v>32</v>
      </c>
      <c r="AF44" s="331">
        <f t="shared" si="12"/>
        <v>-47</v>
      </c>
      <c r="AG44" s="331">
        <f t="shared" si="12"/>
        <v>140</v>
      </c>
      <c r="AH44" s="331">
        <f t="shared" si="12"/>
        <v>-69</v>
      </c>
      <c r="AI44" s="331">
        <f>SUM(AI41:AI43)</f>
        <v>81</v>
      </c>
    </row>
    <row r="45" spans="1:35" ht="18.75" thickBot="1">
      <c r="A45" s="135" t="s">
        <v>16</v>
      </c>
      <c r="B45" s="136"/>
      <c r="C45" s="118"/>
      <c r="D45" s="13">
        <f t="shared" ref="D45:AH45" si="13">D40+D44</f>
        <v>472</v>
      </c>
      <c r="E45" s="13">
        <f t="shared" si="13"/>
        <v>312</v>
      </c>
      <c r="F45" s="13">
        <f t="shared" si="13"/>
        <v>216</v>
      </c>
      <c r="G45" s="13">
        <f t="shared" si="13"/>
        <v>455</v>
      </c>
      <c r="H45" s="13">
        <f t="shared" si="13"/>
        <v>490</v>
      </c>
      <c r="I45" s="13">
        <f t="shared" si="13"/>
        <v>327</v>
      </c>
      <c r="J45" s="13">
        <f t="shared" si="13"/>
        <v>510</v>
      </c>
      <c r="K45" s="13">
        <f t="shared" si="13"/>
        <v>520</v>
      </c>
      <c r="L45" s="13">
        <f t="shared" si="13"/>
        <v>609</v>
      </c>
      <c r="M45" s="13">
        <f t="shared" si="13"/>
        <v>348</v>
      </c>
      <c r="N45" s="13">
        <f t="shared" si="13"/>
        <v>395</v>
      </c>
      <c r="O45" s="13">
        <f t="shared" si="13"/>
        <v>611</v>
      </c>
      <c r="P45" s="13">
        <f t="shared" si="13"/>
        <v>599</v>
      </c>
      <c r="Q45" s="13">
        <f t="shared" si="13"/>
        <v>375</v>
      </c>
      <c r="R45" s="13">
        <f t="shared" si="13"/>
        <v>286</v>
      </c>
      <c r="S45" s="13">
        <f t="shared" si="13"/>
        <v>522</v>
      </c>
      <c r="T45" s="13">
        <f t="shared" si="13"/>
        <v>724</v>
      </c>
      <c r="U45" s="13">
        <f t="shared" si="13"/>
        <v>351</v>
      </c>
      <c r="V45" s="13">
        <f t="shared" si="13"/>
        <v>312</v>
      </c>
      <c r="W45" s="13">
        <f t="shared" si="13"/>
        <v>321</v>
      </c>
      <c r="X45" s="239">
        <f t="shared" si="13"/>
        <v>900</v>
      </c>
      <c r="Y45" s="239">
        <f t="shared" si="13"/>
        <v>609</v>
      </c>
      <c r="Z45" s="239">
        <f t="shared" si="13"/>
        <v>314</v>
      </c>
      <c r="AA45" s="239">
        <f t="shared" si="13"/>
        <v>579</v>
      </c>
      <c r="AB45" s="239">
        <f t="shared" si="13"/>
        <v>739</v>
      </c>
      <c r="AC45" s="239">
        <f t="shared" si="13"/>
        <v>286</v>
      </c>
      <c r="AD45" s="239">
        <f t="shared" si="13"/>
        <v>226</v>
      </c>
      <c r="AE45" s="239">
        <f t="shared" si="13"/>
        <v>623</v>
      </c>
      <c r="AF45" s="239">
        <f t="shared" si="13"/>
        <v>603</v>
      </c>
      <c r="AG45" s="239">
        <f t="shared" si="13"/>
        <v>438</v>
      </c>
      <c r="AH45" s="239">
        <f t="shared" si="13"/>
        <v>97</v>
      </c>
      <c r="AI45" s="239">
        <f>AI40+AI44</f>
        <v>574</v>
      </c>
    </row>
    <row r="46" spans="1:35" ht="19.5" thickTop="1">
      <c r="A46" s="41"/>
      <c r="D46" s="2"/>
      <c r="E46" s="2"/>
      <c r="F46" s="2"/>
      <c r="G46" s="2"/>
      <c r="H46" s="2"/>
      <c r="I46" s="2"/>
      <c r="J46" s="2"/>
      <c r="K46" s="2"/>
      <c r="L46" s="2"/>
      <c r="M46" s="2"/>
      <c r="N46" s="2"/>
      <c r="O46" s="2"/>
      <c r="P46" s="2"/>
      <c r="Q46" s="2"/>
      <c r="R46" s="2"/>
      <c r="S46" s="2"/>
      <c r="T46" s="2"/>
      <c r="U46" s="2"/>
      <c r="Y46" s="88"/>
    </row>
    <row r="47" spans="1:35" ht="18.75">
      <c r="A47" s="41"/>
      <c r="D47" s="2"/>
      <c r="E47" s="2"/>
      <c r="F47" s="2"/>
      <c r="G47" s="2"/>
      <c r="H47" s="2"/>
      <c r="I47" s="2"/>
      <c r="J47" s="2"/>
      <c r="K47" s="2"/>
      <c r="L47" s="2"/>
      <c r="M47" s="7"/>
      <c r="N47" s="2"/>
      <c r="O47" s="2"/>
      <c r="Y47" s="88"/>
    </row>
    <row r="48" spans="1:35" ht="18.75">
      <c r="A48" s="41" t="s">
        <v>1020</v>
      </c>
      <c r="D48" s="2"/>
      <c r="E48" s="2"/>
      <c r="F48" s="2"/>
      <c r="G48" s="2"/>
      <c r="H48" s="2"/>
      <c r="I48" s="2"/>
      <c r="J48" s="2"/>
      <c r="K48" s="2"/>
      <c r="L48" s="2"/>
      <c r="M48" s="2"/>
      <c r="N48" s="2"/>
      <c r="O48" s="2"/>
      <c r="Y48" s="88"/>
    </row>
    <row r="49" spans="1:35" ht="18.75" customHeight="1">
      <c r="A49" s="41"/>
      <c r="D49" s="2"/>
      <c r="E49" s="2"/>
      <c r="F49" s="2"/>
      <c r="G49" s="2"/>
      <c r="H49" s="2"/>
      <c r="I49" s="2"/>
      <c r="J49" s="2"/>
      <c r="K49" s="2"/>
      <c r="L49" s="2"/>
      <c r="M49" s="2"/>
      <c r="N49" s="2"/>
      <c r="O49" s="2"/>
      <c r="Y49" s="88"/>
    </row>
    <row r="50" spans="1:35" ht="18.75" customHeight="1">
      <c r="A50" s="41"/>
      <c r="D50" s="2"/>
      <c r="E50" s="2"/>
      <c r="F50" s="2"/>
      <c r="G50" s="2"/>
      <c r="H50" s="2"/>
      <c r="I50" s="2"/>
      <c r="J50" s="2"/>
      <c r="K50" s="2"/>
      <c r="L50" s="2"/>
      <c r="M50" s="2"/>
      <c r="N50" s="2"/>
      <c r="O50" s="2"/>
      <c r="Y50" s="88"/>
    </row>
    <row r="51" spans="1:35" ht="20.25" customHeight="1">
      <c r="A51" s="39" t="s">
        <v>78</v>
      </c>
      <c r="D51" s="2"/>
      <c r="E51" s="2"/>
      <c r="F51" s="2"/>
      <c r="G51" s="2"/>
      <c r="H51" s="2"/>
      <c r="I51" s="2"/>
      <c r="J51" s="2"/>
      <c r="K51" s="2"/>
      <c r="L51" s="2"/>
      <c r="M51" s="2"/>
      <c r="N51" s="2"/>
      <c r="O51" s="2"/>
      <c r="Y51" s="88"/>
    </row>
    <row r="52" spans="1:35" ht="37.5" customHeight="1" thickBot="1">
      <c r="A52" s="3" t="s">
        <v>3</v>
      </c>
      <c r="B52" s="14"/>
      <c r="C52" s="100"/>
      <c r="D52" s="15" t="s">
        <v>459</v>
      </c>
      <c r="E52" s="15" t="s">
        <v>460</v>
      </c>
      <c r="F52" s="15" t="s">
        <v>461</v>
      </c>
      <c r="G52" s="15" t="s">
        <v>462</v>
      </c>
      <c r="H52" s="15" t="s">
        <v>463</v>
      </c>
      <c r="I52" s="15" t="s">
        <v>464</v>
      </c>
      <c r="J52" s="15" t="s">
        <v>465</v>
      </c>
      <c r="K52" s="15" t="s">
        <v>466</v>
      </c>
      <c r="L52" s="15" t="s">
        <v>467</v>
      </c>
      <c r="M52" s="16" t="s">
        <v>468</v>
      </c>
      <c r="N52" s="16" t="s">
        <v>469</v>
      </c>
      <c r="O52" s="15" t="s">
        <v>470</v>
      </c>
      <c r="P52" s="15" t="s">
        <v>471</v>
      </c>
      <c r="Q52" s="43" t="s">
        <v>472</v>
      </c>
      <c r="R52" s="43" t="s">
        <v>473</v>
      </c>
      <c r="S52" s="15" t="s">
        <v>474</v>
      </c>
      <c r="T52" s="15" t="s">
        <v>475</v>
      </c>
      <c r="U52" s="15" t="s">
        <v>476</v>
      </c>
      <c r="V52" s="15" t="s">
        <v>477</v>
      </c>
      <c r="W52" s="15" t="s">
        <v>478</v>
      </c>
      <c r="X52" s="358" t="s">
        <v>479</v>
      </c>
      <c r="Y52" s="358" t="s">
        <v>480</v>
      </c>
      <c r="Z52" s="358" t="s">
        <v>481</v>
      </c>
      <c r="AA52" s="358" t="s">
        <v>482</v>
      </c>
      <c r="AB52" s="358" t="s">
        <v>1021</v>
      </c>
      <c r="AC52" s="358" t="s">
        <v>1022</v>
      </c>
      <c r="AD52" s="358" t="s">
        <v>1023</v>
      </c>
      <c r="AE52" s="15" t="s">
        <v>1024</v>
      </c>
      <c r="AF52" s="358" t="s">
        <v>1025</v>
      </c>
      <c r="AG52" s="358" t="s">
        <v>902</v>
      </c>
      <c r="AH52" s="358" t="s">
        <v>903</v>
      </c>
      <c r="AI52" s="358" t="s">
        <v>571</v>
      </c>
    </row>
    <row r="53" spans="1:35" ht="16.149999999999999" customHeight="1">
      <c r="C53" s="102"/>
      <c r="D53" s="2"/>
      <c r="E53" s="2"/>
      <c r="F53" s="2"/>
      <c r="G53" s="2"/>
      <c r="H53" s="2"/>
      <c r="I53" s="2"/>
      <c r="J53" s="2"/>
      <c r="K53" s="2"/>
      <c r="L53" s="2"/>
      <c r="M53" s="2"/>
      <c r="N53" s="2"/>
      <c r="O53" s="2"/>
      <c r="U53" s="40"/>
      <c r="V53" s="39"/>
      <c r="Y53" s="88"/>
    </row>
    <row r="54" spans="1:35" ht="16.149999999999999" customHeight="1">
      <c r="A54" s="39" t="s">
        <v>93</v>
      </c>
      <c r="C54" s="102"/>
      <c r="D54" s="2"/>
      <c r="E54" s="2"/>
      <c r="F54" s="2"/>
      <c r="G54" s="2"/>
      <c r="H54" s="2"/>
      <c r="I54" s="2"/>
      <c r="J54" s="2"/>
      <c r="K54" s="2"/>
      <c r="L54" s="2"/>
      <c r="M54" s="2"/>
      <c r="N54" s="2"/>
      <c r="O54" s="2"/>
      <c r="U54" s="40"/>
      <c r="V54" s="39"/>
      <c r="Y54" s="88"/>
    </row>
    <row r="55" spans="1:35" ht="16.149999999999999" customHeight="1">
      <c r="A55" s="39" t="s">
        <v>94</v>
      </c>
      <c r="C55" s="137"/>
      <c r="D55" s="2"/>
      <c r="E55" s="2"/>
      <c r="F55" s="2"/>
      <c r="G55" s="2"/>
      <c r="H55" s="2"/>
      <c r="I55" s="2"/>
      <c r="J55" s="2"/>
      <c r="K55" s="2"/>
      <c r="L55" s="2"/>
      <c r="M55" s="2"/>
      <c r="N55" s="2"/>
      <c r="O55" s="2"/>
      <c r="U55" s="40"/>
      <c r="V55" s="39"/>
      <c r="Y55" s="88"/>
    </row>
    <row r="56" spans="1:35" ht="17.25" customHeight="1">
      <c r="A56" s="40" t="s">
        <v>95</v>
      </c>
      <c r="C56" s="102"/>
      <c r="D56" s="6">
        <v>85</v>
      </c>
      <c r="E56" s="6">
        <v>93</v>
      </c>
      <c r="F56" s="6">
        <v>88</v>
      </c>
      <c r="G56" s="6">
        <v>96</v>
      </c>
      <c r="H56" s="6">
        <v>89</v>
      </c>
      <c r="I56" s="6">
        <v>79</v>
      </c>
      <c r="J56" s="6">
        <v>76</v>
      </c>
      <c r="K56" s="6">
        <v>85</v>
      </c>
      <c r="L56" s="6">
        <v>416</v>
      </c>
      <c r="M56" s="2">
        <v>426</v>
      </c>
      <c r="N56" s="2">
        <v>427</v>
      </c>
      <c r="O56" s="2">
        <v>395</v>
      </c>
      <c r="P56" s="40">
        <v>370</v>
      </c>
      <c r="Q56" s="40">
        <v>363</v>
      </c>
      <c r="R56" s="40">
        <v>365</v>
      </c>
      <c r="S56" s="40">
        <v>391</v>
      </c>
      <c r="T56" s="40">
        <v>413</v>
      </c>
      <c r="U56" s="7">
        <v>411</v>
      </c>
      <c r="V56" s="7">
        <v>382</v>
      </c>
      <c r="W56" s="40">
        <v>421</v>
      </c>
      <c r="X56" s="88">
        <v>435</v>
      </c>
      <c r="Y56" s="88">
        <v>416</v>
      </c>
      <c r="Z56" s="88">
        <v>393</v>
      </c>
      <c r="AA56" s="88">
        <v>433</v>
      </c>
      <c r="AB56" s="88">
        <v>455</v>
      </c>
      <c r="AC56" s="88">
        <v>411</v>
      </c>
      <c r="AD56" s="88">
        <v>418</v>
      </c>
      <c r="AE56" s="88">
        <v>442</v>
      </c>
      <c r="AF56" s="88">
        <v>444</v>
      </c>
      <c r="AG56" s="88">
        <v>410</v>
      </c>
      <c r="AH56" s="88">
        <v>416</v>
      </c>
      <c r="AI56" s="88">
        <v>392</v>
      </c>
    </row>
    <row r="57" spans="1:35" ht="17.25" customHeight="1">
      <c r="A57" s="40" t="s">
        <v>1026</v>
      </c>
      <c r="C57" s="102"/>
      <c r="D57" s="6">
        <v>10077</v>
      </c>
      <c r="E57" s="6">
        <v>11280</v>
      </c>
      <c r="F57" s="6">
        <v>11255</v>
      </c>
      <c r="G57" s="6">
        <v>11471</v>
      </c>
      <c r="H57" s="6">
        <v>11192</v>
      </c>
      <c r="I57" s="6">
        <v>11311</v>
      </c>
      <c r="J57" s="6">
        <v>11407</v>
      </c>
      <c r="K57" s="6">
        <v>11343</v>
      </c>
      <c r="L57" s="6">
        <v>12970</v>
      </c>
      <c r="M57" s="2">
        <v>13118</v>
      </c>
      <c r="N57" s="2">
        <v>13037</v>
      </c>
      <c r="O57" s="2">
        <v>12138</v>
      </c>
      <c r="P57" s="40">
        <v>11954</v>
      </c>
      <c r="Q57" s="40">
        <v>12172</v>
      </c>
      <c r="R57" s="40">
        <v>12683</v>
      </c>
      <c r="S57" s="40">
        <v>12855</v>
      </c>
      <c r="T57" s="40">
        <v>13522</v>
      </c>
      <c r="U57" s="7">
        <v>13919</v>
      </c>
      <c r="V57" s="7">
        <v>14193</v>
      </c>
      <c r="W57" s="40">
        <v>14621</v>
      </c>
      <c r="X57" s="88">
        <v>14717</v>
      </c>
      <c r="Y57" s="88">
        <v>14685</v>
      </c>
      <c r="Z57" s="88">
        <v>14589</v>
      </c>
      <c r="AA57" s="88">
        <v>15234</v>
      </c>
      <c r="AB57" s="88">
        <v>15541</v>
      </c>
      <c r="AC57" s="88">
        <v>15625</v>
      </c>
      <c r="AD57" s="88">
        <v>16291</v>
      </c>
      <c r="AE57" s="88">
        <v>16497</v>
      </c>
      <c r="AF57" s="88">
        <v>16816</v>
      </c>
      <c r="AG57" s="88">
        <v>16251</v>
      </c>
      <c r="AH57" s="88">
        <v>16424</v>
      </c>
      <c r="AI57" s="88">
        <v>15201</v>
      </c>
    </row>
    <row r="58" spans="1:35" ht="17.25" customHeight="1">
      <c r="A58" s="40" t="s">
        <v>97</v>
      </c>
      <c r="C58" s="102"/>
      <c r="D58" s="6">
        <v>1637</v>
      </c>
      <c r="E58" s="6">
        <v>1961</v>
      </c>
      <c r="F58" s="6">
        <v>1994</v>
      </c>
      <c r="G58" s="6">
        <v>2197</v>
      </c>
      <c r="H58" s="6">
        <v>2318</v>
      </c>
      <c r="I58" s="6">
        <v>2471</v>
      </c>
      <c r="J58" s="6">
        <v>2755</v>
      </c>
      <c r="K58" s="6">
        <v>2853</v>
      </c>
      <c r="L58" s="6">
        <v>2511</v>
      </c>
      <c r="M58" s="2">
        <v>2461</v>
      </c>
      <c r="N58" s="2">
        <v>2331</v>
      </c>
      <c r="O58" s="2">
        <v>2112</v>
      </c>
      <c r="P58" s="40">
        <v>2100</v>
      </c>
      <c r="Q58" s="40">
        <v>2105</v>
      </c>
      <c r="R58" s="40">
        <v>2194</v>
      </c>
      <c r="S58" s="40">
        <v>2188</v>
      </c>
      <c r="T58" s="40">
        <v>2157</v>
      </c>
      <c r="U58" s="7">
        <v>2119</v>
      </c>
      <c r="V58" s="7">
        <v>2130</v>
      </c>
      <c r="W58" s="40">
        <v>2161</v>
      </c>
      <c r="X58" s="88">
        <v>2129</v>
      </c>
      <c r="Y58" s="88">
        <v>2014</v>
      </c>
      <c r="Z58" s="88">
        <v>1961</v>
      </c>
      <c r="AA58" s="88">
        <v>2019</v>
      </c>
      <c r="AB58" s="88">
        <v>1999</v>
      </c>
      <c r="AC58" s="88">
        <v>1976</v>
      </c>
      <c r="AD58" s="88">
        <v>2007</v>
      </c>
      <c r="AE58" s="88">
        <v>1979</v>
      </c>
      <c r="AF58" s="88">
        <v>2049</v>
      </c>
      <c r="AG58" s="88">
        <v>1925</v>
      </c>
      <c r="AH58" s="88">
        <v>1899</v>
      </c>
      <c r="AI58" s="88">
        <v>1905</v>
      </c>
    </row>
    <row r="59" spans="1:35" ht="17.25" customHeight="1">
      <c r="A59" s="40" t="s">
        <v>98</v>
      </c>
      <c r="C59" s="102"/>
      <c r="D59" s="6">
        <v>421</v>
      </c>
      <c r="E59" s="6">
        <v>438</v>
      </c>
      <c r="F59" s="6">
        <v>446</v>
      </c>
      <c r="G59" s="6">
        <v>450</v>
      </c>
      <c r="H59" s="6">
        <v>453</v>
      </c>
      <c r="I59" s="6">
        <v>458</v>
      </c>
      <c r="J59" s="6">
        <v>510</v>
      </c>
      <c r="K59" s="6">
        <v>516</v>
      </c>
      <c r="L59" s="6">
        <v>522</v>
      </c>
      <c r="M59" s="2">
        <v>528</v>
      </c>
      <c r="N59" s="2">
        <v>561</v>
      </c>
      <c r="O59" s="2">
        <v>566</v>
      </c>
      <c r="P59" s="40">
        <v>571</v>
      </c>
      <c r="Q59" s="40">
        <v>577</v>
      </c>
      <c r="R59" s="40">
        <v>588</v>
      </c>
      <c r="S59" s="40">
        <v>570</v>
      </c>
      <c r="T59" s="40">
        <v>575</v>
      </c>
      <c r="U59" s="7">
        <v>612</v>
      </c>
      <c r="V59" s="7">
        <v>616</v>
      </c>
      <c r="W59" s="40">
        <v>625</v>
      </c>
      <c r="X59" s="88">
        <v>634</v>
      </c>
      <c r="Y59" s="88">
        <v>638</v>
      </c>
      <c r="Z59" s="88">
        <v>646</v>
      </c>
      <c r="AA59" s="88">
        <v>653</v>
      </c>
      <c r="AB59" s="88">
        <v>659</v>
      </c>
      <c r="AC59" s="88">
        <v>664</v>
      </c>
      <c r="AD59" s="88">
        <v>670</v>
      </c>
      <c r="AE59" s="88">
        <v>678</v>
      </c>
      <c r="AF59" s="88">
        <v>684</v>
      </c>
      <c r="AG59" s="88">
        <v>729</v>
      </c>
      <c r="AH59" s="88">
        <v>736</v>
      </c>
      <c r="AI59" s="88">
        <v>744</v>
      </c>
    </row>
    <row r="60" spans="1:35" ht="17.25" customHeight="1">
      <c r="A60" s="40" t="s">
        <v>1027</v>
      </c>
      <c r="C60" s="102"/>
      <c r="D60" s="38" t="s">
        <v>68</v>
      </c>
      <c r="E60" s="38" t="s">
        <v>68</v>
      </c>
      <c r="F60" s="38" t="s">
        <v>68</v>
      </c>
      <c r="G60" s="38" t="s">
        <v>68</v>
      </c>
      <c r="H60" s="38" t="s">
        <v>68</v>
      </c>
      <c r="I60" s="38" t="s">
        <v>68</v>
      </c>
      <c r="J60" s="38" t="s">
        <v>68</v>
      </c>
      <c r="K60" s="38" t="s">
        <v>68</v>
      </c>
      <c r="L60" s="6">
        <v>14</v>
      </c>
      <c r="M60" s="2">
        <v>14</v>
      </c>
      <c r="N60" s="2">
        <v>14</v>
      </c>
      <c r="O60" s="2">
        <v>59</v>
      </c>
      <c r="P60" s="40">
        <v>63</v>
      </c>
      <c r="Q60" s="40">
        <v>62</v>
      </c>
      <c r="R60" s="40">
        <v>64</v>
      </c>
      <c r="S60" s="40">
        <v>59</v>
      </c>
      <c r="T60" s="40">
        <v>62</v>
      </c>
      <c r="U60" s="7">
        <v>64</v>
      </c>
      <c r="V60" s="7">
        <v>66</v>
      </c>
      <c r="W60" s="40">
        <v>62</v>
      </c>
      <c r="X60" s="88">
        <v>65</v>
      </c>
      <c r="Y60" s="88">
        <v>65</v>
      </c>
      <c r="Z60" s="88">
        <v>67</v>
      </c>
      <c r="AA60" s="88">
        <v>60</v>
      </c>
      <c r="AB60" s="88">
        <v>0</v>
      </c>
      <c r="AC60" s="88">
        <v>0</v>
      </c>
      <c r="AD60" s="88">
        <v>0</v>
      </c>
      <c r="AE60" s="88">
        <v>0</v>
      </c>
      <c r="AF60" s="88">
        <v>0</v>
      </c>
      <c r="AG60" s="88">
        <v>0</v>
      </c>
      <c r="AH60" s="88">
        <v>0</v>
      </c>
      <c r="AI60" s="88">
        <v>0</v>
      </c>
    </row>
    <row r="61" spans="1:35" ht="17.25" customHeight="1">
      <c r="A61" s="40" t="s">
        <v>99</v>
      </c>
      <c r="C61" s="102"/>
      <c r="D61" s="6">
        <v>59</v>
      </c>
      <c r="E61" s="6">
        <v>63</v>
      </c>
      <c r="F61" s="6">
        <v>62</v>
      </c>
      <c r="G61" s="6">
        <v>101</v>
      </c>
      <c r="H61" s="6">
        <v>102</v>
      </c>
      <c r="I61" s="6">
        <v>103</v>
      </c>
      <c r="J61" s="6">
        <v>104</v>
      </c>
      <c r="K61" s="6">
        <v>99</v>
      </c>
      <c r="L61" s="6">
        <v>59</v>
      </c>
      <c r="M61" s="2">
        <v>72</v>
      </c>
      <c r="N61" s="2">
        <v>58</v>
      </c>
      <c r="O61" s="2">
        <v>58</v>
      </c>
      <c r="P61" s="40">
        <v>56</v>
      </c>
      <c r="Q61" s="40">
        <v>58</v>
      </c>
      <c r="R61" s="40">
        <v>61</v>
      </c>
      <c r="S61" s="40">
        <v>69</v>
      </c>
      <c r="T61" s="40">
        <v>67</v>
      </c>
      <c r="U61" s="7">
        <v>67</v>
      </c>
      <c r="V61" s="7">
        <v>70</v>
      </c>
      <c r="W61" s="40">
        <v>72</v>
      </c>
      <c r="X61" s="88">
        <v>73</v>
      </c>
      <c r="Y61" s="88">
        <v>72</v>
      </c>
      <c r="Z61" s="88">
        <v>71</v>
      </c>
      <c r="AA61" s="88">
        <v>69</v>
      </c>
      <c r="AB61" s="88">
        <v>66</v>
      </c>
      <c r="AC61" s="88">
        <v>65</v>
      </c>
      <c r="AD61" s="88">
        <v>65</v>
      </c>
      <c r="AE61" s="88">
        <v>69</v>
      </c>
      <c r="AF61" s="88">
        <v>69</v>
      </c>
      <c r="AG61" s="88">
        <v>69</v>
      </c>
      <c r="AH61" s="88">
        <v>69</v>
      </c>
      <c r="AI61" s="88">
        <v>75</v>
      </c>
    </row>
    <row r="62" spans="1:35" ht="17.25" customHeight="1">
      <c r="A62" s="40" t="s">
        <v>100</v>
      </c>
      <c r="C62" s="102"/>
      <c r="D62" s="6">
        <v>68</v>
      </c>
      <c r="E62" s="6">
        <v>103</v>
      </c>
      <c r="F62" s="6">
        <v>27</v>
      </c>
      <c r="G62" s="6">
        <v>5</v>
      </c>
      <c r="H62" s="6">
        <v>7</v>
      </c>
      <c r="I62" s="6">
        <v>4</v>
      </c>
      <c r="J62" s="6">
        <v>3</v>
      </c>
      <c r="K62" s="6">
        <v>3</v>
      </c>
      <c r="L62" s="6">
        <v>1</v>
      </c>
      <c r="M62" s="2">
        <v>42</v>
      </c>
      <c r="N62" s="2">
        <v>0</v>
      </c>
      <c r="O62" s="2">
        <v>2</v>
      </c>
      <c r="P62" s="40">
        <v>3</v>
      </c>
      <c r="Q62" s="40">
        <v>4</v>
      </c>
      <c r="R62" s="40">
        <v>7</v>
      </c>
      <c r="S62" s="40">
        <v>47</v>
      </c>
      <c r="T62" s="40">
        <v>59</v>
      </c>
      <c r="U62" s="7">
        <v>61</v>
      </c>
      <c r="V62" s="7">
        <v>57</v>
      </c>
      <c r="W62" s="40">
        <v>141</v>
      </c>
      <c r="X62" s="88">
        <v>152</v>
      </c>
      <c r="Y62" s="88">
        <v>152</v>
      </c>
      <c r="Z62" s="88">
        <v>148</v>
      </c>
      <c r="AA62" s="88">
        <v>150</v>
      </c>
      <c r="AB62" s="88">
        <v>174</v>
      </c>
      <c r="AC62" s="88">
        <v>170</v>
      </c>
      <c r="AD62" s="88">
        <v>178</v>
      </c>
      <c r="AE62" s="88">
        <v>177</v>
      </c>
      <c r="AF62" s="88">
        <v>128</v>
      </c>
      <c r="AG62" s="88">
        <v>138</v>
      </c>
      <c r="AH62" s="88">
        <v>169</v>
      </c>
      <c r="AI62" s="88">
        <v>130</v>
      </c>
    </row>
    <row r="63" spans="1:35" ht="17.25" customHeight="1">
      <c r="A63" s="40" t="s">
        <v>101</v>
      </c>
      <c r="C63" s="102"/>
      <c r="D63" s="6">
        <v>121</v>
      </c>
      <c r="E63" s="6">
        <v>139</v>
      </c>
      <c r="F63" s="6">
        <v>102</v>
      </c>
      <c r="G63" s="6">
        <v>103</v>
      </c>
      <c r="H63" s="6">
        <v>123</v>
      </c>
      <c r="I63" s="6">
        <v>106</v>
      </c>
      <c r="J63" s="6">
        <v>117</v>
      </c>
      <c r="K63" s="6">
        <v>153</v>
      </c>
      <c r="L63" s="6">
        <v>172</v>
      </c>
      <c r="M63" s="2">
        <v>221</v>
      </c>
      <c r="N63" s="2">
        <v>242</v>
      </c>
      <c r="O63" s="2">
        <v>445</v>
      </c>
      <c r="P63" s="40">
        <v>516</v>
      </c>
      <c r="Q63" s="40">
        <v>275</v>
      </c>
      <c r="R63" s="40">
        <v>319</v>
      </c>
      <c r="S63" s="40">
        <v>195</v>
      </c>
      <c r="T63" s="40">
        <v>213</v>
      </c>
      <c r="U63" s="7">
        <v>196</v>
      </c>
      <c r="V63" s="7">
        <v>232</v>
      </c>
      <c r="W63" s="40">
        <v>183</v>
      </c>
      <c r="X63" s="88">
        <v>124</v>
      </c>
      <c r="Y63" s="88">
        <v>137</v>
      </c>
      <c r="Z63" s="88">
        <v>321</v>
      </c>
      <c r="AA63" s="88">
        <v>396</v>
      </c>
      <c r="AB63" s="88">
        <v>401</v>
      </c>
      <c r="AC63" s="88">
        <v>403</v>
      </c>
      <c r="AD63" s="88">
        <v>465</v>
      </c>
      <c r="AE63" s="88">
        <v>451</v>
      </c>
      <c r="AF63" s="88">
        <v>375</v>
      </c>
      <c r="AG63" s="88">
        <v>370</v>
      </c>
      <c r="AH63" s="88">
        <v>322</v>
      </c>
      <c r="AI63" s="88">
        <v>363</v>
      </c>
    </row>
    <row r="64" spans="1:35" ht="17.25" customHeight="1">
      <c r="A64" s="107" t="s">
        <v>102</v>
      </c>
      <c r="B64" s="107"/>
      <c r="C64" s="108"/>
      <c r="D64" s="9">
        <v>638</v>
      </c>
      <c r="E64" s="9">
        <v>650</v>
      </c>
      <c r="F64" s="9">
        <v>658</v>
      </c>
      <c r="G64" s="9">
        <v>680</v>
      </c>
      <c r="H64" s="9">
        <v>674</v>
      </c>
      <c r="I64" s="9">
        <v>695</v>
      </c>
      <c r="J64" s="9">
        <v>718</v>
      </c>
      <c r="K64" s="9">
        <v>736</v>
      </c>
      <c r="L64" s="9">
        <v>767</v>
      </c>
      <c r="M64" s="10">
        <v>811</v>
      </c>
      <c r="N64" s="10">
        <v>827</v>
      </c>
      <c r="O64" s="10">
        <v>742</v>
      </c>
      <c r="P64" s="107">
        <v>753</v>
      </c>
      <c r="Q64" s="107">
        <v>809</v>
      </c>
      <c r="R64" s="107">
        <v>908</v>
      </c>
      <c r="S64" s="107">
        <v>918</v>
      </c>
      <c r="T64" s="107">
        <v>1011</v>
      </c>
      <c r="U64" s="19">
        <v>1050</v>
      </c>
      <c r="V64" s="19">
        <v>1109</v>
      </c>
      <c r="W64" s="107">
        <v>1149</v>
      </c>
      <c r="X64" s="329">
        <v>1168</v>
      </c>
      <c r="Y64" s="329">
        <v>1139</v>
      </c>
      <c r="Z64" s="329">
        <v>1142</v>
      </c>
      <c r="AA64" s="329">
        <v>1196</v>
      </c>
      <c r="AB64" s="329">
        <v>1228</v>
      </c>
      <c r="AC64" s="329">
        <v>1250</v>
      </c>
      <c r="AD64" s="329">
        <v>1303</v>
      </c>
      <c r="AE64" s="329">
        <v>1384</v>
      </c>
      <c r="AF64" s="329">
        <v>1411</v>
      </c>
      <c r="AG64" s="329">
        <v>1360</v>
      </c>
      <c r="AH64" s="329">
        <v>1415</v>
      </c>
      <c r="AI64" s="329">
        <v>1463</v>
      </c>
    </row>
    <row r="65" spans="1:110" ht="18.75" customHeight="1">
      <c r="A65" s="39" t="s">
        <v>103</v>
      </c>
      <c r="B65" s="39"/>
      <c r="C65" s="102"/>
      <c r="D65" s="7">
        <f t="shared" ref="D65:W65" si="14">SUM(D56:D64)</f>
        <v>13106</v>
      </c>
      <c r="E65" s="7">
        <f t="shared" si="14"/>
        <v>14727</v>
      </c>
      <c r="F65" s="7">
        <f t="shared" si="14"/>
        <v>14632</v>
      </c>
      <c r="G65" s="7">
        <f t="shared" si="14"/>
        <v>15103</v>
      </c>
      <c r="H65" s="7">
        <f t="shared" si="14"/>
        <v>14958</v>
      </c>
      <c r="I65" s="7">
        <f t="shared" si="14"/>
        <v>15227</v>
      </c>
      <c r="J65" s="7">
        <f t="shared" si="14"/>
        <v>15690</v>
      </c>
      <c r="K65" s="7">
        <f t="shared" si="14"/>
        <v>15788</v>
      </c>
      <c r="L65" s="7">
        <f t="shared" si="14"/>
        <v>17432</v>
      </c>
      <c r="M65" s="7">
        <f t="shared" si="14"/>
        <v>17693</v>
      </c>
      <c r="N65" s="7">
        <f t="shared" si="14"/>
        <v>17497</v>
      </c>
      <c r="O65" s="7">
        <f t="shared" si="14"/>
        <v>16517</v>
      </c>
      <c r="P65" s="103">
        <f t="shared" si="14"/>
        <v>16386</v>
      </c>
      <c r="Q65" s="103">
        <f t="shared" si="14"/>
        <v>16425</v>
      </c>
      <c r="R65" s="103">
        <f t="shared" si="14"/>
        <v>17189</v>
      </c>
      <c r="S65" s="103">
        <f t="shared" si="14"/>
        <v>17292</v>
      </c>
      <c r="T65" s="103">
        <f t="shared" si="14"/>
        <v>18079</v>
      </c>
      <c r="U65" s="103">
        <f t="shared" si="14"/>
        <v>18499</v>
      </c>
      <c r="V65" s="103">
        <f t="shared" si="14"/>
        <v>18855</v>
      </c>
      <c r="W65" s="103">
        <f t="shared" si="14"/>
        <v>19435</v>
      </c>
      <c r="X65" s="253">
        <f t="shared" ref="X65:AH65" si="15">SUM(X56:X64)</f>
        <v>19497</v>
      </c>
      <c r="Y65" s="253">
        <f t="shared" si="15"/>
        <v>19318</v>
      </c>
      <c r="Z65" s="253">
        <f t="shared" si="15"/>
        <v>19338</v>
      </c>
      <c r="AA65" s="253">
        <f t="shared" si="15"/>
        <v>20210</v>
      </c>
      <c r="AB65" s="253">
        <f t="shared" si="15"/>
        <v>20523</v>
      </c>
      <c r="AC65" s="253">
        <f t="shared" si="15"/>
        <v>20564</v>
      </c>
      <c r="AD65" s="253">
        <f t="shared" si="15"/>
        <v>21397</v>
      </c>
      <c r="AE65" s="253">
        <f t="shared" si="15"/>
        <v>21677</v>
      </c>
      <c r="AF65" s="253">
        <f t="shared" si="15"/>
        <v>21976</v>
      </c>
      <c r="AG65" s="253">
        <f t="shared" si="15"/>
        <v>21252</v>
      </c>
      <c r="AH65" s="253">
        <f t="shared" si="15"/>
        <v>21450</v>
      </c>
      <c r="AI65" s="253">
        <f>SUM(AI56:AI64)</f>
        <v>20273</v>
      </c>
    </row>
    <row r="66" spans="1:110" ht="13.5" customHeight="1">
      <c r="C66" s="102"/>
      <c r="D66" s="2"/>
      <c r="E66" s="2"/>
      <c r="F66" s="2"/>
      <c r="G66" s="2"/>
      <c r="H66" s="2"/>
      <c r="I66" s="2"/>
      <c r="J66" s="2"/>
      <c r="K66" s="2"/>
      <c r="L66" s="2"/>
      <c r="M66" s="2"/>
      <c r="N66" s="2"/>
      <c r="O66" s="2"/>
      <c r="U66" s="40"/>
      <c r="Y66" s="88"/>
    </row>
    <row r="67" spans="1:110" ht="16.149999999999999" customHeight="1">
      <c r="A67" s="39" t="s">
        <v>104</v>
      </c>
      <c r="C67" s="137"/>
      <c r="D67" s="2"/>
      <c r="E67" s="2"/>
      <c r="F67" s="2"/>
      <c r="G67" s="2"/>
      <c r="H67" s="2"/>
      <c r="I67" s="2"/>
      <c r="J67" s="2"/>
      <c r="K67" s="2"/>
      <c r="L67" s="2"/>
      <c r="M67" s="2"/>
      <c r="N67" s="2"/>
      <c r="O67" s="2"/>
      <c r="U67" s="40"/>
      <c r="Y67" s="88"/>
    </row>
    <row r="68" spans="1:110" ht="17.25" customHeight="1">
      <c r="A68" s="40" t="s">
        <v>105</v>
      </c>
      <c r="C68" s="102"/>
      <c r="D68" s="7">
        <v>221</v>
      </c>
      <c r="E68" s="7">
        <v>237</v>
      </c>
      <c r="F68" s="7">
        <v>274</v>
      </c>
      <c r="G68" s="7">
        <v>329</v>
      </c>
      <c r="H68" s="7">
        <v>286</v>
      </c>
      <c r="I68" s="7">
        <v>301</v>
      </c>
      <c r="J68" s="7">
        <v>321</v>
      </c>
      <c r="K68" s="7">
        <v>285</v>
      </c>
      <c r="L68" s="7">
        <v>297</v>
      </c>
      <c r="M68" s="2">
        <v>316</v>
      </c>
      <c r="N68" s="2">
        <v>358</v>
      </c>
      <c r="O68" s="2">
        <v>444</v>
      </c>
      <c r="P68" s="40">
        <v>388</v>
      </c>
      <c r="Q68" s="40">
        <v>431</v>
      </c>
      <c r="R68" s="40">
        <v>463</v>
      </c>
      <c r="S68" s="103">
        <v>447</v>
      </c>
      <c r="T68" s="103">
        <v>356</v>
      </c>
      <c r="U68" s="7">
        <v>418</v>
      </c>
      <c r="V68" s="7">
        <v>455</v>
      </c>
      <c r="W68" s="40">
        <v>387</v>
      </c>
      <c r="X68" s="88">
        <v>318</v>
      </c>
      <c r="Y68" s="88">
        <v>410</v>
      </c>
      <c r="Z68" s="88">
        <v>471</v>
      </c>
      <c r="AA68" s="88">
        <v>528</v>
      </c>
      <c r="AB68" s="88">
        <v>479</v>
      </c>
      <c r="AC68" s="88">
        <v>470</v>
      </c>
      <c r="AD68" s="88">
        <v>487</v>
      </c>
      <c r="AE68" s="88">
        <v>428</v>
      </c>
      <c r="AF68" s="88">
        <v>329</v>
      </c>
      <c r="AG68" s="88">
        <v>372</v>
      </c>
      <c r="AH68" s="88">
        <v>376</v>
      </c>
      <c r="AI68" s="88">
        <v>375</v>
      </c>
    </row>
    <row r="69" spans="1:110" ht="17.25" customHeight="1">
      <c r="A69" s="40" t="s">
        <v>101</v>
      </c>
      <c r="C69" s="102"/>
      <c r="D69" s="7">
        <v>123</v>
      </c>
      <c r="E69" s="7">
        <v>193</v>
      </c>
      <c r="F69" s="7">
        <v>183</v>
      </c>
      <c r="G69" s="7">
        <v>198</v>
      </c>
      <c r="H69" s="7">
        <v>329</v>
      </c>
      <c r="I69" s="7">
        <v>181</v>
      </c>
      <c r="J69" s="7">
        <v>125</v>
      </c>
      <c r="K69" s="7">
        <v>140</v>
      </c>
      <c r="L69" s="7">
        <v>185</v>
      </c>
      <c r="M69" s="2">
        <v>260</v>
      </c>
      <c r="N69" s="2">
        <v>368</v>
      </c>
      <c r="O69" s="2">
        <v>761</v>
      </c>
      <c r="P69" s="40">
        <v>718</v>
      </c>
      <c r="Q69" s="40">
        <v>371</v>
      </c>
      <c r="R69" s="40">
        <v>380</v>
      </c>
      <c r="S69" s="103">
        <v>182</v>
      </c>
      <c r="T69" s="103">
        <v>168</v>
      </c>
      <c r="U69" s="7">
        <v>142</v>
      </c>
      <c r="V69" s="7">
        <v>128</v>
      </c>
      <c r="W69" s="40">
        <v>148</v>
      </c>
      <c r="X69" s="88">
        <v>156</v>
      </c>
      <c r="Y69" s="88">
        <v>193</v>
      </c>
      <c r="Z69" s="88">
        <v>291</v>
      </c>
      <c r="AA69" s="88">
        <v>326</v>
      </c>
      <c r="AB69" s="88">
        <v>385</v>
      </c>
      <c r="AC69" s="88">
        <v>358</v>
      </c>
      <c r="AD69" s="88">
        <v>326</v>
      </c>
      <c r="AE69" s="88">
        <v>223</v>
      </c>
      <c r="AF69" s="88">
        <v>202</v>
      </c>
      <c r="AG69" s="88">
        <v>440</v>
      </c>
      <c r="AH69" s="88">
        <v>168</v>
      </c>
      <c r="AI69" s="88">
        <v>297</v>
      </c>
    </row>
    <row r="70" spans="1:110" ht="17.25" customHeight="1">
      <c r="A70" s="40" t="s">
        <v>109</v>
      </c>
      <c r="C70" s="102"/>
      <c r="D70" s="7">
        <v>1044</v>
      </c>
      <c r="E70" s="7">
        <v>895</v>
      </c>
      <c r="F70" s="7">
        <v>1004</v>
      </c>
      <c r="G70" s="7">
        <v>1052</v>
      </c>
      <c r="H70" s="7">
        <v>1099</v>
      </c>
      <c r="I70" s="7">
        <v>863</v>
      </c>
      <c r="J70" s="7">
        <v>718</v>
      </c>
      <c r="K70" s="7">
        <v>1034</v>
      </c>
      <c r="L70" s="7">
        <v>1340</v>
      </c>
      <c r="M70" s="2">
        <v>1015</v>
      </c>
      <c r="N70" s="2">
        <v>1144</v>
      </c>
      <c r="O70" s="2">
        <v>1235</v>
      </c>
      <c r="P70" s="40">
        <v>1176</v>
      </c>
      <c r="Q70" s="40">
        <v>806</v>
      </c>
      <c r="R70" s="40">
        <v>712</v>
      </c>
      <c r="S70" s="103">
        <v>1030</v>
      </c>
      <c r="T70" s="103">
        <v>1217</v>
      </c>
      <c r="U70" s="7">
        <v>853</v>
      </c>
      <c r="V70" s="7">
        <v>784</v>
      </c>
      <c r="W70" s="40">
        <v>1284</v>
      </c>
      <c r="X70" s="88">
        <v>1189</v>
      </c>
      <c r="Y70" s="88">
        <v>787</v>
      </c>
      <c r="Z70" s="88">
        <v>724</v>
      </c>
      <c r="AA70" s="88">
        <v>1020</v>
      </c>
      <c r="AB70" s="88">
        <v>1079</v>
      </c>
      <c r="AC70" s="88">
        <v>745</v>
      </c>
      <c r="AD70" s="88">
        <v>739</v>
      </c>
      <c r="AE70" s="88">
        <v>1270</v>
      </c>
      <c r="AF70" s="88">
        <v>1309</v>
      </c>
      <c r="AG70" s="88">
        <v>825</v>
      </c>
      <c r="AH70" s="88">
        <v>741</v>
      </c>
      <c r="AI70" s="88">
        <v>1048</v>
      </c>
    </row>
    <row r="71" spans="1:110" ht="17.25" customHeight="1">
      <c r="A71" s="121" t="s">
        <v>1028</v>
      </c>
      <c r="C71" s="102"/>
      <c r="D71" s="7" t="s">
        <v>68</v>
      </c>
      <c r="E71" s="7" t="s">
        <v>68</v>
      </c>
      <c r="F71" s="7" t="s">
        <v>68</v>
      </c>
      <c r="G71" s="7" t="s">
        <v>68</v>
      </c>
      <c r="H71" s="7" t="s">
        <v>68</v>
      </c>
      <c r="I71" s="7" t="s">
        <v>68</v>
      </c>
      <c r="J71" s="7" t="s">
        <v>68</v>
      </c>
      <c r="K71" s="7" t="s">
        <v>68</v>
      </c>
      <c r="L71" s="7" t="s">
        <v>68</v>
      </c>
      <c r="M71" s="7" t="s">
        <v>68</v>
      </c>
      <c r="N71" s="2">
        <v>516</v>
      </c>
      <c r="O71" s="2">
        <v>588</v>
      </c>
      <c r="P71" s="40">
        <v>835</v>
      </c>
      <c r="Q71" s="40">
        <v>432</v>
      </c>
      <c r="R71" s="40">
        <v>395</v>
      </c>
      <c r="S71" s="103">
        <v>397</v>
      </c>
      <c r="T71" s="103">
        <v>395</v>
      </c>
      <c r="U71" s="2">
        <v>394</v>
      </c>
      <c r="V71" s="2">
        <v>9</v>
      </c>
      <c r="W71" s="40">
        <v>271</v>
      </c>
      <c r="X71" s="88">
        <v>158</v>
      </c>
      <c r="Y71" s="88">
        <v>131</v>
      </c>
      <c r="Z71" s="88">
        <v>119</v>
      </c>
      <c r="AA71" s="253" t="s">
        <v>68</v>
      </c>
      <c r="AB71" s="253" t="s">
        <v>68</v>
      </c>
      <c r="AC71" s="253" t="s">
        <v>68</v>
      </c>
      <c r="AD71" s="253" t="s">
        <v>68</v>
      </c>
      <c r="AE71" s="253" t="s">
        <v>68</v>
      </c>
      <c r="AF71" s="253" t="s">
        <v>68</v>
      </c>
      <c r="AG71" s="253" t="s">
        <v>68</v>
      </c>
      <c r="AH71" s="253" t="s">
        <v>68</v>
      </c>
      <c r="AI71" s="253" t="s">
        <v>68</v>
      </c>
    </row>
    <row r="72" spans="1:110" ht="17.25" customHeight="1">
      <c r="A72" s="122" t="s">
        <v>908</v>
      </c>
      <c r="B72" s="107"/>
      <c r="C72" s="108"/>
      <c r="D72" s="19">
        <v>207</v>
      </c>
      <c r="E72" s="19">
        <v>677</v>
      </c>
      <c r="F72" s="19">
        <v>811</v>
      </c>
      <c r="G72" s="19">
        <v>157</v>
      </c>
      <c r="H72" s="19">
        <v>1067</v>
      </c>
      <c r="I72" s="19">
        <v>879</v>
      </c>
      <c r="J72" s="19">
        <v>815</v>
      </c>
      <c r="K72" s="19">
        <v>427</v>
      </c>
      <c r="L72" s="19">
        <v>2237</v>
      </c>
      <c r="M72" s="10">
        <v>1247</v>
      </c>
      <c r="N72" s="10">
        <v>663</v>
      </c>
      <c r="O72" s="10">
        <v>733</v>
      </c>
      <c r="P72" s="107">
        <v>2206</v>
      </c>
      <c r="Q72" s="107">
        <v>1008</v>
      </c>
      <c r="R72" s="107">
        <v>420</v>
      </c>
      <c r="S72" s="111">
        <v>493</v>
      </c>
      <c r="T72" s="111">
        <v>1103</v>
      </c>
      <c r="U72" s="19">
        <v>300</v>
      </c>
      <c r="V72" s="19">
        <v>971</v>
      </c>
      <c r="W72" s="107">
        <v>285</v>
      </c>
      <c r="X72" s="329">
        <v>1171</v>
      </c>
      <c r="Y72" s="329">
        <v>680</v>
      </c>
      <c r="Z72" s="329">
        <v>566</v>
      </c>
      <c r="AA72" s="329">
        <v>731</v>
      </c>
      <c r="AB72" s="329">
        <v>1574</v>
      </c>
      <c r="AC72" s="329">
        <v>404</v>
      </c>
      <c r="AD72" s="329">
        <v>1117</v>
      </c>
      <c r="AE72" s="329">
        <v>963</v>
      </c>
      <c r="AF72" s="329">
        <v>1719</v>
      </c>
      <c r="AG72" s="329">
        <v>1028</v>
      </c>
      <c r="AH72" s="329">
        <v>1095</v>
      </c>
      <c r="AI72" s="329">
        <v>1254</v>
      </c>
    </row>
    <row r="73" spans="1:110" ht="17.25" customHeight="1">
      <c r="A73" s="40" t="s">
        <v>110</v>
      </c>
      <c r="C73" s="102"/>
      <c r="D73" s="7">
        <f t="shared" ref="D73:W73" si="16">SUM(D71:D72)</f>
        <v>207</v>
      </c>
      <c r="E73" s="7">
        <f t="shared" si="16"/>
        <v>677</v>
      </c>
      <c r="F73" s="7">
        <f t="shared" si="16"/>
        <v>811</v>
      </c>
      <c r="G73" s="7">
        <f t="shared" si="16"/>
        <v>157</v>
      </c>
      <c r="H73" s="7">
        <f t="shared" si="16"/>
        <v>1067</v>
      </c>
      <c r="I73" s="7">
        <f t="shared" si="16"/>
        <v>879</v>
      </c>
      <c r="J73" s="7">
        <f t="shared" si="16"/>
        <v>815</v>
      </c>
      <c r="K73" s="7">
        <f t="shared" si="16"/>
        <v>427</v>
      </c>
      <c r="L73" s="7">
        <f t="shared" si="16"/>
        <v>2237</v>
      </c>
      <c r="M73" s="2">
        <f t="shared" si="16"/>
        <v>1247</v>
      </c>
      <c r="N73" s="2">
        <f t="shared" si="16"/>
        <v>1179</v>
      </c>
      <c r="O73" s="2">
        <f t="shared" si="16"/>
        <v>1321</v>
      </c>
      <c r="P73" s="40">
        <f t="shared" si="16"/>
        <v>3041</v>
      </c>
      <c r="Q73" s="40">
        <f t="shared" si="16"/>
        <v>1440</v>
      </c>
      <c r="R73" s="40">
        <f t="shared" si="16"/>
        <v>815</v>
      </c>
      <c r="S73" s="40">
        <f t="shared" si="16"/>
        <v>890</v>
      </c>
      <c r="T73" s="40">
        <f t="shared" si="16"/>
        <v>1498</v>
      </c>
      <c r="U73" s="40">
        <f t="shared" si="16"/>
        <v>694</v>
      </c>
      <c r="V73" s="40">
        <f t="shared" si="16"/>
        <v>980</v>
      </c>
      <c r="W73" s="40">
        <f t="shared" si="16"/>
        <v>556</v>
      </c>
      <c r="X73" s="88">
        <f t="shared" ref="X73:AH73" si="17">SUM(X71:X72)</f>
        <v>1329</v>
      </c>
      <c r="Y73" s="88">
        <f t="shared" si="17"/>
        <v>811</v>
      </c>
      <c r="Z73" s="88">
        <f t="shared" si="17"/>
        <v>685</v>
      </c>
      <c r="AA73" s="88">
        <f t="shared" si="17"/>
        <v>731</v>
      </c>
      <c r="AB73" s="88">
        <f t="shared" si="17"/>
        <v>1574</v>
      </c>
      <c r="AC73" s="88">
        <f t="shared" si="17"/>
        <v>404</v>
      </c>
      <c r="AD73" s="88">
        <f t="shared" si="17"/>
        <v>1117</v>
      </c>
      <c r="AE73" s="88">
        <f t="shared" si="17"/>
        <v>963</v>
      </c>
      <c r="AF73" s="88">
        <f t="shared" si="17"/>
        <v>1719</v>
      </c>
      <c r="AG73" s="88">
        <f t="shared" si="17"/>
        <v>1028</v>
      </c>
      <c r="AH73" s="88">
        <f t="shared" si="17"/>
        <v>1095</v>
      </c>
      <c r="AI73" s="88">
        <f>SUM(AI71:AI72)</f>
        <v>1254</v>
      </c>
    </row>
    <row r="74" spans="1:110" ht="17.25" customHeight="1">
      <c r="A74" s="40" t="s">
        <v>111</v>
      </c>
      <c r="C74" s="102"/>
      <c r="D74" s="7"/>
      <c r="E74" s="7"/>
      <c r="F74" s="7"/>
      <c r="G74" s="7"/>
      <c r="H74" s="7"/>
      <c r="I74" s="7"/>
      <c r="J74" s="7"/>
      <c r="K74" s="7"/>
      <c r="L74" s="7"/>
      <c r="M74" s="2"/>
      <c r="N74" s="2"/>
      <c r="O74" s="2"/>
      <c r="U74" s="40"/>
      <c r="W74" s="40">
        <v>154</v>
      </c>
      <c r="X74" s="88">
        <v>128</v>
      </c>
      <c r="Y74" s="323" t="s">
        <v>68</v>
      </c>
      <c r="Z74" s="253" t="s">
        <v>68</v>
      </c>
      <c r="AA74" s="88">
        <v>183</v>
      </c>
      <c r="AB74" s="253" t="s">
        <v>68</v>
      </c>
      <c r="AC74" s="253" t="s">
        <v>68</v>
      </c>
      <c r="AD74" s="253" t="s">
        <v>68</v>
      </c>
      <c r="AE74" s="253" t="s">
        <v>68</v>
      </c>
      <c r="AF74" s="253" t="s">
        <v>68</v>
      </c>
      <c r="AG74" s="253">
        <v>57</v>
      </c>
      <c r="AH74" s="253" t="s">
        <v>68</v>
      </c>
      <c r="AI74" s="253">
        <v>1173</v>
      </c>
    </row>
    <row r="75" spans="1:110" ht="18.75" customHeight="1">
      <c r="A75" s="39" t="s">
        <v>112</v>
      </c>
      <c r="B75" s="39"/>
      <c r="C75" s="102"/>
      <c r="D75" s="7">
        <f t="shared" ref="D75:N75" si="18">SUM(D68:D70)+D73</f>
        <v>1595</v>
      </c>
      <c r="E75" s="7">
        <f t="shared" si="18"/>
        <v>2002</v>
      </c>
      <c r="F75" s="7">
        <f t="shared" si="18"/>
        <v>2272</v>
      </c>
      <c r="G75" s="7">
        <f t="shared" si="18"/>
        <v>1736</v>
      </c>
      <c r="H75" s="7">
        <f t="shared" si="18"/>
        <v>2781</v>
      </c>
      <c r="I75" s="7">
        <f t="shared" si="18"/>
        <v>2224</v>
      </c>
      <c r="J75" s="7">
        <f t="shared" si="18"/>
        <v>1979</v>
      </c>
      <c r="K75" s="7">
        <f t="shared" si="18"/>
        <v>1886</v>
      </c>
      <c r="L75" s="7">
        <f t="shared" si="18"/>
        <v>4059</v>
      </c>
      <c r="M75" s="7">
        <f t="shared" si="18"/>
        <v>2838</v>
      </c>
      <c r="N75" s="7">
        <f t="shared" si="18"/>
        <v>3049</v>
      </c>
      <c r="O75" s="7">
        <f t="shared" ref="O75:V75" si="19">SUM(O68:O70)+O72+O71</f>
        <v>3761</v>
      </c>
      <c r="P75" s="103">
        <f t="shared" si="19"/>
        <v>5323</v>
      </c>
      <c r="Q75" s="103">
        <f t="shared" si="19"/>
        <v>3048</v>
      </c>
      <c r="R75" s="103">
        <f t="shared" si="19"/>
        <v>2370</v>
      </c>
      <c r="S75" s="103">
        <f t="shared" si="19"/>
        <v>2549</v>
      </c>
      <c r="T75" s="103">
        <f t="shared" si="19"/>
        <v>3239</v>
      </c>
      <c r="U75" s="103">
        <f t="shared" si="19"/>
        <v>2107</v>
      </c>
      <c r="V75" s="103">
        <f t="shared" si="19"/>
        <v>2347</v>
      </c>
      <c r="W75" s="103">
        <f>SUM(W68:W70)+W72+W71+W74</f>
        <v>2529</v>
      </c>
      <c r="X75" s="253">
        <f>SUM(X68:X70)+X72+X71+X74</f>
        <v>3120</v>
      </c>
      <c r="Y75" s="253">
        <f>SUM(Y68:Y70)+Y72+Y71</f>
        <v>2201</v>
      </c>
      <c r="Z75" s="253">
        <f>SUM(Z68:Z70)+Z72+Z71</f>
        <v>2171</v>
      </c>
      <c r="AA75" s="253">
        <f>SUM(AA68:AA70)+AA72+AA74</f>
        <v>2788</v>
      </c>
      <c r="AB75" s="253">
        <f>SUM(AB68:AB70)+AB72</f>
        <v>3517</v>
      </c>
      <c r="AC75" s="253">
        <f>SUM(AC68:AC70)+AC72</f>
        <v>1977</v>
      </c>
      <c r="AD75" s="253">
        <f>SUM(AD68:AD70)+AD72</f>
        <v>2669</v>
      </c>
      <c r="AE75" s="253">
        <f>SUM(AE68:AE70)+AE72</f>
        <v>2884</v>
      </c>
      <c r="AF75" s="253">
        <f>SUM(AF68:AF70)+AF72</f>
        <v>3559</v>
      </c>
      <c r="AG75" s="253">
        <f>SUM(AG68:AG70)+AG72+AG74</f>
        <v>2722</v>
      </c>
      <c r="AH75" s="253">
        <f>SUM(AH68:AH70)+AH72</f>
        <v>2380</v>
      </c>
      <c r="AI75" s="253">
        <f>SUM(AI68:AI70)+AI72+AI74</f>
        <v>4147</v>
      </c>
    </row>
    <row r="76" spans="1:110" ht="10.15" customHeight="1">
      <c r="C76" s="102"/>
      <c r="D76" s="2"/>
      <c r="E76" s="2"/>
      <c r="F76" s="2"/>
      <c r="G76" s="2"/>
      <c r="H76" s="2"/>
      <c r="I76" s="2"/>
      <c r="J76" s="2"/>
      <c r="K76" s="2"/>
      <c r="L76" s="2"/>
      <c r="M76" s="2"/>
      <c r="N76" s="2"/>
      <c r="O76" s="2"/>
      <c r="U76" s="40"/>
      <c r="Y76" s="88"/>
    </row>
    <row r="77" spans="1:110" s="44" customFormat="1" ht="24.75" customHeight="1" thickBot="1">
      <c r="A77" s="135" t="s">
        <v>113</v>
      </c>
      <c r="B77" s="138"/>
      <c r="C77" s="138"/>
      <c r="D77" s="17">
        <f t="shared" ref="D77:AI77" si="20">D65+D75</f>
        <v>14701</v>
      </c>
      <c r="E77" s="17">
        <f t="shared" si="20"/>
        <v>16729</v>
      </c>
      <c r="F77" s="17">
        <f t="shared" si="20"/>
        <v>16904</v>
      </c>
      <c r="G77" s="17">
        <f t="shared" si="20"/>
        <v>16839</v>
      </c>
      <c r="H77" s="17">
        <f t="shared" si="20"/>
        <v>17739</v>
      </c>
      <c r="I77" s="17">
        <f t="shared" si="20"/>
        <v>17451</v>
      </c>
      <c r="J77" s="17">
        <f t="shared" si="20"/>
        <v>17669</v>
      </c>
      <c r="K77" s="17">
        <f t="shared" si="20"/>
        <v>17674</v>
      </c>
      <c r="L77" s="17">
        <f t="shared" si="20"/>
        <v>21491</v>
      </c>
      <c r="M77" s="17">
        <f t="shared" si="20"/>
        <v>20531</v>
      </c>
      <c r="N77" s="17">
        <f t="shared" si="20"/>
        <v>20546</v>
      </c>
      <c r="O77" s="17">
        <f t="shared" si="20"/>
        <v>20278</v>
      </c>
      <c r="P77" s="136">
        <f t="shared" si="20"/>
        <v>21709</v>
      </c>
      <c r="Q77" s="136">
        <f t="shared" si="20"/>
        <v>19473</v>
      </c>
      <c r="R77" s="136">
        <f t="shared" si="20"/>
        <v>19559</v>
      </c>
      <c r="S77" s="136">
        <f t="shared" si="20"/>
        <v>19841</v>
      </c>
      <c r="T77" s="136">
        <f t="shared" si="20"/>
        <v>21318</v>
      </c>
      <c r="U77" s="136">
        <f t="shared" si="20"/>
        <v>20606</v>
      </c>
      <c r="V77" s="136">
        <f t="shared" si="20"/>
        <v>21202</v>
      </c>
      <c r="W77" s="136">
        <f t="shared" si="20"/>
        <v>21964</v>
      </c>
      <c r="X77" s="332">
        <f t="shared" si="20"/>
        <v>22617</v>
      </c>
      <c r="Y77" s="332">
        <f t="shared" si="20"/>
        <v>21519</v>
      </c>
      <c r="Z77" s="332">
        <f t="shared" si="20"/>
        <v>21509</v>
      </c>
      <c r="AA77" s="332">
        <f t="shared" si="20"/>
        <v>22998</v>
      </c>
      <c r="AB77" s="332">
        <f t="shared" si="20"/>
        <v>24040</v>
      </c>
      <c r="AC77" s="332">
        <f t="shared" si="20"/>
        <v>22541</v>
      </c>
      <c r="AD77" s="332">
        <f t="shared" si="20"/>
        <v>24066</v>
      </c>
      <c r="AE77" s="332">
        <f t="shared" si="20"/>
        <v>24561</v>
      </c>
      <c r="AF77" s="332">
        <f t="shared" si="20"/>
        <v>25535</v>
      </c>
      <c r="AG77" s="332">
        <f t="shared" si="20"/>
        <v>23974</v>
      </c>
      <c r="AH77" s="332">
        <f t="shared" si="20"/>
        <v>23830</v>
      </c>
      <c r="AI77" s="332">
        <f t="shared" si="20"/>
        <v>24420</v>
      </c>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c r="BW77" s="91"/>
      <c r="BX77" s="91"/>
      <c r="BY77" s="91"/>
      <c r="BZ77" s="91"/>
      <c r="CA77" s="91"/>
      <c r="CB77" s="91"/>
      <c r="CC77" s="91"/>
      <c r="CD77" s="91"/>
      <c r="CE77" s="91"/>
      <c r="CF77" s="91"/>
      <c r="CG77" s="91"/>
      <c r="CH77" s="91"/>
      <c r="CI77" s="91"/>
      <c r="CJ77" s="91"/>
      <c r="CK77" s="91"/>
      <c r="CL77" s="91"/>
      <c r="CM77" s="91"/>
      <c r="CN77" s="91"/>
      <c r="CO77" s="91"/>
      <c r="CP77" s="91"/>
      <c r="CQ77" s="91"/>
      <c r="CR77" s="91"/>
      <c r="CS77" s="91"/>
      <c r="CT77" s="91"/>
      <c r="CU77" s="91"/>
      <c r="CV77" s="91"/>
      <c r="CW77" s="91"/>
      <c r="CX77" s="91"/>
      <c r="CY77" s="91"/>
      <c r="CZ77" s="91"/>
      <c r="DA77" s="91"/>
      <c r="DB77" s="91"/>
      <c r="DC77" s="91"/>
      <c r="DD77" s="91"/>
      <c r="DE77" s="91"/>
      <c r="DF77" s="91"/>
    </row>
    <row r="78" spans="1:110" ht="10.15" customHeight="1" thickTop="1">
      <c r="C78" s="102"/>
      <c r="D78" s="2"/>
      <c r="E78" s="2"/>
      <c r="F78" s="2"/>
      <c r="G78" s="2"/>
      <c r="H78" s="2"/>
      <c r="I78" s="2"/>
      <c r="J78" s="2"/>
      <c r="K78" s="2"/>
      <c r="L78" s="2"/>
      <c r="M78" s="2"/>
      <c r="N78" s="2"/>
      <c r="O78" s="2"/>
      <c r="U78" s="40"/>
      <c r="V78" s="39"/>
      <c r="Y78" s="88"/>
    </row>
    <row r="79" spans="1:110" ht="16.149999999999999" customHeight="1">
      <c r="A79" s="39" t="s">
        <v>114</v>
      </c>
      <c r="B79" s="18"/>
      <c r="C79" s="139"/>
      <c r="D79" s="2"/>
      <c r="E79" s="2"/>
      <c r="F79" s="2"/>
      <c r="G79" s="2"/>
      <c r="H79" s="2"/>
      <c r="I79" s="2"/>
      <c r="J79" s="2"/>
      <c r="K79" s="2"/>
      <c r="L79" s="2"/>
      <c r="M79" s="2"/>
      <c r="N79" s="2"/>
      <c r="O79" s="2"/>
      <c r="U79" s="40"/>
      <c r="V79" s="39"/>
      <c r="Y79" s="88"/>
    </row>
    <row r="80" spans="1:110" ht="16.149999999999999" customHeight="1">
      <c r="A80" s="39" t="s">
        <v>115</v>
      </c>
      <c r="C80" s="102"/>
      <c r="D80" s="2"/>
      <c r="E80" s="2"/>
      <c r="F80" s="2"/>
      <c r="G80" s="2"/>
      <c r="H80" s="2"/>
      <c r="I80" s="2"/>
      <c r="J80" s="2"/>
      <c r="K80" s="2"/>
      <c r="L80" s="2"/>
      <c r="M80" s="2"/>
      <c r="N80" s="2"/>
      <c r="O80" s="2"/>
      <c r="U80" s="40"/>
      <c r="V80" s="39"/>
      <c r="Y80" s="88"/>
    </row>
    <row r="81" spans="1:110" ht="17.25" customHeight="1">
      <c r="A81" s="40" t="s">
        <v>116</v>
      </c>
      <c r="C81" s="102"/>
      <c r="D81" s="7">
        <v>2997</v>
      </c>
      <c r="E81" s="7">
        <v>3001</v>
      </c>
      <c r="F81" s="7">
        <v>3003</v>
      </c>
      <c r="G81" s="7">
        <v>3023</v>
      </c>
      <c r="H81" s="7">
        <v>3034</v>
      </c>
      <c r="I81" s="7">
        <v>3037</v>
      </c>
      <c r="J81" s="7">
        <v>3039</v>
      </c>
      <c r="K81" s="7">
        <v>3040</v>
      </c>
      <c r="L81" s="7">
        <v>3042</v>
      </c>
      <c r="M81" s="2">
        <v>3042</v>
      </c>
      <c r="N81" s="2">
        <v>3043</v>
      </c>
      <c r="O81" s="2">
        <v>3044</v>
      </c>
      <c r="P81" s="40">
        <v>3045</v>
      </c>
      <c r="Q81" s="40">
        <v>3046</v>
      </c>
      <c r="R81" s="40">
        <v>3046</v>
      </c>
      <c r="S81" s="103">
        <v>3046</v>
      </c>
      <c r="T81" s="103">
        <v>3046</v>
      </c>
      <c r="U81" s="7">
        <v>3046</v>
      </c>
      <c r="V81" s="7">
        <v>3046</v>
      </c>
      <c r="W81" s="40">
        <v>3046</v>
      </c>
      <c r="X81" s="88">
        <v>3046</v>
      </c>
      <c r="Y81" s="88">
        <v>3046</v>
      </c>
      <c r="Z81" s="88">
        <v>3046</v>
      </c>
      <c r="AA81" s="88">
        <v>3046</v>
      </c>
      <c r="AB81" s="88">
        <v>3046</v>
      </c>
      <c r="AC81" s="88">
        <v>3046</v>
      </c>
      <c r="AD81" s="88">
        <v>3046</v>
      </c>
      <c r="AE81" s="88">
        <v>3046</v>
      </c>
      <c r="AF81" s="88">
        <v>3046</v>
      </c>
      <c r="AG81" s="88">
        <v>3046</v>
      </c>
      <c r="AH81" s="88">
        <v>3046</v>
      </c>
      <c r="AI81" s="88">
        <v>3046</v>
      </c>
    </row>
    <row r="82" spans="1:110" ht="17.25" customHeight="1">
      <c r="A82" s="40" t="s">
        <v>117</v>
      </c>
      <c r="C82" s="102"/>
      <c r="D82" s="7">
        <v>72</v>
      </c>
      <c r="E82" s="7">
        <v>74</v>
      </c>
      <c r="F82" s="7">
        <v>72</v>
      </c>
      <c r="G82" s="7">
        <v>73</v>
      </c>
      <c r="H82" s="7">
        <v>74</v>
      </c>
      <c r="I82" s="7">
        <v>78</v>
      </c>
      <c r="J82" s="7">
        <v>78</v>
      </c>
      <c r="K82" s="7">
        <v>78</v>
      </c>
      <c r="L82" s="7">
        <v>73</v>
      </c>
      <c r="M82" s="2">
        <v>73</v>
      </c>
      <c r="N82" s="2">
        <v>73</v>
      </c>
      <c r="O82" s="2">
        <v>73</v>
      </c>
      <c r="P82" s="40">
        <v>73</v>
      </c>
      <c r="Q82" s="40">
        <v>73</v>
      </c>
      <c r="R82" s="40">
        <v>73</v>
      </c>
      <c r="S82" s="103">
        <v>73</v>
      </c>
      <c r="T82" s="103">
        <v>73</v>
      </c>
      <c r="U82" s="7">
        <v>73</v>
      </c>
      <c r="V82" s="7">
        <v>73</v>
      </c>
      <c r="W82" s="40">
        <v>73</v>
      </c>
      <c r="X82" s="88">
        <v>73</v>
      </c>
      <c r="Y82" s="88">
        <v>73</v>
      </c>
      <c r="Z82" s="88">
        <v>73</v>
      </c>
      <c r="AA82" s="88">
        <v>73</v>
      </c>
      <c r="AB82" s="88">
        <v>73</v>
      </c>
      <c r="AC82" s="88">
        <v>73</v>
      </c>
      <c r="AD82" s="88">
        <v>73</v>
      </c>
      <c r="AE82" s="88">
        <v>73</v>
      </c>
      <c r="AF82" s="88">
        <v>73</v>
      </c>
      <c r="AG82" s="88">
        <v>73</v>
      </c>
      <c r="AH82" s="88">
        <v>73</v>
      </c>
      <c r="AI82" s="88">
        <v>73</v>
      </c>
    </row>
    <row r="83" spans="1:110" ht="17.25" customHeight="1">
      <c r="A83" s="40" t="s">
        <v>118</v>
      </c>
      <c r="C83" s="102"/>
      <c r="D83" s="7">
        <v>3574</v>
      </c>
      <c r="E83" s="7">
        <v>3815</v>
      </c>
      <c r="F83" s="7">
        <v>3982</v>
      </c>
      <c r="G83" s="7">
        <v>4330</v>
      </c>
      <c r="H83" s="7">
        <v>3673</v>
      </c>
      <c r="I83" s="7">
        <v>3917</v>
      </c>
      <c r="J83" s="7">
        <v>4356</v>
      </c>
      <c r="K83" s="7">
        <v>4526</v>
      </c>
      <c r="L83" s="7">
        <v>4933</v>
      </c>
      <c r="M83" s="2">
        <v>3970</v>
      </c>
      <c r="N83" s="2">
        <v>4263</v>
      </c>
      <c r="O83" s="2">
        <v>4312</v>
      </c>
      <c r="P83" s="40">
        <v>4512</v>
      </c>
      <c r="Q83" s="40">
        <v>4009</v>
      </c>
      <c r="R83" s="40">
        <v>4281</v>
      </c>
      <c r="S83" s="103">
        <v>4762</v>
      </c>
      <c r="T83" s="103">
        <v>4719</v>
      </c>
      <c r="U83" s="7">
        <v>5100</v>
      </c>
      <c r="V83" s="7">
        <v>5155</v>
      </c>
      <c r="W83" s="7">
        <v>5448</v>
      </c>
      <c r="X83" s="323">
        <v>5274</v>
      </c>
      <c r="Y83" s="323">
        <v>5721</v>
      </c>
      <c r="Z83" s="323">
        <v>5754</v>
      </c>
      <c r="AA83" s="323">
        <v>6318</v>
      </c>
      <c r="AB83" s="323">
        <v>7021</v>
      </c>
      <c r="AC83" s="323">
        <v>6177</v>
      </c>
      <c r="AD83" s="323">
        <v>6443</v>
      </c>
      <c r="AE83" s="323">
        <v>7020</v>
      </c>
      <c r="AF83" s="323">
        <v>7477</v>
      </c>
      <c r="AG83" s="323">
        <v>6574</v>
      </c>
      <c r="AH83" s="323">
        <v>6538</v>
      </c>
      <c r="AI83" s="323">
        <v>6851</v>
      </c>
    </row>
    <row r="84" spans="1:110" ht="17.25" customHeight="1">
      <c r="A84" s="107" t="s">
        <v>119</v>
      </c>
      <c r="B84" s="107"/>
      <c r="C84" s="108"/>
      <c r="D84" s="19">
        <v>-376</v>
      </c>
      <c r="E84" s="19">
        <v>10</v>
      </c>
      <c r="F84" s="19">
        <v>-34</v>
      </c>
      <c r="G84" s="19">
        <v>482</v>
      </c>
      <c r="H84" s="19">
        <v>542</v>
      </c>
      <c r="I84" s="19">
        <v>704</v>
      </c>
      <c r="J84" s="19">
        <v>746</v>
      </c>
      <c r="K84" s="19">
        <v>715</v>
      </c>
      <c r="L84" s="19">
        <v>407</v>
      </c>
      <c r="M84" s="10">
        <v>82</v>
      </c>
      <c r="N84" s="10">
        <v>200</v>
      </c>
      <c r="O84" s="10">
        <v>525</v>
      </c>
      <c r="P84" s="107">
        <v>661</v>
      </c>
      <c r="Q84" s="107">
        <v>348</v>
      </c>
      <c r="R84" s="107">
        <v>496</v>
      </c>
      <c r="S84" s="111">
        <v>153</v>
      </c>
      <c r="T84" s="111">
        <v>121</v>
      </c>
      <c r="U84" s="19">
        <v>-59</v>
      </c>
      <c r="V84" s="19">
        <v>-35</v>
      </c>
      <c r="W84" s="19">
        <v>-357</v>
      </c>
      <c r="X84" s="236">
        <v>-134</v>
      </c>
      <c r="Y84" s="236">
        <v>-17</v>
      </c>
      <c r="Z84" s="236">
        <v>57</v>
      </c>
      <c r="AA84" s="236">
        <v>195</v>
      </c>
      <c r="AB84" s="236">
        <v>62</v>
      </c>
      <c r="AC84" s="236">
        <v>30</v>
      </c>
      <c r="AD84" s="236">
        <v>-39</v>
      </c>
      <c r="AE84" s="236">
        <v>-99</v>
      </c>
      <c r="AF84" s="236">
        <v>-93</v>
      </c>
      <c r="AG84" s="236">
        <v>-22</v>
      </c>
      <c r="AH84" s="236">
        <v>-56</v>
      </c>
      <c r="AI84" s="236">
        <v>54</v>
      </c>
    </row>
    <row r="85" spans="1:110" s="39" customFormat="1" ht="18.75" customHeight="1">
      <c r="A85" s="39" t="s">
        <v>120</v>
      </c>
      <c r="C85" s="102"/>
      <c r="D85" s="7">
        <f t="shared" ref="D85:W85" si="21">SUM(D81:D84)</f>
        <v>6267</v>
      </c>
      <c r="E85" s="7">
        <f t="shared" si="21"/>
        <v>6900</v>
      </c>
      <c r="F85" s="7">
        <f t="shared" si="21"/>
        <v>7023</v>
      </c>
      <c r="G85" s="7">
        <f t="shared" si="21"/>
        <v>7908</v>
      </c>
      <c r="H85" s="7">
        <f t="shared" si="21"/>
        <v>7323</v>
      </c>
      <c r="I85" s="7">
        <f t="shared" si="21"/>
        <v>7736</v>
      </c>
      <c r="J85" s="7">
        <f t="shared" si="21"/>
        <v>8219</v>
      </c>
      <c r="K85" s="7">
        <f t="shared" si="21"/>
        <v>8359</v>
      </c>
      <c r="L85" s="7">
        <f t="shared" si="21"/>
        <v>8455</v>
      </c>
      <c r="M85" s="7">
        <f t="shared" si="21"/>
        <v>7167</v>
      </c>
      <c r="N85" s="7">
        <f t="shared" si="21"/>
        <v>7579</v>
      </c>
      <c r="O85" s="7">
        <f t="shared" si="21"/>
        <v>7954</v>
      </c>
      <c r="P85" s="103">
        <f t="shared" si="21"/>
        <v>8291</v>
      </c>
      <c r="Q85" s="103">
        <f t="shared" si="21"/>
        <v>7476</v>
      </c>
      <c r="R85" s="103">
        <f t="shared" si="21"/>
        <v>7896</v>
      </c>
      <c r="S85" s="103">
        <f t="shared" si="21"/>
        <v>8034</v>
      </c>
      <c r="T85" s="103">
        <f t="shared" si="21"/>
        <v>7959</v>
      </c>
      <c r="U85" s="103">
        <f t="shared" si="21"/>
        <v>8160</v>
      </c>
      <c r="V85" s="103">
        <f t="shared" si="21"/>
        <v>8239</v>
      </c>
      <c r="W85" s="103">
        <f t="shared" si="21"/>
        <v>8210</v>
      </c>
      <c r="X85" s="253">
        <f t="shared" ref="X85:AH85" si="22">SUM(X81:X84)</f>
        <v>8259</v>
      </c>
      <c r="Y85" s="253">
        <f t="shared" si="22"/>
        <v>8823</v>
      </c>
      <c r="Z85" s="253">
        <f t="shared" si="22"/>
        <v>8930</v>
      </c>
      <c r="AA85" s="253">
        <f t="shared" si="22"/>
        <v>9632</v>
      </c>
      <c r="AB85" s="253">
        <f t="shared" si="22"/>
        <v>10202</v>
      </c>
      <c r="AC85" s="253">
        <f t="shared" si="22"/>
        <v>9326</v>
      </c>
      <c r="AD85" s="253">
        <f t="shared" si="22"/>
        <v>9523</v>
      </c>
      <c r="AE85" s="253">
        <f t="shared" si="22"/>
        <v>10040</v>
      </c>
      <c r="AF85" s="253">
        <f t="shared" si="22"/>
        <v>10503</v>
      </c>
      <c r="AG85" s="253">
        <f t="shared" si="22"/>
        <v>9671</v>
      </c>
      <c r="AH85" s="253">
        <f t="shared" si="22"/>
        <v>9601</v>
      </c>
      <c r="AI85" s="253">
        <f>SUM(AI81:AI84)</f>
        <v>10024</v>
      </c>
      <c r="AJ85" s="88"/>
      <c r="AK85" s="88"/>
      <c r="AL85" s="88"/>
      <c r="AM85" s="88"/>
      <c r="AN85" s="88"/>
      <c r="AO85" s="88"/>
      <c r="AP85" s="88"/>
      <c r="AQ85" s="88"/>
      <c r="AR85" s="88"/>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row>
    <row r="86" spans="1:110" s="39" customFormat="1" ht="17.25" customHeight="1">
      <c r="A86" s="140" t="s">
        <v>65</v>
      </c>
      <c r="B86" s="140"/>
      <c r="C86" s="108"/>
      <c r="D86" s="10">
        <v>231</v>
      </c>
      <c r="E86" s="10">
        <v>236</v>
      </c>
      <c r="F86" s="10">
        <v>223</v>
      </c>
      <c r="G86" s="10">
        <v>253</v>
      </c>
      <c r="H86" s="10">
        <v>271</v>
      </c>
      <c r="I86" s="10">
        <v>278</v>
      </c>
      <c r="J86" s="10">
        <v>274</v>
      </c>
      <c r="K86" s="10">
        <v>292</v>
      </c>
      <c r="L86" s="10">
        <v>948</v>
      </c>
      <c r="M86" s="10">
        <v>925</v>
      </c>
      <c r="N86" s="10">
        <v>478</v>
      </c>
      <c r="O86" s="10">
        <v>457</v>
      </c>
      <c r="P86" s="107">
        <v>438</v>
      </c>
      <c r="Q86" s="107">
        <v>427</v>
      </c>
      <c r="R86" s="107">
        <v>432</v>
      </c>
      <c r="S86" s="111">
        <v>457</v>
      </c>
      <c r="T86" s="111">
        <v>506</v>
      </c>
      <c r="U86" s="111">
        <v>502</v>
      </c>
      <c r="V86" s="111">
        <v>497</v>
      </c>
      <c r="W86" s="107">
        <v>532</v>
      </c>
      <c r="X86" s="329">
        <v>605</v>
      </c>
      <c r="Y86" s="329">
        <v>581</v>
      </c>
      <c r="Z86" s="329">
        <v>490</v>
      </c>
      <c r="AA86" s="329">
        <v>529</v>
      </c>
      <c r="AB86" s="329">
        <v>561</v>
      </c>
      <c r="AC86" s="329">
        <v>540</v>
      </c>
      <c r="AD86" s="329">
        <v>552</v>
      </c>
      <c r="AE86" s="329">
        <v>603</v>
      </c>
      <c r="AF86" s="329">
        <v>667</v>
      </c>
      <c r="AG86" s="329">
        <v>614</v>
      </c>
      <c r="AH86" s="329">
        <v>620</v>
      </c>
      <c r="AI86" s="329">
        <v>638</v>
      </c>
      <c r="AJ86" s="88"/>
      <c r="AK86" s="88"/>
      <c r="AL86" s="88"/>
      <c r="AM86" s="88"/>
      <c r="AN86" s="88"/>
      <c r="AO86" s="88"/>
      <c r="AP86" s="88"/>
      <c r="AQ86" s="88"/>
      <c r="AR86" s="88"/>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row>
    <row r="87" spans="1:110" s="39" customFormat="1" ht="18.75" customHeight="1">
      <c r="A87" s="39" t="s">
        <v>121</v>
      </c>
      <c r="C87" s="102"/>
      <c r="D87" s="7">
        <f t="shared" ref="D87:AH87" si="23">D85+D86</f>
        <v>6498</v>
      </c>
      <c r="E87" s="7">
        <f t="shared" si="23"/>
        <v>7136</v>
      </c>
      <c r="F87" s="7">
        <f t="shared" si="23"/>
        <v>7246</v>
      </c>
      <c r="G87" s="7">
        <f t="shared" si="23"/>
        <v>8161</v>
      </c>
      <c r="H87" s="7">
        <f t="shared" si="23"/>
        <v>7594</v>
      </c>
      <c r="I87" s="7">
        <f t="shared" si="23"/>
        <v>8014</v>
      </c>
      <c r="J87" s="7">
        <f t="shared" si="23"/>
        <v>8493</v>
      </c>
      <c r="K87" s="7">
        <f t="shared" si="23"/>
        <v>8651</v>
      </c>
      <c r="L87" s="7">
        <f t="shared" si="23"/>
        <v>9403</v>
      </c>
      <c r="M87" s="7">
        <f t="shared" si="23"/>
        <v>8092</v>
      </c>
      <c r="N87" s="7">
        <f t="shared" si="23"/>
        <v>8057</v>
      </c>
      <c r="O87" s="7">
        <f t="shared" si="23"/>
        <v>8411</v>
      </c>
      <c r="P87" s="103">
        <f t="shared" si="23"/>
        <v>8729</v>
      </c>
      <c r="Q87" s="103">
        <f t="shared" si="23"/>
        <v>7903</v>
      </c>
      <c r="R87" s="103">
        <f t="shared" si="23"/>
        <v>8328</v>
      </c>
      <c r="S87" s="103">
        <f t="shared" si="23"/>
        <v>8491</v>
      </c>
      <c r="T87" s="103">
        <f t="shared" si="23"/>
        <v>8465</v>
      </c>
      <c r="U87" s="103">
        <f t="shared" si="23"/>
        <v>8662</v>
      </c>
      <c r="V87" s="103">
        <f t="shared" si="23"/>
        <v>8736</v>
      </c>
      <c r="W87" s="103">
        <f t="shared" si="23"/>
        <v>8742</v>
      </c>
      <c r="X87" s="253">
        <f t="shared" si="23"/>
        <v>8864</v>
      </c>
      <c r="Y87" s="253">
        <f t="shared" si="23"/>
        <v>9404</v>
      </c>
      <c r="Z87" s="253">
        <f t="shared" si="23"/>
        <v>9420</v>
      </c>
      <c r="AA87" s="253">
        <f t="shared" si="23"/>
        <v>10161</v>
      </c>
      <c r="AB87" s="253">
        <f t="shared" si="23"/>
        <v>10763</v>
      </c>
      <c r="AC87" s="253">
        <f t="shared" si="23"/>
        <v>9866</v>
      </c>
      <c r="AD87" s="253">
        <f t="shared" si="23"/>
        <v>10075</v>
      </c>
      <c r="AE87" s="253">
        <f t="shared" si="23"/>
        <v>10643</v>
      </c>
      <c r="AF87" s="253">
        <f t="shared" si="23"/>
        <v>11170</v>
      </c>
      <c r="AG87" s="253">
        <f t="shared" si="23"/>
        <v>10285</v>
      </c>
      <c r="AH87" s="253">
        <f t="shared" si="23"/>
        <v>10221</v>
      </c>
      <c r="AI87" s="253">
        <f>AI85+AI86</f>
        <v>10662</v>
      </c>
      <c r="AJ87" s="88"/>
      <c r="AK87" s="88"/>
      <c r="AL87" s="88"/>
      <c r="AM87" s="88"/>
      <c r="AN87" s="88"/>
      <c r="AO87" s="88"/>
      <c r="AP87" s="88"/>
      <c r="AQ87" s="88"/>
      <c r="AR87" s="88"/>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row>
    <row r="88" spans="1:110" ht="10.15" customHeight="1">
      <c r="A88" s="39"/>
      <c r="C88" s="102"/>
      <c r="D88" s="2"/>
      <c r="E88" s="2"/>
      <c r="F88" s="2"/>
      <c r="G88" s="2"/>
      <c r="H88" s="2"/>
      <c r="I88" s="2"/>
      <c r="J88" s="2"/>
      <c r="K88" s="2"/>
      <c r="L88" s="2"/>
      <c r="M88" s="2"/>
      <c r="N88" s="2"/>
      <c r="O88" s="2"/>
      <c r="U88" s="40"/>
      <c r="Y88" s="88"/>
    </row>
    <row r="89" spans="1:110" ht="16.149999999999999" customHeight="1">
      <c r="A89" s="39" t="s">
        <v>122</v>
      </c>
      <c r="C89" s="102"/>
      <c r="D89" s="7"/>
      <c r="E89" s="7"/>
      <c r="F89" s="7"/>
      <c r="G89" s="7"/>
      <c r="H89" s="7"/>
      <c r="I89" s="7"/>
      <c r="J89" s="7"/>
      <c r="K89" s="7"/>
      <c r="L89" s="7"/>
      <c r="M89" s="2"/>
      <c r="N89" s="2"/>
      <c r="O89" s="2"/>
      <c r="S89" s="103"/>
      <c r="T89" s="103"/>
      <c r="U89" s="40"/>
      <c r="Y89" s="88"/>
    </row>
    <row r="90" spans="1:110" ht="16.149999999999999" customHeight="1">
      <c r="A90" s="39" t="s">
        <v>123</v>
      </c>
      <c r="C90" s="102"/>
      <c r="D90" s="2"/>
      <c r="E90" s="2"/>
      <c r="F90" s="2"/>
      <c r="G90" s="2"/>
      <c r="H90" s="2"/>
      <c r="I90" s="2"/>
      <c r="J90" s="2"/>
      <c r="K90" s="2"/>
      <c r="L90" s="2"/>
      <c r="M90" s="2"/>
      <c r="N90" s="2"/>
      <c r="O90" s="2"/>
      <c r="U90" s="40"/>
      <c r="Y90" s="88"/>
    </row>
    <row r="91" spans="1:110" ht="17.25" customHeight="1">
      <c r="A91" s="40" t="s">
        <v>124</v>
      </c>
      <c r="C91" s="102"/>
      <c r="D91" s="2">
        <v>3127</v>
      </c>
      <c r="E91" s="2">
        <v>4373</v>
      </c>
      <c r="F91" s="2">
        <v>4362</v>
      </c>
      <c r="G91" s="2">
        <v>4060</v>
      </c>
      <c r="H91" s="2">
        <v>3516</v>
      </c>
      <c r="I91" s="2">
        <v>4565</v>
      </c>
      <c r="J91" s="2">
        <v>4583</v>
      </c>
      <c r="K91" s="2">
        <v>4288</v>
      </c>
      <c r="L91" s="2">
        <v>6633</v>
      </c>
      <c r="M91" s="2">
        <v>6543</v>
      </c>
      <c r="N91" s="2">
        <v>6776</v>
      </c>
      <c r="O91" s="2">
        <v>6520</v>
      </c>
      <c r="P91" s="40">
        <v>6978</v>
      </c>
      <c r="Q91" s="40">
        <v>7061</v>
      </c>
      <c r="R91" s="40">
        <v>6531</v>
      </c>
      <c r="S91" s="40">
        <v>6002</v>
      </c>
      <c r="T91" s="40">
        <v>5833</v>
      </c>
      <c r="U91" s="7">
        <v>5681</v>
      </c>
      <c r="V91" s="7">
        <v>6464</v>
      </c>
      <c r="W91" s="40">
        <v>6520</v>
      </c>
      <c r="X91" s="88">
        <v>6557</v>
      </c>
      <c r="Y91" s="88">
        <v>6818</v>
      </c>
      <c r="Z91" s="88">
        <v>6901</v>
      </c>
      <c r="AA91" s="88">
        <v>6845</v>
      </c>
      <c r="AB91" s="88">
        <v>7192</v>
      </c>
      <c r="AC91" s="88">
        <v>7266</v>
      </c>
      <c r="AD91" s="88">
        <v>8277</v>
      </c>
      <c r="AE91" s="88">
        <v>7699</v>
      </c>
      <c r="AF91" s="88">
        <v>7344</v>
      </c>
      <c r="AG91" s="88">
        <v>7077</v>
      </c>
      <c r="AH91" s="88">
        <v>7086</v>
      </c>
      <c r="AI91" s="88">
        <v>6960</v>
      </c>
    </row>
    <row r="92" spans="1:110" ht="17.25" customHeight="1">
      <c r="A92" s="40" t="s">
        <v>101</v>
      </c>
      <c r="C92" s="102"/>
      <c r="D92" s="2">
        <v>271</v>
      </c>
      <c r="E92" s="2">
        <v>255</v>
      </c>
      <c r="F92" s="2">
        <v>218</v>
      </c>
      <c r="G92" s="2">
        <v>134</v>
      </c>
      <c r="H92" s="2">
        <v>91</v>
      </c>
      <c r="I92" s="2">
        <v>135</v>
      </c>
      <c r="J92" s="2">
        <v>131</v>
      </c>
      <c r="K92" s="2">
        <v>139</v>
      </c>
      <c r="L92" s="2">
        <v>119</v>
      </c>
      <c r="M92" s="2">
        <v>373</v>
      </c>
      <c r="N92" s="2">
        <v>177</v>
      </c>
      <c r="O92" s="2">
        <v>120</v>
      </c>
      <c r="P92" s="40">
        <v>128</v>
      </c>
      <c r="Q92" s="40">
        <v>174</v>
      </c>
      <c r="R92" s="40">
        <v>173</v>
      </c>
      <c r="S92" s="40">
        <v>191</v>
      </c>
      <c r="T92" s="40">
        <v>157</v>
      </c>
      <c r="U92" s="7">
        <v>163</v>
      </c>
      <c r="V92" s="7">
        <v>157</v>
      </c>
      <c r="W92" s="40">
        <v>238</v>
      </c>
      <c r="X92" s="88">
        <v>200</v>
      </c>
      <c r="Y92" s="88">
        <v>132</v>
      </c>
      <c r="Z92" s="88">
        <v>160</v>
      </c>
      <c r="AA92" s="88">
        <v>192</v>
      </c>
      <c r="AB92" s="88">
        <v>179</v>
      </c>
      <c r="AC92" s="88">
        <v>160</v>
      </c>
      <c r="AD92" s="88">
        <v>207</v>
      </c>
      <c r="AE92" s="88">
        <v>182</v>
      </c>
      <c r="AF92" s="88">
        <v>179</v>
      </c>
      <c r="AG92" s="88">
        <v>123</v>
      </c>
      <c r="AH92" s="88">
        <v>153</v>
      </c>
      <c r="AI92" s="88">
        <v>177</v>
      </c>
    </row>
    <row r="93" spans="1:110" ht="17.25" customHeight="1">
      <c r="A93" s="40" t="s">
        <v>125</v>
      </c>
      <c r="D93" s="2">
        <v>1535</v>
      </c>
      <c r="E93" s="2">
        <v>1856</v>
      </c>
      <c r="F93" s="2">
        <v>1723</v>
      </c>
      <c r="G93" s="2">
        <v>1795</v>
      </c>
      <c r="H93" s="2">
        <v>1826</v>
      </c>
      <c r="I93" s="2">
        <v>1788</v>
      </c>
      <c r="J93" s="2">
        <v>1715</v>
      </c>
      <c r="K93" s="2">
        <v>1687</v>
      </c>
      <c r="L93" s="2">
        <v>1899</v>
      </c>
      <c r="M93" s="2">
        <v>1808</v>
      </c>
      <c r="N93" s="2">
        <v>1810</v>
      </c>
      <c r="O93" s="2">
        <v>1851</v>
      </c>
      <c r="P93" s="40">
        <v>1830</v>
      </c>
      <c r="Q93" s="40">
        <v>1762</v>
      </c>
      <c r="R93" s="40">
        <v>1810</v>
      </c>
      <c r="S93" s="40">
        <v>1750</v>
      </c>
      <c r="T93" s="40">
        <v>1814</v>
      </c>
      <c r="U93" s="7">
        <v>1784</v>
      </c>
      <c r="V93" s="7">
        <v>1810</v>
      </c>
      <c r="W93" s="40">
        <v>1725</v>
      </c>
      <c r="X93" s="88">
        <v>1825</v>
      </c>
      <c r="Y93" s="88">
        <v>1887</v>
      </c>
      <c r="Z93" s="88">
        <v>1885</v>
      </c>
      <c r="AA93" s="88">
        <v>2013</v>
      </c>
      <c r="AB93" s="88">
        <v>2021</v>
      </c>
      <c r="AC93" s="88">
        <v>2021</v>
      </c>
      <c r="AD93" s="88">
        <v>2071</v>
      </c>
      <c r="AE93" s="88">
        <v>1879</v>
      </c>
      <c r="AF93" s="88">
        <v>1842</v>
      </c>
      <c r="AG93" s="88">
        <v>1846</v>
      </c>
      <c r="AH93" s="88">
        <v>1845</v>
      </c>
      <c r="AI93" s="88">
        <v>1648</v>
      </c>
    </row>
    <row r="94" spans="1:110" ht="17.25" customHeight="1">
      <c r="A94" s="40" t="s">
        <v>126</v>
      </c>
      <c r="D94" s="2">
        <v>421</v>
      </c>
      <c r="E94" s="2">
        <v>438</v>
      </c>
      <c r="F94" s="2">
        <v>446</v>
      </c>
      <c r="G94" s="2">
        <v>450</v>
      </c>
      <c r="H94" s="2">
        <v>453</v>
      </c>
      <c r="I94" s="2">
        <v>458</v>
      </c>
      <c r="J94" s="2">
        <v>510</v>
      </c>
      <c r="K94" s="2">
        <v>516</v>
      </c>
      <c r="L94" s="2">
        <v>522</v>
      </c>
      <c r="M94" s="2">
        <v>528</v>
      </c>
      <c r="N94" s="2">
        <v>561</v>
      </c>
      <c r="O94" s="2">
        <v>566</v>
      </c>
      <c r="P94" s="40">
        <v>571</v>
      </c>
      <c r="Q94" s="40">
        <v>577</v>
      </c>
      <c r="R94" s="40">
        <v>588</v>
      </c>
      <c r="S94" s="40">
        <v>570</v>
      </c>
      <c r="T94" s="40">
        <v>575</v>
      </c>
      <c r="U94" s="7">
        <v>612</v>
      </c>
      <c r="V94" s="7">
        <v>616</v>
      </c>
      <c r="W94" s="40">
        <v>625</v>
      </c>
      <c r="X94" s="88">
        <v>634</v>
      </c>
      <c r="Y94" s="88">
        <v>638</v>
      </c>
      <c r="Z94" s="88">
        <v>646</v>
      </c>
      <c r="AA94" s="88">
        <v>653</v>
      </c>
      <c r="AB94" s="88">
        <v>659</v>
      </c>
      <c r="AC94" s="88">
        <v>664</v>
      </c>
      <c r="AD94" s="88">
        <v>670</v>
      </c>
      <c r="AE94" s="88">
        <v>678</v>
      </c>
      <c r="AF94" s="88">
        <v>684</v>
      </c>
      <c r="AG94" s="88">
        <v>729</v>
      </c>
      <c r="AH94" s="88">
        <v>736</v>
      </c>
      <c r="AI94" s="88">
        <v>744</v>
      </c>
    </row>
    <row r="95" spans="1:110" ht="17.25" customHeight="1">
      <c r="A95" s="40" t="s">
        <v>127</v>
      </c>
      <c r="C95" s="102"/>
      <c r="D95" s="2">
        <v>67</v>
      </c>
      <c r="E95" s="2">
        <v>82</v>
      </c>
      <c r="F95" s="2">
        <v>79</v>
      </c>
      <c r="G95" s="2">
        <v>60</v>
      </c>
      <c r="H95" s="2">
        <v>33</v>
      </c>
      <c r="I95" s="2">
        <v>30</v>
      </c>
      <c r="J95" s="2">
        <v>30</v>
      </c>
      <c r="K95" s="2">
        <v>25</v>
      </c>
      <c r="L95" s="2">
        <v>219</v>
      </c>
      <c r="M95" s="2">
        <v>215</v>
      </c>
      <c r="N95" s="2">
        <v>229</v>
      </c>
      <c r="O95" s="2">
        <v>199</v>
      </c>
      <c r="P95" s="40">
        <v>192</v>
      </c>
      <c r="Q95" s="40">
        <v>201</v>
      </c>
      <c r="R95" s="40">
        <v>212</v>
      </c>
      <c r="S95" s="40">
        <v>209</v>
      </c>
      <c r="T95" s="40">
        <v>230</v>
      </c>
      <c r="U95" s="7">
        <v>242</v>
      </c>
      <c r="V95" s="7">
        <v>231</v>
      </c>
      <c r="W95" s="40">
        <v>239</v>
      </c>
      <c r="X95" s="88">
        <v>246</v>
      </c>
      <c r="Y95" s="88">
        <v>227</v>
      </c>
      <c r="Z95" s="88">
        <v>212</v>
      </c>
      <c r="AA95" s="88">
        <v>205</v>
      </c>
      <c r="AB95" s="88">
        <v>220</v>
      </c>
      <c r="AC95" s="88">
        <v>211</v>
      </c>
      <c r="AD95" s="88">
        <v>218</v>
      </c>
      <c r="AE95" s="88">
        <v>207</v>
      </c>
      <c r="AF95" s="88">
        <v>201</v>
      </c>
      <c r="AG95" s="88">
        <v>174</v>
      </c>
      <c r="AH95" s="88">
        <v>176</v>
      </c>
      <c r="AI95" s="88">
        <v>103</v>
      </c>
    </row>
    <row r="96" spans="1:110" ht="17.25" customHeight="1">
      <c r="A96" s="40" t="s">
        <v>128</v>
      </c>
      <c r="C96" s="102"/>
      <c r="D96" s="2">
        <v>122</v>
      </c>
      <c r="E96" s="2">
        <v>129</v>
      </c>
      <c r="F96" s="2">
        <v>128</v>
      </c>
      <c r="G96" s="2">
        <v>126</v>
      </c>
      <c r="H96" s="2">
        <v>122</v>
      </c>
      <c r="I96" s="2">
        <v>122</v>
      </c>
      <c r="J96" s="2">
        <v>122</v>
      </c>
      <c r="K96" s="2">
        <v>119</v>
      </c>
      <c r="L96" s="2">
        <v>124</v>
      </c>
      <c r="M96" s="2">
        <v>55</v>
      </c>
      <c r="N96" s="2">
        <v>61</v>
      </c>
      <c r="O96" s="2">
        <v>51</v>
      </c>
      <c r="P96" s="40">
        <v>48</v>
      </c>
      <c r="Q96" s="40">
        <v>48</v>
      </c>
      <c r="R96" s="40">
        <v>50</v>
      </c>
      <c r="S96" s="40">
        <v>23</v>
      </c>
      <c r="T96" s="40">
        <v>23</v>
      </c>
      <c r="U96" s="7">
        <v>24</v>
      </c>
      <c r="V96" s="7">
        <v>22</v>
      </c>
      <c r="W96" s="40">
        <v>20</v>
      </c>
      <c r="X96" s="88">
        <v>28</v>
      </c>
      <c r="Y96" s="88">
        <v>30</v>
      </c>
      <c r="Z96" s="88">
        <v>28</v>
      </c>
      <c r="AA96" s="88">
        <v>26</v>
      </c>
      <c r="AB96" s="88">
        <v>119</v>
      </c>
      <c r="AC96" s="88">
        <v>121</v>
      </c>
      <c r="AD96" s="88">
        <v>127</v>
      </c>
      <c r="AE96" s="88">
        <v>152</v>
      </c>
      <c r="AF96" s="88">
        <v>154</v>
      </c>
      <c r="AG96" s="88">
        <v>148</v>
      </c>
      <c r="AH96" s="88">
        <v>121</v>
      </c>
      <c r="AI96" s="88">
        <v>65</v>
      </c>
    </row>
    <row r="97" spans="1:110" ht="17.25" customHeight="1">
      <c r="A97" s="107" t="s">
        <v>129</v>
      </c>
      <c r="B97" s="107"/>
      <c r="C97" s="108"/>
      <c r="D97" s="10">
        <v>311</v>
      </c>
      <c r="E97" s="10">
        <v>454</v>
      </c>
      <c r="F97" s="10">
        <v>460</v>
      </c>
      <c r="G97" s="10">
        <v>485</v>
      </c>
      <c r="H97" s="10">
        <v>485</v>
      </c>
      <c r="I97" s="10">
        <v>470</v>
      </c>
      <c r="J97" s="10">
        <v>476</v>
      </c>
      <c r="K97" s="10">
        <v>486</v>
      </c>
      <c r="L97" s="10">
        <v>459</v>
      </c>
      <c r="M97" s="10">
        <v>464</v>
      </c>
      <c r="N97" s="10">
        <v>464</v>
      </c>
      <c r="O97" s="10">
        <v>470</v>
      </c>
      <c r="P97" s="107">
        <v>459</v>
      </c>
      <c r="Q97" s="107">
        <v>460</v>
      </c>
      <c r="R97" s="107">
        <v>461</v>
      </c>
      <c r="S97" s="107">
        <v>472</v>
      </c>
      <c r="T97" s="107">
        <v>464</v>
      </c>
      <c r="U97" s="19">
        <v>464</v>
      </c>
      <c r="V97" s="19">
        <v>468</v>
      </c>
      <c r="W97" s="107">
        <v>471</v>
      </c>
      <c r="X97" s="329">
        <v>464</v>
      </c>
      <c r="Y97" s="329">
        <v>467</v>
      </c>
      <c r="Z97" s="329">
        <v>468</v>
      </c>
      <c r="AA97" s="329">
        <v>465</v>
      </c>
      <c r="AB97" s="329">
        <v>466</v>
      </c>
      <c r="AC97" s="329">
        <v>464</v>
      </c>
      <c r="AD97" s="329">
        <v>467</v>
      </c>
      <c r="AE97" s="329">
        <v>472</v>
      </c>
      <c r="AF97" s="329">
        <v>465</v>
      </c>
      <c r="AG97" s="329">
        <v>464</v>
      </c>
      <c r="AH97" s="329">
        <v>466</v>
      </c>
      <c r="AI97" s="329">
        <v>151</v>
      </c>
    </row>
    <row r="98" spans="1:110" s="39" customFormat="1" ht="18.75" customHeight="1">
      <c r="A98" s="39" t="s">
        <v>130</v>
      </c>
      <c r="C98" s="137"/>
      <c r="D98" s="129">
        <f t="shared" ref="D98:W98" si="24">SUM(D91:D97)</f>
        <v>5854</v>
      </c>
      <c r="E98" s="129">
        <f t="shared" si="24"/>
        <v>7587</v>
      </c>
      <c r="F98" s="129">
        <f t="shared" si="24"/>
        <v>7416</v>
      </c>
      <c r="G98" s="129">
        <f t="shared" si="24"/>
        <v>7110</v>
      </c>
      <c r="H98" s="129">
        <f t="shared" si="24"/>
        <v>6526</v>
      </c>
      <c r="I98" s="129">
        <f t="shared" si="24"/>
        <v>7568</v>
      </c>
      <c r="J98" s="129">
        <f t="shared" si="24"/>
        <v>7567</v>
      </c>
      <c r="K98" s="129">
        <f t="shared" si="24"/>
        <v>7260</v>
      </c>
      <c r="L98" s="129">
        <f t="shared" si="24"/>
        <v>9975</v>
      </c>
      <c r="M98" s="129">
        <f t="shared" si="24"/>
        <v>9986</v>
      </c>
      <c r="N98" s="129">
        <f t="shared" si="24"/>
        <v>10078</v>
      </c>
      <c r="O98" s="129">
        <f t="shared" si="24"/>
        <v>9777</v>
      </c>
      <c r="P98" s="119">
        <f t="shared" si="24"/>
        <v>10206</v>
      </c>
      <c r="Q98" s="119">
        <f t="shared" si="24"/>
        <v>10283</v>
      </c>
      <c r="R98" s="119">
        <f t="shared" si="24"/>
        <v>9825</v>
      </c>
      <c r="S98" s="119">
        <f t="shared" si="24"/>
        <v>9217</v>
      </c>
      <c r="T98" s="119">
        <f t="shared" si="24"/>
        <v>9096</v>
      </c>
      <c r="U98" s="119">
        <f t="shared" si="24"/>
        <v>8970</v>
      </c>
      <c r="V98" s="119">
        <f t="shared" si="24"/>
        <v>9768</v>
      </c>
      <c r="W98" s="119">
        <f t="shared" si="24"/>
        <v>9838</v>
      </c>
      <c r="X98" s="333">
        <f t="shared" ref="X98:AH98" si="25">SUM(X91:X97)</f>
        <v>9954</v>
      </c>
      <c r="Y98" s="333">
        <f t="shared" si="25"/>
        <v>10199</v>
      </c>
      <c r="Z98" s="333">
        <f t="shared" si="25"/>
        <v>10300</v>
      </c>
      <c r="AA98" s="333">
        <f t="shared" si="25"/>
        <v>10399</v>
      </c>
      <c r="AB98" s="333">
        <f t="shared" si="25"/>
        <v>10856</v>
      </c>
      <c r="AC98" s="333">
        <f t="shared" si="25"/>
        <v>10907</v>
      </c>
      <c r="AD98" s="333">
        <f t="shared" si="25"/>
        <v>12037</v>
      </c>
      <c r="AE98" s="333">
        <f t="shared" si="25"/>
        <v>11269</v>
      </c>
      <c r="AF98" s="333">
        <f t="shared" si="25"/>
        <v>10869</v>
      </c>
      <c r="AG98" s="333">
        <f t="shared" si="25"/>
        <v>10561</v>
      </c>
      <c r="AH98" s="333">
        <f t="shared" si="25"/>
        <v>10583</v>
      </c>
      <c r="AI98" s="333">
        <f>SUM(AI91:AI97)</f>
        <v>9848</v>
      </c>
      <c r="AJ98" s="88"/>
      <c r="AK98" s="88"/>
      <c r="AL98" s="88"/>
      <c r="AM98" s="88"/>
      <c r="AN98" s="88"/>
      <c r="AO98" s="88"/>
      <c r="AP98" s="88"/>
      <c r="AQ98" s="88"/>
      <c r="AR98" s="88"/>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row>
    <row r="99" spans="1:110" ht="10.15" customHeight="1">
      <c r="C99" s="137"/>
      <c r="D99" s="2"/>
      <c r="E99" s="2"/>
      <c r="F99" s="2"/>
      <c r="G99" s="2"/>
      <c r="H99" s="2"/>
      <c r="I99" s="2"/>
      <c r="J99" s="2"/>
      <c r="K99" s="2"/>
      <c r="L99" s="2"/>
      <c r="M99" s="2"/>
      <c r="N99" s="2"/>
      <c r="O99" s="2"/>
      <c r="U99" s="40"/>
      <c r="Y99" s="88"/>
    </row>
    <row r="100" spans="1:110" ht="17.25" customHeight="1">
      <c r="A100" s="39" t="s">
        <v>131</v>
      </c>
      <c r="C100" s="102"/>
      <c r="D100" s="2"/>
      <c r="E100" s="2"/>
      <c r="F100" s="2"/>
      <c r="G100" s="2"/>
      <c r="H100" s="2"/>
      <c r="I100" s="2"/>
      <c r="J100" s="2"/>
      <c r="K100" s="2"/>
      <c r="L100" s="2"/>
      <c r="M100" s="2"/>
      <c r="N100" s="2"/>
      <c r="O100" s="2"/>
      <c r="U100" s="40"/>
      <c r="Y100" s="88"/>
    </row>
    <row r="101" spans="1:110" ht="17.25" customHeight="1">
      <c r="A101" s="40" t="s">
        <v>124</v>
      </c>
      <c r="C101" s="102"/>
      <c r="D101" s="2">
        <v>980</v>
      </c>
      <c r="E101" s="2">
        <v>612</v>
      </c>
      <c r="F101" s="2">
        <v>608</v>
      </c>
      <c r="G101" s="2">
        <v>442</v>
      </c>
      <c r="H101" s="2">
        <v>1483</v>
      </c>
      <c r="I101" s="2">
        <v>924</v>
      </c>
      <c r="J101" s="2">
        <v>688</v>
      </c>
      <c r="K101" s="2">
        <v>605</v>
      </c>
      <c r="L101" s="2">
        <v>832</v>
      </c>
      <c r="M101" s="2">
        <v>958</v>
      </c>
      <c r="N101" s="2">
        <v>923</v>
      </c>
      <c r="O101" s="2">
        <v>980</v>
      </c>
      <c r="P101" s="40">
        <v>1697</v>
      </c>
      <c r="Q101" s="40">
        <v>383</v>
      </c>
      <c r="R101" s="40">
        <v>325</v>
      </c>
      <c r="S101" s="103">
        <v>857</v>
      </c>
      <c r="T101" s="103">
        <v>1344</v>
      </c>
      <c r="U101" s="7">
        <v>1519</v>
      </c>
      <c r="V101" s="7">
        <v>1124</v>
      </c>
      <c r="W101" s="40">
        <v>862</v>
      </c>
      <c r="X101" s="88">
        <v>1139</v>
      </c>
      <c r="Y101" s="88">
        <v>776</v>
      </c>
      <c r="Z101" s="88">
        <v>713</v>
      </c>
      <c r="AA101" s="88">
        <v>925</v>
      </c>
      <c r="AB101" s="88">
        <v>905</v>
      </c>
      <c r="AC101" s="88">
        <v>558</v>
      </c>
      <c r="AD101" s="88">
        <v>604</v>
      </c>
      <c r="AE101" s="88">
        <v>1078</v>
      </c>
      <c r="AF101" s="88">
        <v>1808</v>
      </c>
      <c r="AG101" s="88">
        <v>1986</v>
      </c>
      <c r="AH101" s="88">
        <v>1906</v>
      </c>
      <c r="AI101" s="88">
        <v>2138</v>
      </c>
    </row>
    <row r="102" spans="1:110" ht="17.25" customHeight="1">
      <c r="A102" s="40" t="s">
        <v>101</v>
      </c>
      <c r="C102" s="102"/>
      <c r="D102" s="2">
        <v>513</v>
      </c>
      <c r="E102" s="2">
        <v>563</v>
      </c>
      <c r="F102" s="2">
        <v>662</v>
      </c>
      <c r="G102" s="2">
        <v>198</v>
      </c>
      <c r="H102" s="2">
        <v>92</v>
      </c>
      <c r="I102" s="2">
        <v>142</v>
      </c>
      <c r="J102" s="2">
        <v>172</v>
      </c>
      <c r="K102" s="2">
        <v>260</v>
      </c>
      <c r="L102" s="2">
        <v>165</v>
      </c>
      <c r="M102" s="2">
        <v>509</v>
      </c>
      <c r="N102" s="2">
        <v>331</v>
      </c>
      <c r="O102" s="2">
        <v>126</v>
      </c>
      <c r="P102" s="40">
        <v>115</v>
      </c>
      <c r="Q102" s="40">
        <v>125</v>
      </c>
      <c r="R102" s="40">
        <v>266</v>
      </c>
      <c r="S102" s="103">
        <v>276</v>
      </c>
      <c r="T102" s="103">
        <v>425</v>
      </c>
      <c r="U102" s="7">
        <v>531</v>
      </c>
      <c r="V102" s="7">
        <v>619</v>
      </c>
      <c r="W102" s="40">
        <v>1207</v>
      </c>
      <c r="X102" s="88">
        <v>570</v>
      </c>
      <c r="Y102" s="88">
        <v>248</v>
      </c>
      <c r="Z102" s="88">
        <v>229</v>
      </c>
      <c r="AA102" s="88">
        <v>219</v>
      </c>
      <c r="AB102" s="88">
        <v>293</v>
      </c>
      <c r="AC102" s="88">
        <v>324</v>
      </c>
      <c r="AD102" s="88">
        <v>445</v>
      </c>
      <c r="AE102" s="88">
        <v>264</v>
      </c>
      <c r="AF102" s="88">
        <v>339</v>
      </c>
      <c r="AG102" s="88">
        <v>128</v>
      </c>
      <c r="AH102" s="88">
        <v>128</v>
      </c>
      <c r="AI102" s="88">
        <v>85</v>
      </c>
    </row>
    <row r="103" spans="1:110" ht="19.5" customHeight="1">
      <c r="A103" s="40" t="s">
        <v>133</v>
      </c>
      <c r="C103" s="102"/>
      <c r="D103" s="2">
        <v>856</v>
      </c>
      <c r="E103" s="2">
        <v>831</v>
      </c>
      <c r="F103" s="2">
        <v>972</v>
      </c>
      <c r="G103" s="2">
        <v>928</v>
      </c>
      <c r="H103" s="2">
        <v>2044</v>
      </c>
      <c r="I103" s="2">
        <v>803</v>
      </c>
      <c r="J103" s="2">
        <v>749</v>
      </c>
      <c r="K103" s="2">
        <v>898</v>
      </c>
      <c r="L103" s="2">
        <v>1116</v>
      </c>
      <c r="M103" s="2">
        <v>986</v>
      </c>
      <c r="N103" s="2">
        <v>1157</v>
      </c>
      <c r="O103" s="2">
        <v>984</v>
      </c>
      <c r="P103" s="40">
        <v>962</v>
      </c>
      <c r="Q103" s="40">
        <v>779</v>
      </c>
      <c r="R103" s="40">
        <v>815</v>
      </c>
      <c r="S103" s="103">
        <v>1000</v>
      </c>
      <c r="T103" s="103">
        <v>1988</v>
      </c>
      <c r="U103" s="7">
        <v>924</v>
      </c>
      <c r="V103" s="7">
        <v>955</v>
      </c>
      <c r="W103" s="40">
        <v>1265</v>
      </c>
      <c r="X103" s="88">
        <v>2090</v>
      </c>
      <c r="Y103" s="88">
        <v>892</v>
      </c>
      <c r="Z103" s="88">
        <v>847</v>
      </c>
      <c r="AA103" s="88">
        <v>1265</v>
      </c>
      <c r="AB103" s="88">
        <v>1223</v>
      </c>
      <c r="AC103" s="88">
        <v>886</v>
      </c>
      <c r="AD103" s="88">
        <v>905</v>
      </c>
      <c r="AE103" s="88">
        <v>1307</v>
      </c>
      <c r="AF103" s="88">
        <v>1349</v>
      </c>
      <c r="AG103" s="88">
        <v>1014</v>
      </c>
      <c r="AH103" s="88">
        <v>992</v>
      </c>
      <c r="AI103" s="88">
        <v>1147</v>
      </c>
    </row>
    <row r="104" spans="1:110" ht="19.5" customHeight="1">
      <c r="A104" s="107" t="s">
        <v>134</v>
      </c>
      <c r="B104" s="107"/>
      <c r="C104" s="108"/>
      <c r="D104" s="10"/>
      <c r="E104" s="10"/>
      <c r="F104" s="10"/>
      <c r="G104" s="10"/>
      <c r="H104" s="10"/>
      <c r="I104" s="10"/>
      <c r="J104" s="10"/>
      <c r="K104" s="10"/>
      <c r="L104" s="10"/>
      <c r="M104" s="10"/>
      <c r="N104" s="10"/>
      <c r="O104" s="10"/>
      <c r="P104" s="107"/>
      <c r="Q104" s="107"/>
      <c r="R104" s="107"/>
      <c r="S104" s="111"/>
      <c r="T104" s="111"/>
      <c r="U104" s="19"/>
      <c r="V104" s="19"/>
      <c r="W104" s="107">
        <v>50</v>
      </c>
      <c r="X104" s="334" t="s">
        <v>68</v>
      </c>
      <c r="Y104" s="334" t="s">
        <v>68</v>
      </c>
      <c r="Z104" s="334" t="s">
        <v>68</v>
      </c>
      <c r="AA104" s="334">
        <v>29</v>
      </c>
      <c r="AB104" s="334" t="s">
        <v>68</v>
      </c>
      <c r="AC104" s="334" t="s">
        <v>68</v>
      </c>
      <c r="AD104" s="334" t="s">
        <v>68</v>
      </c>
      <c r="AE104" s="334" t="s">
        <v>68</v>
      </c>
      <c r="AF104" s="334" t="s">
        <v>68</v>
      </c>
      <c r="AG104" s="334" t="s">
        <v>68</v>
      </c>
      <c r="AH104" s="334" t="s">
        <v>68</v>
      </c>
      <c r="AI104" s="334">
        <v>540</v>
      </c>
    </row>
    <row r="105" spans="1:110" s="39" customFormat="1" ht="18.75" customHeight="1">
      <c r="A105" s="39" t="s">
        <v>135</v>
      </c>
      <c r="C105" s="102"/>
      <c r="D105" s="7">
        <f t="shared" ref="D105:V105" si="26">SUM(D101:D103)</f>
        <v>2349</v>
      </c>
      <c r="E105" s="7">
        <f t="shared" si="26"/>
        <v>2006</v>
      </c>
      <c r="F105" s="7">
        <f t="shared" si="26"/>
        <v>2242</v>
      </c>
      <c r="G105" s="7">
        <f t="shared" si="26"/>
        <v>1568</v>
      </c>
      <c r="H105" s="7">
        <f t="shared" si="26"/>
        <v>3619</v>
      </c>
      <c r="I105" s="7">
        <f t="shared" si="26"/>
        <v>1869</v>
      </c>
      <c r="J105" s="7">
        <f t="shared" si="26"/>
        <v>1609</v>
      </c>
      <c r="K105" s="7">
        <f t="shared" si="26"/>
        <v>1763</v>
      </c>
      <c r="L105" s="7">
        <f t="shared" si="26"/>
        <v>2113</v>
      </c>
      <c r="M105" s="7">
        <f t="shared" si="26"/>
        <v>2453</v>
      </c>
      <c r="N105" s="7">
        <f t="shared" si="26"/>
        <v>2411</v>
      </c>
      <c r="O105" s="7">
        <f t="shared" si="26"/>
        <v>2090</v>
      </c>
      <c r="P105" s="103">
        <f t="shared" si="26"/>
        <v>2774</v>
      </c>
      <c r="Q105" s="103">
        <f t="shared" si="26"/>
        <v>1287</v>
      </c>
      <c r="R105" s="103">
        <f t="shared" si="26"/>
        <v>1406</v>
      </c>
      <c r="S105" s="103">
        <f t="shared" si="26"/>
        <v>2133</v>
      </c>
      <c r="T105" s="103">
        <f t="shared" si="26"/>
        <v>3757</v>
      </c>
      <c r="U105" s="103">
        <f t="shared" si="26"/>
        <v>2974</v>
      </c>
      <c r="V105" s="103">
        <f t="shared" si="26"/>
        <v>2698</v>
      </c>
      <c r="W105" s="103">
        <f t="shared" ref="W105:AH105" si="27">SUM(W101:W104)</f>
        <v>3384</v>
      </c>
      <c r="X105" s="253">
        <f t="shared" si="27"/>
        <v>3799</v>
      </c>
      <c r="Y105" s="253">
        <f t="shared" si="27"/>
        <v>1916</v>
      </c>
      <c r="Z105" s="253">
        <f t="shared" si="27"/>
        <v>1789</v>
      </c>
      <c r="AA105" s="253">
        <f t="shared" si="27"/>
        <v>2438</v>
      </c>
      <c r="AB105" s="253">
        <f t="shared" si="27"/>
        <v>2421</v>
      </c>
      <c r="AC105" s="253">
        <f t="shared" si="27"/>
        <v>1768</v>
      </c>
      <c r="AD105" s="253">
        <f t="shared" si="27"/>
        <v>1954</v>
      </c>
      <c r="AE105" s="253">
        <f t="shared" si="27"/>
        <v>2649</v>
      </c>
      <c r="AF105" s="253">
        <f t="shared" si="27"/>
        <v>3496</v>
      </c>
      <c r="AG105" s="253">
        <f t="shared" si="27"/>
        <v>3128</v>
      </c>
      <c r="AH105" s="253">
        <f t="shared" si="27"/>
        <v>3026</v>
      </c>
      <c r="AI105" s="253">
        <f>SUM(AI101:AI104)</f>
        <v>3910</v>
      </c>
      <c r="AJ105" s="88"/>
      <c r="AK105" s="88"/>
      <c r="AL105" s="88"/>
      <c r="AM105" s="88"/>
      <c r="AN105" s="88"/>
      <c r="AO105" s="88"/>
      <c r="AP105" s="88"/>
      <c r="AQ105" s="88"/>
      <c r="AR105" s="88"/>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row>
    <row r="106" spans="1:110" ht="10.15" customHeight="1">
      <c r="C106" s="102"/>
      <c r="D106" s="2"/>
      <c r="E106" s="2"/>
      <c r="F106" s="2"/>
      <c r="G106" s="2"/>
      <c r="H106" s="2"/>
      <c r="I106" s="2"/>
      <c r="J106" s="2"/>
      <c r="K106" s="2"/>
      <c r="L106" s="2"/>
      <c r="M106" s="2"/>
      <c r="N106" s="2"/>
      <c r="O106" s="2"/>
      <c r="U106" s="40"/>
      <c r="Y106" s="88"/>
    </row>
    <row r="107" spans="1:110" ht="18.75" customHeight="1">
      <c r="A107" s="140" t="s">
        <v>136</v>
      </c>
      <c r="B107" s="107"/>
      <c r="C107" s="108"/>
      <c r="D107" s="19">
        <f t="shared" ref="D107:AH107" si="28">+D105+D98</f>
        <v>8203</v>
      </c>
      <c r="E107" s="19">
        <f t="shared" si="28"/>
        <v>9593</v>
      </c>
      <c r="F107" s="19">
        <f t="shared" si="28"/>
        <v>9658</v>
      </c>
      <c r="G107" s="19">
        <f t="shared" si="28"/>
        <v>8678</v>
      </c>
      <c r="H107" s="19">
        <f t="shared" si="28"/>
        <v>10145</v>
      </c>
      <c r="I107" s="19">
        <f t="shared" si="28"/>
        <v>9437</v>
      </c>
      <c r="J107" s="19">
        <f t="shared" si="28"/>
        <v>9176</v>
      </c>
      <c r="K107" s="19">
        <f t="shared" si="28"/>
        <v>9023</v>
      </c>
      <c r="L107" s="19">
        <f t="shared" si="28"/>
        <v>12088</v>
      </c>
      <c r="M107" s="19">
        <f t="shared" si="28"/>
        <v>12439</v>
      </c>
      <c r="N107" s="19">
        <f t="shared" si="28"/>
        <v>12489</v>
      </c>
      <c r="O107" s="19">
        <f t="shared" si="28"/>
        <v>11867</v>
      </c>
      <c r="P107" s="111">
        <f t="shared" si="28"/>
        <v>12980</v>
      </c>
      <c r="Q107" s="111">
        <f t="shared" si="28"/>
        <v>11570</v>
      </c>
      <c r="R107" s="111">
        <f t="shared" si="28"/>
        <v>11231</v>
      </c>
      <c r="S107" s="111">
        <f t="shared" si="28"/>
        <v>11350</v>
      </c>
      <c r="T107" s="111">
        <f t="shared" si="28"/>
        <v>12853</v>
      </c>
      <c r="U107" s="111">
        <f t="shared" si="28"/>
        <v>11944</v>
      </c>
      <c r="V107" s="111">
        <f t="shared" si="28"/>
        <v>12466</v>
      </c>
      <c r="W107" s="111">
        <f t="shared" si="28"/>
        <v>13222</v>
      </c>
      <c r="X107" s="334">
        <f t="shared" si="28"/>
        <v>13753</v>
      </c>
      <c r="Y107" s="334">
        <f t="shared" si="28"/>
        <v>12115</v>
      </c>
      <c r="Z107" s="334">
        <f t="shared" si="28"/>
        <v>12089</v>
      </c>
      <c r="AA107" s="334">
        <f t="shared" si="28"/>
        <v>12837</v>
      </c>
      <c r="AB107" s="334">
        <f t="shared" si="28"/>
        <v>13277</v>
      </c>
      <c r="AC107" s="334">
        <f t="shared" si="28"/>
        <v>12675</v>
      </c>
      <c r="AD107" s="334">
        <f t="shared" si="28"/>
        <v>13991</v>
      </c>
      <c r="AE107" s="334">
        <f t="shared" si="28"/>
        <v>13918</v>
      </c>
      <c r="AF107" s="334">
        <f t="shared" si="28"/>
        <v>14365</v>
      </c>
      <c r="AG107" s="334">
        <f t="shared" si="28"/>
        <v>13689</v>
      </c>
      <c r="AH107" s="334">
        <f t="shared" si="28"/>
        <v>13609</v>
      </c>
      <c r="AI107" s="334">
        <f>+AI105+AI98</f>
        <v>13758</v>
      </c>
    </row>
    <row r="108" spans="1:110" ht="10.15" customHeight="1">
      <c r="C108" s="102"/>
      <c r="D108" s="2"/>
      <c r="E108" s="2"/>
      <c r="F108" s="2"/>
      <c r="G108" s="2"/>
      <c r="H108" s="2"/>
      <c r="I108" s="2"/>
      <c r="J108" s="2"/>
      <c r="K108" s="2"/>
      <c r="L108" s="2"/>
      <c r="M108" s="2"/>
      <c r="N108" s="2"/>
      <c r="O108" s="2"/>
      <c r="U108" s="40"/>
      <c r="Y108" s="88"/>
    </row>
    <row r="109" spans="1:110" s="44" customFormat="1" ht="24.75" customHeight="1" thickBot="1">
      <c r="A109" s="135" t="s">
        <v>137</v>
      </c>
      <c r="B109" s="138"/>
      <c r="C109" s="138"/>
      <c r="D109" s="17">
        <f t="shared" ref="D109:AH109" si="29">D107+D87</f>
        <v>14701</v>
      </c>
      <c r="E109" s="17">
        <f t="shared" si="29"/>
        <v>16729</v>
      </c>
      <c r="F109" s="17">
        <f t="shared" si="29"/>
        <v>16904</v>
      </c>
      <c r="G109" s="17">
        <f t="shared" si="29"/>
        <v>16839</v>
      </c>
      <c r="H109" s="17">
        <f t="shared" si="29"/>
        <v>17739</v>
      </c>
      <c r="I109" s="17">
        <f t="shared" si="29"/>
        <v>17451</v>
      </c>
      <c r="J109" s="17">
        <f t="shared" si="29"/>
        <v>17669</v>
      </c>
      <c r="K109" s="17">
        <f t="shared" si="29"/>
        <v>17674</v>
      </c>
      <c r="L109" s="17">
        <f t="shared" si="29"/>
        <v>21491</v>
      </c>
      <c r="M109" s="17">
        <f t="shared" si="29"/>
        <v>20531</v>
      </c>
      <c r="N109" s="17">
        <f t="shared" si="29"/>
        <v>20546</v>
      </c>
      <c r="O109" s="17">
        <f t="shared" si="29"/>
        <v>20278</v>
      </c>
      <c r="P109" s="136">
        <f t="shared" si="29"/>
        <v>21709</v>
      </c>
      <c r="Q109" s="136">
        <f t="shared" si="29"/>
        <v>19473</v>
      </c>
      <c r="R109" s="136">
        <f t="shared" si="29"/>
        <v>19559</v>
      </c>
      <c r="S109" s="136">
        <f t="shared" si="29"/>
        <v>19841</v>
      </c>
      <c r="T109" s="136">
        <f t="shared" si="29"/>
        <v>21318</v>
      </c>
      <c r="U109" s="136">
        <f t="shared" si="29"/>
        <v>20606</v>
      </c>
      <c r="V109" s="136">
        <f t="shared" si="29"/>
        <v>21202</v>
      </c>
      <c r="W109" s="136">
        <f t="shared" si="29"/>
        <v>21964</v>
      </c>
      <c r="X109" s="332">
        <f t="shared" si="29"/>
        <v>22617</v>
      </c>
      <c r="Y109" s="332">
        <f t="shared" si="29"/>
        <v>21519</v>
      </c>
      <c r="Z109" s="332">
        <f t="shared" si="29"/>
        <v>21509</v>
      </c>
      <c r="AA109" s="332">
        <f t="shared" si="29"/>
        <v>22998</v>
      </c>
      <c r="AB109" s="332">
        <f t="shared" si="29"/>
        <v>24040</v>
      </c>
      <c r="AC109" s="332">
        <f t="shared" si="29"/>
        <v>22541</v>
      </c>
      <c r="AD109" s="332">
        <f t="shared" si="29"/>
        <v>24066</v>
      </c>
      <c r="AE109" s="332">
        <f t="shared" si="29"/>
        <v>24561</v>
      </c>
      <c r="AF109" s="332">
        <f t="shared" si="29"/>
        <v>25535</v>
      </c>
      <c r="AG109" s="332">
        <f t="shared" si="29"/>
        <v>23974</v>
      </c>
      <c r="AH109" s="332">
        <f t="shared" si="29"/>
        <v>23830</v>
      </c>
      <c r="AI109" s="332">
        <f>AI107+AI87</f>
        <v>24420</v>
      </c>
      <c r="AJ109" s="91"/>
      <c r="AK109" s="91"/>
      <c r="AL109" s="91"/>
      <c r="AM109" s="91"/>
      <c r="AN109" s="91"/>
      <c r="AO109" s="91"/>
      <c r="AP109" s="91"/>
      <c r="AQ109" s="91"/>
      <c r="AR109" s="91"/>
      <c r="AS109" s="91"/>
      <c r="AT109" s="91"/>
      <c r="AU109" s="91"/>
      <c r="AV109" s="91"/>
      <c r="AW109" s="91"/>
      <c r="AX109" s="91"/>
      <c r="AY109" s="91"/>
      <c r="AZ109" s="91"/>
      <c r="BA109" s="91"/>
      <c r="BB109" s="91"/>
      <c r="BC109" s="91"/>
      <c r="BD109" s="91"/>
      <c r="BE109" s="91"/>
      <c r="BF109" s="91"/>
      <c r="BG109" s="91"/>
      <c r="BH109" s="91"/>
      <c r="BI109" s="91"/>
      <c r="BJ109" s="91"/>
      <c r="BK109" s="91"/>
      <c r="BL109" s="91"/>
      <c r="BM109" s="91"/>
      <c r="BN109" s="91"/>
      <c r="BO109" s="91"/>
      <c r="BP109" s="91"/>
      <c r="BQ109" s="91"/>
      <c r="BR109" s="91"/>
      <c r="BS109" s="91"/>
      <c r="BT109" s="91"/>
      <c r="BU109" s="91"/>
      <c r="BV109" s="91"/>
      <c r="BW109" s="91"/>
      <c r="BX109" s="91"/>
      <c r="BY109" s="91"/>
      <c r="BZ109" s="91"/>
      <c r="CA109" s="91"/>
      <c r="CB109" s="91"/>
      <c r="CC109" s="91"/>
      <c r="CD109" s="91"/>
      <c r="CE109" s="91"/>
      <c r="CF109" s="91"/>
      <c r="CG109" s="91"/>
      <c r="CH109" s="91"/>
      <c r="CI109" s="91"/>
      <c r="CJ109" s="91"/>
      <c r="CK109" s="91"/>
      <c r="CL109" s="91"/>
      <c r="CM109" s="91"/>
      <c r="CN109" s="91"/>
      <c r="CO109" s="91"/>
      <c r="CP109" s="91"/>
      <c r="CQ109" s="91"/>
      <c r="CR109" s="91"/>
      <c r="CS109" s="91"/>
      <c r="CT109" s="91"/>
      <c r="CU109" s="91"/>
      <c r="CV109" s="91"/>
      <c r="CW109" s="91"/>
      <c r="CX109" s="91"/>
      <c r="CY109" s="91"/>
      <c r="CZ109" s="91"/>
      <c r="DA109" s="91"/>
      <c r="DB109" s="91"/>
      <c r="DC109" s="91"/>
      <c r="DD109" s="91"/>
      <c r="DE109" s="91"/>
      <c r="DF109" s="91"/>
    </row>
    <row r="110" spans="1:110" ht="19.5" customHeight="1" thickTop="1">
      <c r="A110" s="141"/>
      <c r="D110" s="2"/>
      <c r="E110" s="2"/>
      <c r="F110" s="2"/>
      <c r="G110" s="2"/>
      <c r="H110" s="2"/>
      <c r="I110" s="2"/>
      <c r="J110" s="2"/>
      <c r="K110" s="2"/>
      <c r="L110" s="2"/>
      <c r="M110" s="2"/>
      <c r="N110" s="2"/>
      <c r="O110" s="2"/>
      <c r="Y110" s="88"/>
    </row>
    <row r="111" spans="1:110" ht="18.75" customHeight="1">
      <c r="A111" s="41" t="s">
        <v>1020</v>
      </c>
      <c r="D111" s="2"/>
      <c r="E111" s="2"/>
      <c r="F111" s="2"/>
      <c r="G111" s="2"/>
      <c r="H111" s="2"/>
      <c r="I111" s="2"/>
      <c r="J111" s="2"/>
      <c r="K111" s="2"/>
      <c r="L111" s="2"/>
      <c r="M111" s="2"/>
      <c r="N111" s="2"/>
      <c r="O111" s="2"/>
      <c r="P111" s="2"/>
      <c r="Q111" s="2"/>
      <c r="R111" s="2"/>
      <c r="S111" s="2"/>
      <c r="T111" s="2"/>
      <c r="U111" s="2"/>
      <c r="V111" s="2"/>
      <c r="W111" s="2"/>
      <c r="X111" s="353"/>
      <c r="Y111" s="353"/>
      <c r="Z111" s="353"/>
    </row>
    <row r="112" spans="1:110" ht="18.75" customHeight="1">
      <c r="D112" s="2"/>
      <c r="E112" s="2"/>
      <c r="F112" s="2"/>
      <c r="G112" s="2"/>
      <c r="H112" s="2"/>
      <c r="I112" s="2"/>
      <c r="J112" s="2"/>
      <c r="K112" s="2"/>
      <c r="L112" s="2"/>
      <c r="M112" s="2"/>
      <c r="N112" s="2"/>
      <c r="O112" s="2"/>
      <c r="Y112" s="88"/>
    </row>
    <row r="113" spans="1:110" ht="20.25" customHeight="1">
      <c r="A113" s="39" t="s">
        <v>138</v>
      </c>
      <c r="B113" s="39"/>
      <c r="D113" s="2"/>
      <c r="E113" s="2"/>
      <c r="F113" s="2"/>
      <c r="G113" s="2"/>
      <c r="H113" s="2"/>
      <c r="I113" s="2"/>
      <c r="J113" s="2"/>
      <c r="K113" s="2"/>
      <c r="L113" s="2"/>
      <c r="M113" s="2"/>
      <c r="N113" s="2"/>
      <c r="O113" s="2"/>
      <c r="Y113" s="88"/>
    </row>
    <row r="114" spans="1:110" ht="37.5" customHeight="1" thickBot="1">
      <c r="A114" s="142" t="s">
        <v>3</v>
      </c>
      <c r="B114" s="143"/>
      <c r="C114" s="144"/>
      <c r="D114" s="15" t="s">
        <v>377</v>
      </c>
      <c r="E114" s="15" t="s">
        <v>378</v>
      </c>
      <c r="F114" s="15" t="s">
        <v>379</v>
      </c>
      <c r="G114" s="15" t="s">
        <v>380</v>
      </c>
      <c r="H114" s="15" t="s">
        <v>381</v>
      </c>
      <c r="I114" s="15" t="s">
        <v>382</v>
      </c>
      <c r="J114" s="15" t="s">
        <v>383</v>
      </c>
      <c r="K114" s="15" t="s">
        <v>384</v>
      </c>
      <c r="L114" s="15" t="s">
        <v>385</v>
      </c>
      <c r="M114" s="15" t="s">
        <v>386</v>
      </c>
      <c r="N114" s="15" t="s">
        <v>387</v>
      </c>
      <c r="O114" s="4" t="s">
        <v>388</v>
      </c>
      <c r="P114" s="101" t="s">
        <v>389</v>
      </c>
      <c r="Q114" s="101" t="s">
        <v>390</v>
      </c>
      <c r="R114" s="101" t="s">
        <v>391</v>
      </c>
      <c r="S114" s="101" t="s">
        <v>392</v>
      </c>
      <c r="T114" s="101" t="s">
        <v>393</v>
      </c>
      <c r="U114" s="101" t="s">
        <v>394</v>
      </c>
      <c r="V114" s="101" t="s">
        <v>395</v>
      </c>
      <c r="W114" s="101" t="s">
        <v>396</v>
      </c>
      <c r="X114" s="324" t="s">
        <v>397</v>
      </c>
      <c r="Y114" s="324" t="s">
        <v>398</v>
      </c>
      <c r="Z114" s="324" t="s">
        <v>399</v>
      </c>
      <c r="AA114" s="324" t="s">
        <v>400</v>
      </c>
      <c r="AB114" s="324" t="s">
        <v>1009</v>
      </c>
      <c r="AC114" s="324" t="s">
        <v>1010</v>
      </c>
      <c r="AD114" s="324" t="s">
        <v>1011</v>
      </c>
      <c r="AE114" s="324" t="s">
        <v>1012</v>
      </c>
      <c r="AF114" s="324" t="s">
        <v>405</v>
      </c>
      <c r="AG114" s="324" t="s">
        <v>406</v>
      </c>
      <c r="AH114" s="324" t="s">
        <v>407</v>
      </c>
      <c r="AI114" s="324" t="s">
        <v>408</v>
      </c>
    </row>
    <row r="115" spans="1:110" ht="25.15" customHeight="1">
      <c r="A115" s="145" t="s">
        <v>139</v>
      </c>
      <c r="B115" s="146"/>
      <c r="C115" s="147"/>
      <c r="D115" s="2"/>
      <c r="E115" s="2"/>
      <c r="F115" s="2"/>
      <c r="G115" s="2"/>
      <c r="H115" s="2"/>
      <c r="I115" s="2"/>
      <c r="J115" s="2"/>
      <c r="K115" s="2"/>
      <c r="L115" s="2"/>
      <c r="M115" s="2"/>
      <c r="N115" s="2"/>
      <c r="O115" s="2"/>
      <c r="U115" s="40"/>
      <c r="Y115" s="88"/>
    </row>
    <row r="116" spans="1:110" ht="33" customHeight="1">
      <c r="A116" s="148" t="s">
        <v>140</v>
      </c>
      <c r="B116" s="385"/>
      <c r="C116" s="385"/>
      <c r="D116" s="2">
        <v>570</v>
      </c>
      <c r="E116" s="2">
        <v>409</v>
      </c>
      <c r="F116" s="2">
        <v>332</v>
      </c>
      <c r="G116" s="2">
        <v>573</v>
      </c>
      <c r="H116" s="2">
        <v>602</v>
      </c>
      <c r="I116" s="2">
        <v>438</v>
      </c>
      <c r="J116" s="2">
        <v>623</v>
      </c>
      <c r="K116" s="2">
        <v>635</v>
      </c>
      <c r="L116" s="2">
        <v>720</v>
      </c>
      <c r="M116" s="2">
        <v>483</v>
      </c>
      <c r="N116" s="2">
        <v>532</v>
      </c>
      <c r="O116" s="2">
        <v>743</v>
      </c>
      <c r="P116" s="40">
        <v>721</v>
      </c>
      <c r="Q116" s="40">
        <v>499</v>
      </c>
      <c r="R116" s="40">
        <v>414</v>
      </c>
      <c r="S116" s="40">
        <v>658</v>
      </c>
      <c r="T116" s="40">
        <v>861</v>
      </c>
      <c r="U116" s="40">
        <v>490</v>
      </c>
      <c r="V116" s="40">
        <v>452</v>
      </c>
      <c r="W116" s="40">
        <v>468</v>
      </c>
      <c r="X116" s="88">
        <v>1049</v>
      </c>
      <c r="Y116" s="88">
        <v>764</v>
      </c>
      <c r="Z116" s="88">
        <v>461</v>
      </c>
      <c r="AA116" s="88">
        <v>734</v>
      </c>
      <c r="AB116" s="88">
        <v>897</v>
      </c>
      <c r="AC116" s="88">
        <v>449</v>
      </c>
      <c r="AD116" s="88">
        <v>394</v>
      </c>
      <c r="AE116" s="88">
        <v>798</v>
      </c>
      <c r="AF116" s="88">
        <v>772</v>
      </c>
      <c r="AG116" s="88">
        <v>617</v>
      </c>
      <c r="AH116" s="88">
        <v>295</v>
      </c>
      <c r="AI116" s="88">
        <v>768</v>
      </c>
    </row>
    <row r="117" spans="1:110" ht="17.25" customHeight="1">
      <c r="A117" s="42" t="s">
        <v>912</v>
      </c>
      <c r="B117" s="146"/>
      <c r="C117" s="147"/>
      <c r="D117" s="2">
        <v>24</v>
      </c>
      <c r="E117" s="2">
        <v>-47</v>
      </c>
      <c r="F117" s="2">
        <v>2</v>
      </c>
      <c r="G117" s="2">
        <v>-71</v>
      </c>
      <c r="H117" s="2">
        <v>1</v>
      </c>
      <c r="I117" s="2">
        <v>-6</v>
      </c>
      <c r="J117" s="2">
        <v>-263</v>
      </c>
      <c r="K117" s="2">
        <v>-18</v>
      </c>
      <c r="L117" s="2">
        <v>-37</v>
      </c>
      <c r="M117" s="2">
        <v>55</v>
      </c>
      <c r="N117" s="2">
        <v>-56</v>
      </c>
      <c r="O117" s="2">
        <v>-237</v>
      </c>
      <c r="P117" s="40">
        <v>1</v>
      </c>
      <c r="Q117" s="40">
        <v>18</v>
      </c>
      <c r="R117" s="40">
        <v>31</v>
      </c>
      <c r="S117" s="40">
        <v>-4</v>
      </c>
      <c r="T117" s="40">
        <v>-67</v>
      </c>
      <c r="U117" s="147">
        <v>-6</v>
      </c>
      <c r="V117" s="40">
        <v>-25</v>
      </c>
      <c r="W117" s="40">
        <v>222</v>
      </c>
      <c r="X117" s="88">
        <v>-270</v>
      </c>
      <c r="Y117" s="88">
        <v>-299</v>
      </c>
      <c r="Z117" s="88">
        <v>-31</v>
      </c>
      <c r="AA117" s="88">
        <v>-126</v>
      </c>
      <c r="AB117" s="88">
        <v>-101</v>
      </c>
      <c r="AC117" s="88">
        <v>-18</v>
      </c>
      <c r="AD117" s="88">
        <v>-38</v>
      </c>
      <c r="AE117" s="88">
        <v>-35</v>
      </c>
      <c r="AF117" s="88">
        <v>27</v>
      </c>
      <c r="AG117" s="88">
        <v>-188</v>
      </c>
      <c r="AH117" s="88">
        <v>57</v>
      </c>
      <c r="AI117" s="88">
        <v>-156</v>
      </c>
    </row>
    <row r="118" spans="1:110" ht="34.5" customHeight="1">
      <c r="A118" s="645" t="s">
        <v>1029</v>
      </c>
      <c r="B118" s="668"/>
      <c r="C118" s="668"/>
      <c r="D118" s="2">
        <v>26</v>
      </c>
      <c r="E118" s="2">
        <v>-4</v>
      </c>
      <c r="F118" s="2">
        <v>5</v>
      </c>
      <c r="G118" s="2">
        <v>-116</v>
      </c>
      <c r="H118" s="2">
        <v>-38</v>
      </c>
      <c r="I118" s="2">
        <v>133</v>
      </c>
      <c r="J118" s="2">
        <v>-6</v>
      </c>
      <c r="K118" s="2">
        <v>-99</v>
      </c>
      <c r="L118" s="2">
        <v>-45</v>
      </c>
      <c r="M118" s="2">
        <v>-35</v>
      </c>
      <c r="N118" s="2">
        <v>-13</v>
      </c>
      <c r="O118" s="2">
        <v>326</v>
      </c>
      <c r="P118" s="40">
        <v>139</v>
      </c>
      <c r="Q118" s="40">
        <v>160</v>
      </c>
      <c r="R118" s="40">
        <v>-51</v>
      </c>
      <c r="S118" s="40">
        <v>-102</v>
      </c>
      <c r="T118" s="40">
        <v>-177</v>
      </c>
      <c r="U118" s="40">
        <v>-146</v>
      </c>
      <c r="V118" s="40">
        <v>-126</v>
      </c>
      <c r="W118" s="40">
        <v>-192</v>
      </c>
      <c r="X118" s="88">
        <v>-302</v>
      </c>
      <c r="Y118" s="88">
        <v>12</v>
      </c>
      <c r="Z118" s="88">
        <v>0</v>
      </c>
      <c r="AA118" s="88">
        <v>-86</v>
      </c>
      <c r="AB118" s="88">
        <v>-142</v>
      </c>
      <c r="AC118" s="88">
        <v>-132</v>
      </c>
      <c r="AD118" s="88">
        <v>-161</v>
      </c>
      <c r="AE118" s="88">
        <v>-87</v>
      </c>
      <c r="AF118" s="88">
        <v>-216</v>
      </c>
      <c r="AG118" s="88">
        <v>-131</v>
      </c>
      <c r="AH118" s="88">
        <v>64</v>
      </c>
      <c r="AI118" s="88">
        <v>33</v>
      </c>
    </row>
    <row r="119" spans="1:110" ht="17.25" customHeight="1">
      <c r="A119" s="106" t="s">
        <v>1030</v>
      </c>
      <c r="B119" s="149"/>
      <c r="C119" s="150"/>
      <c r="D119" s="10">
        <v>-136</v>
      </c>
      <c r="E119" s="10">
        <v>-56</v>
      </c>
      <c r="F119" s="10">
        <v>-68</v>
      </c>
      <c r="G119" s="10">
        <v>-114</v>
      </c>
      <c r="H119" s="10">
        <v>-118</v>
      </c>
      <c r="I119" s="10">
        <v>-119</v>
      </c>
      <c r="J119" s="10">
        <v>-83</v>
      </c>
      <c r="K119" s="10">
        <v>-63</v>
      </c>
      <c r="L119" s="10">
        <v>-77</v>
      </c>
      <c r="M119" s="10">
        <v>-123</v>
      </c>
      <c r="N119" s="10">
        <v>-79</v>
      </c>
      <c r="O119" s="10">
        <v>-53</v>
      </c>
      <c r="P119" s="107">
        <v>-14</v>
      </c>
      <c r="Q119" s="107">
        <v>-117</v>
      </c>
      <c r="R119" s="107">
        <v>-74</v>
      </c>
      <c r="S119" s="107">
        <v>-34</v>
      </c>
      <c r="T119" s="107">
        <v>-82</v>
      </c>
      <c r="U119" s="150">
        <v>-73</v>
      </c>
      <c r="V119" s="107">
        <v>-93</v>
      </c>
      <c r="W119" s="107">
        <v>-107</v>
      </c>
      <c r="X119" s="329">
        <v>-114</v>
      </c>
      <c r="Y119" s="329">
        <v>-144</v>
      </c>
      <c r="Z119" s="329">
        <v>-104</v>
      </c>
      <c r="AA119" s="329">
        <v>-32</v>
      </c>
      <c r="AB119" s="329">
        <v>-78</v>
      </c>
      <c r="AC119" s="329">
        <v>-89</v>
      </c>
      <c r="AD119" s="329">
        <v>-85</v>
      </c>
      <c r="AE119" s="329">
        <v>-17</v>
      </c>
      <c r="AF119" s="329">
        <v>-24</v>
      </c>
      <c r="AG119" s="329">
        <v>-58</v>
      </c>
      <c r="AH119" s="329">
        <v>-76</v>
      </c>
      <c r="AI119" s="329">
        <v>-71</v>
      </c>
    </row>
    <row r="120" spans="1:110" s="39" customFormat="1" ht="20.100000000000001" customHeight="1">
      <c r="A120" s="148" t="s">
        <v>914</v>
      </c>
      <c r="B120" s="151"/>
      <c r="C120" s="152"/>
      <c r="D120" s="153">
        <f t="shared" ref="D120:K120" si="30">SUM(D116:D119)</f>
        <v>484</v>
      </c>
      <c r="E120" s="153">
        <f t="shared" si="30"/>
        <v>302</v>
      </c>
      <c r="F120" s="153">
        <f t="shared" si="30"/>
        <v>271</v>
      </c>
      <c r="G120" s="153">
        <f t="shared" si="30"/>
        <v>272</v>
      </c>
      <c r="H120" s="153">
        <f t="shared" si="30"/>
        <v>447</v>
      </c>
      <c r="I120" s="153">
        <f t="shared" si="30"/>
        <v>446</v>
      </c>
      <c r="J120" s="153">
        <f t="shared" si="30"/>
        <v>271</v>
      </c>
      <c r="K120" s="153">
        <f t="shared" si="30"/>
        <v>455</v>
      </c>
      <c r="L120" s="153">
        <f t="shared" ref="L120:W120" si="31">SUM(L116:L119)</f>
        <v>561</v>
      </c>
      <c r="M120" s="153">
        <f t="shared" si="31"/>
        <v>380</v>
      </c>
      <c r="N120" s="153">
        <f t="shared" si="31"/>
        <v>384</v>
      </c>
      <c r="O120" s="153">
        <f t="shared" si="31"/>
        <v>779</v>
      </c>
      <c r="P120" s="147">
        <f t="shared" si="31"/>
        <v>847</v>
      </c>
      <c r="Q120" s="147">
        <f t="shared" si="31"/>
        <v>560</v>
      </c>
      <c r="R120" s="147">
        <f t="shared" si="31"/>
        <v>320</v>
      </c>
      <c r="S120" s="147">
        <f t="shared" si="31"/>
        <v>518</v>
      </c>
      <c r="T120" s="147">
        <f t="shared" si="31"/>
        <v>535</v>
      </c>
      <c r="U120" s="147">
        <f t="shared" si="31"/>
        <v>265</v>
      </c>
      <c r="V120" s="40">
        <f t="shared" si="31"/>
        <v>208</v>
      </c>
      <c r="W120" s="147">
        <f t="shared" si="31"/>
        <v>391</v>
      </c>
      <c r="X120" s="240">
        <f t="shared" ref="X120:AH120" si="32">SUM(X116:X119)</f>
        <v>363</v>
      </c>
      <c r="Y120" s="240">
        <f t="shared" si="32"/>
        <v>333</v>
      </c>
      <c r="Z120" s="240">
        <f t="shared" si="32"/>
        <v>326</v>
      </c>
      <c r="AA120" s="240">
        <f t="shared" si="32"/>
        <v>490</v>
      </c>
      <c r="AB120" s="240">
        <f t="shared" si="32"/>
        <v>576</v>
      </c>
      <c r="AC120" s="240">
        <f t="shared" si="32"/>
        <v>210</v>
      </c>
      <c r="AD120" s="240">
        <f t="shared" si="32"/>
        <v>110</v>
      </c>
      <c r="AE120" s="240">
        <f t="shared" si="32"/>
        <v>659</v>
      </c>
      <c r="AF120" s="240">
        <f t="shared" si="32"/>
        <v>559</v>
      </c>
      <c r="AG120" s="240">
        <f t="shared" si="32"/>
        <v>240</v>
      </c>
      <c r="AH120" s="240">
        <f t="shared" si="32"/>
        <v>340</v>
      </c>
      <c r="AI120" s="240">
        <f>SUM(AI116:AI119)</f>
        <v>574</v>
      </c>
      <c r="AJ120" s="88"/>
      <c r="AK120" s="88"/>
      <c r="AL120" s="88"/>
      <c r="AM120" s="88"/>
      <c r="AN120" s="88"/>
      <c r="AO120" s="88"/>
      <c r="AP120" s="88"/>
      <c r="AQ120" s="88"/>
      <c r="AR120" s="88"/>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c r="BZ120" s="90"/>
      <c r="CA120" s="90"/>
      <c r="CB120" s="90"/>
      <c r="CC120" s="90"/>
      <c r="CD120" s="90"/>
      <c r="CE120" s="90"/>
      <c r="CF120" s="90"/>
      <c r="CG120" s="90"/>
      <c r="CH120" s="90"/>
      <c r="CI120" s="90"/>
      <c r="CJ120" s="90"/>
      <c r="CK120" s="90"/>
      <c r="CL120" s="90"/>
      <c r="CM120" s="90"/>
      <c r="CN120" s="90"/>
      <c r="CO120" s="90"/>
      <c r="CP120" s="90"/>
      <c r="CQ120" s="90"/>
      <c r="CR120" s="90"/>
      <c r="CS120" s="90"/>
      <c r="CT120" s="90"/>
      <c r="CU120" s="90"/>
      <c r="CV120" s="90"/>
      <c r="CW120" s="90"/>
      <c r="CX120" s="90"/>
      <c r="CY120" s="90"/>
      <c r="CZ120" s="90"/>
      <c r="DA120" s="90"/>
      <c r="DB120" s="90"/>
      <c r="DC120" s="90"/>
      <c r="DD120" s="90"/>
      <c r="DE120" s="90"/>
      <c r="DF120" s="90"/>
    </row>
    <row r="121" spans="1:110" ht="17.25" customHeight="1">
      <c r="A121" s="106" t="s">
        <v>145</v>
      </c>
      <c r="B121" s="149"/>
      <c r="C121" s="150"/>
      <c r="D121" s="10">
        <v>-181</v>
      </c>
      <c r="E121" s="10">
        <v>181</v>
      </c>
      <c r="F121" s="10">
        <v>2</v>
      </c>
      <c r="G121" s="10">
        <v>-180</v>
      </c>
      <c r="H121" s="10">
        <v>50</v>
      </c>
      <c r="I121" s="10">
        <v>127</v>
      </c>
      <c r="J121" s="10">
        <v>-16</v>
      </c>
      <c r="K121" s="10">
        <v>-110</v>
      </c>
      <c r="L121" s="10">
        <v>-19</v>
      </c>
      <c r="M121" s="10">
        <v>117</v>
      </c>
      <c r="N121" s="10">
        <v>17</v>
      </c>
      <c r="O121" s="10">
        <v>-217</v>
      </c>
      <c r="P121" s="107">
        <v>-25</v>
      </c>
      <c r="Q121" s="107">
        <v>144</v>
      </c>
      <c r="R121" s="107">
        <v>22</v>
      </c>
      <c r="S121" s="150">
        <v>-122</v>
      </c>
      <c r="T121" s="150">
        <v>-14</v>
      </c>
      <c r="U121" s="150">
        <v>157</v>
      </c>
      <c r="V121" s="107">
        <v>65</v>
      </c>
      <c r="W121" s="107">
        <v>-170</v>
      </c>
      <c r="X121" s="329">
        <v>91</v>
      </c>
      <c r="Y121" s="329">
        <v>77</v>
      </c>
      <c r="Z121" s="329">
        <v>-49</v>
      </c>
      <c r="AA121" s="329">
        <v>-18</v>
      </c>
      <c r="AB121" s="329">
        <v>-23</v>
      </c>
      <c r="AC121" s="329">
        <v>109</v>
      </c>
      <c r="AD121" s="329">
        <v>1</v>
      </c>
      <c r="AE121" s="329">
        <v>-260</v>
      </c>
      <c r="AF121" s="329">
        <v>87</v>
      </c>
      <c r="AG121" s="329">
        <v>160</v>
      </c>
      <c r="AH121" s="329">
        <v>74</v>
      </c>
      <c r="AI121" s="329">
        <v>-198</v>
      </c>
    </row>
    <row r="122" spans="1:110" ht="20.100000000000001" customHeight="1">
      <c r="A122" s="39" t="s">
        <v>1031</v>
      </c>
      <c r="D122" s="2">
        <v>303</v>
      </c>
      <c r="E122" s="2">
        <v>483</v>
      </c>
      <c r="F122" s="2">
        <v>273</v>
      </c>
      <c r="G122" s="2">
        <v>92</v>
      </c>
      <c r="H122" s="2">
        <v>497</v>
      </c>
      <c r="I122" s="2">
        <v>573</v>
      </c>
      <c r="J122" s="2">
        <v>255</v>
      </c>
      <c r="K122" s="2">
        <v>345</v>
      </c>
      <c r="L122" s="2">
        <v>542</v>
      </c>
      <c r="M122" s="2">
        <v>497</v>
      </c>
      <c r="N122" s="2">
        <v>401</v>
      </c>
      <c r="O122" s="2">
        <v>562</v>
      </c>
      <c r="P122" s="2">
        <v>822</v>
      </c>
      <c r="Q122" s="2">
        <v>704</v>
      </c>
      <c r="R122" s="2">
        <v>342</v>
      </c>
      <c r="S122" s="2">
        <v>396</v>
      </c>
      <c r="T122" s="2">
        <v>521</v>
      </c>
      <c r="U122" s="2">
        <v>422</v>
      </c>
      <c r="V122" s="2">
        <v>273</v>
      </c>
      <c r="W122" s="2">
        <v>221</v>
      </c>
      <c r="X122" s="353">
        <v>454</v>
      </c>
      <c r="Y122" s="353">
        <v>410</v>
      </c>
      <c r="Z122" s="353">
        <v>277</v>
      </c>
      <c r="AA122" s="353">
        <v>472</v>
      </c>
      <c r="AB122" s="353">
        <v>553</v>
      </c>
      <c r="AC122" s="353">
        <v>319</v>
      </c>
      <c r="AD122" s="353">
        <v>111</v>
      </c>
      <c r="AE122" s="353">
        <v>399</v>
      </c>
      <c r="AF122" s="353">
        <v>646</v>
      </c>
      <c r="AG122" s="353">
        <v>400</v>
      </c>
      <c r="AH122" s="353">
        <v>414</v>
      </c>
      <c r="AI122" s="353">
        <v>376</v>
      </c>
    </row>
    <row r="123" spans="1:110" ht="16.149999999999999" customHeight="1">
      <c r="A123" s="39"/>
      <c r="D123" s="2"/>
      <c r="E123" s="2"/>
      <c r="F123" s="2"/>
      <c r="G123" s="2"/>
      <c r="H123" s="2"/>
      <c r="I123" s="2"/>
      <c r="J123" s="2"/>
      <c r="K123" s="2"/>
      <c r="L123" s="2"/>
      <c r="M123" s="2"/>
      <c r="N123" s="2"/>
      <c r="O123" s="2"/>
      <c r="U123" s="40"/>
      <c r="Y123" s="88"/>
    </row>
    <row r="124" spans="1:110" ht="18" customHeight="1">
      <c r="A124" s="154" t="s">
        <v>917</v>
      </c>
      <c r="D124" s="2"/>
      <c r="E124" s="2"/>
      <c r="F124" s="2"/>
      <c r="G124" s="2"/>
      <c r="H124" s="2"/>
      <c r="I124" s="2"/>
      <c r="J124" s="2"/>
      <c r="K124" s="2"/>
      <c r="L124" s="2"/>
      <c r="M124" s="2"/>
      <c r="N124" s="2"/>
      <c r="O124" s="2"/>
      <c r="U124" s="40"/>
      <c r="Y124" s="88"/>
    </row>
    <row r="125" spans="1:110" ht="18" customHeight="1">
      <c r="A125" s="42" t="s">
        <v>148</v>
      </c>
      <c r="D125" s="2">
        <v>-71</v>
      </c>
      <c r="E125" s="2">
        <v>-103</v>
      </c>
      <c r="F125" s="2">
        <v>-123</v>
      </c>
      <c r="G125" s="2">
        <v>-188</v>
      </c>
      <c r="H125" s="2">
        <v>-100</v>
      </c>
      <c r="I125" s="2">
        <v>-113</v>
      </c>
      <c r="J125" s="2">
        <v>-128</v>
      </c>
      <c r="K125" s="2">
        <v>-251</v>
      </c>
      <c r="L125" s="2">
        <v>-164</v>
      </c>
      <c r="M125" s="2">
        <v>-215</v>
      </c>
      <c r="N125" s="2">
        <v>-301</v>
      </c>
      <c r="O125" s="2">
        <v>-338</v>
      </c>
      <c r="P125" s="40">
        <v>-180</v>
      </c>
      <c r="Q125" s="40">
        <v>-171</v>
      </c>
      <c r="R125" s="40">
        <v>-228</v>
      </c>
      <c r="S125" s="40">
        <v>-266</v>
      </c>
      <c r="T125" s="40">
        <v>-223</v>
      </c>
      <c r="U125" s="40">
        <v>-263</v>
      </c>
      <c r="V125" s="40">
        <v>-216</v>
      </c>
      <c r="W125" s="40">
        <v>-432</v>
      </c>
      <c r="X125" s="88">
        <v>-206</v>
      </c>
      <c r="Y125" s="88">
        <v>-297</v>
      </c>
      <c r="Z125" s="88">
        <v>-361</v>
      </c>
      <c r="AA125" s="88">
        <v>-421</v>
      </c>
      <c r="AB125" s="88">
        <v>-272</v>
      </c>
      <c r="AC125" s="88">
        <v>-305</v>
      </c>
      <c r="AD125" s="88">
        <v>-342</v>
      </c>
      <c r="AE125" s="88">
        <v>-503</v>
      </c>
      <c r="AF125" s="88">
        <v>-287</v>
      </c>
      <c r="AG125" s="88">
        <v>-260</v>
      </c>
      <c r="AH125" s="88">
        <v>-330</v>
      </c>
      <c r="AI125" s="88">
        <v>-394</v>
      </c>
    </row>
    <row r="126" spans="1:110" ht="18" customHeight="1">
      <c r="A126" s="42" t="s">
        <v>918</v>
      </c>
      <c r="D126" s="2">
        <v>-42</v>
      </c>
      <c r="E126" s="2">
        <v>-704</v>
      </c>
      <c r="F126" s="2">
        <v>-5</v>
      </c>
      <c r="G126" s="2">
        <v>-1</v>
      </c>
      <c r="H126" s="2">
        <v>-8</v>
      </c>
      <c r="I126" s="2">
        <v>0</v>
      </c>
      <c r="J126" s="2">
        <v>-2</v>
      </c>
      <c r="K126" s="2">
        <v>0</v>
      </c>
      <c r="L126" s="2">
        <v>-764</v>
      </c>
      <c r="M126" s="2">
        <v>0</v>
      </c>
      <c r="N126" s="2">
        <v>-442</v>
      </c>
      <c r="O126" s="2">
        <v>-4</v>
      </c>
      <c r="P126" s="40">
        <v>-19</v>
      </c>
      <c r="Q126" s="40">
        <v>-3</v>
      </c>
      <c r="R126" s="40">
        <v>-3</v>
      </c>
      <c r="S126" s="103">
        <v>-2</v>
      </c>
      <c r="T126" s="103">
        <v>0</v>
      </c>
      <c r="U126" s="103">
        <v>-1</v>
      </c>
      <c r="V126" s="103">
        <v>0</v>
      </c>
      <c r="W126" s="40">
        <v>0</v>
      </c>
      <c r="X126" s="88">
        <v>-19</v>
      </c>
      <c r="Y126" s="88">
        <v>0</v>
      </c>
      <c r="Z126" s="88">
        <v>-24</v>
      </c>
      <c r="AA126" s="88">
        <v>-1</v>
      </c>
      <c r="AB126" s="88">
        <v>0</v>
      </c>
      <c r="AC126" s="88">
        <v>-3</v>
      </c>
      <c r="AD126" s="88">
        <v>0</v>
      </c>
      <c r="AE126" s="88">
        <v>0</v>
      </c>
      <c r="AF126" s="88">
        <v>0</v>
      </c>
      <c r="AG126" s="88">
        <v>-11</v>
      </c>
      <c r="AH126" s="253" t="s">
        <v>68</v>
      </c>
      <c r="AI126" s="253">
        <v>-3</v>
      </c>
    </row>
    <row r="127" spans="1:110" ht="18" customHeight="1">
      <c r="A127" s="42" t="s">
        <v>1032</v>
      </c>
      <c r="D127" s="2">
        <v>-1</v>
      </c>
      <c r="E127" s="2">
        <v>-1</v>
      </c>
      <c r="F127" s="2">
        <v>0</v>
      </c>
      <c r="G127" s="2">
        <v>-124</v>
      </c>
      <c r="H127" s="7" t="s">
        <v>68</v>
      </c>
      <c r="I127" s="2">
        <v>0</v>
      </c>
      <c r="J127" s="2">
        <v>-245</v>
      </c>
      <c r="K127" s="2">
        <v>-26</v>
      </c>
      <c r="L127" s="2">
        <v>-8</v>
      </c>
      <c r="M127" s="2">
        <v>0</v>
      </c>
      <c r="N127" s="2">
        <v>0</v>
      </c>
      <c r="O127" s="2">
        <v>-24</v>
      </c>
      <c r="P127" s="40">
        <v>-31</v>
      </c>
      <c r="Q127" s="40">
        <v>0</v>
      </c>
      <c r="R127" s="40">
        <v>-1</v>
      </c>
      <c r="S127" s="119">
        <v>-26</v>
      </c>
      <c r="T127" s="119" t="s">
        <v>68</v>
      </c>
      <c r="U127" s="103">
        <v>0</v>
      </c>
      <c r="V127" s="103">
        <v>-6</v>
      </c>
      <c r="W127" s="40">
        <v>-20</v>
      </c>
      <c r="X127" s="88">
        <v>0</v>
      </c>
      <c r="Y127" s="88">
        <v>0</v>
      </c>
      <c r="Z127" s="88">
        <v>0</v>
      </c>
      <c r="AA127" s="88">
        <v>-16</v>
      </c>
      <c r="AB127" s="253" t="s">
        <v>68</v>
      </c>
      <c r="AC127" s="253" t="s">
        <v>68</v>
      </c>
      <c r="AD127" s="253" t="s">
        <v>68</v>
      </c>
      <c r="AE127" s="253">
        <v>-10</v>
      </c>
      <c r="AF127" s="253">
        <v>0</v>
      </c>
      <c r="AG127" s="253" t="s">
        <v>68</v>
      </c>
      <c r="AH127" s="253" t="s">
        <v>68</v>
      </c>
      <c r="AI127" s="253" t="s">
        <v>68</v>
      </c>
    </row>
    <row r="128" spans="1:110" ht="18" customHeight="1">
      <c r="A128" s="42" t="s">
        <v>920</v>
      </c>
      <c r="D128" s="2">
        <v>0</v>
      </c>
      <c r="E128" s="2">
        <v>-2</v>
      </c>
      <c r="F128" s="2">
        <v>0</v>
      </c>
      <c r="G128" s="2">
        <v>-19</v>
      </c>
      <c r="H128" s="7" t="s">
        <v>68</v>
      </c>
      <c r="I128" s="2">
        <v>-2</v>
      </c>
      <c r="J128" s="2">
        <v>0</v>
      </c>
      <c r="K128" s="2">
        <v>-2</v>
      </c>
      <c r="L128" s="2">
        <v>0</v>
      </c>
      <c r="M128" s="2">
        <v>-1</v>
      </c>
      <c r="N128" s="2">
        <v>0</v>
      </c>
      <c r="O128" s="2">
        <v>0</v>
      </c>
      <c r="P128" s="40">
        <v>0</v>
      </c>
      <c r="Q128" s="40">
        <v>-1</v>
      </c>
      <c r="R128" s="40">
        <v>-1</v>
      </c>
      <c r="S128" s="103">
        <v>0</v>
      </c>
      <c r="T128" s="103">
        <v>0</v>
      </c>
      <c r="U128" s="103">
        <v>0</v>
      </c>
      <c r="V128" s="103">
        <v>-1</v>
      </c>
      <c r="W128" s="40">
        <v>0</v>
      </c>
      <c r="X128" s="88">
        <v>0</v>
      </c>
      <c r="Y128" s="88">
        <v>-1</v>
      </c>
      <c r="Z128" s="88">
        <v>0</v>
      </c>
      <c r="AA128" s="88">
        <v>-1</v>
      </c>
      <c r="AB128" s="88">
        <v>0</v>
      </c>
      <c r="AC128" s="88">
        <v>0</v>
      </c>
      <c r="AD128" s="88">
        <v>0</v>
      </c>
      <c r="AE128" s="88">
        <v>-1</v>
      </c>
      <c r="AF128" s="88">
        <v>-1</v>
      </c>
      <c r="AG128" s="253" t="s">
        <v>68</v>
      </c>
      <c r="AH128" s="253" t="s">
        <v>68</v>
      </c>
      <c r="AI128" s="253" t="s">
        <v>68</v>
      </c>
    </row>
    <row r="129" spans="1:35" ht="17.25" customHeight="1">
      <c r="A129" s="42" t="s">
        <v>921</v>
      </c>
      <c r="D129" s="2">
        <v>3</v>
      </c>
      <c r="E129" s="2">
        <v>6</v>
      </c>
      <c r="F129" s="2">
        <v>1</v>
      </c>
      <c r="G129" s="2">
        <v>73</v>
      </c>
      <c r="H129" s="2">
        <v>7</v>
      </c>
      <c r="I129" s="2">
        <v>2</v>
      </c>
      <c r="J129" s="2">
        <v>3</v>
      </c>
      <c r="K129" s="2">
        <v>2</v>
      </c>
      <c r="L129" s="2">
        <v>4</v>
      </c>
      <c r="M129" s="2">
        <v>1</v>
      </c>
      <c r="N129" s="2">
        <v>4</v>
      </c>
      <c r="O129" s="2">
        <v>28</v>
      </c>
      <c r="P129" s="40">
        <v>1</v>
      </c>
      <c r="Q129" s="40">
        <v>10</v>
      </c>
      <c r="R129" s="40">
        <v>27</v>
      </c>
      <c r="S129" s="40">
        <v>10</v>
      </c>
      <c r="T129" s="40">
        <v>2</v>
      </c>
      <c r="U129" s="40">
        <v>1</v>
      </c>
      <c r="V129" s="40">
        <v>0</v>
      </c>
      <c r="W129" s="40">
        <v>4</v>
      </c>
      <c r="X129" s="88">
        <v>1</v>
      </c>
      <c r="Y129" s="88">
        <v>2</v>
      </c>
      <c r="Z129" s="88">
        <v>8</v>
      </c>
      <c r="AA129" s="88">
        <v>4</v>
      </c>
      <c r="AB129" s="88">
        <v>0</v>
      </c>
      <c r="AC129" s="88">
        <v>9</v>
      </c>
      <c r="AD129" s="88">
        <v>0</v>
      </c>
      <c r="AE129" s="88">
        <v>4</v>
      </c>
      <c r="AF129" s="88">
        <v>2</v>
      </c>
      <c r="AG129" s="88">
        <v>1</v>
      </c>
      <c r="AH129" s="88">
        <v>13</v>
      </c>
      <c r="AI129" s="88">
        <v>50</v>
      </c>
    </row>
    <row r="130" spans="1:35" ht="36" customHeight="1">
      <c r="A130" s="645" t="s">
        <v>1033</v>
      </c>
      <c r="B130" s="668"/>
      <c r="C130" s="668"/>
      <c r="D130" s="129">
        <v>0</v>
      </c>
      <c r="E130" s="129">
        <v>0</v>
      </c>
      <c r="F130" s="129">
        <v>1</v>
      </c>
      <c r="G130" s="129">
        <v>10</v>
      </c>
      <c r="H130" s="7" t="s">
        <v>68</v>
      </c>
      <c r="I130" s="129">
        <v>0</v>
      </c>
      <c r="J130" s="129">
        <v>0</v>
      </c>
      <c r="K130" s="129">
        <v>0</v>
      </c>
      <c r="L130" s="129" t="s">
        <v>68</v>
      </c>
      <c r="M130" s="2">
        <v>0</v>
      </c>
      <c r="N130" s="2">
        <v>1</v>
      </c>
      <c r="O130" s="2">
        <v>43</v>
      </c>
      <c r="P130" s="40">
        <v>11</v>
      </c>
      <c r="Q130" s="40">
        <v>0</v>
      </c>
      <c r="R130" s="40">
        <v>-1</v>
      </c>
      <c r="S130" s="103">
        <v>1</v>
      </c>
      <c r="T130" s="103" t="s">
        <v>68</v>
      </c>
      <c r="U130" s="103">
        <v>0</v>
      </c>
      <c r="V130" s="103">
        <v>1</v>
      </c>
      <c r="W130" s="40">
        <v>8</v>
      </c>
      <c r="X130" s="88">
        <v>110</v>
      </c>
      <c r="Y130" s="88">
        <v>2</v>
      </c>
      <c r="Z130" s="88">
        <v>0</v>
      </c>
      <c r="AA130" s="88">
        <v>5</v>
      </c>
      <c r="AB130" s="88">
        <v>126</v>
      </c>
      <c r="AC130" s="88">
        <v>0</v>
      </c>
      <c r="AD130" s="88">
        <v>0</v>
      </c>
      <c r="AE130" s="88">
        <v>97</v>
      </c>
      <c r="AF130" s="88">
        <v>13</v>
      </c>
      <c r="AG130" s="88">
        <v>2</v>
      </c>
      <c r="AH130" s="88">
        <v>3</v>
      </c>
      <c r="AI130" s="88">
        <v>4</v>
      </c>
    </row>
    <row r="131" spans="1:35" ht="17.25" customHeight="1">
      <c r="A131" s="42" t="s">
        <v>1034</v>
      </c>
      <c r="D131" s="129">
        <v>0</v>
      </c>
      <c r="E131" s="129">
        <v>14</v>
      </c>
      <c r="F131" s="129">
        <v>15</v>
      </c>
      <c r="G131" s="129">
        <v>1</v>
      </c>
      <c r="H131" s="7" t="s">
        <v>68</v>
      </c>
      <c r="I131" s="129">
        <v>4</v>
      </c>
      <c r="J131" s="129">
        <v>298</v>
      </c>
      <c r="K131" s="129">
        <v>2</v>
      </c>
      <c r="L131" s="129" t="s">
        <v>68</v>
      </c>
      <c r="M131" s="2">
        <v>0</v>
      </c>
      <c r="N131" s="2">
        <v>24</v>
      </c>
      <c r="O131" s="2">
        <v>10</v>
      </c>
      <c r="P131" s="40">
        <v>0</v>
      </c>
      <c r="Q131" s="40">
        <v>0</v>
      </c>
      <c r="R131" s="40">
        <v>1</v>
      </c>
      <c r="S131" s="103">
        <v>1</v>
      </c>
      <c r="T131" s="103">
        <v>106</v>
      </c>
      <c r="U131" s="103">
        <v>5</v>
      </c>
      <c r="V131" s="103">
        <v>11</v>
      </c>
      <c r="W131" s="40">
        <v>-1</v>
      </c>
      <c r="X131" s="88">
        <v>7</v>
      </c>
      <c r="Y131" s="88">
        <v>326</v>
      </c>
      <c r="Z131" s="88">
        <v>29</v>
      </c>
      <c r="AA131" s="88">
        <v>13</v>
      </c>
      <c r="AB131" s="88">
        <v>3</v>
      </c>
      <c r="AC131" s="88">
        <v>3</v>
      </c>
      <c r="AD131" s="88">
        <v>3</v>
      </c>
      <c r="AE131" s="88">
        <v>4</v>
      </c>
      <c r="AF131" s="88">
        <v>0</v>
      </c>
      <c r="AG131" s="253" t="s">
        <v>68</v>
      </c>
      <c r="AH131" s="88">
        <v>89</v>
      </c>
      <c r="AI131" s="88">
        <v>11</v>
      </c>
    </row>
    <row r="132" spans="1:35" ht="17.25" customHeight="1">
      <c r="A132" s="42" t="s">
        <v>1035</v>
      </c>
      <c r="D132" s="7" t="s">
        <v>68</v>
      </c>
      <c r="E132" s="129">
        <v>1</v>
      </c>
      <c r="F132" s="7" t="s">
        <v>68</v>
      </c>
      <c r="G132" s="129">
        <v>0</v>
      </c>
      <c r="H132" s="7" t="s">
        <v>68</v>
      </c>
      <c r="I132" s="129">
        <v>0</v>
      </c>
      <c r="J132" s="129">
        <v>0</v>
      </c>
      <c r="K132" s="129">
        <v>29</v>
      </c>
      <c r="L132" s="129">
        <v>0</v>
      </c>
      <c r="M132" s="2">
        <v>0</v>
      </c>
      <c r="N132" s="2">
        <v>0</v>
      </c>
      <c r="O132" s="2">
        <v>0</v>
      </c>
      <c r="P132" s="103" t="s">
        <v>68</v>
      </c>
      <c r="Q132" s="40">
        <v>1</v>
      </c>
      <c r="R132" s="40">
        <v>0</v>
      </c>
      <c r="S132" s="103">
        <v>0</v>
      </c>
      <c r="T132" s="103">
        <v>11</v>
      </c>
      <c r="U132" s="103">
        <v>0</v>
      </c>
      <c r="V132" s="103">
        <v>6</v>
      </c>
      <c r="W132" s="40">
        <v>0</v>
      </c>
      <c r="X132" s="88">
        <v>0</v>
      </c>
      <c r="Y132" s="88">
        <v>0</v>
      </c>
      <c r="Z132" s="253" t="s">
        <v>68</v>
      </c>
      <c r="AA132" s="253">
        <v>0</v>
      </c>
      <c r="AB132" s="253" t="s">
        <v>68</v>
      </c>
      <c r="AC132" s="253" t="s">
        <v>68</v>
      </c>
      <c r="AD132" s="253">
        <v>2</v>
      </c>
      <c r="AE132" s="253">
        <v>1</v>
      </c>
      <c r="AF132" s="253">
        <v>0</v>
      </c>
      <c r="AG132" s="253" t="s">
        <v>68</v>
      </c>
      <c r="AH132" s="253" t="s">
        <v>68</v>
      </c>
      <c r="AI132" s="253" t="s">
        <v>68</v>
      </c>
    </row>
    <row r="133" spans="1:35" ht="39.75" customHeight="1">
      <c r="A133" s="645" t="s">
        <v>1036</v>
      </c>
      <c r="B133" s="640"/>
      <c r="C133" s="640"/>
      <c r="D133" s="7" t="s">
        <v>68</v>
      </c>
      <c r="E133" s="7" t="s">
        <v>68</v>
      </c>
      <c r="F133" s="7" t="s">
        <v>68</v>
      </c>
      <c r="G133" s="7" t="s">
        <v>68</v>
      </c>
      <c r="H133" s="7" t="s">
        <v>68</v>
      </c>
      <c r="I133" s="7" t="s">
        <v>68</v>
      </c>
      <c r="J133" s="7" t="s">
        <v>68</v>
      </c>
      <c r="K133" s="7" t="s">
        <v>68</v>
      </c>
      <c r="L133" s="7" t="s">
        <v>68</v>
      </c>
      <c r="M133" s="7" t="s">
        <v>68</v>
      </c>
      <c r="N133" s="7" t="s">
        <v>68</v>
      </c>
      <c r="O133" s="7" t="s">
        <v>68</v>
      </c>
      <c r="P133" s="7" t="s">
        <v>68</v>
      </c>
      <c r="Q133" s="7" t="s">
        <v>68</v>
      </c>
      <c r="R133" s="7" t="s">
        <v>68</v>
      </c>
      <c r="S133" s="7" t="s">
        <v>68</v>
      </c>
      <c r="T133" s="7" t="s">
        <v>68</v>
      </c>
      <c r="U133" s="7" t="s">
        <v>68</v>
      </c>
      <c r="V133" s="7" t="s">
        <v>68</v>
      </c>
      <c r="W133" s="7" t="s">
        <v>68</v>
      </c>
      <c r="X133" s="253">
        <v>90</v>
      </c>
      <c r="Y133" s="253">
        <v>0</v>
      </c>
      <c r="Z133" s="253">
        <v>-1</v>
      </c>
      <c r="AA133" s="253">
        <v>0</v>
      </c>
      <c r="AB133" s="253">
        <v>147</v>
      </c>
      <c r="AC133" s="253">
        <v>22</v>
      </c>
      <c r="AD133" s="253">
        <v>0</v>
      </c>
      <c r="AE133" s="253">
        <v>12</v>
      </c>
      <c r="AF133" s="253">
        <v>22</v>
      </c>
      <c r="AG133" s="253">
        <v>0</v>
      </c>
      <c r="AH133" s="253">
        <v>0</v>
      </c>
      <c r="AI133" s="253">
        <v>0</v>
      </c>
    </row>
    <row r="134" spans="1:35" ht="17.25" customHeight="1">
      <c r="A134" s="42" t="s">
        <v>1037</v>
      </c>
      <c r="D134" s="7">
        <v>-19</v>
      </c>
      <c r="E134" s="129">
        <v>-1</v>
      </c>
      <c r="F134" s="7">
        <v>-17</v>
      </c>
      <c r="G134" s="129">
        <v>-8</v>
      </c>
      <c r="H134" s="7">
        <v>-21</v>
      </c>
      <c r="I134" s="129">
        <v>-16</v>
      </c>
      <c r="J134" s="129">
        <v>-26</v>
      </c>
      <c r="K134" s="129">
        <v>-24</v>
      </c>
      <c r="L134" s="129">
        <v>-33</v>
      </c>
      <c r="M134" s="2">
        <v>-16</v>
      </c>
      <c r="N134" s="2">
        <v>-11</v>
      </c>
      <c r="O134" s="2">
        <v>-54</v>
      </c>
      <c r="P134" s="103">
        <v>-25</v>
      </c>
      <c r="Q134" s="40">
        <v>-50</v>
      </c>
      <c r="R134" s="40">
        <v>-51</v>
      </c>
      <c r="S134" s="103">
        <v>-25</v>
      </c>
      <c r="T134" s="103">
        <v>-25</v>
      </c>
      <c r="U134" s="103">
        <v>-25</v>
      </c>
      <c r="V134" s="103">
        <v>-22</v>
      </c>
      <c r="W134" s="103">
        <v>-24</v>
      </c>
      <c r="X134" s="253">
        <v>-24</v>
      </c>
      <c r="Y134" s="253">
        <v>-5</v>
      </c>
      <c r="Z134" s="253">
        <v>-17</v>
      </c>
      <c r="AA134" s="253">
        <v>-63</v>
      </c>
      <c r="AB134" s="253">
        <v>-24</v>
      </c>
      <c r="AC134" s="253">
        <v>-3</v>
      </c>
      <c r="AD134" s="253">
        <v>-11</v>
      </c>
      <c r="AE134" s="253">
        <v>-100</v>
      </c>
      <c r="AF134" s="253">
        <v>6</v>
      </c>
      <c r="AG134" s="253">
        <v>-12</v>
      </c>
      <c r="AH134" s="253">
        <v>-39</v>
      </c>
      <c r="AI134" s="253">
        <v>-91</v>
      </c>
    </row>
    <row r="135" spans="1:35" ht="17.25" customHeight="1">
      <c r="A135" s="107" t="s">
        <v>925</v>
      </c>
      <c r="B135" s="107"/>
      <c r="C135" s="107"/>
      <c r="D135" s="10">
        <v>0</v>
      </c>
      <c r="E135" s="10">
        <v>5</v>
      </c>
      <c r="F135" s="10">
        <v>-9</v>
      </c>
      <c r="G135" s="10">
        <v>2</v>
      </c>
      <c r="H135" s="10">
        <v>-15</v>
      </c>
      <c r="I135" s="10">
        <v>15</v>
      </c>
      <c r="J135" s="10">
        <v>7</v>
      </c>
      <c r="K135" s="10">
        <v>1</v>
      </c>
      <c r="L135" s="10">
        <v>3</v>
      </c>
      <c r="M135" s="10">
        <v>-4</v>
      </c>
      <c r="N135" s="10">
        <v>-17</v>
      </c>
      <c r="O135" s="10">
        <v>-4</v>
      </c>
      <c r="P135" s="107">
        <v>6</v>
      </c>
      <c r="Q135" s="107">
        <v>37</v>
      </c>
      <c r="R135" s="107">
        <v>18</v>
      </c>
      <c r="S135" s="107">
        <v>-14</v>
      </c>
      <c r="T135" s="107">
        <v>-6</v>
      </c>
      <c r="U135" s="107">
        <v>3</v>
      </c>
      <c r="V135" s="107">
        <v>15</v>
      </c>
      <c r="W135" s="107">
        <v>-10</v>
      </c>
      <c r="X135" s="329">
        <v>26</v>
      </c>
      <c r="Y135" s="329">
        <v>6</v>
      </c>
      <c r="Z135" s="329">
        <v>0</v>
      </c>
      <c r="AA135" s="329">
        <v>3</v>
      </c>
      <c r="AB135" s="329">
        <v>3</v>
      </c>
      <c r="AC135" s="329">
        <v>1</v>
      </c>
      <c r="AD135" s="329">
        <v>3</v>
      </c>
      <c r="AE135" s="329">
        <v>6</v>
      </c>
      <c r="AF135" s="329">
        <v>0</v>
      </c>
      <c r="AG135" s="329">
        <v>-1</v>
      </c>
      <c r="AH135" s="329">
        <v>0</v>
      </c>
      <c r="AI135" s="329">
        <v>3</v>
      </c>
    </row>
    <row r="136" spans="1:35" ht="20.100000000000001" customHeight="1">
      <c r="A136" s="39" t="s">
        <v>928</v>
      </c>
      <c r="B136" s="44"/>
      <c r="C136" s="44"/>
      <c r="D136" s="2">
        <v>-130</v>
      </c>
      <c r="E136" s="2">
        <v>-785</v>
      </c>
      <c r="F136" s="2">
        <v>-137</v>
      </c>
      <c r="G136" s="2">
        <v>-254</v>
      </c>
      <c r="H136" s="2">
        <v>-137</v>
      </c>
      <c r="I136" s="2">
        <v>-110</v>
      </c>
      <c r="J136" s="2">
        <v>-93</v>
      </c>
      <c r="K136" s="2">
        <v>-269</v>
      </c>
      <c r="L136" s="2">
        <v>-962</v>
      </c>
      <c r="M136" s="2">
        <v>-235</v>
      </c>
      <c r="N136" s="2">
        <v>-742</v>
      </c>
      <c r="O136" s="2">
        <v>-343</v>
      </c>
      <c r="P136" s="2">
        <v>-237</v>
      </c>
      <c r="Q136" s="2">
        <v>-177</v>
      </c>
      <c r="R136" s="2">
        <v>-239</v>
      </c>
      <c r="S136" s="2">
        <v>-321</v>
      </c>
      <c r="T136" s="2">
        <v>-135</v>
      </c>
      <c r="U136" s="2">
        <v>-280</v>
      </c>
      <c r="V136" s="2">
        <v>-212</v>
      </c>
      <c r="W136" s="2">
        <v>-475</v>
      </c>
      <c r="X136" s="353">
        <v>-15</v>
      </c>
      <c r="Y136" s="353">
        <v>33</v>
      </c>
      <c r="Z136" s="353">
        <v>-366</v>
      </c>
      <c r="AA136" s="353">
        <v>-477</v>
      </c>
      <c r="AB136" s="353">
        <v>-17</v>
      </c>
      <c r="AC136" s="353">
        <v>-276</v>
      </c>
      <c r="AD136" s="353">
        <v>-345</v>
      </c>
      <c r="AE136" s="353">
        <v>-490</v>
      </c>
      <c r="AF136" s="353">
        <v>-245</v>
      </c>
      <c r="AG136" s="353">
        <v>-281</v>
      </c>
      <c r="AH136" s="353">
        <v>-264</v>
      </c>
      <c r="AI136" s="353">
        <v>-420</v>
      </c>
    </row>
    <row r="137" spans="1:35" ht="15.75" customHeight="1">
      <c r="A137" s="39"/>
      <c r="B137" s="44"/>
      <c r="C137" s="44"/>
      <c r="D137" s="2"/>
      <c r="E137" s="2"/>
      <c r="F137" s="2"/>
      <c r="G137" s="2"/>
      <c r="H137" s="2"/>
      <c r="I137" s="2"/>
      <c r="J137" s="2"/>
      <c r="K137" s="2"/>
      <c r="L137" s="2"/>
      <c r="M137" s="2"/>
      <c r="N137" s="2"/>
      <c r="O137" s="2"/>
      <c r="P137" s="2"/>
      <c r="Q137" s="2"/>
      <c r="R137" s="2"/>
      <c r="S137" s="2"/>
      <c r="T137" s="2"/>
      <c r="U137" s="2"/>
      <c r="V137" s="2"/>
      <c r="Y137" s="88"/>
    </row>
    <row r="138" spans="1:35" ht="15.75" customHeight="1">
      <c r="A138" s="39" t="s">
        <v>929</v>
      </c>
      <c r="B138" s="44"/>
      <c r="C138" s="44"/>
      <c r="D138" s="2">
        <f t="shared" ref="D138:AI138" si="33">D122+D136</f>
        <v>173</v>
      </c>
      <c r="E138" s="2">
        <f t="shared" si="33"/>
        <v>-302</v>
      </c>
      <c r="F138" s="2">
        <f t="shared" si="33"/>
        <v>136</v>
      </c>
      <c r="G138" s="2">
        <f t="shared" si="33"/>
        <v>-162</v>
      </c>
      <c r="H138" s="2">
        <f t="shared" si="33"/>
        <v>360</v>
      </c>
      <c r="I138" s="2">
        <f t="shared" si="33"/>
        <v>463</v>
      </c>
      <c r="J138" s="2">
        <f t="shared" si="33"/>
        <v>162</v>
      </c>
      <c r="K138" s="2">
        <f t="shared" si="33"/>
        <v>76</v>
      </c>
      <c r="L138" s="2">
        <f t="shared" si="33"/>
        <v>-420</v>
      </c>
      <c r="M138" s="2">
        <f t="shared" si="33"/>
        <v>262</v>
      </c>
      <c r="N138" s="2">
        <f t="shared" si="33"/>
        <v>-341</v>
      </c>
      <c r="O138" s="2">
        <f t="shared" si="33"/>
        <v>219</v>
      </c>
      <c r="P138" s="2">
        <f t="shared" si="33"/>
        <v>585</v>
      </c>
      <c r="Q138" s="2">
        <f t="shared" si="33"/>
        <v>527</v>
      </c>
      <c r="R138" s="2">
        <f t="shared" si="33"/>
        <v>103</v>
      </c>
      <c r="S138" s="2">
        <f t="shared" si="33"/>
        <v>75</v>
      </c>
      <c r="T138" s="2">
        <f t="shared" si="33"/>
        <v>386</v>
      </c>
      <c r="U138" s="2">
        <f t="shared" si="33"/>
        <v>142</v>
      </c>
      <c r="V138" s="2">
        <f t="shared" si="33"/>
        <v>61</v>
      </c>
      <c r="W138" s="2">
        <f t="shared" si="33"/>
        <v>-254</v>
      </c>
      <c r="X138" s="353">
        <f t="shared" si="33"/>
        <v>439</v>
      </c>
      <c r="Y138" s="353">
        <f t="shared" si="33"/>
        <v>443</v>
      </c>
      <c r="Z138" s="353">
        <f t="shared" si="33"/>
        <v>-89</v>
      </c>
      <c r="AA138" s="353">
        <f t="shared" si="33"/>
        <v>-5</v>
      </c>
      <c r="AB138" s="353">
        <f t="shared" si="33"/>
        <v>536</v>
      </c>
      <c r="AC138" s="353">
        <f t="shared" si="33"/>
        <v>43</v>
      </c>
      <c r="AD138" s="353">
        <f t="shared" si="33"/>
        <v>-234</v>
      </c>
      <c r="AE138" s="353">
        <f t="shared" si="33"/>
        <v>-91</v>
      </c>
      <c r="AF138" s="353">
        <f t="shared" si="33"/>
        <v>401</v>
      </c>
      <c r="AG138" s="353">
        <f t="shared" si="33"/>
        <v>119</v>
      </c>
      <c r="AH138" s="353">
        <f t="shared" si="33"/>
        <v>150</v>
      </c>
      <c r="AI138" s="353">
        <f t="shared" si="33"/>
        <v>-44</v>
      </c>
    </row>
    <row r="139" spans="1:35" ht="15.75" customHeight="1">
      <c r="A139" s="39"/>
      <c r="B139" s="44"/>
      <c r="C139" s="44"/>
      <c r="D139" s="2"/>
      <c r="E139" s="2"/>
      <c r="F139" s="2"/>
      <c r="G139" s="2"/>
      <c r="H139" s="2"/>
      <c r="I139" s="2"/>
      <c r="J139" s="2"/>
      <c r="K139" s="2"/>
      <c r="L139" s="2"/>
      <c r="M139" s="2"/>
      <c r="N139" s="2"/>
      <c r="O139" s="2"/>
      <c r="U139" s="40"/>
      <c r="Y139" s="88"/>
    </row>
    <row r="140" spans="1:35" ht="18" customHeight="1">
      <c r="A140" s="154" t="s">
        <v>930</v>
      </c>
      <c r="B140" s="44"/>
      <c r="C140" s="44"/>
      <c r="D140" s="2"/>
      <c r="E140" s="2"/>
      <c r="F140" s="2"/>
      <c r="G140" s="2"/>
      <c r="H140" s="2"/>
      <c r="I140" s="2"/>
      <c r="J140" s="2"/>
      <c r="K140" s="2"/>
      <c r="L140" s="2"/>
      <c r="M140" s="2"/>
      <c r="N140" s="2"/>
      <c r="O140" s="2"/>
      <c r="U140" s="40"/>
      <c r="Y140" s="88"/>
    </row>
    <row r="141" spans="1:35" ht="17.25" customHeight="1">
      <c r="A141" s="42" t="s">
        <v>157</v>
      </c>
      <c r="D141" s="7">
        <v>164</v>
      </c>
      <c r="E141" s="7">
        <v>865</v>
      </c>
      <c r="F141" s="7">
        <v>-32</v>
      </c>
      <c r="G141" s="7">
        <v>-505</v>
      </c>
      <c r="H141" s="7">
        <v>540</v>
      </c>
      <c r="I141" s="7">
        <v>469</v>
      </c>
      <c r="J141" s="7">
        <v>-230</v>
      </c>
      <c r="K141" s="7">
        <v>-291</v>
      </c>
      <c r="L141" s="7">
        <v>2257</v>
      </c>
      <c r="M141" s="2">
        <v>64</v>
      </c>
      <c r="N141" s="2">
        <v>257</v>
      </c>
      <c r="O141" s="2">
        <v>44</v>
      </c>
      <c r="P141" s="40">
        <v>1207</v>
      </c>
      <c r="Q141" s="40">
        <v>-1242</v>
      </c>
      <c r="R141" s="40">
        <v>-722</v>
      </c>
      <c r="S141" s="40">
        <v>-1</v>
      </c>
      <c r="T141" s="40">
        <v>175</v>
      </c>
      <c r="U141" s="40">
        <v>-62</v>
      </c>
      <c r="V141" s="40">
        <v>277</v>
      </c>
      <c r="W141" s="40">
        <v>-187</v>
      </c>
      <c r="X141" s="88">
        <v>332</v>
      </c>
      <c r="Y141" s="88">
        <v>-54</v>
      </c>
      <c r="Z141" s="88">
        <v>-25</v>
      </c>
      <c r="AA141" s="88">
        <v>55</v>
      </c>
      <c r="AB141" s="88">
        <v>284</v>
      </c>
      <c r="AC141" s="88">
        <v>-294</v>
      </c>
      <c r="AD141" s="88">
        <v>945</v>
      </c>
      <c r="AE141" s="88">
        <v>-61</v>
      </c>
      <c r="AF141" s="88">
        <v>353</v>
      </c>
      <c r="AG141" s="88">
        <v>110</v>
      </c>
      <c r="AH141" s="88">
        <v>-85</v>
      </c>
      <c r="AI141" s="88">
        <v>208</v>
      </c>
    </row>
    <row r="142" spans="1:35" ht="17.25" customHeight="1">
      <c r="A142" s="42" t="s">
        <v>1038</v>
      </c>
      <c r="D142" s="7">
        <v>-987</v>
      </c>
      <c r="E142" s="7" t="s">
        <v>68</v>
      </c>
      <c r="F142" s="7" t="s">
        <v>68</v>
      </c>
      <c r="G142" s="7" t="s">
        <v>68</v>
      </c>
      <c r="H142" s="7" t="s">
        <v>68</v>
      </c>
      <c r="I142" s="7">
        <v>-1122</v>
      </c>
      <c r="J142" s="7">
        <v>0</v>
      </c>
      <c r="K142" s="7">
        <v>0</v>
      </c>
      <c r="L142" s="7" t="s">
        <v>68</v>
      </c>
      <c r="M142" s="2">
        <v>-1198</v>
      </c>
      <c r="N142" s="7" t="s">
        <v>68</v>
      </c>
      <c r="O142" s="7" t="s">
        <v>68</v>
      </c>
      <c r="P142" s="103" t="s">
        <v>68</v>
      </c>
      <c r="Q142" s="103">
        <v>-888</v>
      </c>
      <c r="R142" s="103" t="s">
        <v>68</v>
      </c>
      <c r="S142" s="119" t="s">
        <v>68</v>
      </c>
      <c r="T142" s="119" t="s">
        <v>68</v>
      </c>
      <c r="U142" s="103">
        <v>-888</v>
      </c>
      <c r="V142" s="103">
        <v>0</v>
      </c>
      <c r="W142" s="40">
        <v>0</v>
      </c>
      <c r="X142" s="253" t="s">
        <v>68</v>
      </c>
      <c r="Y142" s="253">
        <v>-888</v>
      </c>
      <c r="Z142" s="253">
        <v>0</v>
      </c>
      <c r="AA142" s="253">
        <v>0</v>
      </c>
      <c r="AB142" s="253" t="s">
        <v>68</v>
      </c>
      <c r="AC142" s="253">
        <v>-888</v>
      </c>
      <c r="AD142" s="253" t="s">
        <v>68</v>
      </c>
      <c r="AE142" s="253">
        <v>0</v>
      </c>
      <c r="AF142" s="253" t="s">
        <v>68</v>
      </c>
      <c r="AG142" s="253">
        <v>-888</v>
      </c>
      <c r="AH142" s="253">
        <v>0</v>
      </c>
      <c r="AI142" s="253" t="s">
        <v>68</v>
      </c>
    </row>
    <row r="143" spans="1:35" ht="17.25" customHeight="1">
      <c r="A143" s="42" t="s">
        <v>1039</v>
      </c>
      <c r="D143" s="7" t="s">
        <v>68</v>
      </c>
      <c r="E143" s="7">
        <v>-30</v>
      </c>
      <c r="F143" s="7" t="s">
        <v>68</v>
      </c>
      <c r="G143" s="7" t="s">
        <v>68</v>
      </c>
      <c r="H143" s="7" t="s">
        <v>68</v>
      </c>
      <c r="I143" s="7">
        <v>0</v>
      </c>
      <c r="J143" s="7">
        <v>0</v>
      </c>
      <c r="K143" s="7">
        <v>-175</v>
      </c>
      <c r="L143" s="7" t="s">
        <v>68</v>
      </c>
      <c r="M143" s="7" t="s">
        <v>68</v>
      </c>
      <c r="N143" s="7" t="s">
        <v>68</v>
      </c>
      <c r="O143" s="7" t="s">
        <v>68</v>
      </c>
      <c r="P143" s="7" t="s">
        <v>68</v>
      </c>
      <c r="Q143" s="7" t="s">
        <v>68</v>
      </c>
      <c r="R143" s="7" t="s">
        <v>68</v>
      </c>
      <c r="S143" s="7" t="s">
        <v>68</v>
      </c>
      <c r="T143" s="7" t="s">
        <v>68</v>
      </c>
      <c r="U143" s="103" t="s">
        <v>68</v>
      </c>
      <c r="V143" s="103" t="s">
        <v>68</v>
      </c>
      <c r="W143" s="103" t="s">
        <v>68</v>
      </c>
      <c r="X143" s="253" t="s">
        <v>68</v>
      </c>
      <c r="Y143" s="253" t="s">
        <v>68</v>
      </c>
      <c r="Z143" s="253" t="s">
        <v>68</v>
      </c>
      <c r="AA143" s="253" t="s">
        <v>68</v>
      </c>
      <c r="AB143" s="253" t="s">
        <v>68</v>
      </c>
      <c r="AC143" s="253" t="s">
        <v>68</v>
      </c>
      <c r="AD143" s="253" t="s">
        <v>68</v>
      </c>
      <c r="AE143" s="253" t="s">
        <v>68</v>
      </c>
      <c r="AF143" s="253" t="s">
        <v>68</v>
      </c>
      <c r="AG143" s="253" t="s">
        <v>68</v>
      </c>
      <c r="AH143" s="253" t="s">
        <v>68</v>
      </c>
      <c r="AI143" s="253" t="s">
        <v>68</v>
      </c>
    </row>
    <row r="144" spans="1:35" ht="17.25" customHeight="1">
      <c r="A144" s="106" t="s">
        <v>161</v>
      </c>
      <c r="B144" s="107"/>
      <c r="C144" s="107"/>
      <c r="D144" s="19">
        <v>71</v>
      </c>
      <c r="E144" s="19">
        <v>-68</v>
      </c>
      <c r="F144" s="19">
        <v>25</v>
      </c>
      <c r="G144" s="19">
        <v>21</v>
      </c>
      <c r="H144" s="19">
        <v>10</v>
      </c>
      <c r="I144" s="19">
        <v>1</v>
      </c>
      <c r="J144" s="19">
        <v>5</v>
      </c>
      <c r="K144" s="19">
        <v>2</v>
      </c>
      <c r="L144" s="19">
        <v>1</v>
      </c>
      <c r="M144" s="10">
        <v>-125</v>
      </c>
      <c r="N144" s="10">
        <v>-10</v>
      </c>
      <c r="O144" s="10">
        <v>30</v>
      </c>
      <c r="P144" s="107">
        <v>13</v>
      </c>
      <c r="Q144" s="107">
        <v>-21</v>
      </c>
      <c r="R144" s="107">
        <v>-4</v>
      </c>
      <c r="S144" s="107">
        <v>-13</v>
      </c>
      <c r="T144" s="107">
        <v>-5</v>
      </c>
      <c r="U144" s="107">
        <v>-14</v>
      </c>
      <c r="V144" s="107">
        <v>-13</v>
      </c>
      <c r="W144" s="107">
        <v>7</v>
      </c>
      <c r="X144" s="329">
        <v>-2</v>
      </c>
      <c r="Y144" s="329">
        <v>-18</v>
      </c>
      <c r="Z144" s="329">
        <v>6</v>
      </c>
      <c r="AA144" s="329">
        <v>4</v>
      </c>
      <c r="AB144" s="329">
        <v>-7</v>
      </c>
      <c r="AC144" s="329">
        <v>-19</v>
      </c>
      <c r="AD144" s="329">
        <v>-6</v>
      </c>
      <c r="AE144" s="329">
        <v>-1</v>
      </c>
      <c r="AF144" s="329">
        <v>-1</v>
      </c>
      <c r="AG144" s="329">
        <v>-17</v>
      </c>
      <c r="AH144" s="329">
        <v>4</v>
      </c>
      <c r="AI144" s="329">
        <v>12</v>
      </c>
    </row>
    <row r="145" spans="1:110" ht="20.100000000000001" customHeight="1">
      <c r="A145" s="39" t="s">
        <v>934</v>
      </c>
      <c r="B145" s="44"/>
      <c r="C145" s="44"/>
      <c r="D145" s="2">
        <v>-752</v>
      </c>
      <c r="E145" s="2">
        <v>767</v>
      </c>
      <c r="F145" s="2">
        <v>-7</v>
      </c>
      <c r="G145" s="2">
        <v>-484</v>
      </c>
      <c r="H145" s="2">
        <v>550</v>
      </c>
      <c r="I145" s="2">
        <v>-652</v>
      </c>
      <c r="J145" s="2">
        <v>-225</v>
      </c>
      <c r="K145" s="2">
        <v>-464</v>
      </c>
      <c r="L145" s="2">
        <v>2258</v>
      </c>
      <c r="M145" s="2">
        <v>-1259</v>
      </c>
      <c r="N145" s="2">
        <v>247</v>
      </c>
      <c r="O145" s="2">
        <v>74</v>
      </c>
      <c r="P145" s="2">
        <v>1220</v>
      </c>
      <c r="Q145" s="2">
        <v>-2151</v>
      </c>
      <c r="R145" s="2">
        <v>-726</v>
      </c>
      <c r="S145" s="2">
        <v>-14</v>
      </c>
      <c r="T145" s="2">
        <v>170</v>
      </c>
      <c r="U145" s="2">
        <v>-964</v>
      </c>
      <c r="V145" s="2">
        <v>264</v>
      </c>
      <c r="W145" s="2">
        <v>-180</v>
      </c>
      <c r="X145" s="353">
        <v>330</v>
      </c>
      <c r="Y145" s="353">
        <v>-960</v>
      </c>
      <c r="Z145" s="353">
        <v>-19</v>
      </c>
      <c r="AA145" s="353">
        <v>59</v>
      </c>
      <c r="AB145" s="353">
        <v>277</v>
      </c>
      <c r="AC145" s="353">
        <v>-1201</v>
      </c>
      <c r="AD145" s="353">
        <v>939</v>
      </c>
      <c r="AE145" s="353">
        <v>-62</v>
      </c>
      <c r="AF145" s="353">
        <v>352</v>
      </c>
      <c r="AG145" s="353">
        <v>-795</v>
      </c>
      <c r="AH145" s="353">
        <v>-81</v>
      </c>
      <c r="AI145" s="353">
        <v>220</v>
      </c>
    </row>
    <row r="146" spans="1:110" ht="11.25" customHeight="1">
      <c r="A146" s="140" t="s">
        <v>163</v>
      </c>
      <c r="B146" s="107"/>
      <c r="C146" s="107"/>
      <c r="D146" s="10"/>
      <c r="E146" s="10"/>
      <c r="F146" s="10"/>
      <c r="G146" s="10"/>
      <c r="H146" s="10"/>
      <c r="I146" s="10"/>
      <c r="J146" s="10"/>
      <c r="K146" s="10"/>
      <c r="L146" s="10"/>
      <c r="M146" s="10"/>
      <c r="N146" s="10"/>
      <c r="O146" s="10"/>
      <c r="P146" s="107"/>
      <c r="Q146" s="107"/>
      <c r="R146" s="107"/>
      <c r="S146" s="107"/>
      <c r="T146" s="107"/>
      <c r="U146" s="107"/>
      <c r="V146" s="107"/>
      <c r="W146" s="107"/>
      <c r="X146" s="329"/>
      <c r="Y146" s="329"/>
      <c r="Z146" s="329"/>
      <c r="AA146" s="329"/>
      <c r="AB146" s="329"/>
      <c r="AC146" s="329"/>
      <c r="AD146" s="329"/>
      <c r="AE146" s="329"/>
      <c r="AF146" s="329"/>
      <c r="AG146" s="329"/>
      <c r="AH146" s="329"/>
      <c r="AI146" s="329"/>
    </row>
    <row r="147" spans="1:110" ht="7.5" customHeight="1">
      <c r="A147" s="607"/>
      <c r="D147" s="2"/>
      <c r="E147" s="2"/>
      <c r="F147" s="2"/>
      <c r="G147" s="2"/>
      <c r="H147" s="2"/>
      <c r="I147" s="2"/>
      <c r="J147" s="2"/>
      <c r="K147" s="2"/>
      <c r="L147" s="2"/>
      <c r="M147" s="2"/>
      <c r="N147" s="2"/>
      <c r="O147" s="2"/>
      <c r="R147" s="39"/>
      <c r="U147" s="40"/>
      <c r="Y147" s="88"/>
    </row>
    <row r="148" spans="1:110" ht="20.25" customHeight="1" thickBot="1">
      <c r="A148" s="135" t="s">
        <v>935</v>
      </c>
      <c r="B148" s="136"/>
      <c r="C148" s="136"/>
      <c r="D148" s="17">
        <f t="shared" ref="D148:AI148" si="34">D138+D145</f>
        <v>-579</v>
      </c>
      <c r="E148" s="17">
        <f t="shared" si="34"/>
        <v>465</v>
      </c>
      <c r="F148" s="17">
        <f t="shared" si="34"/>
        <v>129</v>
      </c>
      <c r="G148" s="17">
        <f t="shared" si="34"/>
        <v>-646</v>
      </c>
      <c r="H148" s="17">
        <f t="shared" si="34"/>
        <v>910</v>
      </c>
      <c r="I148" s="17">
        <f t="shared" si="34"/>
        <v>-189</v>
      </c>
      <c r="J148" s="17">
        <f t="shared" si="34"/>
        <v>-63</v>
      </c>
      <c r="K148" s="17">
        <f t="shared" si="34"/>
        <v>-388</v>
      </c>
      <c r="L148" s="17">
        <f t="shared" si="34"/>
        <v>1838</v>
      </c>
      <c r="M148" s="17">
        <f t="shared" si="34"/>
        <v>-997</v>
      </c>
      <c r="N148" s="17">
        <f t="shared" si="34"/>
        <v>-94</v>
      </c>
      <c r="O148" s="17">
        <f t="shared" si="34"/>
        <v>293</v>
      </c>
      <c r="P148" s="17">
        <f t="shared" si="34"/>
        <v>1805</v>
      </c>
      <c r="Q148" s="17">
        <f t="shared" si="34"/>
        <v>-1624</v>
      </c>
      <c r="R148" s="17">
        <f t="shared" si="34"/>
        <v>-623</v>
      </c>
      <c r="S148" s="17">
        <f t="shared" si="34"/>
        <v>61</v>
      </c>
      <c r="T148" s="17">
        <f t="shared" si="34"/>
        <v>556</v>
      </c>
      <c r="U148" s="17">
        <f t="shared" si="34"/>
        <v>-822</v>
      </c>
      <c r="V148" s="17">
        <f t="shared" si="34"/>
        <v>325</v>
      </c>
      <c r="W148" s="17">
        <f t="shared" si="34"/>
        <v>-434</v>
      </c>
      <c r="X148" s="335">
        <f t="shared" si="34"/>
        <v>769</v>
      </c>
      <c r="Y148" s="335">
        <f t="shared" si="34"/>
        <v>-517</v>
      </c>
      <c r="Z148" s="335">
        <f t="shared" si="34"/>
        <v>-108</v>
      </c>
      <c r="AA148" s="335">
        <f t="shared" si="34"/>
        <v>54</v>
      </c>
      <c r="AB148" s="335">
        <f t="shared" si="34"/>
        <v>813</v>
      </c>
      <c r="AC148" s="335">
        <f t="shared" si="34"/>
        <v>-1158</v>
      </c>
      <c r="AD148" s="335">
        <f t="shared" si="34"/>
        <v>705</v>
      </c>
      <c r="AE148" s="335">
        <f t="shared" si="34"/>
        <v>-153</v>
      </c>
      <c r="AF148" s="335">
        <f t="shared" si="34"/>
        <v>753</v>
      </c>
      <c r="AG148" s="335">
        <f t="shared" si="34"/>
        <v>-676</v>
      </c>
      <c r="AH148" s="335">
        <f t="shared" si="34"/>
        <v>69</v>
      </c>
      <c r="AI148" s="335">
        <f t="shared" si="34"/>
        <v>176</v>
      </c>
    </row>
    <row r="149" spans="1:110" s="44" customFormat="1" ht="21.75" customHeight="1" thickTop="1">
      <c r="A149" s="39"/>
      <c r="B149" s="46"/>
      <c r="C149" s="46"/>
      <c r="D149" s="2"/>
      <c r="E149" s="2"/>
      <c r="F149" s="2"/>
      <c r="G149" s="2"/>
      <c r="H149" s="2"/>
      <c r="I149" s="2"/>
      <c r="J149" s="2"/>
      <c r="K149" s="2"/>
      <c r="L149" s="2"/>
      <c r="M149" s="2"/>
      <c r="N149" s="2"/>
      <c r="O149" s="2"/>
      <c r="P149" s="2"/>
      <c r="Q149" s="2"/>
      <c r="R149" s="2"/>
      <c r="S149" s="2"/>
      <c r="T149" s="2"/>
      <c r="U149" s="2"/>
      <c r="V149" s="2"/>
      <c r="W149" s="2"/>
      <c r="X149" s="353"/>
      <c r="Y149" s="353"/>
      <c r="Z149" s="353"/>
      <c r="AA149" s="353"/>
      <c r="AB149" s="353"/>
      <c r="AC149" s="353"/>
      <c r="AD149" s="353"/>
      <c r="AE149" s="353"/>
      <c r="AF149" s="353"/>
      <c r="AG149" s="353"/>
      <c r="AH149" s="353"/>
      <c r="AI149" s="353"/>
      <c r="AJ149" s="91"/>
      <c r="AK149" s="91"/>
      <c r="AL149" s="91"/>
      <c r="AM149" s="91"/>
      <c r="AN149" s="91"/>
      <c r="AO149" s="91"/>
      <c r="AP149" s="91"/>
      <c r="AQ149" s="91"/>
      <c r="AR149" s="91"/>
      <c r="AS149" s="91"/>
      <c r="AT149" s="91"/>
      <c r="AU149" s="91"/>
      <c r="AV149" s="91"/>
      <c r="AW149" s="91"/>
      <c r="AX149" s="91"/>
      <c r="AY149" s="91"/>
      <c r="AZ149" s="91"/>
      <c r="BA149" s="91"/>
      <c r="BB149" s="91"/>
      <c r="BC149" s="91"/>
      <c r="BD149" s="91"/>
      <c r="BE149" s="91"/>
      <c r="BF149" s="91"/>
      <c r="BG149" s="91"/>
      <c r="BH149" s="91"/>
      <c r="BI149" s="91"/>
      <c r="BJ149" s="91"/>
      <c r="BK149" s="91"/>
      <c r="BL149" s="91"/>
      <c r="BM149" s="91"/>
      <c r="BN149" s="91"/>
      <c r="BO149" s="91"/>
      <c r="BP149" s="91"/>
      <c r="BQ149" s="91"/>
      <c r="BR149" s="91"/>
      <c r="BS149" s="91"/>
      <c r="BT149" s="91"/>
      <c r="BU149" s="91"/>
      <c r="BV149" s="91"/>
      <c r="BW149" s="91"/>
      <c r="BX149" s="91"/>
      <c r="BY149" s="91"/>
      <c r="BZ149" s="91"/>
      <c r="CA149" s="91"/>
      <c r="CB149" s="91"/>
      <c r="CC149" s="91"/>
      <c r="CD149" s="91"/>
      <c r="CE149" s="91"/>
      <c r="CF149" s="91"/>
      <c r="CG149" s="91"/>
      <c r="CH149" s="91"/>
      <c r="CI149" s="91"/>
      <c r="CJ149" s="91"/>
      <c r="CK149" s="91"/>
      <c r="CL149" s="91"/>
      <c r="CM149" s="91"/>
      <c r="CN149" s="91"/>
      <c r="CO149" s="91"/>
      <c r="CP149" s="91"/>
      <c r="CQ149" s="91"/>
      <c r="CR149" s="91"/>
      <c r="CS149" s="91"/>
      <c r="CT149" s="91"/>
      <c r="CU149" s="91"/>
      <c r="CV149" s="91"/>
      <c r="CW149" s="91"/>
      <c r="CX149" s="91"/>
      <c r="CY149" s="91"/>
      <c r="CZ149" s="91"/>
      <c r="DA149" s="91"/>
      <c r="DB149" s="91"/>
      <c r="DC149" s="91"/>
      <c r="DD149" s="91"/>
      <c r="DE149" s="91"/>
      <c r="DF149" s="91"/>
    </row>
    <row r="150" spans="1:110" ht="19.5" customHeight="1">
      <c r="A150" s="41" t="s">
        <v>1020</v>
      </c>
      <c r="D150" s="2"/>
      <c r="E150" s="2"/>
      <c r="F150" s="2"/>
      <c r="G150" s="2"/>
      <c r="H150" s="2"/>
      <c r="I150" s="2"/>
      <c r="J150" s="2"/>
      <c r="K150" s="2"/>
      <c r="L150" s="2"/>
      <c r="M150" s="2"/>
      <c r="N150" s="2"/>
      <c r="O150" s="2"/>
      <c r="Y150" s="88"/>
    </row>
    <row r="151" spans="1:110" ht="15.75" customHeight="1">
      <c r="A151" s="39"/>
      <c r="D151" s="2"/>
      <c r="E151" s="2"/>
      <c r="F151" s="2"/>
      <c r="G151" s="2"/>
      <c r="H151" s="2"/>
      <c r="I151" s="2"/>
      <c r="J151" s="2"/>
      <c r="K151" s="2"/>
      <c r="L151" s="2"/>
      <c r="M151" s="2"/>
      <c r="N151" s="2"/>
      <c r="O151" s="2"/>
      <c r="Y151" s="88"/>
    </row>
    <row r="152" spans="1:110" ht="20.25" customHeight="1">
      <c r="A152" s="39" t="s">
        <v>797</v>
      </c>
      <c r="B152" s="41"/>
      <c r="D152" s="2"/>
      <c r="E152" s="2"/>
      <c r="F152" s="2"/>
      <c r="G152" s="2"/>
      <c r="H152" s="2"/>
      <c r="I152" s="2"/>
      <c r="J152" s="2"/>
      <c r="K152" s="2"/>
      <c r="L152" s="2"/>
      <c r="M152" s="2"/>
      <c r="N152" s="2"/>
      <c r="O152" s="2"/>
      <c r="Y152" s="88"/>
    </row>
    <row r="153" spans="1:110" ht="20.25" customHeight="1">
      <c r="A153" s="40" t="s">
        <v>1040</v>
      </c>
      <c r="B153" s="41"/>
      <c r="D153" s="2"/>
      <c r="E153" s="2"/>
      <c r="F153" s="2"/>
      <c r="G153" s="2"/>
      <c r="H153" s="2"/>
      <c r="I153" s="2"/>
      <c r="J153" s="2"/>
      <c r="K153" s="2"/>
      <c r="L153" s="2"/>
      <c r="M153" s="2"/>
      <c r="N153" s="2"/>
      <c r="O153" s="2"/>
      <c r="Y153" s="88"/>
    </row>
    <row r="154" spans="1:110" ht="20.25" customHeight="1">
      <c r="A154" s="39"/>
      <c r="B154" s="41"/>
      <c r="D154" s="2"/>
      <c r="E154" s="2"/>
      <c r="F154" s="2"/>
      <c r="G154" s="2"/>
      <c r="H154" s="2"/>
      <c r="I154" s="2"/>
      <c r="J154" s="2"/>
      <c r="K154" s="2"/>
      <c r="L154" s="2"/>
      <c r="M154" s="2"/>
      <c r="N154" s="2"/>
      <c r="O154" s="2"/>
      <c r="Y154" s="88"/>
    </row>
    <row r="155" spans="1:110" ht="37.5" customHeight="1" thickBot="1">
      <c r="A155" s="3" t="s">
        <v>3</v>
      </c>
      <c r="B155" s="14"/>
      <c r="C155" s="100"/>
      <c r="D155" s="15" t="s">
        <v>459</v>
      </c>
      <c r="E155" s="15" t="s">
        <v>460</v>
      </c>
      <c r="F155" s="15" t="s">
        <v>461</v>
      </c>
      <c r="G155" s="15" t="s">
        <v>462</v>
      </c>
      <c r="H155" s="15" t="s">
        <v>463</v>
      </c>
      <c r="I155" s="15" t="s">
        <v>464</v>
      </c>
      <c r="J155" s="15" t="s">
        <v>465</v>
      </c>
      <c r="K155" s="15" t="s">
        <v>466</v>
      </c>
      <c r="L155" s="15" t="s">
        <v>467</v>
      </c>
      <c r="M155" s="16" t="s">
        <v>468</v>
      </c>
      <c r="N155" s="16" t="s">
        <v>469</v>
      </c>
      <c r="O155" s="16" t="s">
        <v>470</v>
      </c>
      <c r="P155" s="15" t="s">
        <v>471</v>
      </c>
      <c r="Q155" s="43" t="s">
        <v>472</v>
      </c>
      <c r="R155" s="43" t="s">
        <v>473</v>
      </c>
      <c r="S155" s="43" t="s">
        <v>474</v>
      </c>
      <c r="T155" s="43" t="s">
        <v>475</v>
      </c>
      <c r="U155" s="15" t="s">
        <v>476</v>
      </c>
      <c r="V155" s="15" t="s">
        <v>477</v>
      </c>
      <c r="W155" s="15" t="s">
        <v>478</v>
      </c>
      <c r="X155" s="352" t="s">
        <v>479</v>
      </c>
      <c r="Y155" s="358" t="s">
        <v>480</v>
      </c>
      <c r="Z155" s="358" t="s">
        <v>481</v>
      </c>
      <c r="AA155" s="358" t="s">
        <v>482</v>
      </c>
      <c r="AB155" s="358" t="s">
        <v>1021</v>
      </c>
      <c r="AC155" s="358" t="s">
        <v>1022</v>
      </c>
      <c r="AD155" s="358" t="s">
        <v>1023</v>
      </c>
      <c r="AE155" s="15" t="s">
        <v>1024</v>
      </c>
      <c r="AF155" s="358" t="s">
        <v>1025</v>
      </c>
      <c r="AG155" s="358" t="s">
        <v>902</v>
      </c>
      <c r="AH155" s="358" t="s">
        <v>903</v>
      </c>
      <c r="AI155" s="358" t="s">
        <v>571</v>
      </c>
    </row>
    <row r="156" spans="1:110" ht="24" customHeight="1">
      <c r="A156" s="155"/>
      <c r="B156" s="18"/>
      <c r="C156" s="139"/>
      <c r="D156" s="7"/>
      <c r="E156" s="7"/>
      <c r="F156" s="7"/>
      <c r="G156" s="7"/>
      <c r="H156" s="7"/>
      <c r="I156" s="7"/>
      <c r="J156" s="7"/>
      <c r="K156" s="7"/>
      <c r="L156" s="7"/>
      <c r="M156" s="2"/>
      <c r="N156" s="2"/>
      <c r="O156" s="2"/>
      <c r="U156" s="40"/>
      <c r="Y156" s="88"/>
    </row>
    <row r="157" spans="1:110" ht="21">
      <c r="A157" s="18" t="s">
        <v>1041</v>
      </c>
      <c r="B157" s="18"/>
      <c r="C157" s="139"/>
      <c r="D157" s="156">
        <v>570</v>
      </c>
      <c r="E157" s="156">
        <v>979</v>
      </c>
      <c r="F157" s="156">
        <v>1311</v>
      </c>
      <c r="G157" s="156">
        <v>1884</v>
      </c>
      <c r="H157" s="156">
        <v>602</v>
      </c>
      <c r="I157" s="7">
        <v>1040</v>
      </c>
      <c r="J157" s="7">
        <v>1663</v>
      </c>
      <c r="K157" s="7">
        <v>2298</v>
      </c>
      <c r="L157" s="7">
        <v>720</v>
      </c>
      <c r="M157" s="2">
        <v>1203</v>
      </c>
      <c r="N157" s="2">
        <v>1735</v>
      </c>
      <c r="O157" s="2">
        <v>2478</v>
      </c>
      <c r="P157" s="103">
        <v>721</v>
      </c>
      <c r="Q157" s="103">
        <v>1220</v>
      </c>
      <c r="R157" s="103">
        <v>1634</v>
      </c>
      <c r="S157" s="40">
        <v>2292</v>
      </c>
      <c r="T157" s="40">
        <v>861</v>
      </c>
      <c r="U157" s="6">
        <v>1351</v>
      </c>
      <c r="V157" s="40">
        <v>1803</v>
      </c>
      <c r="W157" s="40">
        <v>2271</v>
      </c>
      <c r="X157" s="88">
        <v>1049</v>
      </c>
      <c r="Y157" s="88">
        <v>1813</v>
      </c>
      <c r="Z157" s="88">
        <v>2274</v>
      </c>
      <c r="AA157" s="88">
        <v>3008</v>
      </c>
      <c r="AB157" s="88">
        <v>897</v>
      </c>
      <c r="AC157" s="88">
        <v>1346</v>
      </c>
      <c r="AD157" s="88">
        <v>1740</v>
      </c>
      <c r="AE157" s="88">
        <v>2538</v>
      </c>
      <c r="AF157" s="88">
        <v>772</v>
      </c>
      <c r="AG157" s="88">
        <v>1389</v>
      </c>
      <c r="AH157" s="88">
        <v>1684</v>
      </c>
      <c r="AI157" s="88">
        <v>2452</v>
      </c>
    </row>
    <row r="158" spans="1:110" ht="23.25">
      <c r="A158" s="18" t="s">
        <v>1042</v>
      </c>
      <c r="B158" s="18"/>
      <c r="C158" s="139"/>
      <c r="D158" s="156">
        <f>D289</f>
        <v>584</v>
      </c>
      <c r="E158" s="156">
        <f>E289+D158</f>
        <v>967</v>
      </c>
      <c r="F158" s="156">
        <f>F289+E158</f>
        <v>1308</v>
      </c>
      <c r="G158" s="156">
        <f>G289+F158</f>
        <v>1866</v>
      </c>
      <c r="H158" s="156">
        <f>H289</f>
        <v>624</v>
      </c>
      <c r="I158" s="156">
        <f>I289+H158</f>
        <v>1033</v>
      </c>
      <c r="J158" s="156">
        <f>J289+I158</f>
        <v>1384</v>
      </c>
      <c r="K158" s="156">
        <f>K289+J158</f>
        <v>2015</v>
      </c>
      <c r="L158" s="156">
        <f>L289</f>
        <v>692</v>
      </c>
      <c r="M158" s="156">
        <f>M289+L158</f>
        <v>1230</v>
      </c>
      <c r="N158" s="156">
        <f>N289+M158</f>
        <v>1720</v>
      </c>
      <c r="O158" s="156">
        <f>O289+N158</f>
        <v>2360</v>
      </c>
      <c r="P158" s="156">
        <f>P289</f>
        <v>724</v>
      </c>
      <c r="Q158" s="156">
        <f>Q289+P158</f>
        <v>1248</v>
      </c>
      <c r="R158" s="156">
        <f>R289+Q158</f>
        <v>1692</v>
      </c>
      <c r="S158" s="156">
        <f>S289+R158</f>
        <v>2398</v>
      </c>
      <c r="T158" s="40">
        <v>788</v>
      </c>
      <c r="U158" s="6">
        <v>1266</v>
      </c>
      <c r="V158" s="40">
        <v>1708</v>
      </c>
      <c r="W158" s="40">
        <v>2396</v>
      </c>
      <c r="X158" s="88">
        <v>798</v>
      </c>
      <c r="Y158" s="88">
        <v>1279</v>
      </c>
      <c r="Z158" s="88">
        <v>1723</v>
      </c>
      <c r="AA158" s="88">
        <v>2374</v>
      </c>
      <c r="AB158" s="88">
        <v>812</v>
      </c>
      <c r="AC158" s="88">
        <v>1259</v>
      </c>
      <c r="AD158" s="88">
        <v>1650</v>
      </c>
      <c r="AE158" s="88">
        <v>2416</v>
      </c>
      <c r="AF158" s="88">
        <v>819</v>
      </c>
      <c r="AG158" s="88">
        <v>1286</v>
      </c>
      <c r="AH158" s="88">
        <v>1650</v>
      </c>
      <c r="AI158" s="88">
        <v>2299</v>
      </c>
    </row>
    <row r="159" spans="1:110" ht="18" customHeight="1">
      <c r="A159" s="18"/>
      <c r="B159" s="18"/>
      <c r="C159" s="139"/>
      <c r="D159" s="7"/>
      <c r="E159" s="7"/>
      <c r="F159" s="7"/>
      <c r="G159" s="7"/>
      <c r="H159" s="7"/>
      <c r="I159" s="7"/>
      <c r="J159" s="7"/>
      <c r="K159" s="7"/>
      <c r="L159" s="7"/>
      <c r="M159" s="2"/>
      <c r="N159" s="2"/>
      <c r="O159" s="2"/>
      <c r="U159" s="6"/>
      <c r="Y159" s="88"/>
    </row>
    <row r="160" spans="1:110" ht="21">
      <c r="A160" s="18" t="s">
        <v>801</v>
      </c>
      <c r="B160" s="18"/>
      <c r="C160" s="139"/>
      <c r="D160" s="157">
        <v>0.39</v>
      </c>
      <c r="E160" s="130">
        <v>0.64</v>
      </c>
      <c r="F160" s="130">
        <v>0.83</v>
      </c>
      <c r="G160" s="158">
        <v>1.22</v>
      </c>
      <c r="H160" s="130">
        <v>0.59</v>
      </c>
      <c r="I160" s="130">
        <v>0.85</v>
      </c>
      <c r="J160" s="130">
        <v>1.33</v>
      </c>
      <c r="K160" s="130">
        <v>1.74</v>
      </c>
      <c r="L160" s="130">
        <v>0.51</v>
      </c>
      <c r="M160" s="130">
        <v>0.78</v>
      </c>
      <c r="N160" s="130">
        <v>1.1000000000000001</v>
      </c>
      <c r="O160" s="130">
        <v>1.74</v>
      </c>
      <c r="P160" s="159">
        <v>0.46</v>
      </c>
      <c r="Q160" s="131">
        <v>0.78</v>
      </c>
      <c r="R160" s="159">
        <v>1.02</v>
      </c>
      <c r="S160" s="159">
        <v>1.48</v>
      </c>
      <c r="T160" s="159">
        <v>0.63</v>
      </c>
      <c r="U160" s="130">
        <v>0.93</v>
      </c>
      <c r="V160" s="131">
        <v>1.2</v>
      </c>
      <c r="W160" s="160">
        <v>1.46</v>
      </c>
      <c r="X160" s="336">
        <v>0.76</v>
      </c>
      <c r="Y160" s="336">
        <v>1.29</v>
      </c>
      <c r="Z160" s="336">
        <v>1.52</v>
      </c>
      <c r="AA160" s="336">
        <v>1.99</v>
      </c>
      <c r="AB160" s="336">
        <v>0.56000000000000005</v>
      </c>
      <c r="AC160" s="336">
        <v>0.77</v>
      </c>
      <c r="AD160" s="336">
        <v>0.91</v>
      </c>
      <c r="AE160" s="336">
        <v>1.59</v>
      </c>
      <c r="AF160" s="336">
        <v>0.45</v>
      </c>
      <c r="AG160" s="336">
        <v>0.8</v>
      </c>
      <c r="AH160" s="336">
        <v>0.84</v>
      </c>
      <c r="AI160" s="336">
        <v>1.36</v>
      </c>
    </row>
    <row r="161" spans="1:110" ht="10.15" customHeight="1">
      <c r="A161" s="155"/>
      <c r="B161" s="18"/>
      <c r="C161" s="139"/>
      <c r="D161" s="7"/>
      <c r="E161" s="7"/>
      <c r="F161" s="7"/>
      <c r="G161" s="7"/>
      <c r="H161" s="7"/>
      <c r="I161" s="7"/>
      <c r="J161" s="7"/>
      <c r="K161" s="7"/>
      <c r="L161" s="7"/>
      <c r="M161" s="2"/>
      <c r="N161" s="2"/>
      <c r="O161" s="2"/>
      <c r="U161" s="6"/>
      <c r="Y161" s="88"/>
    </row>
    <row r="162" spans="1:110" s="45" customFormat="1" ht="21.75" customHeight="1">
      <c r="A162" s="40" t="s">
        <v>951</v>
      </c>
      <c r="B162" s="40"/>
      <c r="C162" s="40"/>
      <c r="D162" s="161">
        <v>10605</v>
      </c>
      <c r="E162" s="2">
        <v>12121</v>
      </c>
      <c r="F162" s="2">
        <v>12216</v>
      </c>
      <c r="G162" s="2">
        <v>12663</v>
      </c>
      <c r="H162" s="2">
        <v>12593</v>
      </c>
      <c r="I162" s="162">
        <v>13503</v>
      </c>
      <c r="J162" s="162">
        <v>13764</v>
      </c>
      <c r="K162" s="162">
        <v>13544</v>
      </c>
      <c r="L162" s="162">
        <v>16868</v>
      </c>
      <c r="M162" s="162">
        <v>15593</v>
      </c>
      <c r="N162" s="162">
        <v>15756</v>
      </c>
      <c r="O162" s="162">
        <v>15911</v>
      </c>
      <c r="P162" s="103">
        <v>17404</v>
      </c>
      <c r="Q162" s="103">
        <v>15347</v>
      </c>
      <c r="R162" s="103">
        <v>15184</v>
      </c>
      <c r="S162" s="40">
        <v>15350</v>
      </c>
      <c r="T162" s="40">
        <v>15642</v>
      </c>
      <c r="U162" s="6">
        <v>15862</v>
      </c>
      <c r="V162" s="45">
        <v>16324</v>
      </c>
      <c r="W162" s="45">
        <v>16124</v>
      </c>
      <c r="X162" s="92">
        <v>16560</v>
      </c>
      <c r="Y162" s="92">
        <v>16998</v>
      </c>
      <c r="Z162" s="92">
        <v>17034</v>
      </c>
      <c r="AA162" s="92">
        <v>17931</v>
      </c>
      <c r="AB162" s="92">
        <v>18860</v>
      </c>
      <c r="AC162" s="92">
        <v>17690</v>
      </c>
      <c r="AD162" s="92">
        <v>18956</v>
      </c>
      <c r="AE162" s="92">
        <v>19420</v>
      </c>
      <c r="AF162" s="92">
        <v>20322</v>
      </c>
      <c r="AG162" s="92">
        <v>19348</v>
      </c>
      <c r="AH162" s="92">
        <v>19213</v>
      </c>
      <c r="AI162" s="92">
        <v>19780</v>
      </c>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c r="CB162" s="92"/>
      <c r="CC162" s="92"/>
      <c r="CD162" s="92"/>
      <c r="CE162" s="92"/>
      <c r="CF162" s="92"/>
      <c r="CG162" s="92"/>
      <c r="CH162" s="92"/>
      <c r="CI162" s="92"/>
      <c r="CJ162" s="92"/>
      <c r="CK162" s="92"/>
      <c r="CL162" s="92"/>
      <c r="CM162" s="92"/>
      <c r="CN162" s="92"/>
      <c r="CO162" s="92"/>
      <c r="CP162" s="92"/>
      <c r="CQ162" s="92"/>
      <c r="CR162" s="92"/>
      <c r="CS162" s="92"/>
      <c r="CT162" s="92"/>
      <c r="CU162" s="92"/>
      <c r="CV162" s="92"/>
      <c r="CW162" s="92"/>
      <c r="CX162" s="92"/>
      <c r="CY162" s="92"/>
      <c r="CZ162" s="92"/>
      <c r="DA162" s="92"/>
      <c r="DB162" s="92"/>
      <c r="DC162" s="92"/>
      <c r="DD162" s="92"/>
      <c r="DE162" s="92"/>
      <c r="DF162" s="92"/>
    </row>
    <row r="163" spans="1:110" s="45" customFormat="1" ht="19.149999999999999" customHeight="1">
      <c r="A163" s="40" t="s">
        <v>952</v>
      </c>
      <c r="D163" s="7">
        <v>3900</v>
      </c>
      <c r="E163" s="2">
        <v>4308</v>
      </c>
      <c r="F163" s="2">
        <v>4159</v>
      </c>
      <c r="G163" s="2">
        <v>4345</v>
      </c>
      <c r="H163" s="2">
        <v>3932</v>
      </c>
      <c r="I163" s="162">
        <v>4610</v>
      </c>
      <c r="J163" s="162">
        <v>4456</v>
      </c>
      <c r="K163" s="162">
        <v>4466</v>
      </c>
      <c r="L163" s="162">
        <v>5228</v>
      </c>
      <c r="M163" s="162">
        <v>6254</v>
      </c>
      <c r="N163" s="162">
        <v>6520</v>
      </c>
      <c r="O163" s="162">
        <v>6179</v>
      </c>
      <c r="P163" s="45">
        <v>5634</v>
      </c>
      <c r="Q163" s="45">
        <v>6004</v>
      </c>
      <c r="R163" s="45">
        <v>6041</v>
      </c>
      <c r="S163" s="40">
        <v>5969</v>
      </c>
      <c r="T163" s="40">
        <v>5679</v>
      </c>
      <c r="U163" s="6">
        <v>6506</v>
      </c>
      <c r="V163" s="45">
        <v>6608</v>
      </c>
      <c r="W163" s="45">
        <v>6826</v>
      </c>
      <c r="X163" s="92">
        <v>6367</v>
      </c>
      <c r="Y163" s="92">
        <v>6783</v>
      </c>
      <c r="Z163" s="92">
        <v>6929</v>
      </c>
      <c r="AA163" s="92">
        <v>7023</v>
      </c>
      <c r="AB163" s="92">
        <v>6523</v>
      </c>
      <c r="AC163" s="92">
        <v>7420</v>
      </c>
      <c r="AD163" s="92">
        <v>7764</v>
      </c>
      <c r="AE163" s="92">
        <v>7814</v>
      </c>
      <c r="AF163" s="92">
        <v>7433</v>
      </c>
      <c r="AG163" s="92">
        <v>8035</v>
      </c>
      <c r="AH163" s="92">
        <v>7897</v>
      </c>
      <c r="AI163" s="92">
        <v>7849</v>
      </c>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c r="CA163" s="92"/>
      <c r="CB163" s="92"/>
      <c r="CC163" s="92"/>
      <c r="CD163" s="92"/>
      <c r="CE163" s="92"/>
      <c r="CF163" s="92"/>
      <c r="CG163" s="92"/>
      <c r="CH163" s="92"/>
      <c r="CI163" s="92"/>
      <c r="CJ163" s="92"/>
      <c r="CK163" s="92"/>
      <c r="CL163" s="92"/>
      <c r="CM163" s="92"/>
      <c r="CN163" s="92"/>
      <c r="CO163" s="92"/>
      <c r="CP163" s="92"/>
      <c r="CQ163" s="92"/>
      <c r="CR163" s="92"/>
      <c r="CS163" s="92"/>
      <c r="CT163" s="92"/>
      <c r="CU163" s="92"/>
      <c r="CV163" s="92"/>
      <c r="CW163" s="92"/>
      <c r="CX163" s="92"/>
      <c r="CY163" s="92"/>
      <c r="CZ163" s="92"/>
      <c r="DA163" s="92"/>
      <c r="DB163" s="92"/>
      <c r="DC163" s="92"/>
      <c r="DD163" s="92"/>
      <c r="DE163" s="92"/>
      <c r="DF163" s="92"/>
    </row>
    <row r="164" spans="1:110" ht="18" customHeight="1">
      <c r="B164" s="39"/>
      <c r="C164" s="39"/>
      <c r="D164" s="7"/>
      <c r="E164" s="7"/>
      <c r="F164" s="7"/>
      <c r="G164" s="7"/>
      <c r="H164" s="7"/>
      <c r="I164" s="7"/>
      <c r="J164" s="7"/>
      <c r="K164" s="7"/>
      <c r="L164" s="7"/>
      <c r="M164" s="2"/>
      <c r="N164" s="2"/>
      <c r="O164" s="2"/>
      <c r="U164" s="6"/>
      <c r="Y164" s="88"/>
    </row>
    <row r="165" spans="1:110" ht="37.5" customHeight="1">
      <c r="A165" s="639" t="s">
        <v>1043</v>
      </c>
      <c r="B165" s="668"/>
      <c r="C165" s="668"/>
      <c r="D165" s="7">
        <v>114</v>
      </c>
      <c r="E165" s="2">
        <v>935</v>
      </c>
      <c r="F165" s="2">
        <v>1063</v>
      </c>
      <c r="G165" s="2">
        <v>1395</v>
      </c>
      <c r="H165" s="2">
        <v>115</v>
      </c>
      <c r="I165" s="7">
        <v>253</v>
      </c>
      <c r="J165" s="7">
        <v>646</v>
      </c>
      <c r="K165" s="7">
        <v>972</v>
      </c>
      <c r="L165" s="7">
        <v>1227</v>
      </c>
      <c r="M165" s="2">
        <v>1459</v>
      </c>
      <c r="N165" s="2">
        <v>2210</v>
      </c>
      <c r="O165" s="2">
        <v>2624.057498447261</v>
      </c>
      <c r="P165" s="103">
        <v>181</v>
      </c>
      <c r="Q165" s="40">
        <v>412</v>
      </c>
      <c r="R165" s="40">
        <v>634</v>
      </c>
      <c r="S165" s="40">
        <v>929</v>
      </c>
      <c r="T165" s="40">
        <v>216</v>
      </c>
      <c r="U165" s="40">
        <v>513</v>
      </c>
      <c r="V165" s="40">
        <v>750</v>
      </c>
      <c r="W165" s="40">
        <v>1249</v>
      </c>
      <c r="X165" s="88">
        <v>205</v>
      </c>
      <c r="Y165" s="88">
        <v>572</v>
      </c>
      <c r="Z165" s="88">
        <v>962</v>
      </c>
      <c r="AA165" s="88">
        <v>1482</v>
      </c>
      <c r="AB165" s="88">
        <v>218</v>
      </c>
      <c r="AC165" s="88">
        <v>566</v>
      </c>
      <c r="AD165" s="88">
        <v>942</v>
      </c>
      <c r="AE165" s="88">
        <v>1574</v>
      </c>
      <c r="AF165" s="88">
        <v>222</v>
      </c>
      <c r="AG165" s="88">
        <v>533</v>
      </c>
      <c r="AH165" s="88">
        <v>862</v>
      </c>
      <c r="AI165" s="88">
        <v>1299</v>
      </c>
    </row>
    <row r="166" spans="1:110" ht="21">
      <c r="A166" s="40" t="s">
        <v>800</v>
      </c>
      <c r="D166" s="7">
        <v>71</v>
      </c>
      <c r="E166" s="2">
        <v>174</v>
      </c>
      <c r="F166" s="2">
        <v>297</v>
      </c>
      <c r="G166" s="2">
        <v>485</v>
      </c>
      <c r="H166" s="2">
        <v>100</v>
      </c>
      <c r="I166" s="7">
        <v>236</v>
      </c>
      <c r="J166" s="7">
        <v>382</v>
      </c>
      <c r="K166" s="7">
        <v>655</v>
      </c>
      <c r="L166" s="7">
        <v>175</v>
      </c>
      <c r="M166" s="2">
        <v>408</v>
      </c>
      <c r="N166" s="2">
        <v>716</v>
      </c>
      <c r="O166" s="2">
        <v>1108</v>
      </c>
      <c r="P166" s="44">
        <v>150</v>
      </c>
      <c r="Q166" s="40">
        <v>352</v>
      </c>
      <c r="R166" s="40">
        <v>571</v>
      </c>
      <c r="S166" s="44">
        <v>862</v>
      </c>
      <c r="T166" s="44">
        <v>196</v>
      </c>
      <c r="U166" s="6">
        <v>493</v>
      </c>
      <c r="V166" s="40">
        <v>723</v>
      </c>
      <c r="W166" s="40">
        <v>1222</v>
      </c>
      <c r="X166" s="88">
        <v>167</v>
      </c>
      <c r="Y166" s="88">
        <v>533</v>
      </c>
      <c r="Z166" s="88">
        <v>899</v>
      </c>
      <c r="AA166" s="88">
        <v>1408</v>
      </c>
      <c r="AB166" s="88">
        <v>218</v>
      </c>
      <c r="AC166" s="88">
        <v>561</v>
      </c>
      <c r="AD166" s="88">
        <v>937</v>
      </c>
      <c r="AE166" s="88">
        <v>1558</v>
      </c>
      <c r="AF166" s="88">
        <v>221</v>
      </c>
      <c r="AG166" s="88">
        <v>521</v>
      </c>
      <c r="AH166" s="88">
        <v>850</v>
      </c>
      <c r="AI166" s="88">
        <v>1284</v>
      </c>
    </row>
    <row r="167" spans="1:110">
      <c r="D167" s="7"/>
      <c r="E167" s="7"/>
      <c r="F167" s="7"/>
      <c r="G167" s="7"/>
      <c r="H167" s="7"/>
      <c r="I167" s="7"/>
      <c r="J167" s="7"/>
      <c r="K167" s="7"/>
      <c r="L167" s="7"/>
      <c r="M167" s="2"/>
      <c r="N167" s="2"/>
      <c r="O167" s="2"/>
      <c r="U167" s="6"/>
      <c r="Y167" s="88"/>
    </row>
    <row r="168" spans="1:110" ht="19.5" customHeight="1">
      <c r="A168" s="40" t="s">
        <v>1044</v>
      </c>
      <c r="D168" s="80">
        <v>19.399999999999999</v>
      </c>
      <c r="E168" s="80">
        <v>14.6</v>
      </c>
      <c r="F168" s="163">
        <v>12.5</v>
      </c>
      <c r="G168" s="80">
        <v>13.4</v>
      </c>
      <c r="H168" s="163">
        <v>18</v>
      </c>
      <c r="I168" s="163">
        <v>14.8</v>
      </c>
      <c r="J168" s="163">
        <v>15.1</v>
      </c>
      <c r="K168" s="163">
        <v>16.5</v>
      </c>
      <c r="L168" s="163">
        <v>17.3</v>
      </c>
      <c r="M168" s="163">
        <v>14.6</v>
      </c>
      <c r="N168" s="163">
        <v>13.7</v>
      </c>
      <c r="O168" s="163">
        <v>15</v>
      </c>
      <c r="P168" s="164">
        <v>14.5</v>
      </c>
      <c r="Q168" s="164">
        <v>13.1</v>
      </c>
      <c r="R168" s="164">
        <v>11.4</v>
      </c>
      <c r="S168" s="164">
        <v>12.1</v>
      </c>
      <c r="T168" s="164">
        <v>18.7</v>
      </c>
      <c r="U168" s="80">
        <v>14.3</v>
      </c>
      <c r="V168" s="164">
        <v>12.2</v>
      </c>
      <c r="W168" s="64">
        <v>11.6</v>
      </c>
      <c r="X168" s="322">
        <v>19.100000000000001</v>
      </c>
      <c r="Y168" s="322">
        <v>16.100000000000001</v>
      </c>
      <c r="Z168" s="322">
        <v>14.3</v>
      </c>
      <c r="AA168" s="322">
        <v>14.8</v>
      </c>
      <c r="AB168" s="322">
        <v>14.6</v>
      </c>
      <c r="AC168" s="322">
        <v>11.3</v>
      </c>
      <c r="AD168" s="322">
        <v>9.1</v>
      </c>
      <c r="AE168" s="322">
        <v>10.199999999999999</v>
      </c>
      <c r="AF168" s="322">
        <v>13.4</v>
      </c>
      <c r="AG168" s="322">
        <v>10.8</v>
      </c>
      <c r="AH168" s="322">
        <v>8.1999999999999993</v>
      </c>
      <c r="AI168" s="322">
        <v>9.1999999999999993</v>
      </c>
    </row>
    <row r="169" spans="1:110" ht="19.5" customHeight="1">
      <c r="A169" s="40" t="s">
        <v>1045</v>
      </c>
      <c r="D169" s="163">
        <v>15</v>
      </c>
      <c r="E169" s="163">
        <v>14.5</v>
      </c>
      <c r="F169" s="163">
        <v>14</v>
      </c>
      <c r="G169" s="163">
        <v>13.4</v>
      </c>
      <c r="H169" s="163">
        <v>15.3</v>
      </c>
      <c r="I169" s="163">
        <v>14.1</v>
      </c>
      <c r="J169" s="163">
        <v>16.100000000000001</v>
      </c>
      <c r="K169" s="163">
        <v>16.5</v>
      </c>
      <c r="L169" s="163">
        <v>14.4</v>
      </c>
      <c r="M169" s="163">
        <v>14.9</v>
      </c>
      <c r="N169" s="163">
        <v>14.1</v>
      </c>
      <c r="O169" s="163">
        <v>15</v>
      </c>
      <c r="P169" s="165">
        <v>12.6</v>
      </c>
      <c r="Q169" s="165">
        <v>14.1</v>
      </c>
      <c r="R169" s="165">
        <v>13.2</v>
      </c>
      <c r="S169" s="165">
        <v>12.1</v>
      </c>
      <c r="T169" s="165">
        <v>12.3</v>
      </c>
      <c r="U169" s="80">
        <v>12.8</v>
      </c>
      <c r="V169" s="164">
        <v>12.9</v>
      </c>
      <c r="W169" s="64">
        <v>11.6</v>
      </c>
      <c r="X169" s="322">
        <v>12.6</v>
      </c>
      <c r="Y169" s="322">
        <v>13.8</v>
      </c>
      <c r="Z169" s="322">
        <v>13.5</v>
      </c>
      <c r="AA169" s="322">
        <v>14.8</v>
      </c>
      <c r="AB169" s="322">
        <v>12.8</v>
      </c>
      <c r="AC169" s="322">
        <v>11.3</v>
      </c>
      <c r="AD169" s="322">
        <v>10.4</v>
      </c>
      <c r="AE169" s="322">
        <v>10.199999999999999</v>
      </c>
      <c r="AF169" s="322">
        <v>9.1</v>
      </c>
      <c r="AG169" s="322">
        <v>10.5</v>
      </c>
      <c r="AH169" s="322">
        <v>9.5</v>
      </c>
      <c r="AI169" s="322">
        <v>9.1999999999999993</v>
      </c>
    </row>
    <row r="170" spans="1:110" ht="18" customHeight="1">
      <c r="C170" s="103"/>
      <c r="D170" s="166"/>
      <c r="E170" s="129"/>
      <c r="F170" s="129"/>
      <c r="H170" s="129"/>
      <c r="I170" s="166"/>
      <c r="J170" s="53"/>
      <c r="L170" s="2"/>
      <c r="M170" s="2"/>
      <c r="N170" s="2"/>
      <c r="O170" s="2"/>
      <c r="S170" s="44"/>
      <c r="T170" s="44"/>
      <c r="U170" s="6"/>
      <c r="V170" s="119"/>
      <c r="Y170" s="88"/>
    </row>
    <row r="171" spans="1:110" ht="21">
      <c r="A171" s="40" t="s">
        <v>1046</v>
      </c>
      <c r="D171" s="170">
        <v>21.4</v>
      </c>
      <c r="E171" s="170">
        <v>16.3</v>
      </c>
      <c r="F171" s="170">
        <v>13.7</v>
      </c>
      <c r="G171" s="53">
        <v>14.4</v>
      </c>
      <c r="H171" s="53">
        <v>21.1</v>
      </c>
      <c r="I171" s="170">
        <v>17.2</v>
      </c>
      <c r="J171" s="170">
        <v>17.8</v>
      </c>
      <c r="K171" s="170">
        <v>19.100000000000001</v>
      </c>
      <c r="L171" s="170">
        <v>21</v>
      </c>
      <c r="M171" s="170">
        <v>17.2</v>
      </c>
      <c r="N171" s="170">
        <v>15.7</v>
      </c>
      <c r="O171" s="170">
        <v>18.7</v>
      </c>
      <c r="P171" s="167">
        <v>19.600000000000001</v>
      </c>
      <c r="Q171" s="167">
        <v>17.399999999999999</v>
      </c>
      <c r="R171" s="167">
        <v>14.6</v>
      </c>
      <c r="S171" s="168">
        <v>16</v>
      </c>
      <c r="T171" s="168">
        <v>25.7</v>
      </c>
      <c r="U171" s="53">
        <v>19.3</v>
      </c>
      <c r="V171" s="169">
        <v>16.600000000000001</v>
      </c>
      <c r="W171" s="64">
        <v>15.7</v>
      </c>
      <c r="X171" s="322">
        <v>26.9</v>
      </c>
      <c r="Y171" s="322">
        <v>22</v>
      </c>
      <c r="Z171" s="322">
        <v>19.100000000000001</v>
      </c>
      <c r="AA171" s="322">
        <v>19.7</v>
      </c>
      <c r="AB171" s="322">
        <v>18.2</v>
      </c>
      <c r="AC171" s="322">
        <v>13.7</v>
      </c>
      <c r="AD171" s="322">
        <v>10.9</v>
      </c>
      <c r="AE171" s="322">
        <v>14.6</v>
      </c>
      <c r="AF171" s="322">
        <v>17.8</v>
      </c>
      <c r="AG171" s="322">
        <v>13.7</v>
      </c>
      <c r="AH171" s="322">
        <v>10.1</v>
      </c>
      <c r="AI171" s="322">
        <v>12</v>
      </c>
    </row>
    <row r="172" spans="1:110" ht="21">
      <c r="A172" s="40" t="s">
        <v>1047</v>
      </c>
      <c r="D172" s="170">
        <v>16</v>
      </c>
      <c r="E172" s="170">
        <v>15.6</v>
      </c>
      <c r="F172" s="170">
        <v>15.2</v>
      </c>
      <c r="G172" s="170">
        <v>14.4</v>
      </c>
      <c r="H172" s="170">
        <v>18.399999999999999</v>
      </c>
      <c r="I172" s="170">
        <v>17.3</v>
      </c>
      <c r="J172" s="170">
        <v>20</v>
      </c>
      <c r="K172" s="170">
        <v>19.100000000000001</v>
      </c>
      <c r="L172" s="170">
        <v>18</v>
      </c>
      <c r="M172" s="170">
        <v>19.100000000000001</v>
      </c>
      <c r="N172" s="170">
        <v>16.7</v>
      </c>
      <c r="O172" s="170">
        <v>18.7</v>
      </c>
      <c r="P172" s="168">
        <v>17</v>
      </c>
      <c r="Q172" s="168">
        <v>19.899999999999999</v>
      </c>
      <c r="R172" s="168">
        <v>18.600000000000001</v>
      </c>
      <c r="S172" s="168">
        <v>16</v>
      </c>
      <c r="T172" s="168">
        <v>17.600000000000001</v>
      </c>
      <c r="U172" s="53">
        <v>18</v>
      </c>
      <c r="V172" s="171">
        <v>17.899999999999999</v>
      </c>
      <c r="W172" s="64">
        <v>15.7</v>
      </c>
      <c r="X172" s="322">
        <v>17.5</v>
      </c>
      <c r="Y172" s="322">
        <v>19.100000000000001</v>
      </c>
      <c r="Z172" s="322">
        <v>18.5</v>
      </c>
      <c r="AA172" s="322">
        <v>19.7</v>
      </c>
      <c r="AB172" s="322">
        <v>16.7</v>
      </c>
      <c r="AC172" s="322">
        <v>14</v>
      </c>
      <c r="AD172" s="322">
        <v>13.1</v>
      </c>
      <c r="AE172" s="322">
        <v>14.6</v>
      </c>
      <c r="AF172" s="322">
        <v>13</v>
      </c>
      <c r="AG172" s="322">
        <v>15.4</v>
      </c>
      <c r="AH172" s="322">
        <v>14.4</v>
      </c>
      <c r="AI172" s="322">
        <v>12</v>
      </c>
    </row>
    <row r="173" spans="1:110" ht="18" customHeight="1">
      <c r="C173" s="103"/>
      <c r="D173" s="172"/>
      <c r="E173" s="172"/>
      <c r="F173" s="172"/>
      <c r="G173" s="172"/>
      <c r="H173" s="172"/>
      <c r="I173" s="172"/>
      <c r="J173" s="172"/>
      <c r="K173" s="172"/>
      <c r="L173" s="172"/>
      <c r="M173" s="172"/>
      <c r="N173" s="172"/>
      <c r="O173" s="172"/>
      <c r="P173" s="64"/>
      <c r="Q173" s="64"/>
      <c r="R173" s="64"/>
      <c r="S173" s="173"/>
      <c r="T173" s="173"/>
      <c r="U173" s="55"/>
      <c r="V173" s="171"/>
      <c r="Y173" s="88"/>
    </row>
    <row r="174" spans="1:110" s="64" customFormat="1" ht="21">
      <c r="A174" s="64" t="s">
        <v>1048</v>
      </c>
      <c r="D174" s="53">
        <v>1.7</v>
      </c>
      <c r="E174" s="53">
        <v>2.2000000000000002</v>
      </c>
      <c r="F174" s="53">
        <v>2.4</v>
      </c>
      <c r="G174" s="53">
        <v>2.2999999999999998</v>
      </c>
      <c r="H174" s="53">
        <v>1.6</v>
      </c>
      <c r="I174" s="170">
        <v>2.2000000000000002</v>
      </c>
      <c r="J174" s="170">
        <v>2.1</v>
      </c>
      <c r="K174" s="170">
        <v>1.9</v>
      </c>
      <c r="L174" s="170">
        <v>1.8</v>
      </c>
      <c r="M174" s="170">
        <v>2.6</v>
      </c>
      <c r="N174" s="170">
        <v>2.8</v>
      </c>
      <c r="O174" s="170">
        <v>2.5</v>
      </c>
      <c r="P174" s="167">
        <v>2</v>
      </c>
      <c r="Q174" s="167">
        <v>2.5</v>
      </c>
      <c r="R174" s="167">
        <v>2.8</v>
      </c>
      <c r="S174" s="167">
        <v>2.6</v>
      </c>
      <c r="T174" s="167">
        <v>1.7</v>
      </c>
      <c r="U174" s="53">
        <v>2.5</v>
      </c>
      <c r="V174" s="169">
        <v>2.8</v>
      </c>
      <c r="W174" s="64">
        <v>3</v>
      </c>
      <c r="X174" s="322">
        <v>1.8</v>
      </c>
      <c r="Y174" s="322">
        <v>2.2000000000000002</v>
      </c>
      <c r="Z174" s="322">
        <v>2.4</v>
      </c>
      <c r="AA174" s="322">
        <v>2.2999999999999998</v>
      </c>
      <c r="AB174" s="322">
        <v>2</v>
      </c>
      <c r="AC174" s="322">
        <v>2.8</v>
      </c>
      <c r="AD174" s="322">
        <v>3.4</v>
      </c>
      <c r="AE174" s="322">
        <v>3.1</v>
      </c>
      <c r="AF174" s="322">
        <v>2.2999999999999998</v>
      </c>
      <c r="AG174" s="322">
        <v>3</v>
      </c>
      <c r="AH174" s="322">
        <v>3.5</v>
      </c>
      <c r="AI174" s="322">
        <v>3.2</v>
      </c>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c r="BO174" s="322"/>
      <c r="BP174" s="322"/>
      <c r="BQ174" s="322"/>
      <c r="BR174" s="322"/>
      <c r="BS174" s="322"/>
      <c r="BT174" s="322"/>
      <c r="BU174" s="322"/>
      <c r="BV174" s="322"/>
      <c r="BW174" s="322"/>
      <c r="BX174" s="322"/>
      <c r="BY174" s="322"/>
      <c r="BZ174" s="322"/>
      <c r="CA174" s="322"/>
      <c r="CB174" s="322"/>
      <c r="CC174" s="322"/>
      <c r="CD174" s="322"/>
      <c r="CE174" s="322"/>
      <c r="CF174" s="322"/>
      <c r="CG174" s="322"/>
      <c r="CH174" s="322"/>
      <c r="CI174" s="322"/>
      <c r="CJ174" s="322"/>
      <c r="CK174" s="322"/>
      <c r="CL174" s="322"/>
      <c r="CM174" s="322"/>
      <c r="CN174" s="322"/>
      <c r="CO174" s="322"/>
      <c r="CP174" s="322"/>
      <c r="CQ174" s="322"/>
      <c r="CR174" s="322"/>
      <c r="CS174" s="322"/>
      <c r="CT174" s="322"/>
      <c r="CU174" s="322"/>
      <c r="CV174" s="322"/>
      <c r="CW174" s="322"/>
      <c r="CX174" s="322"/>
      <c r="CY174" s="322"/>
      <c r="CZ174" s="322"/>
      <c r="DA174" s="322"/>
      <c r="DB174" s="322"/>
      <c r="DC174" s="322"/>
      <c r="DD174" s="322"/>
      <c r="DE174" s="322"/>
      <c r="DF174" s="322"/>
    </row>
    <row r="175" spans="1:110" s="64" customFormat="1" ht="21">
      <c r="A175" s="64" t="s">
        <v>1049</v>
      </c>
      <c r="D175" s="170" t="s">
        <v>68</v>
      </c>
      <c r="E175" s="170" t="s">
        <v>68</v>
      </c>
      <c r="F175" s="170" t="s">
        <v>68</v>
      </c>
      <c r="G175" s="53">
        <v>2.2999999999999998</v>
      </c>
      <c r="H175" s="170" t="s">
        <v>68</v>
      </c>
      <c r="I175" s="170" t="s">
        <v>68</v>
      </c>
      <c r="J175" s="170" t="s">
        <v>68</v>
      </c>
      <c r="K175" s="170">
        <v>2.2000000000000002</v>
      </c>
      <c r="L175" s="170" t="s">
        <v>68</v>
      </c>
      <c r="M175" s="170" t="s">
        <v>68</v>
      </c>
      <c r="N175" s="170" t="s">
        <v>68</v>
      </c>
      <c r="O175" s="170">
        <v>2.6</v>
      </c>
      <c r="P175" s="170" t="s">
        <v>68</v>
      </c>
      <c r="Q175" s="170" t="s">
        <v>68</v>
      </c>
      <c r="R175" s="170" t="s">
        <v>68</v>
      </c>
      <c r="S175" s="167">
        <v>2.5</v>
      </c>
      <c r="T175" s="170" t="s">
        <v>68</v>
      </c>
      <c r="U175" s="170" t="s">
        <v>68</v>
      </c>
      <c r="V175" s="170" t="s">
        <v>68</v>
      </c>
      <c r="W175" s="64">
        <v>2.8</v>
      </c>
      <c r="X175" s="170" t="s">
        <v>68</v>
      </c>
      <c r="Y175" s="170" t="s">
        <v>68</v>
      </c>
      <c r="Z175" s="170" t="s">
        <v>68</v>
      </c>
      <c r="AA175" s="322">
        <v>3</v>
      </c>
      <c r="AB175" s="170" t="s">
        <v>68</v>
      </c>
      <c r="AC175" s="170" t="s">
        <v>68</v>
      </c>
      <c r="AD175" s="170" t="s">
        <v>68</v>
      </c>
      <c r="AE175" s="170">
        <v>3.2</v>
      </c>
      <c r="AF175" s="170">
        <v>2.2999999999999998</v>
      </c>
      <c r="AG175" s="170">
        <v>3.1</v>
      </c>
      <c r="AH175" s="170">
        <v>3.6</v>
      </c>
      <c r="AI175" s="170">
        <v>3.4</v>
      </c>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c r="BO175" s="322"/>
      <c r="BP175" s="322"/>
      <c r="BQ175" s="322"/>
      <c r="BR175" s="322"/>
      <c r="BS175" s="322"/>
      <c r="BT175" s="322"/>
      <c r="BU175" s="322"/>
      <c r="BV175" s="322"/>
      <c r="BW175" s="322"/>
      <c r="BX175" s="322"/>
      <c r="BY175" s="322"/>
      <c r="BZ175" s="322"/>
      <c r="CA175" s="322"/>
      <c r="CB175" s="322"/>
      <c r="CC175" s="322"/>
      <c r="CD175" s="322"/>
      <c r="CE175" s="322"/>
      <c r="CF175" s="322"/>
      <c r="CG175" s="322"/>
      <c r="CH175" s="322"/>
      <c r="CI175" s="322"/>
      <c r="CJ175" s="322"/>
      <c r="CK175" s="322"/>
      <c r="CL175" s="322"/>
      <c r="CM175" s="322"/>
      <c r="CN175" s="322"/>
      <c r="CO175" s="322"/>
      <c r="CP175" s="322"/>
      <c r="CQ175" s="322"/>
      <c r="CR175" s="322"/>
      <c r="CS175" s="322"/>
      <c r="CT175" s="322"/>
      <c r="CU175" s="322"/>
      <c r="CV175" s="322"/>
      <c r="CW175" s="322"/>
      <c r="CX175" s="322"/>
      <c r="CY175" s="322"/>
      <c r="CZ175" s="322"/>
      <c r="DA175" s="322"/>
      <c r="DB175" s="322"/>
      <c r="DC175" s="322"/>
      <c r="DD175" s="322"/>
      <c r="DE175" s="322"/>
      <c r="DF175" s="322"/>
    </row>
    <row r="176" spans="1:110" ht="19.5" customHeight="1">
      <c r="D176" s="170"/>
      <c r="E176" s="170"/>
      <c r="F176" s="170"/>
      <c r="G176" s="170"/>
      <c r="H176" s="53"/>
      <c r="I176" s="170"/>
      <c r="J176" s="170"/>
      <c r="K176" s="170"/>
      <c r="L176" s="170"/>
      <c r="M176" s="172"/>
      <c r="N176" s="172"/>
      <c r="O176" s="172"/>
      <c r="P176" s="64"/>
      <c r="Q176" s="64"/>
      <c r="R176" s="64"/>
      <c r="S176" s="173"/>
      <c r="T176" s="173"/>
      <c r="U176" s="55"/>
      <c r="V176" s="169"/>
      <c r="Y176" s="88"/>
    </row>
    <row r="177" spans="1:110" ht="21">
      <c r="A177" s="40" t="s">
        <v>1050</v>
      </c>
      <c r="D177" s="53">
        <v>16.899999999999999</v>
      </c>
      <c r="E177" s="53">
        <v>13.7</v>
      </c>
      <c r="F177" s="170">
        <v>10.9</v>
      </c>
      <c r="G177" s="53">
        <v>11.5</v>
      </c>
      <c r="H177" s="53">
        <v>15.3</v>
      </c>
      <c r="I177" s="170">
        <v>11.5</v>
      </c>
      <c r="J177" s="170">
        <v>12.4</v>
      </c>
      <c r="K177" s="170">
        <v>12.8</v>
      </c>
      <c r="L177" s="170">
        <v>14.1</v>
      </c>
      <c r="M177" s="170">
        <v>8.6</v>
      </c>
      <c r="N177" s="170">
        <v>7.6</v>
      </c>
      <c r="O177" s="170">
        <v>9.4</v>
      </c>
      <c r="P177" s="167">
        <v>16</v>
      </c>
      <c r="Q177" s="168">
        <v>12.3</v>
      </c>
      <c r="R177" s="167">
        <v>11.3</v>
      </c>
      <c r="S177" s="167">
        <v>12.4</v>
      </c>
      <c r="T177" s="167">
        <v>24.2</v>
      </c>
      <c r="U177" s="53">
        <v>18.7</v>
      </c>
      <c r="V177" s="169">
        <v>15.9</v>
      </c>
      <c r="W177" s="64">
        <v>13.7</v>
      </c>
      <c r="X177" s="322">
        <v>19</v>
      </c>
      <c r="Y177" s="322">
        <v>14.8</v>
      </c>
      <c r="Z177" s="322">
        <v>11.2</v>
      </c>
      <c r="AA177" s="322">
        <v>10.5</v>
      </c>
      <c r="AB177" s="322">
        <v>11.9</v>
      </c>
      <c r="AC177" s="322">
        <v>8.3000000000000007</v>
      </c>
      <c r="AD177" s="322">
        <v>6.7</v>
      </c>
      <c r="AE177" s="322">
        <v>7.6</v>
      </c>
      <c r="AF177" s="322">
        <v>10.199999999999999</v>
      </c>
      <c r="AG177" s="322">
        <v>8.1999999999999993</v>
      </c>
      <c r="AH177" s="322">
        <v>6</v>
      </c>
      <c r="AI177" s="322">
        <v>6.8</v>
      </c>
    </row>
    <row r="178" spans="1:110" ht="21">
      <c r="A178" s="40" t="s">
        <v>1051</v>
      </c>
      <c r="D178" s="53">
        <v>16.899999999999999</v>
      </c>
      <c r="E178" s="53">
        <v>13.7</v>
      </c>
      <c r="F178" s="170">
        <v>10.9</v>
      </c>
      <c r="G178" s="53">
        <v>11.5</v>
      </c>
      <c r="H178" s="53">
        <v>15.3</v>
      </c>
      <c r="I178" s="170">
        <v>11.5</v>
      </c>
      <c r="J178" s="170">
        <v>12.4</v>
      </c>
      <c r="K178" s="170">
        <v>12.8</v>
      </c>
      <c r="L178" s="170">
        <v>13.8</v>
      </c>
      <c r="M178" s="170">
        <v>8.1</v>
      </c>
      <c r="N178" s="170">
        <v>7.1</v>
      </c>
      <c r="O178" s="170">
        <v>8.6</v>
      </c>
      <c r="P178" s="168">
        <v>12.9</v>
      </c>
      <c r="Q178" s="168">
        <v>10.5</v>
      </c>
      <c r="R178" s="167">
        <v>9.5</v>
      </c>
      <c r="S178" s="167">
        <v>10.3</v>
      </c>
      <c r="T178" s="167">
        <v>18.7</v>
      </c>
      <c r="U178" s="53">
        <v>13.7</v>
      </c>
      <c r="V178" s="169">
        <v>11.4</v>
      </c>
      <c r="W178" s="64">
        <v>10</v>
      </c>
      <c r="X178" s="322">
        <v>15.1</v>
      </c>
      <c r="Y178" s="322">
        <v>12</v>
      </c>
      <c r="Z178" s="322">
        <v>9.1</v>
      </c>
      <c r="AA178" s="322">
        <v>8.5</v>
      </c>
      <c r="AB178" s="322">
        <v>9.3000000000000007</v>
      </c>
      <c r="AC178" s="322">
        <v>6.4</v>
      </c>
      <c r="AD178" s="322">
        <v>5.0999999999999996</v>
      </c>
      <c r="AE178" s="322">
        <v>5.7</v>
      </c>
      <c r="AF178" s="322">
        <v>7.2</v>
      </c>
      <c r="AG178" s="322">
        <v>6.3</v>
      </c>
      <c r="AH178" s="322">
        <v>4.7</v>
      </c>
      <c r="AI178" s="322">
        <v>5.3</v>
      </c>
    </row>
    <row r="179" spans="1:110" ht="19.5" customHeight="1">
      <c r="A179" s="40" t="s">
        <v>1052</v>
      </c>
      <c r="D179" s="170">
        <v>49.6</v>
      </c>
      <c r="E179" s="170">
        <v>36.5</v>
      </c>
      <c r="F179" s="170">
        <v>33.9</v>
      </c>
      <c r="G179" s="170">
        <v>30.6</v>
      </c>
      <c r="H179" s="170">
        <v>45.5</v>
      </c>
      <c r="I179" s="170">
        <v>36.1</v>
      </c>
      <c r="J179" s="170">
        <v>33.9</v>
      </c>
      <c r="K179" s="170">
        <v>36.299999999999997</v>
      </c>
      <c r="L179" s="170">
        <v>42.9</v>
      </c>
      <c r="M179" s="53">
        <v>30.1</v>
      </c>
      <c r="N179" s="170">
        <v>27.1</v>
      </c>
      <c r="O179" s="170">
        <v>34.1</v>
      </c>
      <c r="P179" s="169">
        <v>45.1</v>
      </c>
      <c r="Q179" s="169">
        <v>38.9</v>
      </c>
      <c r="R179" s="167">
        <v>35.700000000000003</v>
      </c>
      <c r="S179" s="167">
        <v>37.6</v>
      </c>
      <c r="T179" s="167">
        <v>44.9</v>
      </c>
      <c r="U179" s="170">
        <v>28.8</v>
      </c>
      <c r="V179" s="169">
        <v>22.3</v>
      </c>
      <c r="W179" s="64">
        <v>20.5</v>
      </c>
      <c r="X179" s="322">
        <v>34.799999999999997</v>
      </c>
      <c r="Y179" s="339">
        <v>24.2</v>
      </c>
      <c r="Z179" s="339">
        <v>20.7</v>
      </c>
      <c r="AA179" s="339">
        <v>21.5</v>
      </c>
      <c r="AB179" s="339">
        <v>39.200000000000003</v>
      </c>
      <c r="AC179" s="339">
        <v>22.7</v>
      </c>
      <c r="AD179" s="339">
        <v>16.399999999999999</v>
      </c>
      <c r="AE179" s="339">
        <v>19.899999999999999</v>
      </c>
      <c r="AF179" s="339">
        <v>34.4</v>
      </c>
      <c r="AG179" s="339">
        <v>21.6</v>
      </c>
      <c r="AH179" s="339">
        <v>19.399999999999999</v>
      </c>
      <c r="AI179" s="339">
        <v>21.8</v>
      </c>
    </row>
    <row r="180" spans="1:110" ht="18" customHeight="1">
      <c r="D180" s="7"/>
      <c r="E180" s="7"/>
      <c r="F180" s="7"/>
      <c r="G180" s="7"/>
      <c r="H180" s="7"/>
      <c r="I180" s="7"/>
      <c r="J180" s="7"/>
      <c r="K180" s="7"/>
      <c r="L180" s="7"/>
      <c r="M180" s="2"/>
      <c r="N180" s="2"/>
      <c r="O180" s="2"/>
      <c r="S180" s="44"/>
      <c r="T180" s="44"/>
      <c r="U180" s="6"/>
      <c r="V180" s="103"/>
      <c r="Y180" s="88"/>
    </row>
    <row r="181" spans="1:110" ht="18" customHeight="1">
      <c r="A181" s="40" t="s">
        <v>1053</v>
      </c>
      <c r="D181" s="7">
        <v>60</v>
      </c>
      <c r="E181" s="2">
        <v>60</v>
      </c>
      <c r="F181" s="2">
        <v>57</v>
      </c>
      <c r="G181" s="2">
        <v>53</v>
      </c>
      <c r="H181" s="2">
        <v>52</v>
      </c>
      <c r="I181" s="7">
        <v>58</v>
      </c>
      <c r="J181" s="7">
        <v>52</v>
      </c>
      <c r="K181" s="7">
        <v>52</v>
      </c>
      <c r="L181" s="7">
        <v>56</v>
      </c>
      <c r="M181" s="2">
        <v>77</v>
      </c>
      <c r="N181" s="2">
        <v>81</v>
      </c>
      <c r="O181" s="2">
        <v>73</v>
      </c>
      <c r="P181" s="44">
        <v>65</v>
      </c>
      <c r="Q181" s="44">
        <v>76</v>
      </c>
      <c r="R181" s="44">
        <v>73</v>
      </c>
      <c r="S181" s="44">
        <v>70</v>
      </c>
      <c r="T181" s="44">
        <v>67</v>
      </c>
      <c r="U181" s="6">
        <v>75</v>
      </c>
      <c r="V181" s="103">
        <v>76</v>
      </c>
      <c r="W181" s="40">
        <v>78</v>
      </c>
      <c r="X181" s="88">
        <v>72</v>
      </c>
      <c r="Y181" s="88">
        <v>72</v>
      </c>
      <c r="Z181" s="88">
        <v>74</v>
      </c>
      <c r="AA181" s="88">
        <v>69</v>
      </c>
      <c r="AB181" s="88">
        <v>61</v>
      </c>
      <c r="AC181" s="88">
        <v>75</v>
      </c>
      <c r="AD181" s="88">
        <v>77</v>
      </c>
      <c r="AE181" s="88">
        <v>73</v>
      </c>
      <c r="AF181" s="88">
        <v>67</v>
      </c>
      <c r="AG181" s="88">
        <v>78</v>
      </c>
      <c r="AH181" s="88">
        <v>77</v>
      </c>
      <c r="AI181" s="88">
        <v>74</v>
      </c>
    </row>
    <row r="182" spans="1:110" ht="18" customHeight="1">
      <c r="A182" s="40" t="s">
        <v>196</v>
      </c>
      <c r="D182" s="125">
        <v>7.11</v>
      </c>
      <c r="E182" s="125">
        <v>7.83</v>
      </c>
      <c r="F182" s="125">
        <v>7.97</v>
      </c>
      <c r="G182" s="125">
        <v>8.91</v>
      </c>
      <c r="H182" s="125">
        <v>8.2200000000000006</v>
      </c>
      <c r="I182" s="124">
        <v>8.68</v>
      </c>
      <c r="J182" s="124">
        <v>9.2100000000000009</v>
      </c>
      <c r="K182" s="124">
        <v>9.43</v>
      </c>
      <c r="L182" s="124">
        <v>9.5299999999999994</v>
      </c>
      <c r="M182" s="124">
        <v>8.08</v>
      </c>
      <c r="N182" s="124">
        <v>8.49</v>
      </c>
      <c r="O182" s="124">
        <v>8.9600000000000009</v>
      </c>
      <c r="P182" s="174">
        <v>9.34</v>
      </c>
      <c r="Q182" s="174">
        <v>8.42</v>
      </c>
      <c r="R182" s="174">
        <v>8.89</v>
      </c>
      <c r="S182" s="174">
        <v>9.0399999999999991</v>
      </c>
      <c r="T182" s="174">
        <v>8.9600000000000009</v>
      </c>
      <c r="U182" s="125">
        <v>9.19</v>
      </c>
      <c r="V182" s="126">
        <v>9.27</v>
      </c>
      <c r="W182" s="160">
        <v>9.24</v>
      </c>
      <c r="X182" s="336">
        <v>9.3000000000000007</v>
      </c>
      <c r="Y182" s="336">
        <v>9.93</v>
      </c>
      <c r="Z182" s="336">
        <v>10.050000000000001</v>
      </c>
      <c r="AA182" s="336">
        <v>10.84</v>
      </c>
      <c r="AB182" s="336">
        <v>11.48</v>
      </c>
      <c r="AC182" s="336">
        <v>10.5</v>
      </c>
      <c r="AD182" s="336">
        <v>10.72</v>
      </c>
      <c r="AE182" s="336">
        <v>11.3</v>
      </c>
      <c r="AF182" s="336">
        <v>11.82</v>
      </c>
      <c r="AG182" s="336">
        <v>10.89</v>
      </c>
      <c r="AH182" s="336">
        <v>10.81</v>
      </c>
      <c r="AI182" s="336">
        <v>11.28</v>
      </c>
    </row>
    <row r="183" spans="1:110" s="44" customFormat="1" ht="18" customHeight="1">
      <c r="A183" s="40" t="s">
        <v>963</v>
      </c>
      <c r="D183" s="153">
        <v>44</v>
      </c>
      <c r="E183" s="175">
        <v>43</v>
      </c>
      <c r="F183" s="175">
        <v>43</v>
      </c>
      <c r="G183" s="175">
        <v>48</v>
      </c>
      <c r="H183" s="175">
        <v>43</v>
      </c>
      <c r="I183" s="153">
        <v>46</v>
      </c>
      <c r="J183" s="153">
        <v>48</v>
      </c>
      <c r="K183" s="153">
        <v>49</v>
      </c>
      <c r="L183" s="153">
        <v>44</v>
      </c>
      <c r="M183" s="175">
        <v>39</v>
      </c>
      <c r="N183" s="175">
        <v>39</v>
      </c>
      <c r="O183" s="175">
        <v>41</v>
      </c>
      <c r="P183" s="40">
        <v>40</v>
      </c>
      <c r="Q183" s="40">
        <v>41</v>
      </c>
      <c r="R183" s="40">
        <v>43</v>
      </c>
      <c r="S183" s="40">
        <v>43</v>
      </c>
      <c r="T183" s="40">
        <v>40</v>
      </c>
      <c r="U183" s="6">
        <v>42</v>
      </c>
      <c r="V183" s="103">
        <v>41</v>
      </c>
      <c r="W183" s="44">
        <v>40</v>
      </c>
      <c r="X183" s="91">
        <v>39</v>
      </c>
      <c r="Y183" s="91">
        <v>44</v>
      </c>
      <c r="Z183" s="91">
        <v>44</v>
      </c>
      <c r="AA183" s="91">
        <v>44</v>
      </c>
      <c r="AB183" s="91">
        <v>45</v>
      </c>
      <c r="AC183" s="91">
        <v>44</v>
      </c>
      <c r="AD183" s="91">
        <v>42</v>
      </c>
      <c r="AE183" s="91">
        <v>43</v>
      </c>
      <c r="AF183" s="91">
        <v>44</v>
      </c>
      <c r="AG183" s="91">
        <v>43</v>
      </c>
      <c r="AH183" s="91">
        <v>43</v>
      </c>
      <c r="AI183" s="91">
        <v>44</v>
      </c>
      <c r="AJ183" s="91"/>
      <c r="AK183" s="91"/>
      <c r="AL183" s="91"/>
      <c r="AM183" s="91"/>
      <c r="AN183" s="91"/>
      <c r="AO183" s="91"/>
      <c r="AP183" s="91"/>
      <c r="AQ183" s="91"/>
      <c r="AR183" s="91"/>
      <c r="AS183" s="91"/>
      <c r="AT183" s="91"/>
      <c r="AU183" s="91"/>
      <c r="AV183" s="91"/>
      <c r="AW183" s="91"/>
      <c r="AX183" s="91"/>
      <c r="AY183" s="91"/>
      <c r="AZ183" s="91"/>
      <c r="BA183" s="91"/>
      <c r="BB183" s="91"/>
      <c r="BC183" s="91"/>
      <c r="BD183" s="91"/>
      <c r="BE183" s="91"/>
      <c r="BF183" s="91"/>
      <c r="BG183" s="91"/>
      <c r="BH183" s="91"/>
      <c r="BI183" s="91"/>
      <c r="BJ183" s="91"/>
      <c r="BK183" s="91"/>
      <c r="BL183" s="91"/>
      <c r="BM183" s="91"/>
      <c r="BN183" s="91"/>
      <c r="BO183" s="91"/>
      <c r="BP183" s="91"/>
      <c r="BQ183" s="91"/>
      <c r="BR183" s="91"/>
      <c r="BS183" s="91"/>
      <c r="BT183" s="91"/>
      <c r="BU183" s="91"/>
      <c r="BV183" s="91"/>
      <c r="BW183" s="91"/>
      <c r="BX183" s="91"/>
      <c r="BY183" s="91"/>
      <c r="BZ183" s="91"/>
      <c r="CA183" s="91"/>
      <c r="CB183" s="91"/>
      <c r="CC183" s="91"/>
      <c r="CD183" s="91"/>
      <c r="CE183" s="91"/>
      <c r="CF183" s="91"/>
      <c r="CG183" s="91"/>
      <c r="CH183" s="91"/>
      <c r="CI183" s="91"/>
      <c r="CJ183" s="91"/>
      <c r="CK183" s="91"/>
      <c r="CL183" s="91"/>
      <c r="CM183" s="91"/>
      <c r="CN183" s="91"/>
      <c r="CO183" s="91"/>
      <c r="CP183" s="91"/>
      <c r="CQ183" s="91"/>
      <c r="CR183" s="91"/>
      <c r="CS183" s="91"/>
      <c r="CT183" s="91"/>
      <c r="CU183" s="91"/>
      <c r="CV183" s="91"/>
      <c r="CW183" s="91"/>
      <c r="CX183" s="91"/>
      <c r="CY183" s="91"/>
      <c r="CZ183" s="91"/>
      <c r="DA183" s="91"/>
      <c r="DB183" s="91"/>
      <c r="DC183" s="91"/>
      <c r="DD183" s="91"/>
      <c r="DE183" s="91"/>
      <c r="DF183" s="91"/>
    </row>
    <row r="184" spans="1:110" ht="9" customHeight="1">
      <c r="D184" s="7"/>
      <c r="E184" s="7"/>
      <c r="F184" s="7"/>
      <c r="G184" s="7"/>
      <c r="H184" s="7"/>
      <c r="I184" s="7"/>
      <c r="J184" s="7"/>
      <c r="K184" s="7"/>
      <c r="L184" s="7"/>
      <c r="M184" s="2"/>
      <c r="N184" s="2"/>
      <c r="O184" s="2"/>
      <c r="U184" s="6"/>
      <c r="V184" s="103"/>
      <c r="Y184" s="88"/>
    </row>
    <row r="185" spans="1:110" s="44" customFormat="1" ht="21">
      <c r="A185" s="40" t="s">
        <v>1054</v>
      </c>
      <c r="B185" s="40"/>
      <c r="C185" s="40"/>
      <c r="D185" s="7">
        <v>8903</v>
      </c>
      <c r="E185" s="7">
        <v>9605</v>
      </c>
      <c r="F185" s="7">
        <v>9182</v>
      </c>
      <c r="G185" s="153">
        <v>8134</v>
      </c>
      <c r="H185" s="175">
        <v>8190</v>
      </c>
      <c r="I185" s="153">
        <v>8541</v>
      </c>
      <c r="J185" s="153">
        <v>8306</v>
      </c>
      <c r="K185" s="153">
        <v>8303</v>
      </c>
      <c r="L185" s="153">
        <v>15689</v>
      </c>
      <c r="M185" s="175">
        <v>16069</v>
      </c>
      <c r="N185" s="175">
        <v>15785</v>
      </c>
      <c r="O185" s="175">
        <v>15579</v>
      </c>
      <c r="P185" s="44">
        <v>14267</v>
      </c>
      <c r="Q185" s="44">
        <v>13586</v>
      </c>
      <c r="R185" s="44">
        <v>12054</v>
      </c>
      <c r="S185" s="40">
        <v>11613</v>
      </c>
      <c r="T185" s="40">
        <v>11290</v>
      </c>
      <c r="U185" s="6">
        <v>11406</v>
      </c>
      <c r="V185" s="147">
        <v>10865</v>
      </c>
      <c r="W185" s="44">
        <v>10585</v>
      </c>
      <c r="X185" s="91">
        <v>10976</v>
      </c>
      <c r="Y185" s="91">
        <v>11342</v>
      </c>
      <c r="Z185" s="91">
        <v>11041</v>
      </c>
      <c r="AA185" s="91">
        <v>10780</v>
      </c>
      <c r="AB185" s="91">
        <v>10542</v>
      </c>
      <c r="AC185" s="91">
        <v>10848</v>
      </c>
      <c r="AD185" s="91">
        <v>10584</v>
      </c>
      <c r="AE185" s="91">
        <v>10371</v>
      </c>
      <c r="AF185" s="91">
        <v>10313</v>
      </c>
      <c r="AG185" s="91">
        <v>10506</v>
      </c>
      <c r="AH185" s="91">
        <v>10105</v>
      </c>
      <c r="AI185" s="91">
        <v>9886</v>
      </c>
      <c r="AJ185" s="91"/>
      <c r="AK185" s="91"/>
      <c r="AL185" s="91"/>
      <c r="AM185" s="91"/>
      <c r="AN185" s="91"/>
      <c r="AO185" s="91"/>
      <c r="AP185" s="91"/>
      <c r="AQ185" s="91"/>
      <c r="AR185" s="91"/>
      <c r="AS185" s="91"/>
      <c r="AT185" s="91"/>
      <c r="AU185" s="91"/>
      <c r="AV185" s="91"/>
      <c r="AW185" s="91"/>
      <c r="AX185" s="91"/>
      <c r="AY185" s="91"/>
      <c r="AZ185" s="91"/>
      <c r="BA185" s="91"/>
      <c r="BB185" s="91"/>
      <c r="BC185" s="91"/>
      <c r="BD185" s="91"/>
      <c r="BE185" s="91"/>
      <c r="BF185" s="91"/>
      <c r="BG185" s="91"/>
      <c r="BH185" s="91"/>
      <c r="BI185" s="91"/>
      <c r="BJ185" s="91"/>
      <c r="BK185" s="91"/>
      <c r="BL185" s="91"/>
      <c r="BM185" s="91"/>
      <c r="BN185" s="91"/>
      <c r="BO185" s="91"/>
      <c r="BP185" s="91"/>
      <c r="BQ185" s="91"/>
      <c r="BR185" s="91"/>
      <c r="BS185" s="91"/>
      <c r="BT185" s="91"/>
      <c r="BU185" s="91"/>
      <c r="BV185" s="91"/>
      <c r="BW185" s="91"/>
      <c r="BX185" s="91"/>
      <c r="BY185" s="91"/>
      <c r="BZ185" s="91"/>
      <c r="CA185" s="91"/>
      <c r="CB185" s="91"/>
      <c r="CC185" s="91"/>
      <c r="CD185" s="91"/>
      <c r="CE185" s="91"/>
      <c r="CF185" s="91"/>
      <c r="CG185" s="91"/>
      <c r="CH185" s="91"/>
      <c r="CI185" s="91"/>
      <c r="CJ185" s="91"/>
      <c r="CK185" s="91"/>
      <c r="CL185" s="91"/>
      <c r="CM185" s="91"/>
      <c r="CN185" s="91"/>
      <c r="CO185" s="91"/>
      <c r="CP185" s="91"/>
      <c r="CQ185" s="91"/>
      <c r="CR185" s="91"/>
      <c r="CS185" s="91"/>
      <c r="CT185" s="91"/>
      <c r="CU185" s="91"/>
      <c r="CV185" s="91"/>
      <c r="CW185" s="91"/>
      <c r="CX185" s="91"/>
      <c r="CY185" s="91"/>
      <c r="CZ185" s="91"/>
      <c r="DA185" s="91"/>
      <c r="DB185" s="91"/>
      <c r="DC185" s="91"/>
      <c r="DD185" s="91"/>
      <c r="DE185" s="91"/>
      <c r="DF185" s="91"/>
    </row>
    <row r="186" spans="1:110" s="44" customFormat="1" ht="21">
      <c r="A186" s="40" t="s">
        <v>1055</v>
      </c>
      <c r="B186" s="40"/>
      <c r="C186" s="40"/>
      <c r="D186" s="7">
        <v>8886</v>
      </c>
      <c r="E186" s="2">
        <v>9024</v>
      </c>
      <c r="F186" s="175">
        <v>9085</v>
      </c>
      <c r="G186" s="175">
        <v>8910</v>
      </c>
      <c r="H186" s="175">
        <v>8165</v>
      </c>
      <c r="I186" s="153">
        <v>8257</v>
      </c>
      <c r="J186" s="153">
        <v>8305</v>
      </c>
      <c r="K186" s="153">
        <v>8304</v>
      </c>
      <c r="L186" s="153">
        <v>8356</v>
      </c>
      <c r="M186" s="175">
        <v>12603</v>
      </c>
      <c r="N186" s="175">
        <v>13585</v>
      </c>
      <c r="O186" s="175">
        <v>14077</v>
      </c>
      <c r="P186" s="44">
        <v>14644</v>
      </c>
      <c r="Q186" s="44">
        <v>14310</v>
      </c>
      <c r="R186" s="44">
        <v>13737</v>
      </c>
      <c r="S186" s="40">
        <v>13278</v>
      </c>
      <c r="T186" s="40">
        <v>11435</v>
      </c>
      <c r="U186" s="6">
        <v>11393</v>
      </c>
      <c r="V186" s="103">
        <v>11302</v>
      </c>
      <c r="W186" s="44">
        <v>11156</v>
      </c>
      <c r="X186" s="91">
        <v>10913</v>
      </c>
      <c r="Y186" s="91">
        <v>11030</v>
      </c>
      <c r="Z186" s="91">
        <v>11062</v>
      </c>
      <c r="AA186" s="91">
        <v>11010</v>
      </c>
      <c r="AB186" s="91">
        <v>10587</v>
      </c>
      <c r="AC186" s="91">
        <v>10644</v>
      </c>
      <c r="AD186" s="91">
        <v>10661</v>
      </c>
      <c r="AE186" s="91">
        <v>10600</v>
      </c>
      <c r="AF186" s="91">
        <v>10335</v>
      </c>
      <c r="AG186" s="91">
        <v>10368</v>
      </c>
      <c r="AH186" s="91">
        <v>10328</v>
      </c>
      <c r="AI186" s="91">
        <v>10246</v>
      </c>
      <c r="AJ186" s="91"/>
      <c r="AK186" s="91"/>
      <c r="AL186" s="91"/>
      <c r="AM186" s="91"/>
      <c r="AN186" s="91"/>
      <c r="AO186" s="91"/>
      <c r="AP186" s="91"/>
      <c r="AQ186" s="91"/>
      <c r="AR186" s="91"/>
      <c r="AS186" s="91"/>
      <c r="AT186" s="91"/>
      <c r="AU186" s="91"/>
      <c r="AV186" s="91"/>
      <c r="AW186" s="91"/>
      <c r="AX186" s="91"/>
      <c r="AY186" s="91"/>
      <c r="AZ186" s="91"/>
      <c r="BA186" s="91"/>
      <c r="BB186" s="91"/>
      <c r="BC186" s="91"/>
      <c r="BD186" s="91"/>
      <c r="BE186" s="91"/>
      <c r="BF186" s="91"/>
      <c r="BG186" s="91"/>
      <c r="BH186" s="91"/>
      <c r="BI186" s="91"/>
      <c r="BJ186" s="91"/>
      <c r="BK186" s="91"/>
      <c r="BL186" s="91"/>
      <c r="BM186" s="91"/>
      <c r="BN186" s="91"/>
      <c r="BO186" s="91"/>
      <c r="BP186" s="91"/>
      <c r="BQ186" s="91"/>
      <c r="BR186" s="91"/>
      <c r="BS186" s="91"/>
      <c r="BT186" s="91"/>
      <c r="BU186" s="91"/>
      <c r="BV186" s="91"/>
      <c r="BW186" s="91"/>
      <c r="BX186" s="91"/>
      <c r="BY186" s="91"/>
      <c r="BZ186" s="91"/>
      <c r="CA186" s="91"/>
      <c r="CB186" s="91"/>
      <c r="CC186" s="91"/>
      <c r="CD186" s="91"/>
      <c r="CE186" s="91"/>
      <c r="CF186" s="91"/>
      <c r="CG186" s="91"/>
      <c r="CH186" s="91"/>
      <c r="CI186" s="91"/>
      <c r="CJ186" s="91"/>
      <c r="CK186" s="91"/>
      <c r="CL186" s="91"/>
      <c r="CM186" s="91"/>
      <c r="CN186" s="91"/>
      <c r="CO186" s="91"/>
      <c r="CP186" s="91"/>
      <c r="CQ186" s="91"/>
      <c r="CR186" s="91"/>
      <c r="CS186" s="91"/>
      <c r="CT186" s="91"/>
      <c r="CU186" s="91"/>
      <c r="CV186" s="91"/>
      <c r="CW186" s="91"/>
      <c r="CX186" s="91"/>
      <c r="CY186" s="91"/>
      <c r="CZ186" s="91"/>
      <c r="DA186" s="91"/>
      <c r="DB186" s="91"/>
      <c r="DC186" s="91"/>
      <c r="DD186" s="91"/>
      <c r="DE186" s="91"/>
      <c r="DF186" s="91"/>
    </row>
    <row r="187" spans="1:110" ht="9" customHeight="1">
      <c r="D187" s="7"/>
      <c r="E187" s="7"/>
      <c r="F187" s="7"/>
      <c r="G187" s="7"/>
      <c r="H187" s="7"/>
      <c r="I187" s="7"/>
      <c r="J187" s="7"/>
      <c r="K187" s="7"/>
      <c r="L187" s="7"/>
      <c r="M187" s="2"/>
      <c r="N187" s="2"/>
      <c r="O187" s="2"/>
      <c r="U187" s="6"/>
      <c r="V187" s="147"/>
      <c r="Y187" s="88"/>
    </row>
    <row r="188" spans="1:110" s="44" customFormat="1" ht="18" customHeight="1">
      <c r="A188" s="40" t="s">
        <v>1056</v>
      </c>
      <c r="B188" s="40"/>
      <c r="C188" s="40"/>
      <c r="D188" s="7">
        <v>880725</v>
      </c>
      <c r="E188" s="2">
        <v>880508</v>
      </c>
      <c r="F188" s="175">
        <v>880695</v>
      </c>
      <c r="G188" s="175">
        <v>881194</v>
      </c>
      <c r="H188" s="175">
        <v>890263</v>
      </c>
      <c r="I188" s="153">
        <v>890770</v>
      </c>
      <c r="J188" s="153">
        <v>890984</v>
      </c>
      <c r="K188" s="153">
        <v>889997</v>
      </c>
      <c r="L188" s="153">
        <v>887085</v>
      </c>
      <c r="M188" s="175">
        <v>887131</v>
      </c>
      <c r="N188" s="175">
        <v>887241</v>
      </c>
      <c r="O188" s="175">
        <v>887256</v>
      </c>
      <c r="P188" s="103">
        <v>888095</v>
      </c>
      <c r="Q188" s="103">
        <v>888230</v>
      </c>
      <c r="R188" s="103">
        <v>888230</v>
      </c>
      <c r="S188" s="103">
        <v>888230</v>
      </c>
      <c r="T188" s="103">
        <v>888367</v>
      </c>
      <c r="U188" s="7">
        <v>888367</v>
      </c>
      <c r="V188" s="147">
        <v>888367</v>
      </c>
      <c r="W188" s="44">
        <v>888367</v>
      </c>
      <c r="X188" s="91">
        <v>888367</v>
      </c>
      <c r="Y188" s="91">
        <v>888367</v>
      </c>
      <c r="Z188" s="91">
        <v>888367</v>
      </c>
      <c r="AA188" s="91">
        <v>888367</v>
      </c>
      <c r="AB188" s="91">
        <v>888367</v>
      </c>
      <c r="AC188" s="91">
        <v>888367</v>
      </c>
      <c r="AD188" s="91">
        <v>888367</v>
      </c>
      <c r="AE188" s="91">
        <v>888367</v>
      </c>
      <c r="AF188" s="91">
        <v>888367</v>
      </c>
      <c r="AG188" s="91">
        <v>888367</v>
      </c>
      <c r="AH188" s="91">
        <v>888367</v>
      </c>
      <c r="AI188" s="91">
        <v>888367</v>
      </c>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G188" s="91"/>
      <c r="BH188" s="91"/>
      <c r="BI188" s="91"/>
      <c r="BJ188" s="91"/>
      <c r="BK188" s="91"/>
      <c r="BL188" s="91"/>
      <c r="BM188" s="91"/>
      <c r="BN188" s="91"/>
      <c r="BO188" s="91"/>
      <c r="BP188" s="91"/>
      <c r="BQ188" s="91"/>
      <c r="BR188" s="91"/>
      <c r="BS188" s="91"/>
      <c r="BT188" s="91"/>
      <c r="BU188" s="91"/>
      <c r="BV188" s="91"/>
      <c r="BW188" s="91"/>
      <c r="BX188" s="91"/>
      <c r="BY188" s="91"/>
      <c r="BZ188" s="91"/>
      <c r="CA188" s="91"/>
      <c r="CB188" s="91"/>
      <c r="CC188" s="91"/>
      <c r="CD188" s="91"/>
      <c r="CE188" s="91"/>
      <c r="CF188" s="91"/>
      <c r="CG188" s="91"/>
      <c r="CH188" s="91"/>
      <c r="CI188" s="91"/>
      <c r="CJ188" s="91"/>
      <c r="CK188" s="91"/>
      <c r="CL188" s="91"/>
      <c r="CM188" s="91"/>
      <c r="CN188" s="91"/>
      <c r="CO188" s="91"/>
      <c r="CP188" s="91"/>
      <c r="CQ188" s="91"/>
      <c r="CR188" s="91"/>
      <c r="CS188" s="91"/>
      <c r="CT188" s="91"/>
      <c r="CU188" s="91"/>
      <c r="CV188" s="91"/>
      <c r="CW188" s="91"/>
      <c r="CX188" s="91"/>
      <c r="CY188" s="91"/>
      <c r="CZ188" s="91"/>
      <c r="DA188" s="91"/>
      <c r="DB188" s="91"/>
      <c r="DC188" s="91"/>
      <c r="DD188" s="91"/>
      <c r="DE188" s="91"/>
      <c r="DF188" s="91"/>
    </row>
    <row r="189" spans="1:110" s="44" customFormat="1" ht="18" customHeight="1">
      <c r="A189" s="40" t="s">
        <v>1057</v>
      </c>
      <c r="B189" s="40"/>
      <c r="C189" s="40"/>
      <c r="D189" s="7">
        <v>892406</v>
      </c>
      <c r="E189" s="2">
        <v>891451</v>
      </c>
      <c r="F189" s="175">
        <v>891217</v>
      </c>
      <c r="G189" s="175">
        <v>886929</v>
      </c>
      <c r="H189" s="175">
        <v>893252</v>
      </c>
      <c r="I189" s="153">
        <v>893140</v>
      </c>
      <c r="J189" s="153">
        <v>892815</v>
      </c>
      <c r="K189" s="153">
        <v>891395</v>
      </c>
      <c r="L189" s="153">
        <v>888177</v>
      </c>
      <c r="M189" s="175">
        <v>888165</v>
      </c>
      <c r="N189" s="175">
        <v>887986</v>
      </c>
      <c r="O189" s="175">
        <v>887839</v>
      </c>
      <c r="P189" s="103">
        <f>888250</f>
        <v>888250</v>
      </c>
      <c r="Q189" s="103">
        <v>888230</v>
      </c>
      <c r="R189" s="103">
        <v>888230</v>
      </c>
      <c r="S189" s="103">
        <v>888230</v>
      </c>
      <c r="T189" s="103">
        <v>888367</v>
      </c>
      <c r="U189" s="7">
        <v>888367</v>
      </c>
      <c r="V189" s="103">
        <v>888367</v>
      </c>
      <c r="W189" s="44">
        <v>888367</v>
      </c>
      <c r="X189" s="91">
        <v>888367</v>
      </c>
      <c r="Y189" s="91">
        <v>888367</v>
      </c>
      <c r="Z189" s="91">
        <v>888367</v>
      </c>
      <c r="AA189" s="91">
        <v>888367</v>
      </c>
      <c r="AB189" s="91">
        <v>888367</v>
      </c>
      <c r="AC189" s="91">
        <v>888367</v>
      </c>
      <c r="AD189" s="91">
        <v>888367</v>
      </c>
      <c r="AE189" s="91">
        <v>888367</v>
      </c>
      <c r="AF189" s="91">
        <v>888367</v>
      </c>
      <c r="AG189" s="91">
        <v>888367</v>
      </c>
      <c r="AH189" s="91">
        <v>888367</v>
      </c>
      <c r="AI189" s="91">
        <v>888367</v>
      </c>
      <c r="AJ189" s="91"/>
      <c r="AK189" s="91"/>
      <c r="AL189" s="91"/>
      <c r="AM189" s="91"/>
      <c r="AN189" s="91"/>
      <c r="AO189" s="91"/>
      <c r="AP189" s="91"/>
      <c r="AQ189" s="91"/>
      <c r="AR189" s="91"/>
      <c r="AS189" s="91"/>
      <c r="AT189" s="91"/>
      <c r="AU189" s="91"/>
      <c r="AV189" s="91"/>
      <c r="AW189" s="91"/>
      <c r="AX189" s="91"/>
      <c r="AY189" s="91"/>
      <c r="AZ189" s="91"/>
      <c r="BA189" s="91"/>
      <c r="BB189" s="91"/>
      <c r="BC189" s="91"/>
      <c r="BD189" s="91"/>
      <c r="BE189" s="91"/>
      <c r="BF189" s="91"/>
      <c r="BG189" s="91"/>
      <c r="BH189" s="91"/>
      <c r="BI189" s="91"/>
      <c r="BJ189" s="91"/>
      <c r="BK189" s="91"/>
      <c r="BL189" s="91"/>
      <c r="BM189" s="91"/>
      <c r="BN189" s="91"/>
      <c r="BO189" s="91"/>
      <c r="BP189" s="91"/>
      <c r="BQ189" s="91"/>
      <c r="BR189" s="91"/>
      <c r="BS189" s="91"/>
      <c r="BT189" s="91"/>
      <c r="BU189" s="91"/>
      <c r="BV189" s="91"/>
      <c r="BW189" s="91"/>
      <c r="BX189" s="91"/>
      <c r="BY189" s="91"/>
      <c r="BZ189" s="91"/>
      <c r="CA189" s="91"/>
      <c r="CB189" s="91"/>
      <c r="CC189" s="91"/>
      <c r="CD189" s="91"/>
      <c r="CE189" s="91"/>
      <c r="CF189" s="91"/>
      <c r="CG189" s="91"/>
      <c r="CH189" s="91"/>
      <c r="CI189" s="91"/>
      <c r="CJ189" s="91"/>
      <c r="CK189" s="91"/>
      <c r="CL189" s="91"/>
      <c r="CM189" s="91"/>
      <c r="CN189" s="91"/>
      <c r="CO189" s="91"/>
      <c r="CP189" s="91"/>
      <c r="CQ189" s="91"/>
      <c r="CR189" s="91"/>
      <c r="CS189" s="91"/>
      <c r="CT189" s="91"/>
      <c r="CU189" s="91"/>
      <c r="CV189" s="91"/>
      <c r="CW189" s="91"/>
      <c r="CX189" s="91"/>
      <c r="CY189" s="91"/>
      <c r="CZ189" s="91"/>
      <c r="DA189" s="91"/>
      <c r="DB189" s="91"/>
      <c r="DC189" s="91"/>
      <c r="DD189" s="91"/>
      <c r="DE189" s="91"/>
      <c r="DF189" s="91"/>
    </row>
    <row r="190" spans="1:110" s="44" customFormat="1" ht="18" customHeight="1">
      <c r="A190" s="107" t="s">
        <v>1058</v>
      </c>
      <c r="B190" s="107"/>
      <c r="C190" s="107"/>
      <c r="D190" s="19">
        <v>881546</v>
      </c>
      <c r="E190" s="10">
        <v>882708</v>
      </c>
      <c r="F190" s="10">
        <v>883274</v>
      </c>
      <c r="G190" s="10">
        <v>887394</v>
      </c>
      <c r="H190" s="10">
        <v>890685</v>
      </c>
      <c r="I190" s="177">
        <v>891472</v>
      </c>
      <c r="J190" s="177">
        <v>892119</v>
      </c>
      <c r="K190" s="177">
        <v>886683</v>
      </c>
      <c r="L190" s="177">
        <v>887123</v>
      </c>
      <c r="M190" s="176">
        <v>887191</v>
      </c>
      <c r="N190" s="176">
        <v>887517</v>
      </c>
      <c r="O190" s="176">
        <v>887638</v>
      </c>
      <c r="P190" s="111">
        <v>888166</v>
      </c>
      <c r="Q190" s="111">
        <v>888367</v>
      </c>
      <c r="R190" s="111">
        <v>888367</v>
      </c>
      <c r="S190" s="111">
        <v>888367</v>
      </c>
      <c r="T190" s="111">
        <v>888367</v>
      </c>
      <c r="U190" s="19">
        <v>888367</v>
      </c>
      <c r="V190" s="150">
        <v>888367</v>
      </c>
      <c r="W190" s="178">
        <v>888367</v>
      </c>
      <c r="X190" s="241">
        <v>888367</v>
      </c>
      <c r="Y190" s="241">
        <v>888367</v>
      </c>
      <c r="Z190" s="241">
        <v>888367</v>
      </c>
      <c r="AA190" s="241">
        <v>888367</v>
      </c>
      <c r="AB190" s="241">
        <v>888367</v>
      </c>
      <c r="AC190" s="241">
        <v>888367</v>
      </c>
      <c r="AD190" s="241">
        <v>888367</v>
      </c>
      <c r="AE190" s="241">
        <v>888367</v>
      </c>
      <c r="AF190" s="241">
        <v>888367</v>
      </c>
      <c r="AG190" s="241">
        <v>888367</v>
      </c>
      <c r="AH190" s="241">
        <v>888367</v>
      </c>
      <c r="AI190" s="241">
        <v>888367</v>
      </c>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c r="BF190" s="91"/>
      <c r="BG190" s="91"/>
      <c r="BH190" s="91"/>
      <c r="BI190" s="91"/>
      <c r="BJ190" s="91"/>
      <c r="BK190" s="91"/>
      <c r="BL190" s="91"/>
      <c r="BM190" s="91"/>
      <c r="BN190" s="91"/>
      <c r="BO190" s="91"/>
      <c r="BP190" s="91"/>
      <c r="BQ190" s="91"/>
      <c r="BR190" s="91"/>
      <c r="BS190" s="91"/>
      <c r="BT190" s="91"/>
      <c r="BU190" s="91"/>
      <c r="BV190" s="91"/>
      <c r="BW190" s="91"/>
      <c r="BX190" s="91"/>
      <c r="BY190" s="91"/>
      <c r="BZ190" s="91"/>
      <c r="CA190" s="91"/>
      <c r="CB190" s="91"/>
      <c r="CC190" s="91"/>
      <c r="CD190" s="91"/>
      <c r="CE190" s="91"/>
      <c r="CF190" s="91"/>
      <c r="CG190" s="91"/>
      <c r="CH190" s="91"/>
      <c r="CI190" s="91"/>
      <c r="CJ190" s="91"/>
      <c r="CK190" s="91"/>
      <c r="CL190" s="91"/>
      <c r="CM190" s="91"/>
      <c r="CN190" s="91"/>
      <c r="CO190" s="91"/>
      <c r="CP190" s="91"/>
      <c r="CQ190" s="91"/>
      <c r="CR190" s="91"/>
      <c r="CS190" s="91"/>
      <c r="CT190" s="91"/>
      <c r="CU190" s="91"/>
      <c r="CV190" s="91"/>
      <c r="CW190" s="91"/>
      <c r="CX190" s="91"/>
      <c r="CY190" s="91"/>
      <c r="CZ190" s="91"/>
      <c r="DA190" s="91"/>
      <c r="DB190" s="91"/>
      <c r="DC190" s="91"/>
      <c r="DD190" s="91"/>
      <c r="DE190" s="91"/>
      <c r="DF190" s="91"/>
    </row>
    <row r="191" spans="1:110" s="44" customFormat="1" ht="18" customHeight="1">
      <c r="A191" s="40"/>
      <c r="B191" s="40"/>
      <c r="C191" s="40"/>
      <c r="D191" s="2"/>
      <c r="E191" s="2"/>
      <c r="F191" s="2"/>
      <c r="G191" s="2"/>
      <c r="H191" s="2"/>
      <c r="I191" s="2"/>
      <c r="J191" s="2"/>
      <c r="K191" s="2"/>
      <c r="L191" s="2"/>
      <c r="M191" s="153"/>
      <c r="N191" s="175"/>
      <c r="O191" s="175"/>
      <c r="Q191" s="103"/>
      <c r="R191" s="103"/>
      <c r="S191" s="103"/>
      <c r="T191" s="103"/>
      <c r="U191" s="120"/>
      <c r="X191" s="91"/>
      <c r="Y191" s="91"/>
      <c r="Z191" s="91"/>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c r="AX191" s="91"/>
      <c r="AY191" s="91"/>
      <c r="AZ191" s="91"/>
      <c r="BA191" s="91"/>
      <c r="BB191" s="91"/>
      <c r="BC191" s="91"/>
      <c r="BD191" s="91"/>
      <c r="BE191" s="91"/>
      <c r="BF191" s="91"/>
      <c r="BG191" s="91"/>
      <c r="BH191" s="91"/>
      <c r="BI191" s="91"/>
      <c r="BJ191" s="91"/>
      <c r="BK191" s="91"/>
      <c r="BL191" s="91"/>
      <c r="BM191" s="91"/>
      <c r="BN191" s="91"/>
      <c r="BO191" s="91"/>
      <c r="BP191" s="91"/>
      <c r="BQ191" s="91"/>
      <c r="BR191" s="91"/>
      <c r="BS191" s="91"/>
      <c r="BT191" s="91"/>
      <c r="BU191" s="91"/>
      <c r="BV191" s="91"/>
      <c r="BW191" s="91"/>
      <c r="BX191" s="91"/>
      <c r="BY191" s="91"/>
      <c r="BZ191" s="91"/>
      <c r="CA191" s="91"/>
      <c r="CB191" s="91"/>
      <c r="CC191" s="91"/>
      <c r="CD191" s="91"/>
      <c r="CE191" s="91"/>
      <c r="CF191" s="91"/>
      <c r="CG191" s="91"/>
      <c r="CH191" s="91"/>
      <c r="CI191" s="91"/>
      <c r="CJ191" s="91"/>
      <c r="CK191" s="91"/>
      <c r="CL191" s="91"/>
      <c r="CM191" s="91"/>
      <c r="CN191" s="91"/>
      <c r="CO191" s="91"/>
      <c r="CP191" s="91"/>
      <c r="CQ191" s="91"/>
      <c r="CR191" s="91"/>
      <c r="CS191" s="91"/>
      <c r="CT191" s="91"/>
      <c r="CU191" s="91"/>
      <c r="CV191" s="91"/>
      <c r="CW191" s="91"/>
      <c r="CX191" s="91"/>
      <c r="CY191" s="91"/>
      <c r="CZ191" s="91"/>
      <c r="DA191" s="91"/>
      <c r="DB191" s="91"/>
      <c r="DC191" s="91"/>
      <c r="DD191" s="91"/>
      <c r="DE191" s="91"/>
      <c r="DF191" s="91"/>
    </row>
    <row r="192" spans="1:110" s="44" customFormat="1" ht="18" customHeight="1">
      <c r="A192" s="141" t="s">
        <v>1059</v>
      </c>
      <c r="B192" s="40"/>
      <c r="C192" s="40"/>
      <c r="D192" s="2"/>
      <c r="E192" s="2"/>
      <c r="F192" s="2"/>
      <c r="G192" s="2"/>
      <c r="H192" s="2"/>
      <c r="I192" s="2"/>
      <c r="J192" s="2"/>
      <c r="K192" s="2"/>
      <c r="L192" s="2"/>
      <c r="M192" s="153"/>
      <c r="N192" s="175"/>
      <c r="O192" s="175"/>
      <c r="Q192" s="103"/>
      <c r="R192" s="103"/>
      <c r="S192" s="103"/>
      <c r="T192" s="103"/>
      <c r="U192" s="120"/>
      <c r="X192" s="91"/>
      <c r="Y192" s="91"/>
      <c r="Z192" s="91"/>
      <c r="AA192" s="91"/>
      <c r="AB192" s="91"/>
      <c r="AC192" s="91"/>
      <c r="AD192" s="91"/>
      <c r="AE192" s="91"/>
      <c r="AF192" s="91"/>
      <c r="AG192" s="91"/>
      <c r="AH192" s="91"/>
      <c r="AI192" s="91"/>
      <c r="AJ192" s="91"/>
      <c r="AK192" s="91"/>
      <c r="AL192" s="91"/>
      <c r="AM192" s="91"/>
      <c r="AN192" s="91"/>
      <c r="AO192" s="91"/>
      <c r="AP192" s="91"/>
      <c r="AQ192" s="91"/>
      <c r="AR192" s="91"/>
      <c r="AS192" s="91"/>
      <c r="AT192" s="91"/>
      <c r="AU192" s="91"/>
      <c r="AV192" s="91"/>
      <c r="AW192" s="91"/>
      <c r="AX192" s="91"/>
      <c r="AY192" s="91"/>
      <c r="AZ192" s="91"/>
      <c r="BA192" s="91"/>
      <c r="BB192" s="91"/>
      <c r="BC192" s="91"/>
      <c r="BD192" s="91"/>
      <c r="BE192" s="91"/>
      <c r="BF192" s="91"/>
      <c r="BG192" s="91"/>
      <c r="BH192" s="91"/>
      <c r="BI192" s="91"/>
      <c r="BJ192" s="91"/>
      <c r="BK192" s="91"/>
      <c r="BL192" s="91"/>
      <c r="BM192" s="91"/>
      <c r="BN192" s="91"/>
      <c r="BO192" s="91"/>
      <c r="BP192" s="91"/>
      <c r="BQ192" s="91"/>
      <c r="BR192" s="91"/>
      <c r="BS192" s="91"/>
      <c r="BT192" s="91"/>
      <c r="BU192" s="91"/>
      <c r="BV192" s="91"/>
      <c r="BW192" s="91"/>
      <c r="BX192" s="91"/>
      <c r="BY192" s="91"/>
      <c r="BZ192" s="91"/>
      <c r="CA192" s="91"/>
      <c r="CB192" s="91"/>
      <c r="CC192" s="91"/>
      <c r="CD192" s="91"/>
      <c r="CE192" s="91"/>
      <c r="CF192" s="91"/>
      <c r="CG192" s="91"/>
      <c r="CH192" s="91"/>
      <c r="CI192" s="91"/>
      <c r="CJ192" s="91"/>
      <c r="CK192" s="91"/>
      <c r="CL192" s="91"/>
      <c r="CM192" s="91"/>
      <c r="CN192" s="91"/>
      <c r="CO192" s="91"/>
      <c r="CP192" s="91"/>
      <c r="CQ192" s="91"/>
      <c r="CR192" s="91"/>
      <c r="CS192" s="91"/>
      <c r="CT192" s="91"/>
      <c r="CU192" s="91"/>
      <c r="CV192" s="91"/>
      <c r="CW192" s="91"/>
      <c r="CX192" s="91"/>
      <c r="CY192" s="91"/>
      <c r="CZ192" s="91"/>
      <c r="DA192" s="91"/>
      <c r="DB192" s="91"/>
      <c r="DC192" s="91"/>
      <c r="DD192" s="91"/>
      <c r="DE192" s="91"/>
      <c r="DF192" s="91"/>
    </row>
    <row r="193" spans="1:110" s="44" customFormat="1" ht="19.5" customHeight="1">
      <c r="A193" s="141" t="s">
        <v>1060</v>
      </c>
      <c r="D193" s="175"/>
      <c r="E193" s="175"/>
      <c r="F193" s="175"/>
      <c r="G193" s="175"/>
      <c r="H193" s="175"/>
      <c r="I193" s="175"/>
      <c r="J193" s="175"/>
      <c r="K193" s="175"/>
      <c r="L193" s="175"/>
      <c r="M193" s="175"/>
      <c r="N193" s="175"/>
      <c r="O193" s="175"/>
      <c r="U193" s="46"/>
      <c r="X193" s="91"/>
      <c r="Y193" s="91"/>
      <c r="Z193" s="91"/>
      <c r="AA193" s="91"/>
      <c r="AB193" s="91"/>
      <c r="AC193" s="91"/>
      <c r="AD193" s="91"/>
      <c r="AE193" s="91"/>
      <c r="AF193" s="91"/>
      <c r="AG193" s="91"/>
      <c r="AH193" s="91"/>
      <c r="AI193" s="91"/>
      <c r="AJ193" s="91"/>
      <c r="AK193" s="91"/>
      <c r="AL193" s="91"/>
      <c r="AM193" s="91"/>
      <c r="AN193" s="91"/>
      <c r="AO193" s="91"/>
      <c r="AP193" s="91"/>
      <c r="AQ193" s="91"/>
      <c r="AR193" s="91"/>
      <c r="AS193" s="91"/>
      <c r="AT193" s="91"/>
      <c r="AU193" s="91"/>
      <c r="AV193" s="91"/>
      <c r="AW193" s="91"/>
      <c r="AX193" s="91"/>
      <c r="AY193" s="91"/>
      <c r="AZ193" s="91"/>
      <c r="BA193" s="91"/>
      <c r="BB193" s="91"/>
      <c r="BC193" s="91"/>
      <c r="BD193" s="91"/>
      <c r="BE193" s="91"/>
      <c r="BF193" s="91"/>
      <c r="BG193" s="91"/>
      <c r="BH193" s="91"/>
      <c r="BI193" s="91"/>
      <c r="BJ193" s="91"/>
      <c r="BK193" s="91"/>
      <c r="BL193" s="91"/>
      <c r="BM193" s="91"/>
      <c r="BN193" s="91"/>
      <c r="BO193" s="91"/>
      <c r="BP193" s="91"/>
      <c r="BQ193" s="91"/>
      <c r="BR193" s="91"/>
      <c r="BS193" s="91"/>
      <c r="BT193" s="91"/>
      <c r="BU193" s="91"/>
      <c r="BV193" s="91"/>
      <c r="BW193" s="91"/>
      <c r="BX193" s="91"/>
      <c r="BY193" s="91"/>
      <c r="BZ193" s="91"/>
      <c r="CA193" s="91"/>
      <c r="CB193" s="91"/>
      <c r="CC193" s="91"/>
      <c r="CD193" s="91"/>
      <c r="CE193" s="91"/>
      <c r="CF193" s="91"/>
      <c r="CG193" s="91"/>
      <c r="CH193" s="91"/>
      <c r="CI193" s="91"/>
      <c r="CJ193" s="91"/>
      <c r="CK193" s="91"/>
      <c r="CL193" s="91"/>
      <c r="CM193" s="91"/>
      <c r="CN193" s="91"/>
      <c r="CO193" s="91"/>
      <c r="CP193" s="91"/>
      <c r="CQ193" s="91"/>
      <c r="CR193" s="91"/>
      <c r="CS193" s="91"/>
      <c r="CT193" s="91"/>
      <c r="CU193" s="91"/>
      <c r="CV193" s="91"/>
      <c r="CW193" s="91"/>
      <c r="CX193" s="91"/>
      <c r="CY193" s="91"/>
      <c r="CZ193" s="91"/>
      <c r="DA193" s="91"/>
      <c r="DB193" s="91"/>
      <c r="DC193" s="91"/>
      <c r="DD193" s="91"/>
      <c r="DE193" s="91"/>
      <c r="DF193" s="91"/>
    </row>
    <row r="194" spans="1:110" ht="19.5" customHeight="1">
      <c r="A194" s="40" t="s">
        <v>1061</v>
      </c>
      <c r="B194" s="44"/>
      <c r="C194" s="44"/>
      <c r="D194" s="175"/>
      <c r="E194" s="175"/>
      <c r="F194" s="175"/>
      <c r="G194" s="175"/>
      <c r="H194" s="175"/>
      <c r="I194" s="153"/>
      <c r="J194" s="153"/>
      <c r="K194" s="153"/>
      <c r="L194" s="175"/>
      <c r="M194" s="6"/>
      <c r="N194" s="6"/>
      <c r="O194" s="6"/>
      <c r="V194" s="44"/>
      <c r="Y194" s="88"/>
    </row>
    <row r="195" spans="1:110" ht="19.5" customHeight="1">
      <c r="A195" s="141" t="s">
        <v>1062</v>
      </c>
      <c r="B195" s="44"/>
      <c r="C195" s="44"/>
      <c r="D195" s="175"/>
      <c r="E195" s="175"/>
      <c r="F195" s="175"/>
      <c r="G195" s="175"/>
      <c r="H195" s="175"/>
      <c r="I195" s="153"/>
      <c r="J195" s="153"/>
      <c r="K195" s="153"/>
      <c r="L195" s="175"/>
      <c r="M195" s="6"/>
      <c r="N195" s="6"/>
      <c r="O195" s="6"/>
      <c r="V195" s="44"/>
      <c r="Y195" s="88"/>
    </row>
    <row r="196" spans="1:110" ht="19.5" customHeight="1">
      <c r="A196" s="141" t="s">
        <v>1063</v>
      </c>
      <c r="B196" s="44"/>
      <c r="C196" s="44"/>
      <c r="D196" s="175"/>
      <c r="E196" s="175"/>
      <c r="F196" s="175"/>
      <c r="G196" s="175"/>
      <c r="L196" s="175"/>
      <c r="M196" s="6"/>
      <c r="N196" s="6"/>
      <c r="O196" s="6"/>
      <c r="V196" s="44"/>
      <c r="Y196" s="88"/>
    </row>
    <row r="197" spans="1:110" ht="19.5" customHeight="1">
      <c r="A197" s="141" t="s">
        <v>1064</v>
      </c>
      <c r="B197" s="44"/>
      <c r="C197" s="44"/>
      <c r="D197" s="175"/>
      <c r="E197" s="175"/>
      <c r="F197" s="175"/>
      <c r="G197" s="175"/>
      <c r="L197" s="175"/>
      <c r="M197" s="6"/>
      <c r="N197" s="6"/>
      <c r="O197" s="6"/>
      <c r="V197" s="44"/>
      <c r="Y197" s="88"/>
    </row>
    <row r="198" spans="1:110" ht="19.5" customHeight="1">
      <c r="A198" s="40" t="s">
        <v>1065</v>
      </c>
      <c r="B198" s="44"/>
      <c r="C198" s="44"/>
      <c r="D198" s="175"/>
      <c r="E198" s="175"/>
      <c r="F198" s="175"/>
      <c r="G198" s="175"/>
      <c r="L198" s="175"/>
      <c r="M198" s="6"/>
      <c r="N198" s="6"/>
      <c r="O198" s="6"/>
      <c r="V198" s="44"/>
      <c r="Y198" s="88"/>
    </row>
    <row r="199" spans="1:110" ht="19.5" customHeight="1">
      <c r="A199" s="41" t="s">
        <v>1020</v>
      </c>
      <c r="B199" s="44"/>
      <c r="C199" s="44"/>
      <c r="D199" s="175"/>
      <c r="E199" s="175"/>
      <c r="F199" s="175"/>
      <c r="G199" s="175"/>
      <c r="H199" s="175"/>
      <c r="I199" s="175"/>
      <c r="J199" s="175"/>
      <c r="K199" s="175"/>
      <c r="L199" s="175"/>
      <c r="M199" s="6"/>
      <c r="N199" s="6"/>
      <c r="O199" s="6"/>
      <c r="Y199" s="88"/>
    </row>
    <row r="200" spans="1:110" ht="19.5" customHeight="1">
      <c r="B200" s="44"/>
      <c r="C200" s="44"/>
      <c r="D200" s="175"/>
      <c r="E200" s="175"/>
      <c r="F200" s="175"/>
      <c r="G200" s="175"/>
      <c r="H200" s="175"/>
      <c r="I200" s="175"/>
      <c r="J200" s="175"/>
      <c r="K200" s="175"/>
      <c r="L200" s="175"/>
      <c r="M200" s="6"/>
      <c r="N200" s="6"/>
      <c r="O200" s="6"/>
      <c r="Y200" s="88"/>
    </row>
    <row r="201" spans="1:110" ht="19.5" customHeight="1">
      <c r="A201" s="39" t="s">
        <v>200</v>
      </c>
      <c r="B201" s="44"/>
      <c r="C201" s="44"/>
      <c r="D201" s="175"/>
      <c r="E201" s="175"/>
      <c r="F201" s="175"/>
      <c r="G201" s="175"/>
      <c r="H201" s="175"/>
      <c r="I201" s="175"/>
      <c r="J201" s="175"/>
      <c r="K201" s="175"/>
      <c r="L201" s="175"/>
      <c r="M201" s="6"/>
      <c r="N201" s="6"/>
      <c r="O201" s="6"/>
      <c r="Y201" s="88"/>
    </row>
    <row r="202" spans="1:110" ht="19.5" customHeight="1">
      <c r="B202" s="44"/>
      <c r="C202" s="44"/>
      <c r="D202" s="175"/>
      <c r="E202" s="175"/>
      <c r="F202" s="175"/>
      <c r="G202" s="175"/>
      <c r="H202" s="175"/>
      <c r="I202" s="175"/>
      <c r="J202" s="175"/>
      <c r="K202" s="175"/>
      <c r="L202" s="175"/>
      <c r="M202" s="6"/>
      <c r="N202" s="6"/>
      <c r="O202" s="6"/>
      <c r="Y202" s="88"/>
    </row>
    <row r="203" spans="1:110" ht="19.5" customHeight="1">
      <c r="A203" s="40" t="s">
        <v>1066</v>
      </c>
      <c r="B203" s="44"/>
      <c r="C203" s="44"/>
      <c r="D203" s="175"/>
      <c r="E203" s="175"/>
      <c r="F203" s="175"/>
      <c r="G203" s="175"/>
      <c r="H203" s="175"/>
      <c r="I203" s="175"/>
      <c r="J203" s="175"/>
      <c r="K203" s="175"/>
      <c r="L203" s="175"/>
      <c r="M203" s="6"/>
      <c r="N203" s="6"/>
      <c r="O203" s="6"/>
      <c r="Y203" s="88"/>
    </row>
    <row r="204" spans="1:110" ht="19.5" customHeight="1">
      <c r="A204" s="40" t="s">
        <v>1067</v>
      </c>
      <c r="B204" s="44"/>
      <c r="C204" s="44"/>
      <c r="D204" s="175"/>
      <c r="E204" s="175"/>
      <c r="F204" s="175"/>
      <c r="G204" s="175"/>
      <c r="H204" s="175"/>
      <c r="I204" s="175"/>
      <c r="J204" s="175"/>
      <c r="K204" s="175"/>
      <c r="L204" s="175"/>
      <c r="M204" s="6"/>
      <c r="N204" s="6"/>
      <c r="O204" s="6"/>
      <c r="Y204" s="88"/>
    </row>
    <row r="205" spans="1:110" ht="19.5" customHeight="1">
      <c r="A205" s="40" t="s">
        <v>1068</v>
      </c>
      <c r="B205" s="44"/>
      <c r="C205" s="44"/>
      <c r="D205" s="175"/>
      <c r="E205" s="175"/>
      <c r="F205" s="175"/>
      <c r="G205" s="175"/>
      <c r="H205" s="175"/>
      <c r="I205" s="175"/>
      <c r="J205" s="175"/>
      <c r="K205" s="175"/>
      <c r="L205" s="175"/>
      <c r="M205" s="6"/>
      <c r="N205" s="6"/>
      <c r="O205" s="6"/>
      <c r="Y205" s="88"/>
    </row>
    <row r="206" spans="1:110" ht="19.5" customHeight="1">
      <c r="B206" s="44"/>
      <c r="C206" s="44"/>
      <c r="D206" s="175"/>
      <c r="E206" s="175"/>
      <c r="F206" s="175"/>
      <c r="G206" s="175"/>
      <c r="H206" s="175"/>
      <c r="I206" s="175"/>
      <c r="J206" s="175"/>
      <c r="K206" s="175"/>
      <c r="L206" s="175"/>
      <c r="M206" s="6"/>
      <c r="N206" s="6"/>
      <c r="O206" s="6"/>
      <c r="Y206" s="88"/>
    </row>
    <row r="207" spans="1:110" ht="20.25" customHeight="1">
      <c r="A207" s="39" t="s">
        <v>201</v>
      </c>
      <c r="D207" s="2"/>
      <c r="E207" s="2"/>
      <c r="F207" s="2"/>
      <c r="G207" s="2"/>
      <c r="H207" s="2"/>
      <c r="I207" s="2"/>
      <c r="J207" s="2"/>
      <c r="K207" s="2"/>
      <c r="L207" s="2"/>
      <c r="M207" s="2"/>
      <c r="N207" s="2"/>
      <c r="O207" s="2"/>
      <c r="Y207" s="88"/>
    </row>
    <row r="208" spans="1:110" s="44" customFormat="1" ht="37.5" customHeight="1" thickBot="1">
      <c r="A208" s="142" t="s">
        <v>3</v>
      </c>
      <c r="B208" s="179"/>
      <c r="C208" s="180"/>
      <c r="D208" s="4" t="s">
        <v>377</v>
      </c>
      <c r="E208" s="4" t="s">
        <v>378</v>
      </c>
      <c r="F208" s="4" t="s">
        <v>379</v>
      </c>
      <c r="G208" s="4" t="s">
        <v>380</v>
      </c>
      <c r="H208" s="4" t="s">
        <v>381</v>
      </c>
      <c r="I208" s="4" t="s">
        <v>382</v>
      </c>
      <c r="J208" s="4" t="s">
        <v>383</v>
      </c>
      <c r="K208" s="4" t="s">
        <v>384</v>
      </c>
      <c r="L208" s="4" t="s">
        <v>385</v>
      </c>
      <c r="M208" s="4" t="s">
        <v>386</v>
      </c>
      <c r="N208" s="4" t="s">
        <v>387</v>
      </c>
      <c r="O208" s="4" t="s">
        <v>388</v>
      </c>
      <c r="P208" s="101" t="s">
        <v>389</v>
      </c>
      <c r="Q208" s="101" t="s">
        <v>390</v>
      </c>
      <c r="R208" s="101" t="s">
        <v>391</v>
      </c>
      <c r="S208" s="101" t="s">
        <v>392</v>
      </c>
      <c r="T208" s="101" t="s">
        <v>393</v>
      </c>
      <c r="U208" s="101" t="s">
        <v>394</v>
      </c>
      <c r="V208" s="101" t="s">
        <v>395</v>
      </c>
      <c r="W208" s="101" t="s">
        <v>396</v>
      </c>
      <c r="X208" s="324" t="s">
        <v>397</v>
      </c>
      <c r="Y208" s="324" t="s">
        <v>398</v>
      </c>
      <c r="Z208" s="324" t="s">
        <v>399</v>
      </c>
      <c r="AA208" s="324" t="s">
        <v>400</v>
      </c>
      <c r="AB208" s="324" t="s">
        <v>401</v>
      </c>
      <c r="AC208" s="324" t="s">
        <v>402</v>
      </c>
      <c r="AD208" s="324" t="s">
        <v>403</v>
      </c>
      <c r="AE208" s="324" t="s">
        <v>404</v>
      </c>
      <c r="AF208" s="324" t="s">
        <v>405</v>
      </c>
      <c r="AG208" s="324" t="s">
        <v>406</v>
      </c>
      <c r="AH208" s="324" t="s">
        <v>407</v>
      </c>
      <c r="AI208" s="324" t="s">
        <v>408</v>
      </c>
      <c r="AJ208" s="91"/>
      <c r="AK208" s="91"/>
      <c r="AL208" s="91"/>
      <c r="AM208" s="91"/>
      <c r="AN208" s="91"/>
      <c r="AO208" s="91"/>
      <c r="AP208" s="91"/>
      <c r="AQ208" s="91"/>
      <c r="AR208" s="91"/>
      <c r="AS208" s="91"/>
      <c r="AT208" s="91"/>
      <c r="AU208" s="91"/>
      <c r="AV208" s="91"/>
      <c r="AW208" s="91"/>
      <c r="AX208" s="91"/>
      <c r="AY208" s="91"/>
      <c r="AZ208" s="91"/>
      <c r="BA208" s="91"/>
      <c r="BB208" s="91"/>
      <c r="BC208" s="91"/>
      <c r="BD208" s="91"/>
      <c r="BE208" s="91"/>
      <c r="BF208" s="91"/>
      <c r="BG208" s="91"/>
      <c r="BH208" s="91"/>
      <c r="BI208" s="91"/>
      <c r="BJ208" s="91"/>
      <c r="BK208" s="91"/>
      <c r="BL208" s="91"/>
      <c r="BM208" s="91"/>
      <c r="BN208" s="91"/>
      <c r="BO208" s="91"/>
      <c r="BP208" s="91"/>
      <c r="BQ208" s="91"/>
      <c r="BR208" s="91"/>
      <c r="BS208" s="91"/>
      <c r="BT208" s="91"/>
      <c r="BU208" s="91"/>
      <c r="BV208" s="91"/>
      <c r="BW208" s="91"/>
      <c r="BX208" s="91"/>
      <c r="BY208" s="91"/>
      <c r="BZ208" s="91"/>
      <c r="CA208" s="91"/>
      <c r="CB208" s="91"/>
      <c r="CC208" s="91"/>
      <c r="CD208" s="91"/>
      <c r="CE208" s="91"/>
      <c r="CF208" s="91"/>
      <c r="CG208" s="91"/>
      <c r="CH208" s="91"/>
      <c r="CI208" s="91"/>
      <c r="CJ208" s="91"/>
      <c r="CK208" s="91"/>
      <c r="CL208" s="91"/>
      <c r="CM208" s="91"/>
      <c r="CN208" s="91"/>
      <c r="CO208" s="91"/>
      <c r="CP208" s="91"/>
      <c r="CQ208" s="91"/>
      <c r="CR208" s="91"/>
      <c r="CS208" s="91"/>
      <c r="CT208" s="91"/>
      <c r="CU208" s="91"/>
      <c r="CV208" s="91"/>
      <c r="CW208" s="91"/>
      <c r="CX208" s="91"/>
      <c r="CY208" s="91"/>
      <c r="CZ208" s="91"/>
      <c r="DA208" s="91"/>
      <c r="DB208" s="91"/>
      <c r="DC208" s="91"/>
      <c r="DD208" s="91"/>
      <c r="DE208" s="91"/>
      <c r="DF208" s="91"/>
    </row>
    <row r="209" spans="1:110" ht="17.25" customHeight="1">
      <c r="A209" s="6" t="s">
        <v>1069</v>
      </c>
      <c r="D209" s="2">
        <v>643</v>
      </c>
      <c r="E209" s="2">
        <v>560</v>
      </c>
      <c r="F209" s="2">
        <v>569</v>
      </c>
      <c r="G209" s="2">
        <v>667</v>
      </c>
      <c r="H209" s="2">
        <v>641</v>
      </c>
      <c r="I209" s="2">
        <v>522</v>
      </c>
      <c r="J209" s="2">
        <v>502</v>
      </c>
      <c r="K209" s="2">
        <v>685</v>
      </c>
      <c r="L209" s="2">
        <v>717</v>
      </c>
      <c r="M209" s="2">
        <v>721</v>
      </c>
      <c r="N209" s="2">
        <v>718</v>
      </c>
      <c r="O209" s="2">
        <v>736</v>
      </c>
      <c r="P209" s="2">
        <v>688</v>
      </c>
      <c r="Q209" s="2">
        <v>608</v>
      </c>
      <c r="R209" s="2">
        <v>572</v>
      </c>
      <c r="S209" s="2">
        <v>663</v>
      </c>
      <c r="T209" s="2">
        <v>769</v>
      </c>
      <c r="U209" s="2">
        <v>597</v>
      </c>
      <c r="V209" s="2">
        <v>584</v>
      </c>
      <c r="W209" s="40">
        <v>752</v>
      </c>
      <c r="X209" s="88">
        <v>693</v>
      </c>
      <c r="Y209" s="88">
        <v>574</v>
      </c>
      <c r="Z209" s="88">
        <v>560</v>
      </c>
      <c r="AA209" s="88">
        <v>654</v>
      </c>
      <c r="AB209" s="88">
        <v>655</v>
      </c>
      <c r="AC209" s="88">
        <v>535</v>
      </c>
      <c r="AD209" s="88">
        <v>506</v>
      </c>
      <c r="AE209" s="88">
        <v>719</v>
      </c>
      <c r="AF209" s="88">
        <v>664</v>
      </c>
      <c r="AG209" s="88">
        <v>547</v>
      </c>
      <c r="AH209" s="88">
        <v>495</v>
      </c>
      <c r="AI209" s="88">
        <v>542</v>
      </c>
    </row>
    <row r="210" spans="1:110" s="41" customFormat="1" ht="17.25" customHeight="1">
      <c r="A210" s="671" t="s">
        <v>5</v>
      </c>
      <c r="B210" s="671"/>
      <c r="C210" s="671"/>
      <c r="D210" s="181">
        <v>-50</v>
      </c>
      <c r="E210" s="181">
        <v>-17</v>
      </c>
      <c r="F210" s="181">
        <v>-102</v>
      </c>
      <c r="G210" s="181">
        <v>36</v>
      </c>
      <c r="H210" s="181">
        <v>156</v>
      </c>
      <c r="I210" s="181">
        <v>92</v>
      </c>
      <c r="J210" s="181">
        <v>70</v>
      </c>
      <c r="K210" s="181">
        <v>5</v>
      </c>
      <c r="L210" s="181">
        <v>53</v>
      </c>
      <c r="M210" s="181">
        <v>21</v>
      </c>
      <c r="N210" s="181">
        <v>-79</v>
      </c>
      <c r="O210" s="181">
        <v>5</v>
      </c>
      <c r="P210" s="181">
        <v>70</v>
      </c>
      <c r="Q210" s="181">
        <v>64</v>
      </c>
      <c r="R210" s="181">
        <v>70</v>
      </c>
      <c r="S210" s="181">
        <v>50</v>
      </c>
      <c r="T210" s="181">
        <v>-124</v>
      </c>
      <c r="U210" s="181">
        <v>-10</v>
      </c>
      <c r="V210" s="181">
        <v>-10</v>
      </c>
      <c r="W210" s="41">
        <v>-137</v>
      </c>
      <c r="X210" s="93">
        <v>-103</v>
      </c>
      <c r="Y210" s="93">
        <v>-24</v>
      </c>
      <c r="Z210" s="93">
        <v>35</v>
      </c>
      <c r="AA210" s="93">
        <v>68</v>
      </c>
      <c r="AB210" s="93">
        <v>47</v>
      </c>
      <c r="AC210" s="93">
        <v>79</v>
      </c>
      <c r="AD210" s="93">
        <v>113</v>
      </c>
      <c r="AE210" s="93">
        <v>57</v>
      </c>
      <c r="AF210" s="93">
        <v>23</v>
      </c>
      <c r="AG210" s="93">
        <v>13</v>
      </c>
      <c r="AH210" s="93">
        <v>9</v>
      </c>
      <c r="AI210" s="93">
        <v>25</v>
      </c>
      <c r="AJ210" s="93"/>
      <c r="AK210" s="93"/>
      <c r="AL210" s="93"/>
      <c r="AM210" s="93"/>
      <c r="AN210" s="93"/>
      <c r="AO210" s="93"/>
      <c r="AP210" s="93"/>
      <c r="AQ210" s="93"/>
      <c r="AR210" s="93"/>
      <c r="AS210" s="93"/>
      <c r="AT210" s="93"/>
      <c r="AU210" s="93"/>
      <c r="AV210" s="93"/>
      <c r="AW210" s="93"/>
      <c r="AX210" s="93"/>
      <c r="AY210" s="93"/>
      <c r="AZ210" s="93"/>
      <c r="BA210" s="93"/>
      <c r="BB210" s="93"/>
      <c r="BC210" s="93"/>
      <c r="BD210" s="93"/>
      <c r="BE210" s="93"/>
      <c r="BF210" s="93"/>
      <c r="BG210" s="93"/>
      <c r="BH210" s="93"/>
      <c r="BI210" s="93"/>
      <c r="BJ210" s="93"/>
      <c r="BK210" s="93"/>
      <c r="BL210" s="93"/>
      <c r="BM210" s="93"/>
      <c r="BN210" s="93"/>
      <c r="BO210" s="93"/>
      <c r="BP210" s="93"/>
      <c r="BQ210" s="93"/>
      <c r="BR210" s="93"/>
      <c r="BS210" s="93"/>
      <c r="BT210" s="93"/>
      <c r="BU210" s="93"/>
      <c r="BV210" s="93"/>
      <c r="BW210" s="93"/>
      <c r="BX210" s="93"/>
      <c r="BY210" s="93"/>
      <c r="BZ210" s="93"/>
      <c r="CA210" s="93"/>
      <c r="CB210" s="93"/>
      <c r="CC210" s="93"/>
      <c r="CD210" s="93"/>
      <c r="CE210" s="93"/>
      <c r="CF210" s="93"/>
      <c r="CG210" s="93"/>
      <c r="CH210" s="93"/>
      <c r="CI210" s="93"/>
      <c r="CJ210" s="93"/>
      <c r="CK210" s="93"/>
      <c r="CL210" s="93"/>
      <c r="CM210" s="93"/>
      <c r="CN210" s="93"/>
      <c r="CO210" s="93"/>
      <c r="CP210" s="93"/>
      <c r="CQ210" s="93"/>
      <c r="CR210" s="93"/>
      <c r="CS210" s="93"/>
      <c r="CT210" s="93"/>
      <c r="CU210" s="93"/>
      <c r="CV210" s="93"/>
      <c r="CW210" s="93"/>
      <c r="CX210" s="93"/>
      <c r="CY210" s="93"/>
      <c r="CZ210" s="93"/>
      <c r="DA210" s="93"/>
      <c r="DB210" s="93"/>
      <c r="DC210" s="93"/>
      <c r="DD210" s="93"/>
      <c r="DE210" s="93"/>
      <c r="DF210" s="93"/>
    </row>
    <row r="211" spans="1:110" ht="17.25" customHeight="1">
      <c r="A211" s="6" t="s">
        <v>1070</v>
      </c>
      <c r="D211" s="2">
        <v>480</v>
      </c>
      <c r="E211" s="2">
        <v>229</v>
      </c>
      <c r="F211" s="2">
        <v>178</v>
      </c>
      <c r="G211" s="2">
        <v>381</v>
      </c>
      <c r="H211" s="2">
        <v>479</v>
      </c>
      <c r="I211" s="2">
        <v>252</v>
      </c>
      <c r="J211" s="2">
        <v>186</v>
      </c>
      <c r="K211" s="2">
        <v>439</v>
      </c>
      <c r="L211" s="2">
        <v>493</v>
      </c>
      <c r="M211" s="2">
        <v>284</v>
      </c>
      <c r="N211" s="2">
        <v>226</v>
      </c>
      <c r="O211" s="2">
        <v>463</v>
      </c>
      <c r="P211" s="2">
        <v>514</v>
      </c>
      <c r="Q211" s="2">
        <v>250</v>
      </c>
      <c r="R211" s="2">
        <v>177</v>
      </c>
      <c r="S211" s="2">
        <v>458</v>
      </c>
      <c r="T211" s="2">
        <v>651</v>
      </c>
      <c r="U211" s="2">
        <v>301</v>
      </c>
      <c r="V211" s="2">
        <v>220</v>
      </c>
      <c r="W211" s="40">
        <v>598</v>
      </c>
      <c r="X211" s="88">
        <v>725</v>
      </c>
      <c r="Y211" s="88">
        <v>322</v>
      </c>
      <c r="Z211" s="88">
        <v>212</v>
      </c>
      <c r="AA211" s="88">
        <v>478</v>
      </c>
      <c r="AB211" s="88">
        <v>625</v>
      </c>
      <c r="AC211" s="88">
        <v>321</v>
      </c>
      <c r="AD211" s="88">
        <v>205</v>
      </c>
      <c r="AE211" s="88">
        <v>477</v>
      </c>
      <c r="AF211" s="88">
        <v>629</v>
      </c>
      <c r="AG211" s="88">
        <v>283</v>
      </c>
      <c r="AH211" s="88">
        <v>214</v>
      </c>
      <c r="AI211" s="88">
        <v>439</v>
      </c>
    </row>
    <row r="212" spans="1:110" s="41" customFormat="1" ht="17.25" customHeight="1">
      <c r="A212" s="672" t="s">
        <v>5</v>
      </c>
      <c r="B212" s="672"/>
      <c r="C212" s="672"/>
      <c r="D212" s="181">
        <v>-8</v>
      </c>
      <c r="E212" s="181">
        <v>-7</v>
      </c>
      <c r="F212" s="181">
        <v>-12</v>
      </c>
      <c r="G212" s="181">
        <v>-5</v>
      </c>
      <c r="H212" s="181">
        <v>24</v>
      </c>
      <c r="I212" s="181">
        <v>11</v>
      </c>
      <c r="J212" s="181">
        <v>4</v>
      </c>
      <c r="K212" s="181">
        <v>-1</v>
      </c>
      <c r="L212" s="181">
        <v>7</v>
      </c>
      <c r="M212" s="181">
        <v>0</v>
      </c>
      <c r="N212" s="181">
        <v>-4</v>
      </c>
      <c r="O212" s="181">
        <v>-3</v>
      </c>
      <c r="P212" s="181">
        <v>9</v>
      </c>
      <c r="Q212" s="181">
        <v>4</v>
      </c>
      <c r="R212" s="181">
        <v>2</v>
      </c>
      <c r="S212" s="181">
        <v>8</v>
      </c>
      <c r="T212" s="181">
        <v>-6</v>
      </c>
      <c r="U212" s="181">
        <v>2</v>
      </c>
      <c r="V212" s="181">
        <v>1</v>
      </c>
      <c r="W212" s="41">
        <v>-5</v>
      </c>
      <c r="X212" s="93">
        <v>-1</v>
      </c>
      <c r="Y212" s="93">
        <v>1</v>
      </c>
      <c r="Z212" s="93">
        <v>2</v>
      </c>
      <c r="AA212" s="93">
        <v>6</v>
      </c>
      <c r="AB212" s="93">
        <v>9</v>
      </c>
      <c r="AC212" s="93">
        <v>2</v>
      </c>
      <c r="AD212" s="93">
        <v>1</v>
      </c>
      <c r="AE212" s="93">
        <v>6</v>
      </c>
      <c r="AF212" s="93">
        <v>3</v>
      </c>
      <c r="AG212" s="93">
        <v>2</v>
      </c>
      <c r="AH212" s="93">
        <v>1</v>
      </c>
      <c r="AI212" s="93">
        <v>2</v>
      </c>
      <c r="AJ212" s="93"/>
      <c r="AK212" s="93"/>
      <c r="AL212" s="93"/>
      <c r="AM212" s="93"/>
      <c r="AN212" s="93"/>
      <c r="AO212" s="93"/>
      <c r="AP212" s="93"/>
      <c r="AQ212" s="93"/>
      <c r="AR212" s="93"/>
      <c r="AS212" s="93"/>
      <c r="AT212" s="93"/>
      <c r="AU212" s="93"/>
      <c r="AV212" s="93"/>
      <c r="AW212" s="93"/>
      <c r="AX212" s="93"/>
      <c r="AY212" s="93"/>
      <c r="AZ212" s="93"/>
      <c r="BA212" s="93"/>
      <c r="BB212" s="93"/>
      <c r="BC212" s="93"/>
      <c r="BD212" s="93"/>
      <c r="BE212" s="93"/>
      <c r="BF212" s="93"/>
      <c r="BG212" s="93"/>
      <c r="BH212" s="93"/>
      <c r="BI212" s="93"/>
      <c r="BJ212" s="93"/>
      <c r="BK212" s="93"/>
      <c r="BL212" s="93"/>
      <c r="BM212" s="93"/>
      <c r="BN212" s="93"/>
      <c r="BO212" s="93"/>
      <c r="BP212" s="93"/>
      <c r="BQ212" s="93"/>
      <c r="BR212" s="93"/>
      <c r="BS212" s="93"/>
      <c r="BT212" s="93"/>
      <c r="BU212" s="93"/>
      <c r="BV212" s="93"/>
      <c r="BW212" s="93"/>
      <c r="BX212" s="93"/>
      <c r="BY212" s="93"/>
      <c r="BZ212" s="93"/>
      <c r="CA212" s="93"/>
      <c r="CB212" s="93"/>
      <c r="CC212" s="93"/>
      <c r="CD212" s="93"/>
      <c r="CE212" s="93"/>
      <c r="CF212" s="93"/>
      <c r="CG212" s="93"/>
      <c r="CH212" s="93"/>
      <c r="CI212" s="93"/>
      <c r="CJ212" s="93"/>
      <c r="CK212" s="93"/>
      <c r="CL212" s="93"/>
      <c r="CM212" s="93"/>
      <c r="CN212" s="93"/>
      <c r="CO212" s="93"/>
      <c r="CP212" s="93"/>
      <c r="CQ212" s="93"/>
      <c r="CR212" s="93"/>
      <c r="CS212" s="93"/>
      <c r="CT212" s="93"/>
      <c r="CU212" s="93"/>
      <c r="CV212" s="93"/>
      <c r="CW212" s="93"/>
      <c r="CX212" s="93"/>
      <c r="CY212" s="93"/>
      <c r="CZ212" s="93"/>
      <c r="DA212" s="93"/>
      <c r="DB212" s="93"/>
      <c r="DC212" s="93"/>
      <c r="DD212" s="93"/>
      <c r="DE212" s="93"/>
      <c r="DF212" s="93"/>
    </row>
    <row r="213" spans="1:110" ht="17.25" customHeight="1">
      <c r="A213" s="6" t="s">
        <v>221</v>
      </c>
      <c r="D213" s="182" t="s">
        <v>68</v>
      </c>
      <c r="E213" s="182" t="s">
        <v>68</v>
      </c>
      <c r="F213" s="182" t="s">
        <v>68</v>
      </c>
      <c r="G213" s="182" t="s">
        <v>68</v>
      </c>
      <c r="H213" s="129" t="s">
        <v>68</v>
      </c>
      <c r="I213" s="129" t="s">
        <v>68</v>
      </c>
      <c r="J213" s="129" t="s">
        <v>68</v>
      </c>
      <c r="K213" s="129" t="s">
        <v>68</v>
      </c>
      <c r="L213" s="7" t="s">
        <v>68</v>
      </c>
      <c r="M213" s="2">
        <v>152</v>
      </c>
      <c r="N213" s="2">
        <v>140</v>
      </c>
      <c r="O213" s="2">
        <v>197</v>
      </c>
      <c r="P213" s="153">
        <v>186</v>
      </c>
      <c r="Q213" s="7">
        <v>138</v>
      </c>
      <c r="R213" s="7">
        <v>111</v>
      </c>
      <c r="S213" s="153">
        <v>197</v>
      </c>
      <c r="T213" s="153">
        <v>244</v>
      </c>
      <c r="U213" s="153">
        <v>169</v>
      </c>
      <c r="V213" s="153">
        <v>137</v>
      </c>
      <c r="W213" s="40">
        <v>254</v>
      </c>
      <c r="X213" s="88">
        <v>295</v>
      </c>
      <c r="Y213" s="88">
        <v>195</v>
      </c>
      <c r="Z213" s="88">
        <v>156</v>
      </c>
      <c r="AA213" s="88">
        <v>274</v>
      </c>
      <c r="AB213" s="88">
        <v>310</v>
      </c>
      <c r="AC213" s="88">
        <v>198</v>
      </c>
      <c r="AD213" s="88">
        <v>203</v>
      </c>
      <c r="AE213" s="88">
        <v>319</v>
      </c>
      <c r="AF213" s="88">
        <v>344</v>
      </c>
      <c r="AG213" s="88">
        <v>251</v>
      </c>
      <c r="AH213" s="88">
        <v>210</v>
      </c>
      <c r="AI213" s="88">
        <v>314</v>
      </c>
    </row>
    <row r="214" spans="1:110" s="41" customFormat="1" ht="17.25" customHeight="1">
      <c r="A214" s="671" t="s">
        <v>5</v>
      </c>
      <c r="B214" s="671"/>
      <c r="C214" s="671"/>
      <c r="D214" s="182" t="s">
        <v>68</v>
      </c>
      <c r="E214" s="182" t="s">
        <v>68</v>
      </c>
      <c r="F214" s="182" t="s">
        <v>68</v>
      </c>
      <c r="G214" s="182" t="s">
        <v>68</v>
      </c>
      <c r="H214" s="182" t="s">
        <v>68</v>
      </c>
      <c r="I214" s="182" t="s">
        <v>68</v>
      </c>
      <c r="J214" s="182" t="s">
        <v>68</v>
      </c>
      <c r="K214" s="182" t="s">
        <v>68</v>
      </c>
      <c r="L214" s="50" t="s">
        <v>68</v>
      </c>
      <c r="M214" s="50" t="s">
        <v>68</v>
      </c>
      <c r="N214" s="50" t="s">
        <v>68</v>
      </c>
      <c r="O214" s="50" t="s">
        <v>68</v>
      </c>
      <c r="P214" s="183" t="s">
        <v>68</v>
      </c>
      <c r="Q214" s="183" t="s">
        <v>68</v>
      </c>
      <c r="R214" s="184" t="s">
        <v>68</v>
      </c>
      <c r="S214" s="183" t="s">
        <v>68</v>
      </c>
      <c r="T214" s="183" t="s">
        <v>68</v>
      </c>
      <c r="U214" s="183" t="s">
        <v>68</v>
      </c>
      <c r="V214" s="183" t="s">
        <v>68</v>
      </c>
      <c r="W214" s="183" t="s">
        <v>68</v>
      </c>
      <c r="X214" s="337" t="s">
        <v>68</v>
      </c>
      <c r="Y214" s="337" t="s">
        <v>68</v>
      </c>
      <c r="Z214" s="337" t="s">
        <v>68</v>
      </c>
      <c r="AA214" s="337" t="s">
        <v>68</v>
      </c>
      <c r="AB214" s="337" t="s">
        <v>68</v>
      </c>
      <c r="AC214" s="337" t="s">
        <v>68</v>
      </c>
      <c r="AD214" s="337" t="s">
        <v>68</v>
      </c>
      <c r="AE214" s="337" t="s">
        <v>68</v>
      </c>
      <c r="AF214" s="337" t="s">
        <v>68</v>
      </c>
      <c r="AG214" s="337" t="s">
        <v>68</v>
      </c>
      <c r="AH214" s="337" t="s">
        <v>68</v>
      </c>
      <c r="AI214" s="337" t="s">
        <v>68</v>
      </c>
      <c r="AJ214" s="93"/>
      <c r="AK214" s="93"/>
      <c r="AL214" s="93"/>
      <c r="AM214" s="93"/>
      <c r="AN214" s="93"/>
      <c r="AO214" s="93"/>
      <c r="AP214" s="93"/>
      <c r="AQ214" s="93"/>
      <c r="AR214" s="93"/>
      <c r="AS214" s="93"/>
      <c r="AT214" s="93"/>
      <c r="AU214" s="93"/>
      <c r="AV214" s="93"/>
      <c r="AW214" s="93"/>
      <c r="AX214" s="93"/>
      <c r="AY214" s="93"/>
      <c r="AZ214" s="93"/>
      <c r="BA214" s="93"/>
      <c r="BB214" s="93"/>
      <c r="BC214" s="93"/>
      <c r="BD214" s="93"/>
      <c r="BE214" s="93"/>
      <c r="BF214" s="93"/>
      <c r="BG214" s="93"/>
      <c r="BH214" s="93"/>
      <c r="BI214" s="93"/>
      <c r="BJ214" s="93"/>
      <c r="BK214" s="93"/>
      <c r="BL214" s="93"/>
      <c r="BM214" s="93"/>
      <c r="BN214" s="93"/>
      <c r="BO214" s="93"/>
      <c r="BP214" s="93"/>
      <c r="BQ214" s="93"/>
      <c r="BR214" s="93"/>
      <c r="BS214" s="93"/>
      <c r="BT214" s="93"/>
      <c r="BU214" s="93"/>
      <c r="BV214" s="93"/>
      <c r="BW214" s="93"/>
      <c r="BX214" s="93"/>
      <c r="BY214" s="93"/>
      <c r="BZ214" s="93"/>
      <c r="CA214" s="93"/>
      <c r="CB214" s="93"/>
      <c r="CC214" s="93"/>
      <c r="CD214" s="93"/>
      <c r="CE214" s="93"/>
      <c r="CF214" s="93"/>
      <c r="CG214" s="93"/>
      <c r="CH214" s="93"/>
      <c r="CI214" s="93"/>
      <c r="CJ214" s="93"/>
      <c r="CK214" s="93"/>
      <c r="CL214" s="93"/>
      <c r="CM214" s="93"/>
      <c r="CN214" s="93"/>
      <c r="CO214" s="93"/>
      <c r="CP214" s="93"/>
      <c r="CQ214" s="93"/>
      <c r="CR214" s="93"/>
      <c r="CS214" s="93"/>
      <c r="CT214" s="93"/>
      <c r="CU214" s="93"/>
      <c r="CV214" s="93"/>
      <c r="CW214" s="93"/>
      <c r="CX214" s="93"/>
      <c r="CY214" s="93"/>
      <c r="CZ214" s="93"/>
      <c r="DA214" s="93"/>
      <c r="DB214" s="93"/>
      <c r="DC214" s="93"/>
      <c r="DD214" s="93"/>
      <c r="DE214" s="93"/>
      <c r="DF214" s="93"/>
    </row>
    <row r="215" spans="1:110" ht="17.25" customHeight="1">
      <c r="A215" s="6" t="s">
        <v>1071</v>
      </c>
      <c r="D215" s="2">
        <v>219</v>
      </c>
      <c r="E215" s="2">
        <v>162</v>
      </c>
      <c r="F215" s="2">
        <v>162</v>
      </c>
      <c r="G215" s="2">
        <v>210</v>
      </c>
      <c r="H215" s="2">
        <v>225</v>
      </c>
      <c r="I215" s="2">
        <v>172</v>
      </c>
      <c r="J215" s="2">
        <v>166</v>
      </c>
      <c r="K215" s="2">
        <v>206</v>
      </c>
      <c r="L215" s="2">
        <v>232</v>
      </c>
      <c r="M215" s="2">
        <v>180</v>
      </c>
      <c r="N215" s="2">
        <v>171</v>
      </c>
      <c r="O215" s="2">
        <v>206</v>
      </c>
      <c r="P215" s="2">
        <v>229</v>
      </c>
      <c r="Q215" s="2">
        <v>176</v>
      </c>
      <c r="R215" s="2">
        <v>168</v>
      </c>
      <c r="S215" s="2">
        <v>227</v>
      </c>
      <c r="T215" s="2">
        <v>280</v>
      </c>
      <c r="U215" s="2">
        <v>200</v>
      </c>
      <c r="V215" s="2">
        <v>196</v>
      </c>
      <c r="W215" s="40">
        <v>287</v>
      </c>
      <c r="X215" s="88">
        <v>311</v>
      </c>
      <c r="Y215" s="88">
        <v>215</v>
      </c>
      <c r="Z215" s="88">
        <v>203</v>
      </c>
      <c r="AA215" s="88">
        <v>244</v>
      </c>
      <c r="AB215" s="88">
        <v>308</v>
      </c>
      <c r="AC215" s="88">
        <v>223</v>
      </c>
      <c r="AD215" s="88">
        <v>225</v>
      </c>
      <c r="AE215" s="88">
        <v>314</v>
      </c>
      <c r="AF215" s="88">
        <v>342</v>
      </c>
      <c r="AG215" s="88">
        <v>230</v>
      </c>
      <c r="AH215" s="88">
        <v>219</v>
      </c>
      <c r="AI215" s="88">
        <v>284</v>
      </c>
    </row>
    <row r="216" spans="1:110" s="41" customFormat="1" ht="17.25" customHeight="1">
      <c r="A216" s="671" t="s">
        <v>5</v>
      </c>
      <c r="B216" s="671"/>
      <c r="C216" s="671"/>
      <c r="D216" s="181">
        <v>2</v>
      </c>
      <c r="E216" s="181">
        <v>2</v>
      </c>
      <c r="F216" s="181">
        <v>2</v>
      </c>
      <c r="G216" s="181">
        <v>2</v>
      </c>
      <c r="H216" s="181">
        <v>2</v>
      </c>
      <c r="I216" s="181">
        <v>2</v>
      </c>
      <c r="J216" s="181">
        <v>2</v>
      </c>
      <c r="K216" s="181">
        <v>3</v>
      </c>
      <c r="L216" s="181">
        <v>3</v>
      </c>
      <c r="M216" s="181">
        <v>2</v>
      </c>
      <c r="N216" s="181">
        <v>2</v>
      </c>
      <c r="O216" s="181">
        <v>3</v>
      </c>
      <c r="P216" s="181">
        <v>1</v>
      </c>
      <c r="Q216" s="181">
        <v>3</v>
      </c>
      <c r="R216" s="181">
        <v>2</v>
      </c>
      <c r="S216" s="181">
        <v>7</v>
      </c>
      <c r="T216" s="181">
        <v>4</v>
      </c>
      <c r="U216" s="181">
        <v>3</v>
      </c>
      <c r="V216" s="181">
        <v>3</v>
      </c>
      <c r="W216" s="41">
        <v>8</v>
      </c>
      <c r="X216" s="93">
        <v>4</v>
      </c>
      <c r="Y216" s="93">
        <v>4</v>
      </c>
      <c r="Z216" s="93">
        <v>3</v>
      </c>
      <c r="AA216" s="93">
        <v>4</v>
      </c>
      <c r="AB216" s="93">
        <v>10</v>
      </c>
      <c r="AC216" s="93">
        <v>7</v>
      </c>
      <c r="AD216" s="93">
        <v>8</v>
      </c>
      <c r="AE216" s="93">
        <v>12</v>
      </c>
      <c r="AF216" s="93">
        <v>9</v>
      </c>
      <c r="AG216" s="93">
        <v>8</v>
      </c>
      <c r="AH216" s="93">
        <v>9</v>
      </c>
      <c r="AI216" s="93">
        <v>10</v>
      </c>
      <c r="AJ216" s="93"/>
      <c r="AK216" s="93"/>
      <c r="AL216" s="93"/>
      <c r="AM216" s="93"/>
      <c r="AN216" s="93"/>
      <c r="AO216" s="93"/>
      <c r="AP216" s="93"/>
      <c r="AQ216" s="93"/>
      <c r="AR216" s="93"/>
      <c r="AS216" s="93"/>
      <c r="AT216" s="93"/>
      <c r="AU216" s="93"/>
      <c r="AV216" s="93"/>
      <c r="AW216" s="93"/>
      <c r="AX216" s="93"/>
      <c r="AY216" s="93"/>
      <c r="AZ216" s="93"/>
      <c r="BA216" s="93"/>
      <c r="BB216" s="93"/>
      <c r="BC216" s="93"/>
      <c r="BD216" s="93"/>
      <c r="BE216" s="93"/>
      <c r="BF216" s="93"/>
      <c r="BG216" s="93"/>
      <c r="BH216" s="93"/>
      <c r="BI216" s="93"/>
      <c r="BJ216" s="93"/>
      <c r="BK216" s="93"/>
      <c r="BL216" s="93"/>
      <c r="BM216" s="93"/>
      <c r="BN216" s="93"/>
      <c r="BO216" s="93"/>
      <c r="BP216" s="93"/>
      <c r="BQ216" s="93"/>
      <c r="BR216" s="93"/>
      <c r="BS216" s="93"/>
      <c r="BT216" s="93"/>
      <c r="BU216" s="93"/>
      <c r="BV216" s="93"/>
      <c r="BW216" s="93"/>
      <c r="BX216" s="93"/>
      <c r="BY216" s="93"/>
      <c r="BZ216" s="93"/>
      <c r="CA216" s="93"/>
      <c r="CB216" s="93"/>
      <c r="CC216" s="93"/>
      <c r="CD216" s="93"/>
      <c r="CE216" s="93"/>
      <c r="CF216" s="93"/>
      <c r="CG216" s="93"/>
      <c r="CH216" s="93"/>
      <c r="CI216" s="93"/>
      <c r="CJ216" s="93"/>
      <c r="CK216" s="93"/>
      <c r="CL216" s="93"/>
      <c r="CM216" s="93"/>
      <c r="CN216" s="93"/>
      <c r="CO216" s="93"/>
      <c r="CP216" s="93"/>
      <c r="CQ216" s="93"/>
      <c r="CR216" s="93"/>
      <c r="CS216" s="93"/>
      <c r="CT216" s="93"/>
      <c r="CU216" s="93"/>
      <c r="CV216" s="93"/>
      <c r="CW216" s="93"/>
      <c r="CX216" s="93"/>
      <c r="CY216" s="93"/>
      <c r="CZ216" s="93"/>
      <c r="DA216" s="93"/>
      <c r="DB216" s="93"/>
      <c r="DC216" s="93"/>
      <c r="DD216" s="93"/>
      <c r="DE216" s="93"/>
      <c r="DF216" s="93"/>
    </row>
    <row r="217" spans="1:110" ht="17.25" customHeight="1">
      <c r="A217" s="656" t="s">
        <v>1072</v>
      </c>
      <c r="B217" s="656"/>
      <c r="C217" s="656"/>
      <c r="D217" s="2">
        <v>547</v>
      </c>
      <c r="E217" s="2">
        <v>400</v>
      </c>
      <c r="F217" s="2">
        <v>436</v>
      </c>
      <c r="G217" s="2">
        <v>529</v>
      </c>
      <c r="H217" s="2">
        <v>519</v>
      </c>
      <c r="I217" s="2">
        <v>351</v>
      </c>
      <c r="J217" s="2">
        <v>331</v>
      </c>
      <c r="K217" s="2">
        <v>482</v>
      </c>
      <c r="L217" s="2">
        <v>519</v>
      </c>
      <c r="M217" s="2">
        <v>411</v>
      </c>
      <c r="N217" s="2">
        <v>461</v>
      </c>
      <c r="O217" s="2">
        <v>531</v>
      </c>
      <c r="P217" s="2">
        <v>469</v>
      </c>
      <c r="Q217" s="2">
        <v>298</v>
      </c>
      <c r="R217" s="2">
        <v>272</v>
      </c>
      <c r="S217" s="2">
        <v>410</v>
      </c>
      <c r="T217" s="2">
        <v>637</v>
      </c>
      <c r="U217" s="2">
        <v>327</v>
      </c>
      <c r="V217" s="2">
        <v>305</v>
      </c>
      <c r="W217" s="40">
        <v>529</v>
      </c>
      <c r="X217" s="88">
        <v>373</v>
      </c>
      <c r="Y217" s="88">
        <v>183</v>
      </c>
      <c r="Z217" s="88">
        <v>139</v>
      </c>
      <c r="AA217" s="88">
        <v>205</v>
      </c>
      <c r="AB217" s="88">
        <v>247</v>
      </c>
      <c r="AC217" s="88">
        <v>135</v>
      </c>
      <c r="AD217" s="88">
        <v>119</v>
      </c>
      <c r="AE217" s="88">
        <v>221</v>
      </c>
      <c r="AF217" s="88">
        <v>262</v>
      </c>
      <c r="AG217" s="88">
        <v>153</v>
      </c>
      <c r="AH217" s="88">
        <v>133</v>
      </c>
      <c r="AI217" s="88">
        <v>196</v>
      </c>
    </row>
    <row r="218" spans="1:110" s="41" customFormat="1" ht="17.25" customHeight="1">
      <c r="A218" s="671" t="s">
        <v>5</v>
      </c>
      <c r="B218" s="671"/>
      <c r="C218" s="671"/>
      <c r="D218" s="181">
        <v>41</v>
      </c>
      <c r="E218" s="181">
        <v>35</v>
      </c>
      <c r="F218" s="181">
        <v>30</v>
      </c>
      <c r="G218" s="181">
        <v>43</v>
      </c>
      <c r="H218" s="181">
        <v>44</v>
      </c>
      <c r="I218" s="181">
        <v>32</v>
      </c>
      <c r="J218" s="181">
        <v>30</v>
      </c>
      <c r="K218" s="181">
        <v>49</v>
      </c>
      <c r="L218" s="181">
        <v>32</v>
      </c>
      <c r="M218" s="181">
        <v>34</v>
      </c>
      <c r="N218" s="181">
        <v>61</v>
      </c>
      <c r="O218" s="181">
        <v>50</v>
      </c>
      <c r="P218" s="181">
        <v>22</v>
      </c>
      <c r="Q218" s="181">
        <v>8</v>
      </c>
      <c r="R218" s="181">
        <v>9</v>
      </c>
      <c r="S218" s="181">
        <v>28</v>
      </c>
      <c r="T218" s="181">
        <v>61</v>
      </c>
      <c r="U218" s="181">
        <v>19</v>
      </c>
      <c r="V218" s="181">
        <v>20</v>
      </c>
      <c r="W218" s="41">
        <v>58</v>
      </c>
      <c r="X218" s="93">
        <v>49</v>
      </c>
      <c r="Y218" s="93">
        <v>22</v>
      </c>
      <c r="Z218" s="93">
        <v>11</v>
      </c>
      <c r="AA218" s="93">
        <v>13</v>
      </c>
      <c r="AB218" s="93">
        <v>26</v>
      </c>
      <c r="AC218" s="93">
        <v>6</v>
      </c>
      <c r="AD218" s="93">
        <v>1</v>
      </c>
      <c r="AE218" s="93">
        <v>22</v>
      </c>
      <c r="AF218" s="93">
        <v>27</v>
      </c>
      <c r="AG218" s="93">
        <v>16</v>
      </c>
      <c r="AH218" s="93">
        <v>13</v>
      </c>
      <c r="AI218" s="93">
        <v>17</v>
      </c>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93"/>
      <c r="CG218" s="93"/>
      <c r="CH218" s="93"/>
      <c r="CI218" s="93"/>
      <c r="CJ218" s="93"/>
      <c r="CK218" s="93"/>
      <c r="CL218" s="93"/>
      <c r="CM218" s="93"/>
      <c r="CN218" s="93"/>
      <c r="CO218" s="93"/>
      <c r="CP218" s="93"/>
      <c r="CQ218" s="93"/>
      <c r="CR218" s="93"/>
      <c r="CS218" s="93"/>
      <c r="CT218" s="93"/>
      <c r="CU218" s="93"/>
      <c r="CV218" s="93"/>
      <c r="CW218" s="93"/>
      <c r="CX218" s="93"/>
      <c r="CY218" s="93"/>
      <c r="CZ218" s="93"/>
      <c r="DA218" s="93"/>
      <c r="DB218" s="93"/>
      <c r="DC218" s="93"/>
      <c r="DD218" s="93"/>
      <c r="DE218" s="93"/>
      <c r="DF218" s="93"/>
    </row>
    <row r="219" spans="1:110" ht="17.25" customHeight="1">
      <c r="A219" s="6" t="s">
        <v>581</v>
      </c>
      <c r="D219" s="2">
        <v>20</v>
      </c>
      <c r="E219" s="2">
        <v>20</v>
      </c>
      <c r="F219" s="2">
        <v>19</v>
      </c>
      <c r="G219" s="2">
        <v>19</v>
      </c>
      <c r="H219" s="2">
        <v>19</v>
      </c>
      <c r="I219" s="2">
        <v>22</v>
      </c>
      <c r="J219" s="2">
        <v>19</v>
      </c>
      <c r="K219" s="2">
        <v>21</v>
      </c>
      <c r="L219" s="2">
        <v>20</v>
      </c>
      <c r="M219" s="2">
        <v>21</v>
      </c>
      <c r="N219" s="2">
        <v>21</v>
      </c>
      <c r="O219" s="2">
        <v>21</v>
      </c>
      <c r="P219" s="2">
        <v>19</v>
      </c>
      <c r="Q219" s="2">
        <v>19</v>
      </c>
      <c r="R219" s="2">
        <v>16</v>
      </c>
      <c r="S219" s="2">
        <v>17</v>
      </c>
      <c r="T219" s="2">
        <v>5</v>
      </c>
      <c r="U219" s="2">
        <v>16</v>
      </c>
      <c r="V219" s="2">
        <v>23</v>
      </c>
      <c r="W219" s="40">
        <v>7</v>
      </c>
      <c r="X219" s="88">
        <v>30</v>
      </c>
      <c r="Y219" s="88">
        <v>19</v>
      </c>
      <c r="Z219" s="88">
        <v>27</v>
      </c>
      <c r="AA219" s="88">
        <v>32</v>
      </c>
      <c r="AB219" s="88">
        <v>44</v>
      </c>
      <c r="AC219" s="88">
        <v>29</v>
      </c>
      <c r="AD219" s="88">
        <v>23</v>
      </c>
      <c r="AE219" s="88">
        <v>41</v>
      </c>
      <c r="AF219" s="88">
        <v>16</v>
      </c>
      <c r="AG219" s="88">
        <v>15</v>
      </c>
      <c r="AH219" s="88">
        <v>16</v>
      </c>
      <c r="AI219" s="88">
        <v>22</v>
      </c>
    </row>
    <row r="220" spans="1:110" s="41" customFormat="1" ht="17.25" customHeight="1">
      <c r="A220" s="185" t="s">
        <v>5</v>
      </c>
      <c r="D220" s="181">
        <v>15</v>
      </c>
      <c r="E220" s="181">
        <v>15</v>
      </c>
      <c r="F220" s="181">
        <v>16</v>
      </c>
      <c r="G220" s="181">
        <v>16</v>
      </c>
      <c r="H220" s="181">
        <v>16</v>
      </c>
      <c r="I220" s="181">
        <v>19</v>
      </c>
      <c r="J220" s="181">
        <v>17</v>
      </c>
      <c r="K220" s="181">
        <v>20</v>
      </c>
      <c r="L220" s="181">
        <v>20</v>
      </c>
      <c r="M220" s="181">
        <v>21</v>
      </c>
      <c r="N220" s="181">
        <v>20</v>
      </c>
      <c r="O220" s="181">
        <v>21</v>
      </c>
      <c r="P220" s="181">
        <v>13</v>
      </c>
      <c r="Q220" s="181">
        <v>4</v>
      </c>
      <c r="R220" s="181">
        <v>-13</v>
      </c>
      <c r="S220" s="181">
        <v>-9</v>
      </c>
      <c r="T220" s="181">
        <v>21</v>
      </c>
      <c r="U220" s="181">
        <v>40</v>
      </c>
      <c r="V220" s="181">
        <v>35</v>
      </c>
      <c r="W220" s="41">
        <v>73</v>
      </c>
      <c r="X220" s="93">
        <v>78</v>
      </c>
      <c r="Y220" s="93">
        <v>39</v>
      </c>
      <c r="Z220" s="93">
        <v>3</v>
      </c>
      <c r="AA220" s="93">
        <v>-5</v>
      </c>
      <c r="AB220" s="93">
        <v>8</v>
      </c>
      <c r="AC220" s="93">
        <v>-25</v>
      </c>
      <c r="AD220" s="93">
        <v>-48</v>
      </c>
      <c r="AE220" s="93">
        <v>-1</v>
      </c>
      <c r="AF220" s="93">
        <v>16</v>
      </c>
      <c r="AG220" s="93">
        <v>15</v>
      </c>
      <c r="AH220" s="93">
        <v>15</v>
      </c>
      <c r="AI220" s="93">
        <v>21</v>
      </c>
      <c r="AJ220" s="93"/>
      <c r="AK220" s="93"/>
      <c r="AL220" s="93"/>
      <c r="AM220" s="93"/>
      <c r="AN220" s="93"/>
      <c r="AO220" s="93"/>
      <c r="AP220" s="93"/>
      <c r="AQ220" s="93"/>
      <c r="AR220" s="93"/>
      <c r="AS220" s="93"/>
      <c r="AT220" s="93"/>
      <c r="AU220" s="93"/>
      <c r="AV220" s="93"/>
      <c r="AW220" s="93"/>
      <c r="AX220" s="93"/>
      <c r="AY220" s="93"/>
      <c r="AZ220" s="93"/>
      <c r="BA220" s="93"/>
      <c r="BB220" s="93"/>
      <c r="BC220" s="93"/>
      <c r="BD220" s="93"/>
      <c r="BE220" s="93"/>
      <c r="BF220" s="93"/>
      <c r="BG220" s="93"/>
      <c r="BH220" s="93"/>
      <c r="BI220" s="93"/>
      <c r="BJ220" s="93"/>
      <c r="BK220" s="93"/>
      <c r="BL220" s="93"/>
      <c r="BM220" s="93"/>
      <c r="BN220" s="93"/>
      <c r="BO220" s="93"/>
      <c r="BP220" s="93"/>
      <c r="BQ220" s="93"/>
      <c r="BR220" s="93"/>
      <c r="BS220" s="93"/>
      <c r="BT220" s="93"/>
      <c r="BU220" s="93"/>
      <c r="BV220" s="93"/>
      <c r="BW220" s="93"/>
      <c r="BX220" s="93"/>
      <c r="BY220" s="93"/>
      <c r="BZ220" s="93"/>
      <c r="CA220" s="93"/>
      <c r="CB220" s="93"/>
      <c r="CC220" s="93"/>
      <c r="CD220" s="93"/>
      <c r="CE220" s="93"/>
      <c r="CF220" s="93"/>
      <c r="CG220" s="93"/>
      <c r="CH220" s="93"/>
      <c r="CI220" s="93"/>
      <c r="CJ220" s="93"/>
      <c r="CK220" s="93"/>
      <c r="CL220" s="93"/>
      <c r="CM220" s="93"/>
      <c r="CN220" s="93"/>
      <c r="CO220" s="93"/>
      <c r="CP220" s="93"/>
      <c r="CQ220" s="93"/>
      <c r="CR220" s="93"/>
      <c r="CS220" s="93"/>
      <c r="CT220" s="93"/>
      <c r="CU220" s="93"/>
      <c r="CV220" s="93"/>
      <c r="CW220" s="93"/>
      <c r="CX220" s="93"/>
      <c r="CY220" s="93"/>
      <c r="CZ220" s="93"/>
      <c r="DA220" s="93"/>
      <c r="DB220" s="93"/>
      <c r="DC220" s="93"/>
      <c r="DD220" s="93"/>
      <c r="DE220" s="93"/>
      <c r="DF220" s="93"/>
    </row>
    <row r="221" spans="1:110" s="41" customFormat="1" ht="21.75">
      <c r="A221" s="40" t="s">
        <v>204</v>
      </c>
      <c r="D221" s="2">
        <v>-566</v>
      </c>
      <c r="E221" s="2">
        <v>-394</v>
      </c>
      <c r="F221" s="2">
        <v>-485</v>
      </c>
      <c r="G221" s="2">
        <v>-460</v>
      </c>
      <c r="H221" s="181">
        <v>-301</v>
      </c>
      <c r="I221" s="181">
        <v>-204</v>
      </c>
      <c r="J221" s="181">
        <v>-221</v>
      </c>
      <c r="K221" s="181">
        <v>-437</v>
      </c>
      <c r="L221" s="2">
        <v>-426</v>
      </c>
      <c r="M221" s="2">
        <v>-369</v>
      </c>
      <c r="N221" s="2">
        <v>-465</v>
      </c>
      <c r="O221" s="2">
        <v>-476</v>
      </c>
      <c r="P221" s="2">
        <v>-358</v>
      </c>
      <c r="Q221" s="2">
        <v>-212</v>
      </c>
      <c r="R221" s="2">
        <v>-200</v>
      </c>
      <c r="S221" s="2">
        <v>-325</v>
      </c>
      <c r="T221" s="2">
        <v>-683</v>
      </c>
      <c r="U221" s="2">
        <v>-261</v>
      </c>
      <c r="V221" s="2">
        <v>-264</v>
      </c>
      <c r="W221" s="40">
        <v>-528</v>
      </c>
      <c r="X221" s="88">
        <v>-366</v>
      </c>
      <c r="Y221" s="88">
        <v>-150</v>
      </c>
      <c r="Z221" s="88">
        <v>-99</v>
      </c>
      <c r="AA221" s="88">
        <v>-134</v>
      </c>
      <c r="AB221" s="88">
        <v>-188</v>
      </c>
      <c r="AC221" s="88">
        <v>-88</v>
      </c>
      <c r="AD221" s="88">
        <v>-66</v>
      </c>
      <c r="AE221" s="88">
        <v>-161</v>
      </c>
      <c r="AF221" s="88">
        <v>-188</v>
      </c>
      <c r="AG221" s="88">
        <v>-98</v>
      </c>
      <c r="AH221" s="88">
        <v>-92</v>
      </c>
      <c r="AI221" s="88">
        <v>-132</v>
      </c>
      <c r="AJ221" s="93"/>
      <c r="AK221" s="93"/>
      <c r="AL221" s="93"/>
      <c r="AM221" s="93"/>
      <c r="AN221" s="93"/>
      <c r="AO221" s="93"/>
      <c r="AP221" s="93"/>
      <c r="AQ221" s="93"/>
      <c r="AR221" s="93"/>
      <c r="AS221" s="93"/>
      <c r="AT221" s="93"/>
      <c r="AU221" s="93"/>
      <c r="AV221" s="93"/>
      <c r="AW221" s="93"/>
      <c r="AX221" s="93"/>
      <c r="AY221" s="93"/>
      <c r="AZ221" s="93"/>
      <c r="BA221" s="93"/>
      <c r="BB221" s="93"/>
      <c r="BC221" s="93"/>
      <c r="BD221" s="93"/>
      <c r="BE221" s="93"/>
      <c r="BF221" s="93"/>
      <c r="BG221" s="93"/>
      <c r="BH221" s="93"/>
      <c r="BI221" s="93"/>
      <c r="BJ221" s="93"/>
      <c r="BK221" s="93"/>
      <c r="BL221" s="93"/>
      <c r="BM221" s="93"/>
      <c r="BN221" s="93"/>
      <c r="BO221" s="93"/>
      <c r="BP221" s="93"/>
      <c r="BQ221" s="93"/>
      <c r="BR221" s="93"/>
      <c r="BS221" s="93"/>
      <c r="BT221" s="93"/>
      <c r="BU221" s="93"/>
      <c r="BV221" s="93"/>
      <c r="BW221" s="93"/>
      <c r="BX221" s="93"/>
      <c r="BY221" s="93"/>
      <c r="BZ221" s="93"/>
      <c r="CA221" s="93"/>
      <c r="CB221" s="93"/>
      <c r="CC221" s="93"/>
      <c r="CD221" s="93"/>
      <c r="CE221" s="93"/>
      <c r="CF221" s="93"/>
      <c r="CG221" s="93"/>
      <c r="CH221" s="93"/>
      <c r="CI221" s="93"/>
      <c r="CJ221" s="93"/>
      <c r="CK221" s="93"/>
      <c r="CL221" s="93"/>
      <c r="CM221" s="93"/>
      <c r="CN221" s="93"/>
      <c r="CO221" s="93"/>
      <c r="CP221" s="93"/>
      <c r="CQ221" s="93"/>
      <c r="CR221" s="93"/>
      <c r="CS221" s="93"/>
      <c r="CT221" s="93"/>
      <c r="CU221" s="93"/>
      <c r="CV221" s="93"/>
      <c r="CW221" s="93"/>
      <c r="CX221" s="93"/>
      <c r="CY221" s="93"/>
      <c r="CZ221" s="93"/>
      <c r="DA221" s="93"/>
      <c r="DB221" s="93"/>
      <c r="DC221" s="93"/>
      <c r="DD221" s="93"/>
      <c r="DE221" s="93"/>
      <c r="DF221" s="93"/>
    </row>
    <row r="222" spans="1:110" ht="17.25" customHeight="1">
      <c r="A222" s="107" t="s">
        <v>205</v>
      </c>
      <c r="B222" s="107"/>
      <c r="C222" s="107"/>
      <c r="D222" s="10">
        <v>0</v>
      </c>
      <c r="E222" s="10">
        <v>-29</v>
      </c>
      <c r="F222" s="10">
        <v>67</v>
      </c>
      <c r="G222" s="10">
        <v>-92</v>
      </c>
      <c r="H222" s="10">
        <v>-242</v>
      </c>
      <c r="I222" s="10">
        <v>-156</v>
      </c>
      <c r="J222" s="10">
        <v>-123</v>
      </c>
      <c r="K222" s="10">
        <v>-76</v>
      </c>
      <c r="L222" s="10">
        <v>-115</v>
      </c>
      <c r="M222" s="10">
        <v>-78</v>
      </c>
      <c r="N222" s="10">
        <v>0</v>
      </c>
      <c r="O222" s="10">
        <v>-76</v>
      </c>
      <c r="P222" s="10">
        <v>-115</v>
      </c>
      <c r="Q222" s="10">
        <v>-83</v>
      </c>
      <c r="R222" s="10">
        <v>-70</v>
      </c>
      <c r="S222" s="10">
        <v>-84</v>
      </c>
      <c r="T222" s="10">
        <v>44</v>
      </c>
      <c r="U222" s="10">
        <v>-54</v>
      </c>
      <c r="V222" s="10">
        <v>-49</v>
      </c>
      <c r="W222" s="107">
        <v>3</v>
      </c>
      <c r="X222" s="329">
        <v>-27</v>
      </c>
      <c r="Y222" s="329">
        <v>-42</v>
      </c>
      <c r="Z222" s="329">
        <v>-54</v>
      </c>
      <c r="AA222" s="329">
        <v>-86</v>
      </c>
      <c r="AB222" s="329">
        <v>-100</v>
      </c>
      <c r="AC222" s="329">
        <v>-69</v>
      </c>
      <c r="AD222" s="329">
        <v>-75</v>
      </c>
      <c r="AE222" s="329">
        <v>-96</v>
      </c>
      <c r="AF222" s="329">
        <v>-78</v>
      </c>
      <c r="AG222" s="329">
        <v>-54</v>
      </c>
      <c r="AH222" s="329">
        <v>-47</v>
      </c>
      <c r="AI222" s="329">
        <v>-75</v>
      </c>
    </row>
    <row r="223" spans="1:110" s="44" customFormat="1" ht="24.75" customHeight="1" thickBot="1">
      <c r="A223" s="116" t="s">
        <v>223</v>
      </c>
      <c r="B223" s="186"/>
      <c r="C223" s="186"/>
      <c r="D223" s="17">
        <f t="shared" ref="D223:L223" si="35">D209+D211+D215+D217+D219+D221+D222</f>
        <v>1343</v>
      </c>
      <c r="E223" s="17">
        <f t="shared" si="35"/>
        <v>948</v>
      </c>
      <c r="F223" s="17">
        <f t="shared" si="35"/>
        <v>946</v>
      </c>
      <c r="G223" s="17">
        <f t="shared" si="35"/>
        <v>1254</v>
      </c>
      <c r="H223" s="17">
        <f t="shared" si="35"/>
        <v>1340</v>
      </c>
      <c r="I223" s="17">
        <f t="shared" si="35"/>
        <v>959</v>
      </c>
      <c r="J223" s="17">
        <f t="shared" si="35"/>
        <v>860</v>
      </c>
      <c r="K223" s="17">
        <f t="shared" si="35"/>
        <v>1320</v>
      </c>
      <c r="L223" s="17">
        <f t="shared" si="35"/>
        <v>1440</v>
      </c>
      <c r="M223" s="17">
        <f t="shared" ref="M223:AH223" si="36">M209+M211+M215+M217+M213+M219+M221+M222</f>
        <v>1322</v>
      </c>
      <c r="N223" s="17">
        <f t="shared" si="36"/>
        <v>1272</v>
      </c>
      <c r="O223" s="17">
        <f t="shared" si="36"/>
        <v>1602</v>
      </c>
      <c r="P223" s="136">
        <f t="shared" si="36"/>
        <v>1632</v>
      </c>
      <c r="Q223" s="136">
        <f t="shared" si="36"/>
        <v>1194</v>
      </c>
      <c r="R223" s="136">
        <f t="shared" si="36"/>
        <v>1046</v>
      </c>
      <c r="S223" s="136">
        <f t="shared" si="36"/>
        <v>1563</v>
      </c>
      <c r="T223" s="136">
        <f t="shared" si="36"/>
        <v>1947</v>
      </c>
      <c r="U223" s="136">
        <f t="shared" si="36"/>
        <v>1295</v>
      </c>
      <c r="V223" s="136">
        <f t="shared" si="36"/>
        <v>1152</v>
      </c>
      <c r="W223" s="136">
        <f t="shared" si="36"/>
        <v>1902</v>
      </c>
      <c r="X223" s="332">
        <f t="shared" si="36"/>
        <v>2034</v>
      </c>
      <c r="Y223" s="332">
        <f t="shared" si="36"/>
        <v>1316</v>
      </c>
      <c r="Z223" s="332">
        <f t="shared" si="36"/>
        <v>1144</v>
      </c>
      <c r="AA223" s="332">
        <f t="shared" si="36"/>
        <v>1667</v>
      </c>
      <c r="AB223" s="332">
        <f t="shared" si="36"/>
        <v>1901</v>
      </c>
      <c r="AC223" s="332">
        <f t="shared" si="36"/>
        <v>1284</v>
      </c>
      <c r="AD223" s="332">
        <f t="shared" si="36"/>
        <v>1140</v>
      </c>
      <c r="AE223" s="332">
        <f t="shared" si="36"/>
        <v>1834</v>
      </c>
      <c r="AF223" s="332">
        <f t="shared" si="36"/>
        <v>1991</v>
      </c>
      <c r="AG223" s="332">
        <f t="shared" si="36"/>
        <v>1327</v>
      </c>
      <c r="AH223" s="332">
        <f t="shared" si="36"/>
        <v>1148</v>
      </c>
      <c r="AI223" s="332">
        <f>AI209+AI211+AI215+AI217+AI213+AI219+AI221+AI222</f>
        <v>1590</v>
      </c>
      <c r="AJ223" s="91"/>
      <c r="AK223" s="91"/>
      <c r="AL223" s="91"/>
      <c r="AM223" s="91"/>
      <c r="AN223" s="91"/>
      <c r="AO223" s="91"/>
      <c r="AP223" s="91"/>
      <c r="AQ223" s="91"/>
      <c r="AR223" s="91"/>
      <c r="AS223" s="91"/>
      <c r="AT223" s="91"/>
      <c r="AU223" s="91"/>
      <c r="AV223" s="91"/>
      <c r="AW223" s="91"/>
      <c r="AX223" s="91"/>
      <c r="AY223" s="91"/>
      <c r="AZ223" s="91"/>
      <c r="BA223" s="91"/>
      <c r="BB223" s="91"/>
      <c r="BC223" s="91"/>
      <c r="BD223" s="91"/>
      <c r="BE223" s="91"/>
      <c r="BF223" s="91"/>
      <c r="BG223" s="91"/>
      <c r="BH223" s="91"/>
      <c r="BI223" s="91"/>
      <c r="BJ223" s="91"/>
      <c r="BK223" s="91"/>
      <c r="BL223" s="91"/>
      <c r="BM223" s="91"/>
      <c r="BN223" s="91"/>
      <c r="BO223" s="91"/>
      <c r="BP223" s="91"/>
      <c r="BQ223" s="91"/>
      <c r="BR223" s="91"/>
      <c r="BS223" s="91"/>
      <c r="BT223" s="91"/>
      <c r="BU223" s="91"/>
      <c r="BV223" s="91"/>
      <c r="BW223" s="91"/>
      <c r="BX223" s="91"/>
      <c r="BY223" s="91"/>
      <c r="BZ223" s="91"/>
      <c r="CA223" s="91"/>
      <c r="CB223" s="91"/>
      <c r="CC223" s="91"/>
      <c r="CD223" s="91"/>
      <c r="CE223" s="91"/>
      <c r="CF223" s="91"/>
      <c r="CG223" s="91"/>
      <c r="CH223" s="91"/>
      <c r="CI223" s="91"/>
      <c r="CJ223" s="91"/>
      <c r="CK223" s="91"/>
      <c r="CL223" s="91"/>
      <c r="CM223" s="91"/>
      <c r="CN223" s="91"/>
      <c r="CO223" s="91"/>
      <c r="CP223" s="91"/>
      <c r="CQ223" s="91"/>
      <c r="CR223" s="91"/>
      <c r="CS223" s="91"/>
      <c r="CT223" s="91"/>
      <c r="CU223" s="91"/>
      <c r="CV223" s="91"/>
      <c r="CW223" s="91"/>
      <c r="CX223" s="91"/>
      <c r="CY223" s="91"/>
      <c r="CZ223" s="91"/>
      <c r="DA223" s="91"/>
      <c r="DB223" s="91"/>
      <c r="DC223" s="91"/>
      <c r="DD223" s="91"/>
      <c r="DE223" s="91"/>
      <c r="DF223" s="91"/>
    </row>
    <row r="224" spans="1:110" s="44" customFormat="1" ht="18.75" customHeight="1" thickTop="1">
      <c r="A224" s="39"/>
      <c r="B224" s="46"/>
      <c r="C224" s="46"/>
      <c r="D224" s="2"/>
      <c r="E224" s="2"/>
      <c r="F224" s="2"/>
      <c r="G224" s="2"/>
      <c r="H224" s="2"/>
      <c r="I224" s="2"/>
      <c r="J224" s="2"/>
      <c r="K224" s="2"/>
      <c r="L224" s="2"/>
      <c r="M224" s="2"/>
      <c r="N224" s="2"/>
      <c r="O224" s="2"/>
      <c r="P224" s="40"/>
      <c r="Q224" s="40"/>
      <c r="R224" s="40"/>
      <c r="S224" s="40"/>
      <c r="T224" s="40"/>
      <c r="U224" s="39"/>
      <c r="X224" s="91"/>
      <c r="Y224" s="91"/>
      <c r="Z224" s="91"/>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c r="AX224" s="91"/>
      <c r="AY224" s="91"/>
      <c r="AZ224" s="91"/>
      <c r="BA224" s="91"/>
      <c r="BB224" s="91"/>
      <c r="BC224" s="91"/>
      <c r="BD224" s="91"/>
      <c r="BE224" s="91"/>
      <c r="BF224" s="91"/>
      <c r="BG224" s="91"/>
      <c r="BH224" s="91"/>
      <c r="BI224" s="91"/>
      <c r="BJ224" s="91"/>
      <c r="BK224" s="91"/>
      <c r="BL224" s="91"/>
      <c r="BM224" s="91"/>
      <c r="BN224" s="91"/>
      <c r="BO224" s="91"/>
      <c r="BP224" s="91"/>
      <c r="BQ224" s="91"/>
      <c r="BR224" s="91"/>
      <c r="BS224" s="91"/>
      <c r="BT224" s="91"/>
      <c r="BU224" s="91"/>
      <c r="BV224" s="91"/>
      <c r="BW224" s="91"/>
      <c r="BX224" s="91"/>
      <c r="BY224" s="91"/>
      <c r="BZ224" s="91"/>
      <c r="CA224" s="91"/>
      <c r="CB224" s="91"/>
      <c r="CC224" s="91"/>
      <c r="CD224" s="91"/>
      <c r="CE224" s="91"/>
      <c r="CF224" s="91"/>
      <c r="CG224" s="91"/>
      <c r="CH224" s="91"/>
      <c r="CI224" s="91"/>
      <c r="CJ224" s="91"/>
      <c r="CK224" s="91"/>
      <c r="CL224" s="91"/>
      <c r="CM224" s="91"/>
      <c r="CN224" s="91"/>
      <c r="CO224" s="91"/>
      <c r="CP224" s="91"/>
      <c r="CQ224" s="91"/>
      <c r="CR224" s="91"/>
      <c r="CS224" s="91"/>
      <c r="CT224" s="91"/>
      <c r="CU224" s="91"/>
      <c r="CV224" s="91"/>
      <c r="CW224" s="91"/>
      <c r="CX224" s="91"/>
      <c r="CY224" s="91"/>
      <c r="CZ224" s="91"/>
      <c r="DA224" s="91"/>
      <c r="DB224" s="91"/>
      <c r="DC224" s="91"/>
      <c r="DD224" s="91"/>
      <c r="DE224" s="91"/>
      <c r="DF224" s="91"/>
    </row>
    <row r="225" spans="1:110" s="44" customFormat="1" ht="18.75" customHeight="1">
      <c r="A225" s="187" t="s">
        <v>1073</v>
      </c>
      <c r="B225" s="187"/>
      <c r="C225" s="187"/>
      <c r="D225" s="188"/>
      <c r="E225" s="188"/>
      <c r="F225" s="188"/>
      <c r="G225" s="188"/>
      <c r="H225" s="188"/>
      <c r="I225" s="188"/>
      <c r="J225" s="188"/>
      <c r="K225" s="188"/>
      <c r="L225" s="188"/>
      <c r="M225" s="188"/>
      <c r="N225" s="188"/>
      <c r="O225" s="188"/>
      <c r="P225" s="188"/>
      <c r="Q225" s="188"/>
      <c r="R225" s="188"/>
      <c r="S225" s="188"/>
      <c r="T225" s="188"/>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c r="AY225" s="91"/>
      <c r="AZ225" s="91"/>
      <c r="BA225" s="91"/>
      <c r="BB225" s="91"/>
      <c r="BC225" s="91"/>
      <c r="BD225" s="91"/>
      <c r="BE225" s="91"/>
      <c r="BF225" s="91"/>
      <c r="BG225" s="91"/>
      <c r="BH225" s="91"/>
      <c r="BI225" s="91"/>
      <c r="BJ225" s="91"/>
      <c r="BK225" s="91"/>
      <c r="BL225" s="91"/>
      <c r="BM225" s="91"/>
      <c r="BN225" s="91"/>
      <c r="BO225" s="91"/>
      <c r="BP225" s="91"/>
      <c r="BQ225" s="91"/>
      <c r="BR225" s="91"/>
      <c r="BS225" s="91"/>
      <c r="BT225" s="91"/>
      <c r="BU225" s="91"/>
      <c r="BV225" s="91"/>
      <c r="BW225" s="91"/>
      <c r="BX225" s="91"/>
      <c r="BY225" s="91"/>
      <c r="BZ225" s="91"/>
      <c r="CA225" s="91"/>
      <c r="CB225" s="91"/>
      <c r="CC225" s="91"/>
      <c r="CD225" s="91"/>
      <c r="CE225" s="91"/>
      <c r="CF225" s="91"/>
      <c r="CG225" s="91"/>
      <c r="CH225" s="91"/>
      <c r="CI225" s="91"/>
      <c r="CJ225" s="91"/>
      <c r="CK225" s="91"/>
      <c r="CL225" s="91"/>
      <c r="CM225" s="91"/>
      <c r="CN225" s="91"/>
      <c r="CO225" s="91"/>
      <c r="CP225" s="91"/>
      <c r="CQ225" s="91"/>
      <c r="CR225" s="91"/>
      <c r="CS225" s="91"/>
      <c r="CT225" s="91"/>
      <c r="CU225" s="91"/>
      <c r="CV225" s="91"/>
      <c r="CW225" s="91"/>
      <c r="CX225" s="91"/>
      <c r="CY225" s="91"/>
      <c r="CZ225" s="91"/>
      <c r="DA225" s="91"/>
      <c r="DB225" s="91"/>
      <c r="DC225" s="91"/>
      <c r="DD225" s="91"/>
      <c r="DE225" s="91"/>
      <c r="DF225" s="91"/>
    </row>
    <row r="226" spans="1:110" s="44" customFormat="1" ht="18.75" customHeight="1">
      <c r="A226" s="189" t="s">
        <v>1074</v>
      </c>
      <c r="B226" s="190"/>
      <c r="C226" s="190"/>
      <c r="D226" s="190"/>
      <c r="E226" s="190"/>
      <c r="F226" s="190"/>
      <c r="G226" s="190"/>
      <c r="H226" s="190"/>
      <c r="I226" s="190"/>
      <c r="J226" s="190"/>
      <c r="K226" s="190"/>
      <c r="L226" s="190"/>
      <c r="M226" s="190"/>
      <c r="N226" s="190"/>
      <c r="O226" s="2"/>
      <c r="P226" s="40"/>
      <c r="Q226" s="40"/>
      <c r="R226" s="40"/>
      <c r="S226" s="40"/>
      <c r="T226" s="40"/>
      <c r="U226" s="39"/>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c r="AY226" s="91"/>
      <c r="AZ226" s="91"/>
      <c r="BA226" s="91"/>
      <c r="BB226" s="91"/>
      <c r="BC226" s="91"/>
      <c r="BD226" s="91"/>
      <c r="BE226" s="91"/>
      <c r="BF226" s="91"/>
      <c r="BG226" s="91"/>
      <c r="BH226" s="91"/>
      <c r="BI226" s="91"/>
      <c r="BJ226" s="91"/>
      <c r="BK226" s="91"/>
      <c r="BL226" s="91"/>
      <c r="BM226" s="91"/>
      <c r="BN226" s="91"/>
      <c r="BO226" s="91"/>
      <c r="BP226" s="91"/>
      <c r="BQ226" s="91"/>
      <c r="BR226" s="91"/>
      <c r="BS226" s="91"/>
      <c r="BT226" s="91"/>
      <c r="BU226" s="91"/>
      <c r="BV226" s="91"/>
      <c r="BW226" s="91"/>
      <c r="BX226" s="91"/>
      <c r="BY226" s="91"/>
      <c r="BZ226" s="91"/>
      <c r="CA226" s="91"/>
      <c r="CB226" s="91"/>
      <c r="CC226" s="91"/>
      <c r="CD226" s="91"/>
      <c r="CE226" s="91"/>
      <c r="CF226" s="91"/>
      <c r="CG226" s="91"/>
      <c r="CH226" s="91"/>
      <c r="CI226" s="91"/>
      <c r="CJ226" s="91"/>
      <c r="CK226" s="91"/>
      <c r="CL226" s="91"/>
      <c r="CM226" s="91"/>
      <c r="CN226" s="91"/>
      <c r="CO226" s="91"/>
      <c r="CP226" s="91"/>
      <c r="CQ226" s="91"/>
      <c r="CR226" s="91"/>
      <c r="CS226" s="91"/>
      <c r="CT226" s="91"/>
      <c r="CU226" s="91"/>
      <c r="CV226" s="91"/>
      <c r="CW226" s="91"/>
      <c r="CX226" s="91"/>
      <c r="CY226" s="91"/>
      <c r="CZ226" s="91"/>
      <c r="DA226" s="91"/>
      <c r="DB226" s="91"/>
      <c r="DC226" s="91"/>
      <c r="DD226" s="91"/>
      <c r="DE226" s="91"/>
      <c r="DF226" s="91"/>
    </row>
    <row r="227" spans="1:110" s="44" customFormat="1" ht="20.25" customHeight="1">
      <c r="A227" s="191" t="s">
        <v>1075</v>
      </c>
      <c r="B227" s="192"/>
      <c r="C227" s="192"/>
      <c r="D227" s="193"/>
      <c r="E227" s="193"/>
      <c r="F227" s="193"/>
      <c r="G227" s="193"/>
      <c r="H227" s="193"/>
      <c r="I227" s="193"/>
      <c r="J227" s="193"/>
      <c r="K227" s="193"/>
      <c r="L227" s="193"/>
      <c r="M227" s="175"/>
      <c r="N227" s="175"/>
      <c r="O227" s="175"/>
      <c r="U227" s="46"/>
      <c r="X227" s="91"/>
      <c r="Y227" s="91"/>
      <c r="Z227" s="91"/>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W227" s="91"/>
      <c r="AX227" s="91"/>
      <c r="AY227" s="91"/>
      <c r="AZ227" s="91"/>
      <c r="BA227" s="91"/>
      <c r="BB227" s="91"/>
      <c r="BC227" s="91"/>
      <c r="BD227" s="91"/>
      <c r="BE227" s="91"/>
      <c r="BF227" s="91"/>
      <c r="BG227" s="91"/>
      <c r="BH227" s="91"/>
      <c r="BI227" s="91"/>
      <c r="BJ227" s="91"/>
      <c r="BK227" s="91"/>
      <c r="BL227" s="91"/>
      <c r="BM227" s="91"/>
      <c r="BN227" s="91"/>
      <c r="BO227" s="91"/>
      <c r="BP227" s="91"/>
      <c r="BQ227" s="91"/>
      <c r="BR227" s="91"/>
      <c r="BS227" s="91"/>
      <c r="BT227" s="91"/>
      <c r="BU227" s="91"/>
      <c r="BV227" s="91"/>
      <c r="BW227" s="91"/>
      <c r="BX227" s="91"/>
      <c r="BY227" s="91"/>
      <c r="BZ227" s="91"/>
      <c r="CA227" s="91"/>
      <c r="CB227" s="91"/>
      <c r="CC227" s="91"/>
      <c r="CD227" s="91"/>
      <c r="CE227" s="91"/>
      <c r="CF227" s="91"/>
      <c r="CG227" s="91"/>
      <c r="CH227" s="91"/>
      <c r="CI227" s="91"/>
      <c r="CJ227" s="91"/>
      <c r="CK227" s="91"/>
      <c r="CL227" s="91"/>
      <c r="CM227" s="91"/>
      <c r="CN227" s="91"/>
      <c r="CO227" s="91"/>
      <c r="CP227" s="91"/>
      <c r="CQ227" s="91"/>
      <c r="CR227" s="91"/>
      <c r="CS227" s="91"/>
      <c r="CT227" s="91"/>
      <c r="CU227" s="91"/>
      <c r="CV227" s="91"/>
      <c r="CW227" s="91"/>
      <c r="CX227" s="91"/>
      <c r="CY227" s="91"/>
      <c r="CZ227" s="91"/>
      <c r="DA227" s="91"/>
      <c r="DB227" s="91"/>
      <c r="DC227" s="91"/>
      <c r="DD227" s="91"/>
      <c r="DE227" s="91"/>
      <c r="DF227" s="91"/>
    </row>
    <row r="228" spans="1:110" s="44" customFormat="1" ht="19.5" customHeight="1">
      <c r="A228" s="194" t="s">
        <v>1076</v>
      </c>
      <c r="B228" s="195"/>
      <c r="C228" s="195"/>
      <c r="D228" s="196"/>
      <c r="E228" s="196"/>
      <c r="F228" s="196"/>
      <c r="G228" s="196"/>
      <c r="H228" s="196"/>
      <c r="I228" s="196"/>
      <c r="J228" s="196"/>
      <c r="K228" s="196"/>
      <c r="L228" s="196"/>
      <c r="M228" s="175"/>
      <c r="N228" s="175"/>
      <c r="O228" s="175"/>
      <c r="U228" s="46"/>
      <c r="X228" s="91"/>
      <c r="Y228" s="91"/>
      <c r="Z228" s="91"/>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W228" s="91"/>
      <c r="AX228" s="91"/>
      <c r="AY228" s="91"/>
      <c r="AZ228" s="91"/>
      <c r="BA228" s="91"/>
      <c r="BB228" s="91"/>
      <c r="BC228" s="91"/>
      <c r="BD228" s="91"/>
      <c r="BE228" s="91"/>
      <c r="BF228" s="91"/>
      <c r="BG228" s="91"/>
      <c r="BH228" s="91"/>
      <c r="BI228" s="91"/>
      <c r="BJ228" s="91"/>
      <c r="BK228" s="91"/>
      <c r="BL228" s="91"/>
      <c r="BM228" s="91"/>
      <c r="BN228" s="91"/>
      <c r="BO228" s="91"/>
      <c r="BP228" s="91"/>
      <c r="BQ228" s="91"/>
      <c r="BR228" s="91"/>
      <c r="BS228" s="91"/>
      <c r="BT228" s="91"/>
      <c r="BU228" s="91"/>
      <c r="BV228" s="91"/>
      <c r="BW228" s="91"/>
      <c r="BX228" s="91"/>
      <c r="BY228" s="91"/>
      <c r="BZ228" s="91"/>
      <c r="CA228" s="91"/>
      <c r="CB228" s="91"/>
      <c r="CC228" s="91"/>
      <c r="CD228" s="91"/>
      <c r="CE228" s="91"/>
      <c r="CF228" s="91"/>
      <c r="CG228" s="91"/>
      <c r="CH228" s="91"/>
      <c r="CI228" s="91"/>
      <c r="CJ228" s="91"/>
      <c r="CK228" s="91"/>
      <c r="CL228" s="91"/>
      <c r="CM228" s="91"/>
      <c r="CN228" s="91"/>
      <c r="CO228" s="91"/>
      <c r="CP228" s="91"/>
      <c r="CQ228" s="91"/>
      <c r="CR228" s="91"/>
      <c r="CS228" s="91"/>
      <c r="CT228" s="91"/>
      <c r="CU228" s="91"/>
      <c r="CV228" s="91"/>
      <c r="CW228" s="91"/>
      <c r="CX228" s="91"/>
      <c r="CY228" s="91"/>
      <c r="CZ228" s="91"/>
      <c r="DA228" s="91"/>
      <c r="DB228" s="91"/>
      <c r="DC228" s="91"/>
      <c r="DD228" s="91"/>
      <c r="DE228" s="91"/>
      <c r="DF228" s="91"/>
    </row>
    <row r="229" spans="1:110" s="44" customFormat="1" ht="18" customHeight="1">
      <c r="A229" s="197"/>
      <c r="B229" s="195"/>
      <c r="C229" s="195"/>
      <c r="D229" s="196"/>
      <c r="E229" s="196"/>
      <c r="F229" s="196"/>
      <c r="G229" s="196"/>
      <c r="H229" s="196"/>
      <c r="I229" s="196"/>
      <c r="J229" s="196"/>
      <c r="K229" s="196"/>
      <c r="L229" s="196"/>
      <c r="M229" s="175"/>
      <c r="N229" s="175"/>
      <c r="O229" s="175"/>
      <c r="U229" s="46"/>
      <c r="X229" s="91"/>
      <c r="Y229" s="91"/>
      <c r="Z229" s="91"/>
      <c r="AA229" s="91"/>
      <c r="AB229" s="91"/>
      <c r="AC229" s="91"/>
      <c r="AD229" s="91"/>
      <c r="AE229" s="91"/>
      <c r="AF229" s="91"/>
      <c r="AG229" s="91"/>
      <c r="AH229" s="91"/>
      <c r="AI229" s="91"/>
      <c r="AJ229" s="91"/>
      <c r="AK229" s="91"/>
      <c r="AL229" s="91"/>
      <c r="AM229" s="91"/>
      <c r="AN229" s="91"/>
      <c r="AO229" s="91"/>
      <c r="AP229" s="91"/>
      <c r="AQ229" s="91"/>
      <c r="AR229" s="91"/>
      <c r="AS229" s="91"/>
      <c r="AT229" s="91"/>
      <c r="AU229" s="91"/>
      <c r="AV229" s="91"/>
      <c r="AW229" s="91"/>
      <c r="AX229" s="91"/>
      <c r="AY229" s="91"/>
      <c r="AZ229" s="91"/>
      <c r="BA229" s="91"/>
      <c r="BB229" s="91"/>
      <c r="BC229" s="91"/>
      <c r="BD229" s="91"/>
      <c r="BE229" s="91"/>
      <c r="BF229" s="91"/>
      <c r="BG229" s="91"/>
      <c r="BH229" s="91"/>
      <c r="BI229" s="91"/>
      <c r="BJ229" s="91"/>
      <c r="BK229" s="91"/>
      <c r="BL229" s="91"/>
      <c r="BM229" s="91"/>
      <c r="BN229" s="91"/>
      <c r="BO229" s="91"/>
      <c r="BP229" s="91"/>
      <c r="BQ229" s="91"/>
      <c r="BR229" s="91"/>
      <c r="BS229" s="91"/>
      <c r="BT229" s="91"/>
      <c r="BU229" s="91"/>
      <c r="BV229" s="91"/>
      <c r="BW229" s="91"/>
      <c r="BX229" s="91"/>
      <c r="BY229" s="91"/>
      <c r="BZ229" s="91"/>
      <c r="CA229" s="91"/>
      <c r="CB229" s="91"/>
      <c r="CC229" s="91"/>
      <c r="CD229" s="91"/>
      <c r="CE229" s="91"/>
      <c r="CF229" s="91"/>
      <c r="CG229" s="91"/>
      <c r="CH229" s="91"/>
      <c r="CI229" s="91"/>
      <c r="CJ229" s="91"/>
      <c r="CK229" s="91"/>
      <c r="CL229" s="91"/>
      <c r="CM229" s="91"/>
      <c r="CN229" s="91"/>
      <c r="CO229" s="91"/>
      <c r="CP229" s="91"/>
      <c r="CQ229" s="91"/>
      <c r="CR229" s="91"/>
      <c r="CS229" s="91"/>
      <c r="CT229" s="91"/>
      <c r="CU229" s="91"/>
      <c r="CV229" s="91"/>
      <c r="CW229" s="91"/>
      <c r="CX229" s="91"/>
      <c r="CY229" s="91"/>
      <c r="CZ229" s="91"/>
      <c r="DA229" s="91"/>
      <c r="DB229" s="91"/>
      <c r="DC229" s="91"/>
      <c r="DD229" s="91"/>
      <c r="DE229" s="91"/>
      <c r="DF229" s="91"/>
    </row>
    <row r="230" spans="1:110" s="44" customFormat="1" ht="18" customHeight="1">
      <c r="A230" s="198"/>
      <c r="B230" s="195"/>
      <c r="C230" s="195"/>
      <c r="D230" s="196"/>
      <c r="E230" s="196"/>
      <c r="F230" s="196"/>
      <c r="G230" s="196"/>
      <c r="H230" s="196"/>
      <c r="I230" s="196"/>
      <c r="J230" s="196"/>
      <c r="K230" s="196"/>
      <c r="L230" s="196"/>
      <c r="M230" s="175"/>
      <c r="N230" s="175"/>
      <c r="O230" s="175"/>
      <c r="U230" s="46"/>
      <c r="X230" s="91"/>
      <c r="Y230" s="91"/>
      <c r="Z230" s="91"/>
      <c r="AA230" s="91"/>
      <c r="AB230" s="91"/>
      <c r="AC230" s="91"/>
      <c r="AD230" s="91"/>
      <c r="AE230" s="91"/>
      <c r="AF230" s="91"/>
      <c r="AG230" s="91"/>
      <c r="AH230" s="91"/>
      <c r="AI230" s="91"/>
      <c r="AJ230" s="91"/>
      <c r="AK230" s="91"/>
      <c r="AL230" s="91"/>
      <c r="AM230" s="91"/>
      <c r="AN230" s="91"/>
      <c r="AO230" s="91"/>
      <c r="AP230" s="91"/>
      <c r="AQ230" s="91"/>
      <c r="AR230" s="91"/>
      <c r="AS230" s="91"/>
      <c r="AT230" s="91"/>
      <c r="AU230" s="91"/>
      <c r="AV230" s="91"/>
      <c r="AW230" s="91"/>
      <c r="AX230" s="91"/>
      <c r="AY230" s="91"/>
      <c r="AZ230" s="91"/>
      <c r="BA230" s="91"/>
      <c r="BB230" s="91"/>
      <c r="BC230" s="91"/>
      <c r="BD230" s="91"/>
      <c r="BE230" s="91"/>
      <c r="BF230" s="91"/>
      <c r="BG230" s="91"/>
      <c r="BH230" s="91"/>
      <c r="BI230" s="91"/>
      <c r="BJ230" s="91"/>
      <c r="BK230" s="91"/>
      <c r="BL230" s="91"/>
      <c r="BM230" s="91"/>
      <c r="BN230" s="91"/>
      <c r="BO230" s="91"/>
      <c r="BP230" s="91"/>
      <c r="BQ230" s="91"/>
      <c r="BR230" s="91"/>
      <c r="BS230" s="91"/>
      <c r="BT230" s="91"/>
      <c r="BU230" s="91"/>
      <c r="BV230" s="91"/>
      <c r="BW230" s="91"/>
      <c r="BX230" s="91"/>
      <c r="BY230" s="91"/>
      <c r="BZ230" s="91"/>
      <c r="CA230" s="91"/>
      <c r="CB230" s="91"/>
      <c r="CC230" s="91"/>
      <c r="CD230" s="91"/>
      <c r="CE230" s="91"/>
      <c r="CF230" s="91"/>
      <c r="CG230" s="91"/>
      <c r="CH230" s="91"/>
      <c r="CI230" s="91"/>
      <c r="CJ230" s="91"/>
      <c r="CK230" s="91"/>
      <c r="CL230" s="91"/>
      <c r="CM230" s="91"/>
      <c r="CN230" s="91"/>
      <c r="CO230" s="91"/>
      <c r="CP230" s="91"/>
      <c r="CQ230" s="91"/>
      <c r="CR230" s="91"/>
      <c r="CS230" s="91"/>
      <c r="CT230" s="91"/>
      <c r="CU230" s="91"/>
      <c r="CV230" s="91"/>
      <c r="CW230" s="91"/>
      <c r="CX230" s="91"/>
      <c r="CY230" s="91"/>
      <c r="CZ230" s="91"/>
      <c r="DA230" s="91"/>
      <c r="DB230" s="91"/>
      <c r="DC230" s="91"/>
      <c r="DD230" s="91"/>
      <c r="DE230" s="91"/>
      <c r="DF230" s="91"/>
    </row>
    <row r="231" spans="1:110" s="44" customFormat="1" ht="18" customHeight="1">
      <c r="A231" s="39" t="s">
        <v>209</v>
      </c>
      <c r="B231" s="42"/>
      <c r="C231" s="42"/>
      <c r="D231" s="8"/>
      <c r="E231" s="8"/>
      <c r="F231" s="8"/>
      <c r="G231" s="8"/>
      <c r="H231" s="8"/>
      <c r="I231" s="8"/>
      <c r="J231" s="8"/>
      <c r="K231" s="8"/>
      <c r="L231" s="8"/>
      <c r="M231" s="175"/>
      <c r="N231" s="175"/>
      <c r="O231" s="175"/>
      <c r="U231" s="46"/>
      <c r="X231" s="91"/>
      <c r="Y231" s="91"/>
      <c r="Z231" s="91"/>
      <c r="AA231" s="91"/>
      <c r="AB231" s="91"/>
      <c r="AC231" s="91"/>
      <c r="AD231" s="91"/>
      <c r="AE231" s="91"/>
      <c r="AF231" s="91"/>
      <c r="AG231" s="91"/>
      <c r="AH231" s="91"/>
      <c r="AI231" s="91"/>
      <c r="AJ231" s="91"/>
      <c r="AK231" s="91"/>
      <c r="AL231" s="91"/>
      <c r="AM231" s="91"/>
      <c r="AN231" s="91"/>
      <c r="AO231" s="91"/>
      <c r="AP231" s="91"/>
      <c r="AQ231" s="91"/>
      <c r="AR231" s="91"/>
      <c r="AS231" s="91"/>
      <c r="AT231" s="91"/>
      <c r="AU231" s="91"/>
      <c r="AV231" s="91"/>
      <c r="AW231" s="91"/>
      <c r="AX231" s="91"/>
      <c r="AY231" s="91"/>
      <c r="AZ231" s="91"/>
      <c r="BA231" s="91"/>
      <c r="BB231" s="91"/>
      <c r="BC231" s="91"/>
      <c r="BD231" s="91"/>
      <c r="BE231" s="91"/>
      <c r="BF231" s="91"/>
      <c r="BG231" s="91"/>
      <c r="BH231" s="91"/>
      <c r="BI231" s="91"/>
      <c r="BJ231" s="91"/>
      <c r="BK231" s="91"/>
      <c r="BL231" s="91"/>
      <c r="BM231" s="91"/>
      <c r="BN231" s="91"/>
      <c r="BO231" s="91"/>
      <c r="BP231" s="91"/>
      <c r="BQ231" s="91"/>
      <c r="BR231" s="91"/>
      <c r="BS231" s="91"/>
      <c r="BT231" s="91"/>
      <c r="BU231" s="91"/>
      <c r="BV231" s="91"/>
      <c r="BW231" s="91"/>
      <c r="BX231" s="91"/>
      <c r="BY231" s="91"/>
      <c r="BZ231" s="91"/>
      <c r="CA231" s="91"/>
      <c r="CB231" s="91"/>
      <c r="CC231" s="91"/>
      <c r="CD231" s="91"/>
      <c r="CE231" s="91"/>
      <c r="CF231" s="91"/>
      <c r="CG231" s="91"/>
      <c r="CH231" s="91"/>
      <c r="CI231" s="91"/>
      <c r="CJ231" s="91"/>
      <c r="CK231" s="91"/>
      <c r="CL231" s="91"/>
      <c r="CM231" s="91"/>
      <c r="CN231" s="91"/>
      <c r="CO231" s="91"/>
      <c r="CP231" s="91"/>
      <c r="CQ231" s="91"/>
      <c r="CR231" s="91"/>
      <c r="CS231" s="91"/>
      <c r="CT231" s="91"/>
      <c r="CU231" s="91"/>
      <c r="CV231" s="91"/>
      <c r="CW231" s="91"/>
      <c r="CX231" s="91"/>
      <c r="CY231" s="91"/>
      <c r="CZ231" s="91"/>
      <c r="DA231" s="91"/>
      <c r="DB231" s="91"/>
      <c r="DC231" s="91"/>
      <c r="DD231" s="91"/>
      <c r="DE231" s="91"/>
      <c r="DF231" s="91"/>
    </row>
    <row r="232" spans="1:110" s="44" customFormat="1" ht="37.5" customHeight="1" thickBot="1">
      <c r="A232" s="3" t="s">
        <v>3</v>
      </c>
      <c r="B232" s="99"/>
      <c r="C232" s="100"/>
      <c r="D232" s="15" t="s">
        <v>377</v>
      </c>
      <c r="E232" s="15" t="s">
        <v>378</v>
      </c>
      <c r="F232" s="15" t="s">
        <v>379</v>
      </c>
      <c r="G232" s="15" t="s">
        <v>380</v>
      </c>
      <c r="H232" s="15" t="s">
        <v>381</v>
      </c>
      <c r="I232" s="15" t="s">
        <v>382</v>
      </c>
      <c r="J232" s="15" t="s">
        <v>383</v>
      </c>
      <c r="K232" s="15" t="s">
        <v>384</v>
      </c>
      <c r="L232" s="15" t="s">
        <v>385</v>
      </c>
      <c r="M232" s="4" t="s">
        <v>386</v>
      </c>
      <c r="N232" s="4" t="s">
        <v>387</v>
      </c>
      <c r="O232" s="4" t="s">
        <v>388</v>
      </c>
      <c r="P232" s="101" t="s">
        <v>389</v>
      </c>
      <c r="Q232" s="101" t="s">
        <v>390</v>
      </c>
      <c r="R232" s="101" t="s">
        <v>391</v>
      </c>
      <c r="S232" s="101" t="s">
        <v>392</v>
      </c>
      <c r="T232" s="101" t="s">
        <v>393</v>
      </c>
      <c r="U232" s="101" t="s">
        <v>394</v>
      </c>
      <c r="V232" s="101" t="s">
        <v>395</v>
      </c>
      <c r="W232" s="101" t="s">
        <v>396</v>
      </c>
      <c r="X232" s="324" t="s">
        <v>397</v>
      </c>
      <c r="Y232" s="324" t="s">
        <v>398</v>
      </c>
      <c r="Z232" s="324" t="s">
        <v>399</v>
      </c>
      <c r="AA232" s="324" t="s">
        <v>400</v>
      </c>
      <c r="AB232" s="324" t="s">
        <v>1009</v>
      </c>
      <c r="AC232" s="324" t="s">
        <v>1010</v>
      </c>
      <c r="AD232" s="324" t="s">
        <v>1011</v>
      </c>
      <c r="AE232" s="324" t="s">
        <v>1012</v>
      </c>
      <c r="AF232" s="324" t="s">
        <v>405</v>
      </c>
      <c r="AG232" s="324" t="s">
        <v>406</v>
      </c>
      <c r="AH232" s="324" t="s">
        <v>407</v>
      </c>
      <c r="AI232" s="324" t="s">
        <v>408</v>
      </c>
      <c r="AJ232" s="91"/>
      <c r="AK232" s="91"/>
      <c r="AL232" s="91"/>
      <c r="AM232" s="91"/>
      <c r="AN232" s="91"/>
      <c r="AO232" s="91"/>
      <c r="AP232" s="91"/>
      <c r="AQ232" s="91"/>
      <c r="AR232" s="91"/>
      <c r="AS232" s="91"/>
      <c r="AT232" s="91"/>
      <c r="AU232" s="91"/>
      <c r="AV232" s="91"/>
      <c r="AW232" s="91"/>
      <c r="AX232" s="91"/>
      <c r="AY232" s="91"/>
      <c r="AZ232" s="91"/>
      <c r="BA232" s="91"/>
      <c r="BB232" s="91"/>
      <c r="BC232" s="91"/>
      <c r="BD232" s="91"/>
      <c r="BE232" s="91"/>
      <c r="BF232" s="91"/>
      <c r="BG232" s="91"/>
      <c r="BH232" s="91"/>
      <c r="BI232" s="91"/>
      <c r="BJ232" s="91"/>
      <c r="BK232" s="91"/>
      <c r="BL232" s="91"/>
      <c r="BM232" s="91"/>
      <c r="BN232" s="91"/>
      <c r="BO232" s="91"/>
      <c r="BP232" s="91"/>
      <c r="BQ232" s="91"/>
      <c r="BR232" s="91"/>
      <c r="BS232" s="91"/>
      <c r="BT232" s="91"/>
      <c r="BU232" s="91"/>
      <c r="BV232" s="91"/>
      <c r="BW232" s="91"/>
      <c r="BX232" s="91"/>
      <c r="BY232" s="91"/>
      <c r="BZ232" s="91"/>
      <c r="CA232" s="91"/>
      <c r="CB232" s="91"/>
      <c r="CC232" s="91"/>
      <c r="CD232" s="91"/>
      <c r="CE232" s="91"/>
      <c r="CF232" s="91"/>
      <c r="CG232" s="91"/>
      <c r="CH232" s="91"/>
      <c r="CI232" s="91"/>
      <c r="CJ232" s="91"/>
      <c r="CK232" s="91"/>
      <c r="CL232" s="91"/>
      <c r="CM232" s="91"/>
      <c r="CN232" s="91"/>
      <c r="CO232" s="91"/>
      <c r="CP232" s="91"/>
      <c r="CQ232" s="91"/>
      <c r="CR232" s="91"/>
      <c r="CS232" s="91"/>
      <c r="CT232" s="91"/>
      <c r="CU232" s="91"/>
      <c r="CV232" s="91"/>
      <c r="CW232" s="91"/>
      <c r="CX232" s="91"/>
      <c r="CY232" s="91"/>
      <c r="CZ232" s="91"/>
      <c r="DA232" s="91"/>
      <c r="DB232" s="91"/>
      <c r="DC232" s="91"/>
      <c r="DD232" s="91"/>
      <c r="DE232" s="91"/>
      <c r="DF232" s="91"/>
    </row>
    <row r="233" spans="1:110" s="44" customFormat="1" ht="18" customHeight="1">
      <c r="A233" s="40" t="s">
        <v>1077</v>
      </c>
      <c r="B233" s="199"/>
      <c r="C233" s="47"/>
      <c r="D233" s="153">
        <v>293</v>
      </c>
      <c r="E233" s="153">
        <v>208</v>
      </c>
      <c r="F233" s="153">
        <v>195</v>
      </c>
      <c r="G233" s="153">
        <v>289</v>
      </c>
      <c r="H233" s="153">
        <v>330</v>
      </c>
      <c r="I233" s="2">
        <v>217</v>
      </c>
      <c r="J233" s="2">
        <v>185</v>
      </c>
      <c r="K233" s="2">
        <v>363</v>
      </c>
      <c r="L233" s="2">
        <v>395</v>
      </c>
      <c r="M233" s="175">
        <v>384</v>
      </c>
      <c r="N233" s="175">
        <v>371</v>
      </c>
      <c r="O233" s="175">
        <v>378</v>
      </c>
      <c r="P233" s="153">
        <v>415</v>
      </c>
      <c r="Q233" s="153">
        <v>340</v>
      </c>
      <c r="R233" s="153">
        <v>308</v>
      </c>
      <c r="S233" s="200">
        <v>391</v>
      </c>
      <c r="T233" s="200">
        <v>424</v>
      </c>
      <c r="U233" s="200">
        <v>271</v>
      </c>
      <c r="V233" s="200">
        <v>267</v>
      </c>
      <c r="W233" s="147">
        <v>336</v>
      </c>
      <c r="X233" s="240">
        <v>325</v>
      </c>
      <c r="Y233" s="240">
        <v>257</v>
      </c>
      <c r="Z233" s="240">
        <v>268</v>
      </c>
      <c r="AA233" s="240">
        <v>351</v>
      </c>
      <c r="AB233" s="240">
        <v>342</v>
      </c>
      <c r="AC233" s="240">
        <v>222</v>
      </c>
      <c r="AD233" s="240">
        <v>201</v>
      </c>
      <c r="AE233" s="240">
        <v>381</v>
      </c>
      <c r="AF233" s="240">
        <v>303</v>
      </c>
      <c r="AG233" s="240">
        <v>210</v>
      </c>
      <c r="AH233" s="240">
        <v>138</v>
      </c>
      <c r="AI233" s="240">
        <v>207</v>
      </c>
      <c r="AJ233" s="91"/>
      <c r="AK233" s="91"/>
      <c r="AL233" s="91"/>
      <c r="AM233" s="91"/>
      <c r="AN233" s="91"/>
      <c r="AO233" s="91"/>
      <c r="AP233" s="91"/>
      <c r="AQ233" s="91"/>
      <c r="AR233" s="91"/>
      <c r="AS233" s="91"/>
      <c r="AT233" s="91"/>
      <c r="AU233" s="91"/>
      <c r="AV233" s="91"/>
      <c r="AW233" s="91"/>
      <c r="AX233" s="91"/>
      <c r="AY233" s="91"/>
      <c r="AZ233" s="91"/>
      <c r="BA233" s="91"/>
      <c r="BB233" s="91"/>
      <c r="BC233" s="91"/>
      <c r="BD233" s="91"/>
      <c r="BE233" s="91"/>
      <c r="BF233" s="91"/>
      <c r="BG233" s="91"/>
      <c r="BH233" s="91"/>
      <c r="BI233" s="91"/>
      <c r="BJ233" s="91"/>
      <c r="BK233" s="91"/>
      <c r="BL233" s="91"/>
      <c r="BM233" s="91"/>
      <c r="BN233" s="91"/>
      <c r="BO233" s="91"/>
      <c r="BP233" s="91"/>
      <c r="BQ233" s="91"/>
      <c r="BR233" s="91"/>
      <c r="BS233" s="91"/>
      <c r="BT233" s="91"/>
      <c r="BU233" s="91"/>
      <c r="BV233" s="91"/>
      <c r="BW233" s="91"/>
      <c r="BX233" s="91"/>
      <c r="BY233" s="91"/>
      <c r="BZ233" s="91"/>
      <c r="CA233" s="91"/>
      <c r="CB233" s="91"/>
      <c r="CC233" s="91"/>
      <c r="CD233" s="91"/>
      <c r="CE233" s="91"/>
      <c r="CF233" s="91"/>
      <c r="CG233" s="91"/>
      <c r="CH233" s="91"/>
      <c r="CI233" s="91"/>
      <c r="CJ233" s="91"/>
      <c r="CK233" s="91"/>
      <c r="CL233" s="91"/>
      <c r="CM233" s="91"/>
      <c r="CN233" s="91"/>
      <c r="CO233" s="91"/>
      <c r="CP233" s="91"/>
      <c r="CQ233" s="91"/>
      <c r="CR233" s="91"/>
      <c r="CS233" s="91"/>
      <c r="CT233" s="91"/>
      <c r="CU233" s="91"/>
      <c r="CV233" s="91"/>
      <c r="CW233" s="91"/>
      <c r="CX233" s="91"/>
      <c r="CY233" s="91"/>
      <c r="CZ233" s="91"/>
      <c r="DA233" s="91"/>
      <c r="DB233" s="91"/>
      <c r="DC233" s="91"/>
      <c r="DD233" s="91"/>
      <c r="DE233" s="91"/>
      <c r="DF233" s="91"/>
    </row>
    <row r="234" spans="1:110" s="44" customFormat="1" ht="18" customHeight="1">
      <c r="A234" s="40" t="s">
        <v>1078</v>
      </c>
      <c r="B234" s="199"/>
      <c r="C234" s="47"/>
      <c r="D234" s="153">
        <v>126</v>
      </c>
      <c r="E234" s="153">
        <v>35</v>
      </c>
      <c r="F234" s="153">
        <v>-3</v>
      </c>
      <c r="G234" s="153">
        <v>95</v>
      </c>
      <c r="H234" s="153">
        <v>137</v>
      </c>
      <c r="I234" s="2">
        <v>36</v>
      </c>
      <c r="J234" s="2">
        <v>-3</v>
      </c>
      <c r="K234" s="2">
        <v>120</v>
      </c>
      <c r="L234" s="2">
        <v>121</v>
      </c>
      <c r="M234" s="175">
        <v>27</v>
      </c>
      <c r="N234" s="175">
        <v>-7</v>
      </c>
      <c r="O234" s="175">
        <v>109</v>
      </c>
      <c r="P234" s="153">
        <v>114</v>
      </c>
      <c r="Q234" s="153">
        <v>26</v>
      </c>
      <c r="R234" s="153">
        <v>-13</v>
      </c>
      <c r="S234" s="153">
        <v>104</v>
      </c>
      <c r="T234" s="153">
        <v>132</v>
      </c>
      <c r="U234" s="153">
        <v>33</v>
      </c>
      <c r="V234" s="153">
        <v>-12</v>
      </c>
      <c r="W234" s="147">
        <v>122</v>
      </c>
      <c r="X234" s="240">
        <v>171</v>
      </c>
      <c r="Y234" s="240">
        <v>25</v>
      </c>
      <c r="Z234" s="240">
        <v>-14</v>
      </c>
      <c r="AA234" s="240">
        <v>96</v>
      </c>
      <c r="AB234" s="240">
        <v>162</v>
      </c>
      <c r="AC234" s="240">
        <v>24</v>
      </c>
      <c r="AD234" s="240">
        <v>-9</v>
      </c>
      <c r="AE234" s="240">
        <v>94</v>
      </c>
      <c r="AF234" s="240">
        <v>170</v>
      </c>
      <c r="AG234" s="240">
        <v>11</v>
      </c>
      <c r="AH234" s="240">
        <v>-14</v>
      </c>
      <c r="AI234" s="240">
        <v>106</v>
      </c>
      <c r="AJ234" s="91"/>
      <c r="AK234" s="91"/>
      <c r="AL234" s="91"/>
      <c r="AM234" s="91"/>
      <c r="AN234" s="91"/>
      <c r="AO234" s="91"/>
      <c r="AP234" s="91"/>
      <c r="AQ234" s="91"/>
      <c r="AR234" s="91"/>
      <c r="AS234" s="91"/>
      <c r="AT234" s="91"/>
      <c r="AU234" s="91"/>
      <c r="AV234" s="91"/>
      <c r="AW234" s="91"/>
      <c r="AX234" s="91"/>
      <c r="AY234" s="91"/>
      <c r="AZ234" s="91"/>
      <c r="BA234" s="91"/>
      <c r="BB234" s="91"/>
      <c r="BC234" s="91"/>
      <c r="BD234" s="91"/>
      <c r="BE234" s="91"/>
      <c r="BF234" s="91"/>
      <c r="BG234" s="91"/>
      <c r="BH234" s="91"/>
      <c r="BI234" s="91"/>
      <c r="BJ234" s="91"/>
      <c r="BK234" s="91"/>
      <c r="BL234" s="91"/>
      <c r="BM234" s="91"/>
      <c r="BN234" s="91"/>
      <c r="BO234" s="91"/>
      <c r="BP234" s="91"/>
      <c r="BQ234" s="91"/>
      <c r="BR234" s="91"/>
      <c r="BS234" s="91"/>
      <c r="BT234" s="91"/>
      <c r="BU234" s="91"/>
      <c r="BV234" s="91"/>
      <c r="BW234" s="91"/>
      <c r="BX234" s="91"/>
      <c r="BY234" s="91"/>
      <c r="BZ234" s="91"/>
      <c r="CA234" s="91"/>
      <c r="CB234" s="91"/>
      <c r="CC234" s="91"/>
      <c r="CD234" s="91"/>
      <c r="CE234" s="91"/>
      <c r="CF234" s="91"/>
      <c r="CG234" s="91"/>
      <c r="CH234" s="91"/>
      <c r="CI234" s="91"/>
      <c r="CJ234" s="91"/>
      <c r="CK234" s="91"/>
      <c r="CL234" s="91"/>
      <c r="CM234" s="91"/>
      <c r="CN234" s="91"/>
      <c r="CO234" s="91"/>
      <c r="CP234" s="91"/>
      <c r="CQ234" s="91"/>
      <c r="CR234" s="91"/>
      <c r="CS234" s="91"/>
      <c r="CT234" s="91"/>
      <c r="CU234" s="91"/>
      <c r="CV234" s="91"/>
      <c r="CW234" s="91"/>
      <c r="CX234" s="91"/>
      <c r="CY234" s="91"/>
      <c r="CZ234" s="91"/>
      <c r="DA234" s="91"/>
      <c r="DB234" s="91"/>
      <c r="DC234" s="91"/>
      <c r="DD234" s="91"/>
      <c r="DE234" s="91"/>
      <c r="DF234" s="91"/>
    </row>
    <row r="235" spans="1:110" s="44" customFormat="1" ht="18" customHeight="1">
      <c r="A235" s="40" t="s">
        <v>221</v>
      </c>
      <c r="B235" s="199"/>
      <c r="C235" s="47"/>
      <c r="D235" s="182" t="s">
        <v>68</v>
      </c>
      <c r="E235" s="182" t="s">
        <v>68</v>
      </c>
      <c r="F235" s="182" t="s">
        <v>68</v>
      </c>
      <c r="G235" s="182" t="s">
        <v>68</v>
      </c>
      <c r="H235" s="201" t="s">
        <v>68</v>
      </c>
      <c r="I235" s="201" t="s">
        <v>68</v>
      </c>
      <c r="J235" s="201" t="s">
        <v>68</v>
      </c>
      <c r="K235" s="201" t="s">
        <v>68</v>
      </c>
      <c r="L235" s="7" t="s">
        <v>68</v>
      </c>
      <c r="M235" s="175">
        <v>-33</v>
      </c>
      <c r="N235" s="175">
        <v>-39</v>
      </c>
      <c r="O235" s="175">
        <v>-20</v>
      </c>
      <c r="P235" s="129">
        <v>6</v>
      </c>
      <c r="Q235" s="153">
        <v>-14</v>
      </c>
      <c r="R235" s="153">
        <v>-20</v>
      </c>
      <c r="S235" s="7">
        <v>8</v>
      </c>
      <c r="T235" s="7">
        <v>16</v>
      </c>
      <c r="U235" s="7">
        <v>-9</v>
      </c>
      <c r="V235" s="7">
        <v>-16</v>
      </c>
      <c r="W235" s="147">
        <v>17</v>
      </c>
      <c r="X235" s="240">
        <v>34</v>
      </c>
      <c r="Y235" s="240">
        <v>21</v>
      </c>
      <c r="Z235" s="240">
        <v>-16</v>
      </c>
      <c r="AA235" s="240">
        <v>35</v>
      </c>
      <c r="AB235" s="240">
        <v>48</v>
      </c>
      <c r="AC235" s="240">
        <v>4</v>
      </c>
      <c r="AD235" s="240">
        <v>-12</v>
      </c>
      <c r="AE235" s="240">
        <v>28</v>
      </c>
      <c r="AF235" s="240">
        <v>41</v>
      </c>
      <c r="AG235" s="240">
        <v>20</v>
      </c>
      <c r="AH235" s="240">
        <v>-15</v>
      </c>
      <c r="AI235" s="240">
        <v>110</v>
      </c>
      <c r="AJ235" s="91"/>
      <c r="AK235" s="91"/>
      <c r="AL235" s="91"/>
      <c r="AM235" s="91"/>
      <c r="AN235" s="91"/>
      <c r="AO235" s="91"/>
      <c r="AP235" s="91"/>
      <c r="AQ235" s="91"/>
      <c r="AR235" s="91"/>
      <c r="AS235" s="91"/>
      <c r="AT235" s="91"/>
      <c r="AU235" s="91"/>
      <c r="AV235" s="91"/>
      <c r="AW235" s="91"/>
      <c r="AX235" s="91"/>
      <c r="AY235" s="91"/>
      <c r="AZ235" s="91"/>
      <c r="BA235" s="91"/>
      <c r="BB235" s="91"/>
      <c r="BC235" s="91"/>
      <c r="BD235" s="91"/>
      <c r="BE235" s="91"/>
      <c r="BF235" s="91"/>
      <c r="BG235" s="91"/>
      <c r="BH235" s="91"/>
      <c r="BI235" s="91"/>
      <c r="BJ235" s="91"/>
      <c r="BK235" s="91"/>
      <c r="BL235" s="91"/>
      <c r="BM235" s="91"/>
      <c r="BN235" s="91"/>
      <c r="BO235" s="91"/>
      <c r="BP235" s="91"/>
      <c r="BQ235" s="91"/>
      <c r="BR235" s="91"/>
      <c r="BS235" s="91"/>
      <c r="BT235" s="91"/>
      <c r="BU235" s="91"/>
      <c r="BV235" s="91"/>
      <c r="BW235" s="91"/>
      <c r="BX235" s="91"/>
      <c r="BY235" s="91"/>
      <c r="BZ235" s="91"/>
      <c r="CA235" s="91"/>
      <c r="CB235" s="91"/>
      <c r="CC235" s="91"/>
      <c r="CD235" s="91"/>
      <c r="CE235" s="91"/>
      <c r="CF235" s="91"/>
      <c r="CG235" s="91"/>
      <c r="CH235" s="91"/>
      <c r="CI235" s="91"/>
      <c r="CJ235" s="91"/>
      <c r="CK235" s="91"/>
      <c r="CL235" s="91"/>
      <c r="CM235" s="91"/>
      <c r="CN235" s="91"/>
      <c r="CO235" s="91"/>
      <c r="CP235" s="91"/>
      <c r="CQ235" s="91"/>
      <c r="CR235" s="91"/>
      <c r="CS235" s="91"/>
      <c r="CT235" s="91"/>
      <c r="CU235" s="91"/>
      <c r="CV235" s="91"/>
      <c r="CW235" s="91"/>
      <c r="CX235" s="91"/>
      <c r="CY235" s="91"/>
      <c r="CZ235" s="91"/>
      <c r="DA235" s="91"/>
      <c r="DB235" s="91"/>
      <c r="DC235" s="91"/>
      <c r="DD235" s="91"/>
      <c r="DE235" s="91"/>
      <c r="DF235" s="91"/>
    </row>
    <row r="236" spans="1:110" s="44" customFormat="1" ht="18" customHeight="1">
      <c r="A236" s="40" t="s">
        <v>1071</v>
      </c>
      <c r="B236" s="199"/>
      <c r="C236" s="47"/>
      <c r="D236" s="153">
        <v>81</v>
      </c>
      <c r="E236" s="153">
        <v>53</v>
      </c>
      <c r="F236" s="153">
        <v>39</v>
      </c>
      <c r="G236" s="153">
        <v>77</v>
      </c>
      <c r="H236" s="153">
        <v>78</v>
      </c>
      <c r="I236" s="2">
        <v>52</v>
      </c>
      <c r="J236" s="2">
        <v>51</v>
      </c>
      <c r="K236" s="2">
        <v>50</v>
      </c>
      <c r="L236" s="2">
        <v>87</v>
      </c>
      <c r="M236" s="175">
        <v>49</v>
      </c>
      <c r="N236" s="175">
        <v>49</v>
      </c>
      <c r="O236" s="175">
        <v>63</v>
      </c>
      <c r="P236" s="153">
        <v>81</v>
      </c>
      <c r="Q236" s="153">
        <v>54</v>
      </c>
      <c r="R236" s="153">
        <v>47</v>
      </c>
      <c r="S236" s="153">
        <v>80</v>
      </c>
      <c r="T236" s="153">
        <v>102</v>
      </c>
      <c r="U236" s="153">
        <v>53</v>
      </c>
      <c r="V236" s="153">
        <v>61</v>
      </c>
      <c r="W236" s="147">
        <v>91</v>
      </c>
      <c r="X236" s="240">
        <v>124</v>
      </c>
      <c r="Y236" s="240">
        <v>60</v>
      </c>
      <c r="Z236" s="240">
        <v>62</v>
      </c>
      <c r="AA236" s="240">
        <v>49</v>
      </c>
      <c r="AB236" s="240">
        <v>110</v>
      </c>
      <c r="AC236" s="240">
        <v>51</v>
      </c>
      <c r="AD236" s="240">
        <v>57</v>
      </c>
      <c r="AE236" s="240">
        <v>102</v>
      </c>
      <c r="AF236" s="240">
        <v>137</v>
      </c>
      <c r="AG236" s="240">
        <v>60</v>
      </c>
      <c r="AH236" s="240">
        <v>57</v>
      </c>
      <c r="AI236" s="240">
        <v>77</v>
      </c>
      <c r="AJ236" s="91"/>
      <c r="AK236" s="91"/>
      <c r="AL236" s="91"/>
      <c r="AM236" s="91"/>
      <c r="AN236" s="91"/>
      <c r="AO236" s="91"/>
      <c r="AP236" s="91"/>
      <c r="AQ236" s="91"/>
      <c r="AR236" s="91"/>
      <c r="AS236" s="91"/>
      <c r="AT236" s="91"/>
      <c r="AU236" s="91"/>
      <c r="AV236" s="91"/>
      <c r="AW236" s="91"/>
      <c r="AX236" s="91"/>
      <c r="AY236" s="91"/>
      <c r="AZ236" s="91"/>
      <c r="BA236" s="91"/>
      <c r="BB236" s="91"/>
      <c r="BC236" s="91"/>
      <c r="BD236" s="91"/>
      <c r="BE236" s="91"/>
      <c r="BF236" s="91"/>
      <c r="BG236" s="91"/>
      <c r="BH236" s="91"/>
      <c r="BI236" s="91"/>
      <c r="BJ236" s="91"/>
      <c r="BK236" s="91"/>
      <c r="BL236" s="91"/>
      <c r="BM236" s="91"/>
      <c r="BN236" s="91"/>
      <c r="BO236" s="91"/>
      <c r="BP236" s="91"/>
      <c r="BQ236" s="91"/>
      <c r="BR236" s="91"/>
      <c r="BS236" s="91"/>
      <c r="BT236" s="91"/>
      <c r="BU236" s="91"/>
      <c r="BV236" s="91"/>
      <c r="BW236" s="91"/>
      <c r="BX236" s="91"/>
      <c r="BY236" s="91"/>
      <c r="BZ236" s="91"/>
      <c r="CA236" s="91"/>
      <c r="CB236" s="91"/>
      <c r="CC236" s="91"/>
      <c r="CD236" s="91"/>
      <c r="CE236" s="91"/>
      <c r="CF236" s="91"/>
      <c r="CG236" s="91"/>
      <c r="CH236" s="91"/>
      <c r="CI236" s="91"/>
      <c r="CJ236" s="91"/>
      <c r="CK236" s="91"/>
      <c r="CL236" s="91"/>
      <c r="CM236" s="91"/>
      <c r="CN236" s="91"/>
      <c r="CO236" s="91"/>
      <c r="CP236" s="91"/>
      <c r="CQ236" s="91"/>
      <c r="CR236" s="91"/>
      <c r="CS236" s="91"/>
      <c r="CT236" s="91"/>
      <c r="CU236" s="91"/>
      <c r="CV236" s="91"/>
      <c r="CW236" s="91"/>
      <c r="CX236" s="91"/>
      <c r="CY236" s="91"/>
      <c r="CZ236" s="91"/>
      <c r="DA236" s="91"/>
      <c r="DB236" s="91"/>
      <c r="DC236" s="91"/>
      <c r="DD236" s="91"/>
      <c r="DE236" s="91"/>
      <c r="DF236" s="91"/>
    </row>
    <row r="237" spans="1:110" s="44" customFormat="1" ht="18" customHeight="1">
      <c r="A237" s="40" t="s">
        <v>1079</v>
      </c>
      <c r="B237" s="199"/>
      <c r="C237" s="47"/>
      <c r="D237" s="153">
        <v>0</v>
      </c>
      <c r="E237" s="153">
        <v>2</v>
      </c>
      <c r="F237" s="153">
        <v>2</v>
      </c>
      <c r="G237" s="153">
        <v>-8</v>
      </c>
      <c r="H237" s="153">
        <v>-14</v>
      </c>
      <c r="I237" s="2">
        <v>3</v>
      </c>
      <c r="J237" s="2">
        <v>11</v>
      </c>
      <c r="K237" s="2">
        <v>-1</v>
      </c>
      <c r="L237" s="2">
        <v>-10</v>
      </c>
      <c r="M237" s="175">
        <v>-15</v>
      </c>
      <c r="N237" s="175">
        <v>-8</v>
      </c>
      <c r="O237" s="175">
        <v>0</v>
      </c>
      <c r="P237" s="153">
        <v>-2</v>
      </c>
      <c r="Q237" s="153">
        <v>6</v>
      </c>
      <c r="R237" s="153">
        <v>7</v>
      </c>
      <c r="S237" s="153">
        <v>11</v>
      </c>
      <c r="T237" s="153">
        <v>-13</v>
      </c>
      <c r="U237" s="153">
        <v>10</v>
      </c>
      <c r="V237" s="153">
        <v>11</v>
      </c>
      <c r="W237" s="147">
        <v>3</v>
      </c>
      <c r="X237" s="240">
        <v>11</v>
      </c>
      <c r="Y237" s="240">
        <v>10</v>
      </c>
      <c r="Z237" s="240">
        <v>4</v>
      </c>
      <c r="AA237" s="240">
        <v>2</v>
      </c>
      <c r="AB237" s="240">
        <v>9</v>
      </c>
      <c r="AC237" s="240">
        <v>11</v>
      </c>
      <c r="AD237" s="240">
        <v>9</v>
      </c>
      <c r="AE237" s="240">
        <v>10</v>
      </c>
      <c r="AF237" s="240">
        <v>15</v>
      </c>
      <c r="AG237" s="240">
        <v>13</v>
      </c>
      <c r="AH237" s="240">
        <v>13</v>
      </c>
      <c r="AI237" s="240">
        <v>7</v>
      </c>
      <c r="AJ237" s="91"/>
      <c r="AK237" s="91"/>
      <c r="AL237" s="91"/>
      <c r="AM237" s="91"/>
      <c r="AN237" s="91"/>
      <c r="AO237" s="91"/>
      <c r="AP237" s="91"/>
      <c r="AQ237" s="91"/>
      <c r="AR237" s="91"/>
      <c r="AS237" s="91"/>
      <c r="AT237" s="91"/>
      <c r="AU237" s="91"/>
      <c r="AV237" s="91"/>
      <c r="AW237" s="91"/>
      <c r="AX237" s="91"/>
      <c r="AY237" s="91"/>
      <c r="AZ237" s="91"/>
      <c r="BA237" s="91"/>
      <c r="BB237" s="91"/>
      <c r="BC237" s="91"/>
      <c r="BD237" s="91"/>
      <c r="BE237" s="91"/>
      <c r="BF237" s="91"/>
      <c r="BG237" s="91"/>
      <c r="BH237" s="91"/>
      <c r="BI237" s="91"/>
      <c r="BJ237" s="91"/>
      <c r="BK237" s="91"/>
      <c r="BL237" s="91"/>
      <c r="BM237" s="91"/>
      <c r="BN237" s="91"/>
      <c r="BO237" s="91"/>
      <c r="BP237" s="91"/>
      <c r="BQ237" s="91"/>
      <c r="BR237" s="91"/>
      <c r="BS237" s="91"/>
      <c r="BT237" s="91"/>
      <c r="BU237" s="91"/>
      <c r="BV237" s="91"/>
      <c r="BW237" s="91"/>
      <c r="BX237" s="91"/>
      <c r="BY237" s="91"/>
      <c r="BZ237" s="91"/>
      <c r="CA237" s="91"/>
      <c r="CB237" s="91"/>
      <c r="CC237" s="91"/>
      <c r="CD237" s="91"/>
      <c r="CE237" s="91"/>
      <c r="CF237" s="91"/>
      <c r="CG237" s="91"/>
      <c r="CH237" s="91"/>
      <c r="CI237" s="91"/>
      <c r="CJ237" s="91"/>
      <c r="CK237" s="91"/>
      <c r="CL237" s="91"/>
      <c r="CM237" s="91"/>
      <c r="CN237" s="91"/>
      <c r="CO237" s="91"/>
      <c r="CP237" s="91"/>
      <c r="CQ237" s="91"/>
      <c r="CR237" s="91"/>
      <c r="CS237" s="91"/>
      <c r="CT237" s="91"/>
      <c r="CU237" s="91"/>
      <c r="CV237" s="91"/>
      <c r="CW237" s="91"/>
      <c r="CX237" s="91"/>
      <c r="CY237" s="91"/>
      <c r="CZ237" s="91"/>
      <c r="DA237" s="91"/>
      <c r="DB237" s="91"/>
      <c r="DC237" s="91"/>
      <c r="DD237" s="91"/>
      <c r="DE237" s="91"/>
      <c r="DF237" s="91"/>
    </row>
    <row r="238" spans="1:110" s="44" customFormat="1" ht="18" customHeight="1">
      <c r="A238" s="107" t="s">
        <v>77</v>
      </c>
      <c r="B238" s="107"/>
      <c r="C238" s="107"/>
      <c r="D238" s="177">
        <v>-14</v>
      </c>
      <c r="E238" s="177">
        <v>-12</v>
      </c>
      <c r="F238" s="177">
        <v>-8</v>
      </c>
      <c r="G238" s="177">
        <v>-13</v>
      </c>
      <c r="H238" s="177">
        <v>-19</v>
      </c>
      <c r="I238" s="10">
        <v>-10</v>
      </c>
      <c r="J238" s="10">
        <v>-6</v>
      </c>
      <c r="K238" s="10">
        <v>-16</v>
      </c>
      <c r="L238" s="10">
        <v>-12</v>
      </c>
      <c r="M238" s="176">
        <v>-9</v>
      </c>
      <c r="N238" s="176">
        <v>-13</v>
      </c>
      <c r="O238" s="176">
        <v>-22</v>
      </c>
      <c r="P238" s="177">
        <v>-12</v>
      </c>
      <c r="Q238" s="177">
        <v>-12</v>
      </c>
      <c r="R238" s="177">
        <v>-13</v>
      </c>
      <c r="S238" s="10">
        <v>-24</v>
      </c>
      <c r="T238" s="10">
        <v>-10</v>
      </c>
      <c r="U238" s="10">
        <v>-19</v>
      </c>
      <c r="V238" s="10">
        <v>-9</v>
      </c>
      <c r="W238" s="150">
        <v>-28</v>
      </c>
      <c r="X238" s="242">
        <v>-16</v>
      </c>
      <c r="Y238" s="242">
        <v>-25</v>
      </c>
      <c r="Z238" s="242">
        <v>-7</v>
      </c>
      <c r="AA238" s="242">
        <v>-25</v>
      </c>
      <c r="AB238" s="242">
        <v>-17</v>
      </c>
      <c r="AC238" s="242">
        <v>-28</v>
      </c>
      <c r="AD238" s="242">
        <v>-23</v>
      </c>
      <c r="AE238" s="242">
        <v>-24</v>
      </c>
      <c r="AF238" s="242">
        <v>-16</v>
      </c>
      <c r="AG238" s="242">
        <v>-16</v>
      </c>
      <c r="AH238" s="242">
        <v>-13</v>
      </c>
      <c r="AI238" s="242">
        <v>-14</v>
      </c>
      <c r="AJ238" s="91"/>
      <c r="AK238" s="91"/>
      <c r="AL238" s="91"/>
      <c r="AM238" s="91"/>
      <c r="AN238" s="91"/>
      <c r="AO238" s="91"/>
      <c r="AP238" s="91"/>
      <c r="AQ238" s="91"/>
      <c r="AR238" s="91"/>
      <c r="AS238" s="91"/>
      <c r="AT238" s="91"/>
      <c r="AU238" s="91"/>
      <c r="AV238" s="91"/>
      <c r="AW238" s="91"/>
      <c r="AX238" s="91"/>
      <c r="AY238" s="91"/>
      <c r="AZ238" s="91"/>
      <c r="BA238" s="91"/>
      <c r="BB238" s="91"/>
      <c r="BC238" s="91"/>
      <c r="BD238" s="91"/>
      <c r="BE238" s="91"/>
      <c r="BF238" s="91"/>
      <c r="BG238" s="91"/>
      <c r="BH238" s="91"/>
      <c r="BI238" s="91"/>
      <c r="BJ238" s="91"/>
      <c r="BK238" s="91"/>
      <c r="BL238" s="91"/>
      <c r="BM238" s="91"/>
      <c r="BN238" s="91"/>
      <c r="BO238" s="91"/>
      <c r="BP238" s="91"/>
      <c r="BQ238" s="91"/>
      <c r="BR238" s="91"/>
      <c r="BS238" s="91"/>
      <c r="BT238" s="91"/>
      <c r="BU238" s="91"/>
      <c r="BV238" s="91"/>
      <c r="BW238" s="91"/>
      <c r="BX238" s="91"/>
      <c r="BY238" s="91"/>
      <c r="BZ238" s="91"/>
      <c r="CA238" s="91"/>
      <c r="CB238" s="91"/>
      <c r="CC238" s="91"/>
      <c r="CD238" s="91"/>
      <c r="CE238" s="91"/>
      <c r="CF238" s="91"/>
      <c r="CG238" s="91"/>
      <c r="CH238" s="91"/>
      <c r="CI238" s="91"/>
      <c r="CJ238" s="91"/>
      <c r="CK238" s="91"/>
      <c r="CL238" s="91"/>
      <c r="CM238" s="91"/>
      <c r="CN238" s="91"/>
      <c r="CO238" s="91"/>
      <c r="CP238" s="91"/>
      <c r="CQ238" s="91"/>
      <c r="CR238" s="91"/>
      <c r="CS238" s="91"/>
      <c r="CT238" s="91"/>
      <c r="CU238" s="91"/>
      <c r="CV238" s="91"/>
      <c r="CW238" s="91"/>
      <c r="CX238" s="91"/>
      <c r="CY238" s="91"/>
      <c r="CZ238" s="91"/>
      <c r="DA238" s="91"/>
      <c r="DB238" s="91"/>
      <c r="DC238" s="91"/>
      <c r="DD238" s="91"/>
      <c r="DE238" s="91"/>
      <c r="DF238" s="91"/>
    </row>
    <row r="239" spans="1:110" s="44" customFormat="1" ht="19.5" customHeight="1">
      <c r="A239" s="39" t="s">
        <v>1080</v>
      </c>
      <c r="B239" s="199"/>
      <c r="C239" s="47"/>
      <c r="D239" s="153">
        <f t="shared" ref="D239:W239" si="37">SUM(D233:D238)</f>
        <v>486</v>
      </c>
      <c r="E239" s="153">
        <f t="shared" si="37"/>
        <v>286</v>
      </c>
      <c r="F239" s="153">
        <f t="shared" si="37"/>
        <v>225</v>
      </c>
      <c r="G239" s="153">
        <f t="shared" si="37"/>
        <v>440</v>
      </c>
      <c r="H239" s="153">
        <f t="shared" si="37"/>
        <v>512</v>
      </c>
      <c r="I239" s="153">
        <f t="shared" si="37"/>
        <v>298</v>
      </c>
      <c r="J239" s="153">
        <f t="shared" si="37"/>
        <v>238</v>
      </c>
      <c r="K239" s="153">
        <f t="shared" si="37"/>
        <v>516</v>
      </c>
      <c r="L239" s="153">
        <f t="shared" si="37"/>
        <v>581</v>
      </c>
      <c r="M239" s="153">
        <f t="shared" si="37"/>
        <v>403</v>
      </c>
      <c r="N239" s="153">
        <f t="shared" si="37"/>
        <v>353</v>
      </c>
      <c r="O239" s="153">
        <f t="shared" si="37"/>
        <v>508</v>
      </c>
      <c r="P239" s="147">
        <f t="shared" si="37"/>
        <v>602</v>
      </c>
      <c r="Q239" s="147">
        <f t="shared" si="37"/>
        <v>400</v>
      </c>
      <c r="R239" s="147">
        <f t="shared" si="37"/>
        <v>316</v>
      </c>
      <c r="S239" s="147">
        <f t="shared" si="37"/>
        <v>570</v>
      </c>
      <c r="T239" s="147">
        <f t="shared" si="37"/>
        <v>651</v>
      </c>
      <c r="U239" s="147">
        <f t="shared" si="37"/>
        <v>339</v>
      </c>
      <c r="V239" s="147">
        <f t="shared" si="37"/>
        <v>302</v>
      </c>
      <c r="W239" s="147">
        <f t="shared" si="37"/>
        <v>541</v>
      </c>
      <c r="X239" s="240">
        <f t="shared" ref="X239:AH239" si="38">SUM(X233:X238)</f>
        <v>649</v>
      </c>
      <c r="Y239" s="240">
        <f t="shared" si="38"/>
        <v>348</v>
      </c>
      <c r="Z239" s="240">
        <f t="shared" si="38"/>
        <v>297</v>
      </c>
      <c r="AA239" s="240">
        <f t="shared" si="38"/>
        <v>508</v>
      </c>
      <c r="AB239" s="240">
        <f t="shared" si="38"/>
        <v>654</v>
      </c>
      <c r="AC239" s="240">
        <f t="shared" si="38"/>
        <v>284</v>
      </c>
      <c r="AD239" s="240">
        <f t="shared" si="38"/>
        <v>223</v>
      </c>
      <c r="AE239" s="240">
        <f t="shared" si="38"/>
        <v>591</v>
      </c>
      <c r="AF239" s="240">
        <f t="shared" si="38"/>
        <v>650</v>
      </c>
      <c r="AG239" s="240">
        <f t="shared" si="38"/>
        <v>298</v>
      </c>
      <c r="AH239" s="240">
        <f t="shared" si="38"/>
        <v>166</v>
      </c>
      <c r="AI239" s="240">
        <f>SUM(AI233:AI238)</f>
        <v>493</v>
      </c>
      <c r="AJ239" s="91"/>
      <c r="AK239" s="91"/>
      <c r="AL239" s="91"/>
      <c r="AM239" s="91"/>
      <c r="AN239" s="91"/>
      <c r="AO239" s="91"/>
      <c r="AP239" s="91"/>
      <c r="AQ239" s="91"/>
      <c r="AR239" s="91"/>
      <c r="AS239" s="91"/>
      <c r="AT239" s="91"/>
      <c r="AU239" s="91"/>
      <c r="AV239" s="91"/>
      <c r="AW239" s="91"/>
      <c r="AX239" s="91"/>
      <c r="AY239" s="91"/>
      <c r="AZ239" s="91"/>
      <c r="BA239" s="91"/>
      <c r="BB239" s="91"/>
      <c r="BC239" s="91"/>
      <c r="BD239" s="91"/>
      <c r="BE239" s="91"/>
      <c r="BF239" s="91"/>
      <c r="BG239" s="91"/>
      <c r="BH239" s="91"/>
      <c r="BI239" s="91"/>
      <c r="BJ239" s="91"/>
      <c r="BK239" s="91"/>
      <c r="BL239" s="91"/>
      <c r="BM239" s="91"/>
      <c r="BN239" s="91"/>
      <c r="BO239" s="91"/>
      <c r="BP239" s="91"/>
      <c r="BQ239" s="91"/>
      <c r="BR239" s="91"/>
      <c r="BS239" s="91"/>
      <c r="BT239" s="91"/>
      <c r="BU239" s="91"/>
      <c r="BV239" s="91"/>
      <c r="BW239" s="91"/>
      <c r="BX239" s="91"/>
      <c r="BY239" s="91"/>
      <c r="BZ239" s="91"/>
      <c r="CA239" s="91"/>
      <c r="CB239" s="91"/>
      <c r="CC239" s="91"/>
      <c r="CD239" s="91"/>
      <c r="CE239" s="91"/>
      <c r="CF239" s="91"/>
      <c r="CG239" s="91"/>
      <c r="CH239" s="91"/>
      <c r="CI239" s="91"/>
      <c r="CJ239" s="91"/>
      <c r="CK239" s="91"/>
      <c r="CL239" s="91"/>
      <c r="CM239" s="91"/>
      <c r="CN239" s="91"/>
      <c r="CO239" s="91"/>
      <c r="CP239" s="91"/>
      <c r="CQ239" s="91"/>
      <c r="CR239" s="91"/>
      <c r="CS239" s="91"/>
      <c r="CT239" s="91"/>
      <c r="CU239" s="91"/>
      <c r="CV239" s="91"/>
      <c r="CW239" s="91"/>
      <c r="CX239" s="91"/>
      <c r="CY239" s="91"/>
      <c r="CZ239" s="91"/>
      <c r="DA239" s="91"/>
      <c r="DB239" s="91"/>
      <c r="DC239" s="91"/>
      <c r="DD239" s="91"/>
      <c r="DE239" s="91"/>
      <c r="DF239" s="91"/>
    </row>
    <row r="240" spans="1:110" s="44" customFormat="1" ht="10.5" customHeight="1">
      <c r="A240" s="198"/>
      <c r="B240" s="195"/>
      <c r="C240" s="195"/>
      <c r="D240" s="196"/>
      <c r="E240" s="196"/>
      <c r="F240" s="196"/>
      <c r="G240" s="196"/>
      <c r="H240" s="196"/>
      <c r="I240" s="196"/>
      <c r="J240" s="196"/>
      <c r="K240" s="196"/>
      <c r="L240" s="196"/>
      <c r="M240" s="175"/>
      <c r="N240" s="175"/>
      <c r="O240" s="175"/>
      <c r="U240" s="46"/>
      <c r="X240" s="91"/>
      <c r="Y240" s="91"/>
      <c r="Z240" s="91"/>
      <c r="AA240" s="91"/>
      <c r="AB240" s="91"/>
      <c r="AC240" s="91"/>
      <c r="AD240" s="91"/>
      <c r="AE240" s="91"/>
      <c r="AF240" s="91"/>
      <c r="AG240" s="91"/>
      <c r="AH240" s="91"/>
      <c r="AI240" s="91"/>
      <c r="AJ240" s="91"/>
      <c r="AK240" s="91"/>
      <c r="AL240" s="91"/>
      <c r="AM240" s="91"/>
      <c r="AN240" s="91"/>
      <c r="AO240" s="91"/>
      <c r="AP240" s="91"/>
      <c r="AQ240" s="91"/>
      <c r="AR240" s="91"/>
      <c r="AS240" s="91"/>
      <c r="AT240" s="91"/>
      <c r="AU240" s="91"/>
      <c r="AV240" s="91"/>
      <c r="AW240" s="91"/>
      <c r="AX240" s="91"/>
      <c r="AY240" s="91"/>
      <c r="AZ240" s="91"/>
      <c r="BA240" s="91"/>
      <c r="BB240" s="91"/>
      <c r="BC240" s="91"/>
      <c r="BD240" s="91"/>
      <c r="BE240" s="91"/>
      <c r="BF240" s="91"/>
      <c r="BG240" s="91"/>
      <c r="BH240" s="91"/>
      <c r="BI240" s="91"/>
      <c r="BJ240" s="91"/>
      <c r="BK240" s="91"/>
      <c r="BL240" s="91"/>
      <c r="BM240" s="91"/>
      <c r="BN240" s="91"/>
      <c r="BO240" s="91"/>
      <c r="BP240" s="91"/>
      <c r="BQ240" s="91"/>
      <c r="BR240" s="91"/>
      <c r="BS240" s="91"/>
      <c r="BT240" s="91"/>
      <c r="BU240" s="91"/>
      <c r="BV240" s="91"/>
      <c r="BW240" s="91"/>
      <c r="BX240" s="91"/>
      <c r="BY240" s="91"/>
      <c r="BZ240" s="91"/>
      <c r="CA240" s="91"/>
      <c r="CB240" s="91"/>
      <c r="CC240" s="91"/>
      <c r="CD240" s="91"/>
      <c r="CE240" s="91"/>
      <c r="CF240" s="91"/>
      <c r="CG240" s="91"/>
      <c r="CH240" s="91"/>
      <c r="CI240" s="91"/>
      <c r="CJ240" s="91"/>
      <c r="CK240" s="91"/>
      <c r="CL240" s="91"/>
      <c r="CM240" s="91"/>
      <c r="CN240" s="91"/>
      <c r="CO240" s="91"/>
      <c r="CP240" s="91"/>
      <c r="CQ240" s="91"/>
      <c r="CR240" s="91"/>
      <c r="CS240" s="91"/>
      <c r="CT240" s="91"/>
      <c r="CU240" s="91"/>
      <c r="CV240" s="91"/>
      <c r="CW240" s="91"/>
      <c r="CX240" s="91"/>
      <c r="CY240" s="91"/>
      <c r="CZ240" s="91"/>
      <c r="DA240" s="91"/>
      <c r="DB240" s="91"/>
      <c r="DC240" s="91"/>
      <c r="DD240" s="91"/>
      <c r="DE240" s="91"/>
      <c r="DF240" s="91"/>
    </row>
    <row r="241" spans="1:245" s="44" customFormat="1" ht="18" customHeight="1">
      <c r="A241" s="198"/>
      <c r="B241" s="195"/>
      <c r="C241" s="195"/>
      <c r="D241" s="196"/>
      <c r="E241" s="196"/>
      <c r="F241" s="196"/>
      <c r="G241" s="196"/>
      <c r="H241" s="196"/>
      <c r="I241" s="196"/>
      <c r="J241" s="196"/>
      <c r="K241" s="196"/>
      <c r="L241" s="196"/>
      <c r="M241" s="175"/>
      <c r="N241" s="175"/>
      <c r="O241" s="175"/>
      <c r="U241" s="46"/>
      <c r="X241" s="91"/>
      <c r="Y241" s="91"/>
      <c r="Z241" s="91"/>
      <c r="AA241" s="91"/>
      <c r="AB241" s="91"/>
      <c r="AC241" s="91"/>
      <c r="AD241" s="91"/>
      <c r="AE241" s="91"/>
      <c r="AF241" s="91"/>
      <c r="AG241" s="91"/>
      <c r="AH241" s="91"/>
      <c r="AI241" s="91"/>
      <c r="AJ241" s="91"/>
      <c r="AK241" s="91"/>
      <c r="AL241" s="91"/>
      <c r="AM241" s="91"/>
      <c r="AN241" s="91"/>
      <c r="AO241" s="91"/>
      <c r="AP241" s="91"/>
      <c r="AQ241" s="91"/>
      <c r="AR241" s="91"/>
      <c r="AS241" s="91"/>
      <c r="AT241" s="91"/>
      <c r="AU241" s="91"/>
      <c r="AV241" s="91"/>
      <c r="AW241" s="91"/>
      <c r="AX241" s="91"/>
      <c r="AY241" s="91"/>
      <c r="AZ241" s="91"/>
      <c r="BA241" s="91"/>
      <c r="BB241" s="91"/>
      <c r="BC241" s="91"/>
      <c r="BD241" s="91"/>
      <c r="BE241" s="91"/>
      <c r="BF241" s="91"/>
      <c r="BG241" s="91"/>
      <c r="BH241" s="91"/>
      <c r="BI241" s="91"/>
      <c r="BJ241" s="91"/>
      <c r="BK241" s="91"/>
      <c r="BL241" s="91"/>
      <c r="BM241" s="91"/>
      <c r="BN241" s="91"/>
      <c r="BO241" s="91"/>
      <c r="BP241" s="91"/>
      <c r="BQ241" s="91"/>
      <c r="BR241" s="91"/>
      <c r="BS241" s="91"/>
      <c r="BT241" s="91"/>
      <c r="BU241" s="91"/>
      <c r="BV241" s="91"/>
      <c r="BW241" s="91"/>
      <c r="BX241" s="91"/>
      <c r="BY241" s="91"/>
      <c r="BZ241" s="91"/>
      <c r="CA241" s="91"/>
      <c r="CB241" s="91"/>
      <c r="CC241" s="91"/>
      <c r="CD241" s="91"/>
      <c r="CE241" s="91"/>
      <c r="CF241" s="91"/>
      <c r="CG241" s="91"/>
      <c r="CH241" s="91"/>
      <c r="CI241" s="91"/>
      <c r="CJ241" s="91"/>
      <c r="CK241" s="91"/>
      <c r="CL241" s="91"/>
      <c r="CM241" s="91"/>
      <c r="CN241" s="91"/>
      <c r="CO241" s="91"/>
      <c r="CP241" s="91"/>
      <c r="CQ241" s="91"/>
      <c r="CR241" s="91"/>
      <c r="CS241" s="91"/>
      <c r="CT241" s="91"/>
      <c r="CU241" s="91"/>
      <c r="CV241" s="91"/>
      <c r="CW241" s="91"/>
      <c r="CX241" s="91"/>
      <c r="CY241" s="91"/>
      <c r="CZ241" s="91"/>
      <c r="DA241" s="91"/>
      <c r="DB241" s="91"/>
      <c r="DC241" s="91"/>
      <c r="DD241" s="91"/>
      <c r="DE241" s="91"/>
      <c r="DF241" s="91"/>
    </row>
    <row r="242" spans="1:245" s="44" customFormat="1" ht="18" customHeight="1">
      <c r="A242" s="198"/>
      <c r="B242" s="195"/>
      <c r="C242" s="195"/>
      <c r="D242" s="196"/>
      <c r="E242" s="196"/>
      <c r="F242" s="196"/>
      <c r="G242" s="196"/>
      <c r="H242" s="196"/>
      <c r="I242" s="196"/>
      <c r="J242" s="196"/>
      <c r="K242" s="196"/>
      <c r="L242" s="196"/>
      <c r="M242" s="175"/>
      <c r="N242" s="175"/>
      <c r="O242" s="175"/>
      <c r="U242" s="46"/>
      <c r="X242" s="91"/>
      <c r="Y242" s="91"/>
      <c r="Z242" s="91"/>
      <c r="AA242" s="91"/>
      <c r="AB242" s="91"/>
      <c r="AC242" s="91"/>
      <c r="AD242" s="91"/>
      <c r="AE242" s="91"/>
      <c r="AF242" s="91"/>
      <c r="AG242" s="91"/>
      <c r="AH242" s="91"/>
      <c r="AI242" s="91"/>
      <c r="AJ242" s="91"/>
      <c r="AK242" s="91"/>
      <c r="AL242" s="91"/>
      <c r="AM242" s="91"/>
      <c r="AN242" s="91"/>
      <c r="AO242" s="91"/>
      <c r="AP242" s="91"/>
      <c r="AQ242" s="91"/>
      <c r="AR242" s="91"/>
      <c r="AS242" s="91"/>
      <c r="AT242" s="91"/>
      <c r="AU242" s="91"/>
      <c r="AV242" s="91"/>
      <c r="AW242" s="91"/>
      <c r="AX242" s="91"/>
      <c r="AY242" s="91"/>
      <c r="AZ242" s="91"/>
      <c r="BA242" s="91"/>
      <c r="BB242" s="91"/>
      <c r="BC242" s="91"/>
      <c r="BD242" s="91"/>
      <c r="BE242" s="91"/>
      <c r="BF242" s="91"/>
      <c r="BG242" s="91"/>
      <c r="BH242" s="91"/>
      <c r="BI242" s="91"/>
      <c r="BJ242" s="91"/>
      <c r="BK242" s="91"/>
      <c r="BL242" s="91"/>
      <c r="BM242" s="91"/>
      <c r="BN242" s="91"/>
      <c r="BO242" s="91"/>
      <c r="BP242" s="91"/>
      <c r="BQ242" s="91"/>
      <c r="BR242" s="91"/>
      <c r="BS242" s="91"/>
      <c r="BT242" s="91"/>
      <c r="BU242" s="91"/>
      <c r="BV242" s="91"/>
      <c r="BW242" s="91"/>
      <c r="BX242" s="91"/>
      <c r="BY242" s="91"/>
      <c r="BZ242" s="91"/>
      <c r="CA242" s="91"/>
      <c r="CB242" s="91"/>
      <c r="CC242" s="91"/>
      <c r="CD242" s="91"/>
      <c r="CE242" s="91"/>
      <c r="CF242" s="91"/>
      <c r="CG242" s="91"/>
      <c r="CH242" s="91"/>
      <c r="CI242" s="91"/>
      <c r="CJ242" s="91"/>
      <c r="CK242" s="91"/>
      <c r="CL242" s="91"/>
      <c r="CM242" s="91"/>
      <c r="CN242" s="91"/>
      <c r="CO242" s="91"/>
      <c r="CP242" s="91"/>
      <c r="CQ242" s="91"/>
      <c r="CR242" s="91"/>
      <c r="CS242" s="91"/>
      <c r="CT242" s="91"/>
      <c r="CU242" s="91"/>
      <c r="CV242" s="91"/>
      <c r="CW242" s="91"/>
      <c r="CX242" s="91"/>
      <c r="CY242" s="91"/>
      <c r="CZ242" s="91"/>
      <c r="DA242" s="91"/>
      <c r="DB242" s="91"/>
      <c r="DC242" s="91"/>
      <c r="DD242" s="91"/>
      <c r="DE242" s="91"/>
      <c r="DF242" s="91"/>
    </row>
    <row r="243" spans="1:245" s="42" customFormat="1" ht="20.25" customHeight="1">
      <c r="A243" s="39" t="s">
        <v>210</v>
      </c>
      <c r="D243" s="8"/>
      <c r="E243" s="8"/>
      <c r="F243" s="8"/>
      <c r="G243" s="8"/>
      <c r="H243" s="8"/>
      <c r="I243" s="8"/>
      <c r="J243" s="8"/>
      <c r="K243" s="8"/>
      <c r="L243" s="8"/>
      <c r="M243" s="8"/>
      <c r="N243" s="8"/>
      <c r="O243" s="8"/>
      <c r="U243" s="148"/>
      <c r="X243" s="94"/>
      <c r="Y243" s="94"/>
      <c r="Z243" s="94"/>
      <c r="AA243" s="94"/>
      <c r="AB243" s="94"/>
      <c r="AC243" s="94"/>
      <c r="AD243" s="94"/>
      <c r="AE243" s="94"/>
      <c r="AF243" s="94"/>
      <c r="AG243" s="94"/>
      <c r="AH243" s="94"/>
      <c r="AI243" s="94"/>
      <c r="AJ243" s="94"/>
      <c r="AK243" s="94"/>
      <c r="AL243" s="94"/>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row>
    <row r="244" spans="1:245" ht="37.5" customHeight="1" thickBot="1">
      <c r="A244" s="3" t="s">
        <v>3</v>
      </c>
      <c r="B244" s="99"/>
      <c r="C244" s="100"/>
      <c r="D244" s="4" t="s">
        <v>377</v>
      </c>
      <c r="E244" s="4" t="s">
        <v>378</v>
      </c>
      <c r="F244" s="4" t="s">
        <v>379</v>
      </c>
      <c r="G244" s="4" t="s">
        <v>380</v>
      </c>
      <c r="H244" s="4" t="s">
        <v>381</v>
      </c>
      <c r="I244" s="4" t="s">
        <v>382</v>
      </c>
      <c r="J244" s="4" t="s">
        <v>383</v>
      </c>
      <c r="K244" s="4" t="s">
        <v>384</v>
      </c>
      <c r="L244" s="4" t="s">
        <v>385</v>
      </c>
      <c r="M244" s="4" t="s">
        <v>386</v>
      </c>
      <c r="N244" s="4" t="s">
        <v>387</v>
      </c>
      <c r="O244" s="4" t="s">
        <v>388</v>
      </c>
      <c r="P244" s="101" t="s">
        <v>389</v>
      </c>
      <c r="Q244" s="101" t="s">
        <v>390</v>
      </c>
      <c r="R244" s="101" t="s">
        <v>391</v>
      </c>
      <c r="S244" s="101" t="s">
        <v>392</v>
      </c>
      <c r="T244" s="101" t="s">
        <v>393</v>
      </c>
      <c r="U244" s="101" t="s">
        <v>394</v>
      </c>
      <c r="V244" s="101" t="s">
        <v>395</v>
      </c>
      <c r="W244" s="101" t="s">
        <v>396</v>
      </c>
      <c r="X244" s="324" t="s">
        <v>397</v>
      </c>
      <c r="Y244" s="324" t="s">
        <v>398</v>
      </c>
      <c r="Z244" s="324" t="s">
        <v>399</v>
      </c>
      <c r="AA244" s="324" t="s">
        <v>400</v>
      </c>
      <c r="AB244" s="324" t="s">
        <v>1009</v>
      </c>
      <c r="AC244" s="324" t="s">
        <v>1010</v>
      </c>
      <c r="AD244" s="324" t="s">
        <v>1011</v>
      </c>
      <c r="AE244" s="324" t="s">
        <v>1012</v>
      </c>
      <c r="AF244" s="324" t="s">
        <v>405</v>
      </c>
      <c r="AG244" s="324" t="s">
        <v>406</v>
      </c>
      <c r="AH244" s="324" t="s">
        <v>407</v>
      </c>
      <c r="AI244" s="324" t="s">
        <v>408</v>
      </c>
    </row>
    <row r="245" spans="1:245" s="47" customFormat="1" ht="18" customHeight="1">
      <c r="A245" s="40" t="s">
        <v>1077</v>
      </c>
      <c r="B245" s="199"/>
      <c r="D245" s="200">
        <v>284</v>
      </c>
      <c r="E245" s="200">
        <v>222</v>
      </c>
      <c r="F245" s="200">
        <v>184</v>
      </c>
      <c r="G245" s="200">
        <v>290</v>
      </c>
      <c r="H245" s="200">
        <v>300</v>
      </c>
      <c r="I245" s="2">
        <v>243</v>
      </c>
      <c r="J245" s="2">
        <v>221</v>
      </c>
      <c r="K245" s="200">
        <v>351</v>
      </c>
      <c r="L245" s="2">
        <v>431</v>
      </c>
      <c r="M245" s="153">
        <v>260</v>
      </c>
      <c r="N245" s="153">
        <v>438</v>
      </c>
      <c r="O245" s="153">
        <v>470</v>
      </c>
      <c r="P245" s="200">
        <v>432</v>
      </c>
      <c r="Q245" s="200">
        <v>307</v>
      </c>
      <c r="R245" s="200">
        <v>297</v>
      </c>
      <c r="S245" s="200">
        <v>327</v>
      </c>
      <c r="T245" s="200">
        <v>467</v>
      </c>
      <c r="U245" s="200">
        <v>280</v>
      </c>
      <c r="V245" s="200">
        <v>256</v>
      </c>
      <c r="W245" s="147">
        <v>129</v>
      </c>
      <c r="X245" s="240">
        <v>489</v>
      </c>
      <c r="Y245" s="240">
        <v>271</v>
      </c>
      <c r="Z245" s="240">
        <v>273</v>
      </c>
      <c r="AA245" s="240">
        <v>443</v>
      </c>
      <c r="AB245" s="240">
        <v>368</v>
      </c>
      <c r="AC245" s="240">
        <v>214</v>
      </c>
      <c r="AD245" s="240">
        <v>205</v>
      </c>
      <c r="AE245" s="240">
        <v>388</v>
      </c>
      <c r="AF245" s="240">
        <v>263</v>
      </c>
      <c r="AG245" s="240">
        <v>337</v>
      </c>
      <c r="AH245" s="240">
        <v>43</v>
      </c>
      <c r="AI245" s="240">
        <v>278</v>
      </c>
      <c r="AJ245" s="95"/>
      <c r="AK245" s="95"/>
      <c r="AL245" s="95"/>
      <c r="AM245" s="95"/>
      <c r="AN245" s="95"/>
      <c r="AO245" s="95"/>
      <c r="AP245" s="95"/>
      <c r="AQ245" s="95"/>
      <c r="AR245" s="95"/>
      <c r="AS245" s="95"/>
      <c r="AT245" s="95"/>
      <c r="AU245" s="95"/>
      <c r="AV245" s="95"/>
      <c r="AW245" s="95"/>
      <c r="AX245" s="95"/>
      <c r="AY245" s="95"/>
      <c r="AZ245" s="95"/>
      <c r="BA245" s="95"/>
      <c r="BB245" s="95"/>
      <c r="BC245" s="95"/>
      <c r="BD245" s="95"/>
      <c r="BE245" s="95"/>
      <c r="BF245" s="95"/>
      <c r="BG245" s="95"/>
      <c r="BH245" s="95"/>
      <c r="BI245" s="95"/>
      <c r="BJ245" s="95"/>
      <c r="BK245" s="95"/>
      <c r="BL245" s="95"/>
      <c r="BM245" s="95"/>
      <c r="BN245" s="95"/>
      <c r="BO245" s="95"/>
      <c r="BP245" s="95"/>
      <c r="BQ245" s="95"/>
      <c r="BR245" s="95"/>
      <c r="BS245" s="95"/>
      <c r="BT245" s="95"/>
      <c r="BU245" s="95"/>
      <c r="BV245" s="95"/>
      <c r="BW245" s="95"/>
      <c r="BX245" s="95"/>
      <c r="BY245" s="95"/>
      <c r="BZ245" s="95"/>
      <c r="CA245" s="95"/>
      <c r="CB245" s="95"/>
      <c r="CC245" s="95"/>
      <c r="CD245" s="95"/>
      <c r="CE245" s="95"/>
      <c r="CF245" s="95"/>
      <c r="CG245" s="95"/>
      <c r="CH245" s="95"/>
      <c r="CI245" s="95"/>
      <c r="CJ245" s="95"/>
      <c r="CK245" s="95"/>
      <c r="CL245" s="95"/>
      <c r="CM245" s="95"/>
      <c r="CN245" s="95"/>
      <c r="CO245" s="95"/>
      <c r="CP245" s="95"/>
      <c r="CQ245" s="95"/>
      <c r="CR245" s="95"/>
      <c r="CS245" s="95"/>
      <c r="CT245" s="95"/>
      <c r="CU245" s="95"/>
      <c r="CV245" s="95"/>
      <c r="CW245" s="95"/>
      <c r="CX245" s="95"/>
      <c r="CY245" s="95"/>
      <c r="CZ245" s="95"/>
      <c r="DA245" s="95"/>
      <c r="DB245" s="95"/>
      <c r="DC245" s="95"/>
      <c r="DD245" s="95"/>
      <c r="DE245" s="95"/>
      <c r="DF245" s="95"/>
    </row>
    <row r="246" spans="1:245" s="47" customFormat="1" ht="18" customHeight="1">
      <c r="A246" s="40" t="s">
        <v>1078</v>
      </c>
      <c r="B246" s="199"/>
      <c r="D246" s="153">
        <v>119</v>
      </c>
      <c r="E246" s="153">
        <v>41</v>
      </c>
      <c r="F246" s="153">
        <v>-15</v>
      </c>
      <c r="G246" s="153">
        <v>119</v>
      </c>
      <c r="H246" s="153">
        <v>142</v>
      </c>
      <c r="I246" s="2">
        <v>33</v>
      </c>
      <c r="J246" s="2">
        <v>-2</v>
      </c>
      <c r="K246" s="153">
        <v>121</v>
      </c>
      <c r="L246" s="2">
        <v>130</v>
      </c>
      <c r="M246" s="153">
        <v>37</v>
      </c>
      <c r="N246" s="153">
        <v>-15</v>
      </c>
      <c r="O246" s="153">
        <v>155</v>
      </c>
      <c r="P246" s="153">
        <v>115</v>
      </c>
      <c r="Q246" s="153">
        <v>39</v>
      </c>
      <c r="R246" s="153">
        <v>-11</v>
      </c>
      <c r="S246" s="153">
        <v>109</v>
      </c>
      <c r="T246" s="153">
        <v>159</v>
      </c>
      <c r="U246" s="153">
        <v>35</v>
      </c>
      <c r="V246" s="153">
        <v>-15</v>
      </c>
      <c r="W246" s="147">
        <v>124</v>
      </c>
      <c r="X246" s="240">
        <v>265</v>
      </c>
      <c r="Y246" s="240">
        <v>25</v>
      </c>
      <c r="Z246" s="240">
        <v>-10</v>
      </c>
      <c r="AA246" s="240">
        <v>100</v>
      </c>
      <c r="AB246" s="240">
        <v>214</v>
      </c>
      <c r="AC246" s="240">
        <v>21</v>
      </c>
      <c r="AD246" s="240">
        <v>-10</v>
      </c>
      <c r="AE246" s="240">
        <v>119</v>
      </c>
      <c r="AF246" s="240">
        <v>175</v>
      </c>
      <c r="AG246" s="240">
        <v>8</v>
      </c>
      <c r="AH246" s="240">
        <v>-3</v>
      </c>
      <c r="AI246" s="240">
        <v>108</v>
      </c>
      <c r="AJ246" s="95"/>
      <c r="AK246" s="95"/>
      <c r="AL246" s="95"/>
      <c r="AM246" s="95"/>
      <c r="AN246" s="95"/>
      <c r="AO246" s="95"/>
      <c r="AP246" s="95"/>
      <c r="AQ246" s="95"/>
      <c r="AR246" s="95"/>
      <c r="AS246" s="95"/>
      <c r="AT246" s="95"/>
      <c r="AU246" s="95"/>
      <c r="AV246" s="95"/>
      <c r="AW246" s="95"/>
      <c r="AX246" s="95"/>
      <c r="AY246" s="95"/>
      <c r="AZ246" s="95"/>
      <c r="BA246" s="95"/>
      <c r="BB246" s="95"/>
      <c r="BC246" s="95"/>
      <c r="BD246" s="95"/>
      <c r="BE246" s="95"/>
      <c r="BF246" s="95"/>
      <c r="BG246" s="95"/>
      <c r="BH246" s="95"/>
      <c r="BI246" s="95"/>
      <c r="BJ246" s="95"/>
      <c r="BK246" s="95"/>
      <c r="BL246" s="95"/>
      <c r="BM246" s="95"/>
      <c r="BN246" s="95"/>
      <c r="BO246" s="95"/>
      <c r="BP246" s="95"/>
      <c r="BQ246" s="95"/>
      <c r="BR246" s="95"/>
      <c r="BS246" s="95"/>
      <c r="BT246" s="95"/>
      <c r="BU246" s="95"/>
      <c r="BV246" s="95"/>
      <c r="BW246" s="95"/>
      <c r="BX246" s="95"/>
      <c r="BY246" s="95"/>
      <c r="BZ246" s="95"/>
      <c r="CA246" s="95"/>
      <c r="CB246" s="95"/>
      <c r="CC246" s="95"/>
      <c r="CD246" s="95"/>
      <c r="CE246" s="95"/>
      <c r="CF246" s="95"/>
      <c r="CG246" s="95"/>
      <c r="CH246" s="95"/>
      <c r="CI246" s="95"/>
      <c r="CJ246" s="95"/>
      <c r="CK246" s="95"/>
      <c r="CL246" s="95"/>
      <c r="CM246" s="95"/>
      <c r="CN246" s="95"/>
      <c r="CO246" s="95"/>
      <c r="CP246" s="95"/>
      <c r="CQ246" s="95"/>
      <c r="CR246" s="95"/>
      <c r="CS246" s="95"/>
      <c r="CT246" s="95"/>
      <c r="CU246" s="95"/>
      <c r="CV246" s="95"/>
      <c r="CW246" s="95"/>
      <c r="CX246" s="95"/>
      <c r="CY246" s="95"/>
      <c r="CZ246" s="95"/>
      <c r="DA246" s="95"/>
      <c r="DB246" s="95"/>
      <c r="DC246" s="95"/>
      <c r="DD246" s="95"/>
      <c r="DE246" s="95"/>
      <c r="DF246" s="95"/>
    </row>
    <row r="247" spans="1:245" s="47" customFormat="1" ht="18" customHeight="1">
      <c r="A247" s="40" t="s">
        <v>221</v>
      </c>
      <c r="B247" s="199"/>
      <c r="D247" s="182" t="s">
        <v>68</v>
      </c>
      <c r="E247" s="182" t="s">
        <v>68</v>
      </c>
      <c r="F247" s="182" t="s">
        <v>68</v>
      </c>
      <c r="G247" s="182" t="s">
        <v>68</v>
      </c>
      <c r="H247" s="201" t="s">
        <v>68</v>
      </c>
      <c r="I247" s="201" t="s">
        <v>68</v>
      </c>
      <c r="J247" s="201">
        <v>232</v>
      </c>
      <c r="K247" s="201">
        <v>12</v>
      </c>
      <c r="L247" s="7" t="s">
        <v>68</v>
      </c>
      <c r="M247" s="153">
        <v>-33</v>
      </c>
      <c r="N247" s="153">
        <v>-39</v>
      </c>
      <c r="O247" s="153">
        <v>-19</v>
      </c>
      <c r="P247" s="153">
        <v>6</v>
      </c>
      <c r="Q247" s="153">
        <v>-15</v>
      </c>
      <c r="R247" s="153">
        <v>-19</v>
      </c>
      <c r="S247" s="153">
        <v>8</v>
      </c>
      <c r="T247" s="153">
        <v>32</v>
      </c>
      <c r="U247" s="153">
        <v>-9</v>
      </c>
      <c r="V247" s="153">
        <v>14</v>
      </c>
      <c r="W247" s="147">
        <v>16</v>
      </c>
      <c r="X247" s="240">
        <v>34</v>
      </c>
      <c r="Y247" s="240">
        <v>21</v>
      </c>
      <c r="Z247" s="240">
        <v>-16</v>
      </c>
      <c r="AA247" s="240">
        <v>35</v>
      </c>
      <c r="AB247" s="240">
        <v>48</v>
      </c>
      <c r="AC247" s="240">
        <v>15</v>
      </c>
      <c r="AD247" s="240">
        <v>-12</v>
      </c>
      <c r="AE247" s="240">
        <v>28</v>
      </c>
      <c r="AF247" s="240">
        <v>40</v>
      </c>
      <c r="AG247" s="240">
        <v>21</v>
      </c>
      <c r="AH247" s="240">
        <v>-15</v>
      </c>
      <c r="AI247" s="240">
        <v>110</v>
      </c>
      <c r="AJ247" s="95"/>
      <c r="AK247" s="95"/>
      <c r="AL247" s="95"/>
      <c r="AM247" s="95"/>
      <c r="AN247" s="95"/>
      <c r="AO247" s="95"/>
      <c r="AP247" s="95"/>
      <c r="AQ247" s="95"/>
      <c r="AR247" s="95"/>
      <c r="AS247" s="95"/>
      <c r="AT247" s="95"/>
      <c r="AU247" s="95"/>
      <c r="AV247" s="95"/>
      <c r="AW247" s="95"/>
      <c r="AX247" s="95"/>
      <c r="AY247" s="95"/>
      <c r="AZ247" s="95"/>
      <c r="BA247" s="95"/>
      <c r="BB247" s="95"/>
      <c r="BC247" s="95"/>
      <c r="BD247" s="95"/>
      <c r="BE247" s="95"/>
      <c r="BF247" s="95"/>
      <c r="BG247" s="95"/>
      <c r="BH247" s="95"/>
      <c r="BI247" s="95"/>
      <c r="BJ247" s="95"/>
      <c r="BK247" s="95"/>
      <c r="BL247" s="95"/>
      <c r="BM247" s="95"/>
      <c r="BN247" s="95"/>
      <c r="BO247" s="95"/>
      <c r="BP247" s="95"/>
      <c r="BQ247" s="95"/>
      <c r="BR247" s="95"/>
      <c r="BS247" s="95"/>
      <c r="BT247" s="95"/>
      <c r="BU247" s="95"/>
      <c r="BV247" s="95"/>
      <c r="BW247" s="95"/>
      <c r="BX247" s="95"/>
      <c r="BY247" s="95"/>
      <c r="BZ247" s="95"/>
      <c r="CA247" s="95"/>
      <c r="CB247" s="95"/>
      <c r="CC247" s="95"/>
      <c r="CD247" s="95"/>
      <c r="CE247" s="95"/>
      <c r="CF247" s="95"/>
      <c r="CG247" s="95"/>
      <c r="CH247" s="95"/>
      <c r="CI247" s="95"/>
      <c r="CJ247" s="95"/>
      <c r="CK247" s="95"/>
      <c r="CL247" s="95"/>
      <c r="CM247" s="95"/>
      <c r="CN247" s="95"/>
      <c r="CO247" s="95"/>
      <c r="CP247" s="95"/>
      <c r="CQ247" s="95"/>
      <c r="CR247" s="95"/>
      <c r="CS247" s="95"/>
      <c r="CT247" s="95"/>
      <c r="CU247" s="95"/>
      <c r="CV247" s="95"/>
      <c r="CW247" s="95"/>
      <c r="CX247" s="95"/>
      <c r="CY247" s="95"/>
      <c r="CZ247" s="95"/>
      <c r="DA247" s="95"/>
      <c r="DB247" s="95"/>
      <c r="DC247" s="95"/>
      <c r="DD247" s="95"/>
      <c r="DE247" s="95"/>
      <c r="DF247" s="95"/>
    </row>
    <row r="248" spans="1:245" s="47" customFormat="1" ht="18" customHeight="1">
      <c r="A248" s="40" t="s">
        <v>1071</v>
      </c>
      <c r="B248" s="199"/>
      <c r="D248" s="153">
        <v>81</v>
      </c>
      <c r="E248" s="153">
        <v>55</v>
      </c>
      <c r="F248" s="153">
        <v>42</v>
      </c>
      <c r="G248" s="153">
        <v>74</v>
      </c>
      <c r="H248" s="153">
        <v>79</v>
      </c>
      <c r="I248" s="2">
        <v>53</v>
      </c>
      <c r="J248" s="2">
        <v>50</v>
      </c>
      <c r="K248" s="153">
        <v>51</v>
      </c>
      <c r="L248" s="2">
        <v>86</v>
      </c>
      <c r="M248" s="153">
        <v>51</v>
      </c>
      <c r="N248" s="153">
        <v>50</v>
      </c>
      <c r="O248" s="153">
        <v>61</v>
      </c>
      <c r="P248" s="153">
        <v>81</v>
      </c>
      <c r="Q248" s="153">
        <v>54</v>
      </c>
      <c r="R248" s="153">
        <v>47</v>
      </c>
      <c r="S248" s="153">
        <v>81</v>
      </c>
      <c r="T248" s="153">
        <v>113</v>
      </c>
      <c r="U248" s="153">
        <v>53</v>
      </c>
      <c r="V248" s="153">
        <v>62</v>
      </c>
      <c r="W248" s="147">
        <v>93</v>
      </c>
      <c r="X248" s="240">
        <v>125</v>
      </c>
      <c r="Y248" s="240">
        <v>252</v>
      </c>
      <c r="Z248" s="240">
        <v>60</v>
      </c>
      <c r="AA248" s="240">
        <v>41</v>
      </c>
      <c r="AB248" s="240">
        <v>117</v>
      </c>
      <c r="AC248" s="240">
        <v>52</v>
      </c>
      <c r="AD248" s="240">
        <v>58</v>
      </c>
      <c r="AE248" s="240">
        <v>104</v>
      </c>
      <c r="AF248" s="240">
        <v>136</v>
      </c>
      <c r="AG248" s="240">
        <v>61</v>
      </c>
      <c r="AH248" s="240">
        <v>75</v>
      </c>
      <c r="AI248" s="240">
        <v>76</v>
      </c>
      <c r="AJ248" s="95"/>
      <c r="AK248" s="95"/>
      <c r="AL248" s="95"/>
      <c r="AM248" s="95"/>
      <c r="AN248" s="95"/>
      <c r="AO248" s="95"/>
      <c r="AP248" s="95"/>
      <c r="AQ248" s="95"/>
      <c r="AR248" s="95"/>
      <c r="AS248" s="95"/>
      <c r="AT248" s="95"/>
      <c r="AU248" s="95"/>
      <c r="AV248" s="95"/>
      <c r="AW248" s="95"/>
      <c r="AX248" s="95"/>
      <c r="AY248" s="95"/>
      <c r="AZ248" s="95"/>
      <c r="BA248" s="95"/>
      <c r="BB248" s="95"/>
      <c r="BC248" s="95"/>
      <c r="BD248" s="95"/>
      <c r="BE248" s="95"/>
      <c r="BF248" s="95"/>
      <c r="BG248" s="95"/>
      <c r="BH248" s="95"/>
      <c r="BI248" s="95"/>
      <c r="BJ248" s="95"/>
      <c r="BK248" s="95"/>
      <c r="BL248" s="95"/>
      <c r="BM248" s="95"/>
      <c r="BN248" s="95"/>
      <c r="BO248" s="95"/>
      <c r="BP248" s="95"/>
      <c r="BQ248" s="95"/>
      <c r="BR248" s="95"/>
      <c r="BS248" s="95"/>
      <c r="BT248" s="95"/>
      <c r="BU248" s="95"/>
      <c r="BV248" s="95"/>
      <c r="BW248" s="95"/>
      <c r="BX248" s="95"/>
      <c r="BY248" s="95"/>
      <c r="BZ248" s="95"/>
      <c r="CA248" s="95"/>
      <c r="CB248" s="95"/>
      <c r="CC248" s="95"/>
      <c r="CD248" s="95"/>
      <c r="CE248" s="95"/>
      <c r="CF248" s="95"/>
      <c r="CG248" s="95"/>
      <c r="CH248" s="95"/>
      <c r="CI248" s="95"/>
      <c r="CJ248" s="95"/>
      <c r="CK248" s="95"/>
      <c r="CL248" s="95"/>
      <c r="CM248" s="95"/>
      <c r="CN248" s="95"/>
      <c r="CO248" s="95"/>
      <c r="CP248" s="95"/>
      <c r="CQ248" s="95"/>
      <c r="CR248" s="95"/>
      <c r="CS248" s="95"/>
      <c r="CT248" s="95"/>
      <c r="CU248" s="95"/>
      <c r="CV248" s="95"/>
      <c r="CW248" s="95"/>
      <c r="CX248" s="95"/>
      <c r="CY248" s="95"/>
      <c r="CZ248" s="95"/>
      <c r="DA248" s="95"/>
      <c r="DB248" s="95"/>
      <c r="DC248" s="95"/>
      <c r="DD248" s="95"/>
      <c r="DE248" s="95"/>
      <c r="DF248" s="95"/>
    </row>
    <row r="249" spans="1:245" s="47" customFormat="1" ht="18" customHeight="1">
      <c r="A249" s="40" t="s">
        <v>1079</v>
      </c>
      <c r="B249" s="199"/>
      <c r="D249" s="153">
        <v>3</v>
      </c>
      <c r="E249" s="153">
        <v>3</v>
      </c>
      <c r="F249" s="153">
        <v>6</v>
      </c>
      <c r="G249" s="153">
        <v>-18</v>
      </c>
      <c r="H249" s="153">
        <v>-12</v>
      </c>
      <c r="I249" s="2">
        <v>7</v>
      </c>
      <c r="J249" s="2">
        <v>15</v>
      </c>
      <c r="K249" s="153">
        <v>2</v>
      </c>
      <c r="L249" s="2">
        <v>-20</v>
      </c>
      <c r="M249" s="153">
        <v>31</v>
      </c>
      <c r="N249" s="153">
        <v>-17</v>
      </c>
      <c r="O249" s="153">
        <v>-29</v>
      </c>
      <c r="P249" s="153">
        <v>-21</v>
      </c>
      <c r="Q249" s="153">
        <v>20</v>
      </c>
      <c r="R249" s="153">
        <v>-7</v>
      </c>
      <c r="S249" s="153">
        <v>37</v>
      </c>
      <c r="T249" s="153">
        <v>-29</v>
      </c>
      <c r="U249" s="153">
        <v>23</v>
      </c>
      <c r="V249" s="153">
        <v>12</v>
      </c>
      <c r="W249" s="147">
        <v>40</v>
      </c>
      <c r="X249" s="240">
        <v>-20</v>
      </c>
      <c r="Y249" s="240">
        <v>23</v>
      </c>
      <c r="Z249" s="240">
        <v>6</v>
      </c>
      <c r="AA249" s="240">
        <v>-6</v>
      </c>
      <c r="AB249" s="240">
        <v>11</v>
      </c>
      <c r="AC249" s="240">
        <v>11</v>
      </c>
      <c r="AD249" s="240">
        <v>11</v>
      </c>
      <c r="AE249" s="240">
        <v>6</v>
      </c>
      <c r="AF249" s="240">
        <v>5</v>
      </c>
      <c r="AG249" s="240">
        <v>26</v>
      </c>
      <c r="AH249" s="240">
        <v>14</v>
      </c>
      <c r="AI249" s="240">
        <v>11</v>
      </c>
      <c r="AJ249" s="95"/>
      <c r="AK249" s="95"/>
      <c r="AL249" s="95"/>
      <c r="AM249" s="95"/>
      <c r="AN249" s="95"/>
      <c r="AO249" s="95"/>
      <c r="AP249" s="95"/>
      <c r="AQ249" s="95"/>
      <c r="AR249" s="95"/>
      <c r="AS249" s="95"/>
      <c r="AT249" s="95"/>
      <c r="AU249" s="95"/>
      <c r="AV249" s="95"/>
      <c r="AW249" s="95"/>
      <c r="AX249" s="95"/>
      <c r="AY249" s="95"/>
      <c r="AZ249" s="95"/>
      <c r="BA249" s="95"/>
      <c r="BB249" s="95"/>
      <c r="BC249" s="95"/>
      <c r="BD249" s="95"/>
      <c r="BE249" s="95"/>
      <c r="BF249" s="95"/>
      <c r="BG249" s="95"/>
      <c r="BH249" s="95"/>
      <c r="BI249" s="95"/>
      <c r="BJ249" s="95"/>
      <c r="BK249" s="95"/>
      <c r="BL249" s="95"/>
      <c r="BM249" s="95"/>
      <c r="BN249" s="95"/>
      <c r="BO249" s="95"/>
      <c r="BP249" s="95"/>
      <c r="BQ249" s="95"/>
      <c r="BR249" s="95"/>
      <c r="BS249" s="95"/>
      <c r="BT249" s="95"/>
      <c r="BU249" s="95"/>
      <c r="BV249" s="95"/>
      <c r="BW249" s="95"/>
      <c r="BX249" s="95"/>
      <c r="BY249" s="95"/>
      <c r="BZ249" s="95"/>
      <c r="CA249" s="95"/>
      <c r="CB249" s="95"/>
      <c r="CC249" s="95"/>
      <c r="CD249" s="95"/>
      <c r="CE249" s="95"/>
      <c r="CF249" s="95"/>
      <c r="CG249" s="95"/>
      <c r="CH249" s="95"/>
      <c r="CI249" s="95"/>
      <c r="CJ249" s="95"/>
      <c r="CK249" s="95"/>
      <c r="CL249" s="95"/>
      <c r="CM249" s="95"/>
      <c r="CN249" s="95"/>
      <c r="CO249" s="95"/>
      <c r="CP249" s="95"/>
      <c r="CQ249" s="95"/>
      <c r="CR249" s="95"/>
      <c r="CS249" s="95"/>
      <c r="CT249" s="95"/>
      <c r="CU249" s="95"/>
      <c r="CV249" s="95"/>
      <c r="CW249" s="95"/>
      <c r="CX249" s="95"/>
      <c r="CY249" s="95"/>
      <c r="CZ249" s="95"/>
      <c r="DA249" s="95"/>
      <c r="DB249" s="95"/>
      <c r="DC249" s="95"/>
      <c r="DD249" s="95"/>
      <c r="DE249" s="95"/>
      <c r="DF249" s="95"/>
    </row>
    <row r="250" spans="1:245" ht="18" customHeight="1">
      <c r="A250" s="107" t="s">
        <v>77</v>
      </c>
      <c r="B250" s="107"/>
      <c r="C250" s="107"/>
      <c r="D250" s="10">
        <v>-15</v>
      </c>
      <c r="E250" s="10">
        <v>-9</v>
      </c>
      <c r="F250" s="10">
        <v>-1</v>
      </c>
      <c r="G250" s="10">
        <v>-10</v>
      </c>
      <c r="H250" s="10">
        <v>-19</v>
      </c>
      <c r="I250" s="10">
        <v>-9</v>
      </c>
      <c r="J250" s="10">
        <v>-6</v>
      </c>
      <c r="K250" s="10">
        <v>-17</v>
      </c>
      <c r="L250" s="10">
        <v>-18</v>
      </c>
      <c r="M250" s="10">
        <v>2</v>
      </c>
      <c r="N250" s="10">
        <v>-22</v>
      </c>
      <c r="O250" s="10">
        <v>-27</v>
      </c>
      <c r="P250" s="177">
        <v>-14</v>
      </c>
      <c r="Q250" s="177">
        <v>-30</v>
      </c>
      <c r="R250" s="177">
        <v>-21</v>
      </c>
      <c r="S250" s="177">
        <v>-40</v>
      </c>
      <c r="T250" s="177">
        <v>-18</v>
      </c>
      <c r="U250" s="177">
        <v>-31</v>
      </c>
      <c r="V250" s="177">
        <v>-17</v>
      </c>
      <c r="W250" s="111">
        <v>-81</v>
      </c>
      <c r="X250" s="329">
        <v>7</v>
      </c>
      <c r="Y250" s="329">
        <v>17</v>
      </c>
      <c r="Z250" s="329">
        <v>1</v>
      </c>
      <c r="AA250" s="329">
        <v>-34</v>
      </c>
      <c r="AB250" s="329">
        <v>-19</v>
      </c>
      <c r="AC250" s="242">
        <v>-27</v>
      </c>
      <c r="AD250" s="242">
        <v>-26</v>
      </c>
      <c r="AE250" s="242">
        <v>-22</v>
      </c>
      <c r="AF250" s="242">
        <v>-16</v>
      </c>
      <c r="AG250" s="242">
        <v>-15</v>
      </c>
      <c r="AH250" s="242">
        <v>-17</v>
      </c>
      <c r="AI250" s="242">
        <v>-9</v>
      </c>
    </row>
    <row r="251" spans="1:245" s="44" customFormat="1" ht="26.1" customHeight="1" thickBot="1">
      <c r="A251" s="116" t="s">
        <v>223</v>
      </c>
      <c r="B251" s="202"/>
      <c r="C251" s="202"/>
      <c r="D251" s="17">
        <f t="shared" ref="D251:W251" si="39">SUM(D245:D250)</f>
        <v>472</v>
      </c>
      <c r="E251" s="17">
        <f t="shared" si="39"/>
        <v>312</v>
      </c>
      <c r="F251" s="17">
        <f t="shared" si="39"/>
        <v>216</v>
      </c>
      <c r="G251" s="17">
        <f t="shared" si="39"/>
        <v>455</v>
      </c>
      <c r="H251" s="17">
        <f t="shared" si="39"/>
        <v>490</v>
      </c>
      <c r="I251" s="17">
        <f t="shared" si="39"/>
        <v>327</v>
      </c>
      <c r="J251" s="17">
        <f t="shared" si="39"/>
        <v>510</v>
      </c>
      <c r="K251" s="17">
        <f t="shared" si="39"/>
        <v>520</v>
      </c>
      <c r="L251" s="17">
        <f t="shared" si="39"/>
        <v>609</v>
      </c>
      <c r="M251" s="17">
        <f t="shared" si="39"/>
        <v>348</v>
      </c>
      <c r="N251" s="17">
        <f t="shared" si="39"/>
        <v>395</v>
      </c>
      <c r="O251" s="17">
        <f t="shared" si="39"/>
        <v>611</v>
      </c>
      <c r="P251" s="136">
        <f t="shared" si="39"/>
        <v>599</v>
      </c>
      <c r="Q251" s="136">
        <f t="shared" si="39"/>
        <v>375</v>
      </c>
      <c r="R251" s="136">
        <f t="shared" si="39"/>
        <v>286</v>
      </c>
      <c r="S251" s="136">
        <f t="shared" si="39"/>
        <v>522</v>
      </c>
      <c r="T251" s="136">
        <f t="shared" si="39"/>
        <v>724</v>
      </c>
      <c r="U251" s="136">
        <f t="shared" si="39"/>
        <v>351</v>
      </c>
      <c r="V251" s="136">
        <f t="shared" si="39"/>
        <v>312</v>
      </c>
      <c r="W251" s="136">
        <f t="shared" si="39"/>
        <v>321</v>
      </c>
      <c r="X251" s="332">
        <f t="shared" ref="X251:AH251" si="40">SUM(X245:X250)</f>
        <v>900</v>
      </c>
      <c r="Y251" s="332">
        <f t="shared" si="40"/>
        <v>609</v>
      </c>
      <c r="Z251" s="332">
        <f t="shared" si="40"/>
        <v>314</v>
      </c>
      <c r="AA251" s="332">
        <f t="shared" si="40"/>
        <v>579</v>
      </c>
      <c r="AB251" s="332">
        <f t="shared" si="40"/>
        <v>739</v>
      </c>
      <c r="AC251" s="332">
        <f t="shared" si="40"/>
        <v>286</v>
      </c>
      <c r="AD251" s="332">
        <f t="shared" si="40"/>
        <v>226</v>
      </c>
      <c r="AE251" s="332">
        <f t="shared" si="40"/>
        <v>623</v>
      </c>
      <c r="AF251" s="332">
        <f t="shared" si="40"/>
        <v>603</v>
      </c>
      <c r="AG251" s="332">
        <f t="shared" si="40"/>
        <v>438</v>
      </c>
      <c r="AH251" s="332">
        <f t="shared" si="40"/>
        <v>97</v>
      </c>
      <c r="AI251" s="332">
        <f>SUM(AI245:AI250)</f>
        <v>574</v>
      </c>
      <c r="AJ251" s="91"/>
      <c r="AK251" s="91"/>
      <c r="AL251" s="91"/>
      <c r="AM251" s="91"/>
      <c r="AN251" s="91"/>
      <c r="AO251" s="91"/>
      <c r="AP251" s="91"/>
      <c r="AQ251" s="91"/>
      <c r="AR251" s="91"/>
      <c r="AS251" s="91"/>
      <c r="AT251" s="91"/>
      <c r="AU251" s="91"/>
      <c r="AV251" s="91"/>
      <c r="AW251" s="91"/>
      <c r="AX251" s="91"/>
      <c r="AY251" s="91"/>
      <c r="AZ251" s="91"/>
      <c r="BA251" s="91"/>
      <c r="BB251" s="91"/>
      <c r="BC251" s="91"/>
      <c r="BD251" s="91"/>
      <c r="BE251" s="91"/>
      <c r="BF251" s="91"/>
      <c r="BG251" s="91"/>
      <c r="BH251" s="91"/>
      <c r="BI251" s="91"/>
      <c r="BJ251" s="91"/>
      <c r="BK251" s="91"/>
      <c r="BL251" s="91"/>
      <c r="BM251" s="91"/>
      <c r="BN251" s="91"/>
      <c r="BO251" s="91"/>
      <c r="BP251" s="91"/>
      <c r="BQ251" s="91"/>
      <c r="BR251" s="91"/>
      <c r="BS251" s="91"/>
      <c r="BT251" s="91"/>
      <c r="BU251" s="91"/>
      <c r="BV251" s="91"/>
      <c r="BW251" s="91"/>
      <c r="BX251" s="91"/>
      <c r="BY251" s="91"/>
      <c r="BZ251" s="91"/>
      <c r="CA251" s="91"/>
      <c r="CB251" s="91"/>
      <c r="CC251" s="91"/>
      <c r="CD251" s="91"/>
      <c r="CE251" s="91"/>
      <c r="CF251" s="91"/>
      <c r="CG251" s="91"/>
      <c r="CH251" s="91"/>
      <c r="CI251" s="91"/>
      <c r="CJ251" s="91"/>
      <c r="CK251" s="91"/>
      <c r="CL251" s="91"/>
      <c r="CM251" s="91"/>
      <c r="CN251" s="91"/>
      <c r="CO251" s="91"/>
      <c r="CP251" s="91"/>
      <c r="CQ251" s="91"/>
      <c r="CR251" s="91"/>
      <c r="CS251" s="91"/>
      <c r="CT251" s="91"/>
      <c r="CU251" s="91"/>
      <c r="CV251" s="91"/>
      <c r="CW251" s="91"/>
      <c r="CX251" s="91"/>
      <c r="CY251" s="91"/>
      <c r="CZ251" s="91"/>
      <c r="DA251" s="91"/>
      <c r="DB251" s="91"/>
      <c r="DC251" s="91"/>
      <c r="DD251" s="91"/>
      <c r="DE251" s="91"/>
      <c r="DF251" s="91"/>
    </row>
    <row r="252" spans="1:245" s="44" customFormat="1" ht="10.5" customHeight="1" thickTop="1">
      <c r="A252" s="39"/>
      <c r="D252" s="175"/>
      <c r="E252" s="175"/>
      <c r="F252" s="175"/>
      <c r="G252" s="175"/>
      <c r="H252" s="175"/>
      <c r="I252" s="175"/>
      <c r="J252" s="175"/>
      <c r="K252" s="175"/>
      <c r="L252" s="175"/>
      <c r="M252" s="175"/>
      <c r="N252" s="175"/>
      <c r="O252" s="175"/>
      <c r="U252" s="46"/>
      <c r="X252" s="91"/>
      <c r="Y252" s="91"/>
      <c r="Z252" s="91"/>
      <c r="AA252" s="91"/>
      <c r="AB252" s="91"/>
      <c r="AC252" s="91"/>
      <c r="AD252" s="91"/>
      <c r="AE252" s="91"/>
      <c r="AF252" s="91"/>
      <c r="AG252" s="91"/>
      <c r="AH252" s="91"/>
      <c r="AI252" s="91"/>
      <c r="AJ252" s="91"/>
      <c r="AK252" s="91"/>
      <c r="AL252" s="91"/>
      <c r="AM252" s="91"/>
      <c r="AN252" s="91"/>
      <c r="AO252" s="91"/>
      <c r="AP252" s="91"/>
      <c r="AQ252" s="91"/>
      <c r="AR252" s="91"/>
      <c r="AS252" s="91"/>
      <c r="AT252" s="91"/>
      <c r="AU252" s="91"/>
      <c r="AV252" s="91"/>
      <c r="AW252" s="91"/>
      <c r="AX252" s="91"/>
      <c r="AY252" s="91"/>
      <c r="AZ252" s="91"/>
      <c r="BA252" s="91"/>
      <c r="BB252" s="91"/>
      <c r="BC252" s="91"/>
      <c r="BD252" s="91"/>
      <c r="BE252" s="91"/>
      <c r="BF252" s="91"/>
      <c r="BG252" s="91"/>
      <c r="BH252" s="91"/>
      <c r="BI252" s="91"/>
      <c r="BJ252" s="91"/>
      <c r="BK252" s="91"/>
      <c r="BL252" s="91"/>
      <c r="BM252" s="91"/>
      <c r="BN252" s="91"/>
      <c r="BO252" s="91"/>
      <c r="BP252" s="91"/>
      <c r="BQ252" s="91"/>
      <c r="BR252" s="91"/>
      <c r="BS252" s="91"/>
      <c r="BT252" s="91"/>
      <c r="BU252" s="91"/>
      <c r="BV252" s="91"/>
      <c r="BW252" s="91"/>
      <c r="BX252" s="91"/>
      <c r="BY252" s="91"/>
      <c r="BZ252" s="91"/>
      <c r="CA252" s="91"/>
      <c r="CB252" s="91"/>
      <c r="CC252" s="91"/>
      <c r="CD252" s="91"/>
      <c r="CE252" s="91"/>
      <c r="CF252" s="91"/>
      <c r="CG252" s="91"/>
      <c r="CH252" s="91"/>
      <c r="CI252" s="91"/>
      <c r="CJ252" s="91"/>
      <c r="CK252" s="91"/>
      <c r="CL252" s="91"/>
      <c r="CM252" s="91"/>
      <c r="CN252" s="91"/>
      <c r="CO252" s="91"/>
      <c r="CP252" s="91"/>
      <c r="CQ252" s="91"/>
      <c r="CR252" s="91"/>
      <c r="CS252" s="91"/>
      <c r="CT252" s="91"/>
      <c r="CU252" s="91"/>
      <c r="CV252" s="91"/>
      <c r="CW252" s="91"/>
      <c r="CX252" s="91"/>
      <c r="CY252" s="91"/>
      <c r="CZ252" s="91"/>
      <c r="DA252" s="91"/>
      <c r="DB252" s="91"/>
      <c r="DC252" s="91"/>
      <c r="DD252" s="91"/>
      <c r="DE252" s="91"/>
      <c r="DF252" s="91"/>
    </row>
    <row r="253" spans="1:245">
      <c r="D253" s="2"/>
      <c r="E253" s="2"/>
      <c r="F253" s="2"/>
      <c r="G253" s="2"/>
      <c r="H253" s="2"/>
      <c r="I253" s="2"/>
      <c r="J253" s="2"/>
      <c r="K253" s="2"/>
      <c r="L253" s="2"/>
      <c r="M253" s="2"/>
      <c r="N253" s="2"/>
      <c r="O253" s="2"/>
      <c r="Y253" s="88"/>
    </row>
    <row r="254" spans="1:245">
      <c r="D254" s="2"/>
      <c r="E254" s="2"/>
      <c r="F254" s="2"/>
      <c r="G254" s="2"/>
      <c r="H254" s="2"/>
      <c r="I254" s="2"/>
      <c r="J254" s="2"/>
      <c r="K254" s="2"/>
      <c r="L254" s="2"/>
      <c r="M254" s="2"/>
      <c r="N254" s="2"/>
      <c r="O254" s="2"/>
      <c r="Y254" s="88"/>
    </row>
    <row r="255" spans="1:245" ht="20.25" customHeight="1">
      <c r="A255" s="643" t="s">
        <v>1081</v>
      </c>
      <c r="B255" s="644"/>
      <c r="C255" s="644"/>
      <c r="D255" s="644"/>
      <c r="E255" s="644"/>
      <c r="F255" s="644"/>
      <c r="G255" s="2"/>
      <c r="H255" s="2"/>
      <c r="I255" s="2"/>
      <c r="J255" s="2"/>
      <c r="K255" s="2"/>
      <c r="L255" s="2"/>
      <c r="M255" s="2"/>
      <c r="N255" s="2"/>
      <c r="O255" s="2"/>
      <c r="Y255" s="88"/>
      <c r="AS255" s="90"/>
      <c r="BA255" s="90"/>
      <c r="BI255" s="90"/>
      <c r="BQ255" s="90"/>
      <c r="BY255" s="90"/>
      <c r="CG255" s="90"/>
      <c r="CO255" s="90"/>
      <c r="CW255" s="90"/>
      <c r="DE255" s="90"/>
      <c r="DM255" s="39"/>
      <c r="DU255" s="39"/>
      <c r="EC255" s="39"/>
      <c r="EK255" s="39"/>
      <c r="ES255" s="39"/>
      <c r="FA255" s="39"/>
      <c r="FI255" s="39"/>
      <c r="FQ255" s="39"/>
      <c r="FY255" s="39"/>
      <c r="GG255" s="39"/>
      <c r="GO255" s="39"/>
      <c r="GW255" s="39"/>
      <c r="HE255" s="39"/>
      <c r="HM255" s="39"/>
      <c r="HU255" s="39"/>
      <c r="IC255" s="39"/>
      <c r="IK255" s="39"/>
    </row>
    <row r="256" spans="1:245" ht="37.5" customHeight="1" thickBot="1">
      <c r="A256" s="3" t="s">
        <v>3</v>
      </c>
      <c r="B256" s="99"/>
      <c r="C256" s="100"/>
      <c r="D256" s="15" t="s">
        <v>377</v>
      </c>
      <c r="E256" s="15" t="s">
        <v>378</v>
      </c>
      <c r="F256" s="15" t="s">
        <v>379</v>
      </c>
      <c r="G256" s="15" t="s">
        <v>380</v>
      </c>
      <c r="H256" s="15" t="s">
        <v>381</v>
      </c>
      <c r="I256" s="15" t="s">
        <v>382</v>
      </c>
      <c r="J256" s="15" t="s">
        <v>383</v>
      </c>
      <c r="K256" s="15" t="s">
        <v>384</v>
      </c>
      <c r="L256" s="15" t="s">
        <v>385</v>
      </c>
      <c r="M256" s="4" t="s">
        <v>386</v>
      </c>
      <c r="N256" s="4" t="s">
        <v>387</v>
      </c>
      <c r="O256" s="4" t="s">
        <v>388</v>
      </c>
      <c r="P256" s="101" t="s">
        <v>389</v>
      </c>
      <c r="Q256" s="101" t="s">
        <v>390</v>
      </c>
      <c r="R256" s="101" t="s">
        <v>391</v>
      </c>
      <c r="S256" s="101" t="s">
        <v>392</v>
      </c>
      <c r="T256" s="101" t="s">
        <v>393</v>
      </c>
      <c r="U256" s="101" t="s">
        <v>394</v>
      </c>
      <c r="V256" s="101" t="s">
        <v>395</v>
      </c>
      <c r="W256" s="101" t="s">
        <v>396</v>
      </c>
      <c r="X256" s="324" t="s">
        <v>397</v>
      </c>
      <c r="Y256" s="324" t="s">
        <v>398</v>
      </c>
      <c r="Z256" s="324" t="s">
        <v>399</v>
      </c>
      <c r="AA256" s="324" t="s">
        <v>400</v>
      </c>
      <c r="AB256" s="324" t="s">
        <v>401</v>
      </c>
      <c r="AC256" s="324" t="s">
        <v>402</v>
      </c>
      <c r="AD256" s="324" t="s">
        <v>403</v>
      </c>
      <c r="AE256" s="324" t="s">
        <v>404</v>
      </c>
      <c r="AF256" s="324" t="s">
        <v>405</v>
      </c>
      <c r="AG256" s="324" t="s">
        <v>406</v>
      </c>
      <c r="AH256" s="324" t="s">
        <v>407</v>
      </c>
      <c r="AI256" s="324" t="s">
        <v>408</v>
      </c>
    </row>
    <row r="257" spans="1:110" ht="18" customHeight="1">
      <c r="A257" s="40" t="s">
        <v>1077</v>
      </c>
      <c r="D257" s="2">
        <v>0</v>
      </c>
      <c r="E257" s="2">
        <v>6</v>
      </c>
      <c r="F257" s="2">
        <v>1</v>
      </c>
      <c r="G257" s="2">
        <v>22</v>
      </c>
      <c r="H257" s="204">
        <v>0</v>
      </c>
      <c r="I257" s="2">
        <v>2</v>
      </c>
      <c r="J257" s="2">
        <v>0</v>
      </c>
      <c r="K257" s="2">
        <v>0</v>
      </c>
      <c r="L257" s="2">
        <v>0</v>
      </c>
      <c r="M257" s="2">
        <v>0</v>
      </c>
      <c r="N257" s="2">
        <v>11</v>
      </c>
      <c r="O257" s="2">
        <v>7</v>
      </c>
      <c r="P257" s="40">
        <v>4</v>
      </c>
      <c r="Q257" s="40">
        <v>1</v>
      </c>
      <c r="R257" s="2">
        <v>0</v>
      </c>
      <c r="S257" s="2">
        <v>1</v>
      </c>
      <c r="T257" s="2">
        <v>0</v>
      </c>
      <c r="U257" s="2">
        <v>1</v>
      </c>
      <c r="V257" s="2">
        <v>5</v>
      </c>
      <c r="W257" s="40">
        <v>0</v>
      </c>
      <c r="X257" s="88">
        <v>0</v>
      </c>
      <c r="Y257" s="88">
        <v>2</v>
      </c>
      <c r="Z257" s="88">
        <v>0</v>
      </c>
      <c r="AA257" s="88">
        <v>0</v>
      </c>
      <c r="AB257" s="88">
        <v>47</v>
      </c>
      <c r="AC257" s="240">
        <v>0</v>
      </c>
      <c r="AD257" s="240">
        <v>0</v>
      </c>
      <c r="AE257" s="240">
        <v>10</v>
      </c>
      <c r="AF257" s="240">
        <v>4</v>
      </c>
      <c r="AG257" s="240">
        <v>0</v>
      </c>
      <c r="AH257" s="240">
        <v>14</v>
      </c>
      <c r="AI257" s="240">
        <v>7</v>
      </c>
    </row>
    <row r="258" spans="1:110" ht="16.149999999999999" customHeight="1">
      <c r="A258" s="40" t="s">
        <v>1078</v>
      </c>
      <c r="D258" s="2">
        <v>1</v>
      </c>
      <c r="E258" s="2">
        <v>4</v>
      </c>
      <c r="F258" s="2">
        <v>-1</v>
      </c>
      <c r="G258" s="2">
        <v>16</v>
      </c>
      <c r="H258" s="2">
        <v>0</v>
      </c>
      <c r="I258" s="2">
        <v>1</v>
      </c>
      <c r="J258" s="2">
        <v>0</v>
      </c>
      <c r="K258" s="2">
        <v>1</v>
      </c>
      <c r="L258" s="2">
        <v>2</v>
      </c>
      <c r="M258" s="2">
        <v>0</v>
      </c>
      <c r="N258" s="2">
        <v>2</v>
      </c>
      <c r="O258" s="2">
        <v>60</v>
      </c>
      <c r="P258" s="40">
        <v>0</v>
      </c>
      <c r="Q258" s="40">
        <v>9</v>
      </c>
      <c r="R258" s="2">
        <v>6</v>
      </c>
      <c r="S258" s="2">
        <v>6</v>
      </c>
      <c r="T258" s="2">
        <v>19</v>
      </c>
      <c r="U258" s="2">
        <v>3</v>
      </c>
      <c r="V258" s="2">
        <v>0</v>
      </c>
      <c r="W258" s="40">
        <v>7</v>
      </c>
      <c r="X258" s="88">
        <v>80</v>
      </c>
      <c r="Y258" s="88">
        <v>-1</v>
      </c>
      <c r="Z258" s="88">
        <v>0</v>
      </c>
      <c r="AA258" s="88">
        <v>7</v>
      </c>
      <c r="AB258" s="88">
        <v>58</v>
      </c>
      <c r="AC258" s="240">
        <v>0</v>
      </c>
      <c r="AD258" s="240">
        <v>-1</v>
      </c>
      <c r="AE258" s="240">
        <v>23</v>
      </c>
      <c r="AF258" s="240">
        <v>0</v>
      </c>
      <c r="AG258" s="240">
        <v>0</v>
      </c>
      <c r="AH258" s="240">
        <v>9</v>
      </c>
      <c r="AI258" s="240">
        <v>9</v>
      </c>
    </row>
    <row r="259" spans="1:110" ht="18.75">
      <c r="A259" s="40" t="s">
        <v>221</v>
      </c>
      <c r="D259" s="182" t="s">
        <v>68</v>
      </c>
      <c r="E259" s="182" t="s">
        <v>68</v>
      </c>
      <c r="F259" s="182" t="s">
        <v>68</v>
      </c>
      <c r="G259" s="182" t="s">
        <v>68</v>
      </c>
      <c r="H259" s="201" t="s">
        <v>68</v>
      </c>
      <c r="I259" s="201">
        <v>0</v>
      </c>
      <c r="J259" s="201">
        <v>232</v>
      </c>
      <c r="K259" s="201">
        <v>12</v>
      </c>
      <c r="L259" s="201" t="s">
        <v>68</v>
      </c>
      <c r="M259" s="7" t="s">
        <v>68</v>
      </c>
      <c r="N259" s="2">
        <v>0</v>
      </c>
      <c r="O259" s="2">
        <v>1</v>
      </c>
      <c r="P259" s="40">
        <v>0</v>
      </c>
      <c r="Q259" s="40">
        <v>-1</v>
      </c>
      <c r="R259" s="7">
        <v>1</v>
      </c>
      <c r="S259" s="7">
        <v>0</v>
      </c>
      <c r="T259" s="7">
        <v>16</v>
      </c>
      <c r="U259" s="7">
        <v>0</v>
      </c>
      <c r="V259" s="7">
        <v>30</v>
      </c>
      <c r="W259" s="40">
        <v>-1</v>
      </c>
      <c r="X259" s="88">
        <v>0</v>
      </c>
      <c r="Y259" s="88">
        <v>0</v>
      </c>
      <c r="Z259" s="88">
        <v>0</v>
      </c>
      <c r="AA259" s="88">
        <v>0</v>
      </c>
      <c r="AB259" s="88">
        <v>0</v>
      </c>
      <c r="AC259" s="240">
        <v>11</v>
      </c>
      <c r="AD259" s="240">
        <v>0</v>
      </c>
      <c r="AE259" s="240">
        <v>0</v>
      </c>
      <c r="AF259" s="240">
        <v>0</v>
      </c>
      <c r="AG259" s="240">
        <v>0</v>
      </c>
      <c r="AH259" s="240">
        <v>0</v>
      </c>
      <c r="AI259" s="240">
        <v>0</v>
      </c>
    </row>
    <row r="260" spans="1:110">
      <c r="A260" s="40" t="s">
        <v>1071</v>
      </c>
      <c r="D260" s="2">
        <v>0</v>
      </c>
      <c r="E260" s="2">
        <v>2</v>
      </c>
      <c r="F260" s="2">
        <v>1</v>
      </c>
      <c r="G260" s="2">
        <v>-1</v>
      </c>
      <c r="H260" s="2">
        <v>1</v>
      </c>
      <c r="I260" s="2">
        <v>0</v>
      </c>
      <c r="J260" s="2">
        <v>-1</v>
      </c>
      <c r="K260" s="2">
        <v>0</v>
      </c>
      <c r="L260" s="2">
        <v>0</v>
      </c>
      <c r="M260" s="2">
        <v>0</v>
      </c>
      <c r="N260" s="2">
        <v>2</v>
      </c>
      <c r="O260" s="2">
        <v>0</v>
      </c>
      <c r="P260" s="40">
        <v>0</v>
      </c>
      <c r="Q260" s="40">
        <v>0</v>
      </c>
      <c r="R260" s="2">
        <v>0</v>
      </c>
      <c r="S260" s="2">
        <v>1</v>
      </c>
      <c r="T260" s="2">
        <v>11</v>
      </c>
      <c r="U260" s="2">
        <v>0</v>
      </c>
      <c r="V260" s="2">
        <v>1</v>
      </c>
      <c r="W260" s="40">
        <v>0</v>
      </c>
      <c r="X260" s="88">
        <v>1</v>
      </c>
      <c r="Y260" s="88">
        <v>192</v>
      </c>
      <c r="Z260" s="88">
        <v>0</v>
      </c>
      <c r="AA260" s="88">
        <v>0</v>
      </c>
      <c r="AB260" s="88">
        <v>5</v>
      </c>
      <c r="AC260" s="240">
        <v>0</v>
      </c>
      <c r="AD260" s="240">
        <v>0</v>
      </c>
      <c r="AE260" s="240">
        <v>0</v>
      </c>
      <c r="AF260" s="240">
        <v>0</v>
      </c>
      <c r="AG260" s="240">
        <v>0</v>
      </c>
      <c r="AH260" s="240">
        <v>17</v>
      </c>
      <c r="AI260" s="240">
        <v>0</v>
      </c>
    </row>
    <row r="261" spans="1:110">
      <c r="A261" s="40" t="s">
        <v>1079</v>
      </c>
      <c r="D261" s="2">
        <v>0</v>
      </c>
      <c r="E261" s="2">
        <v>0</v>
      </c>
      <c r="F261" s="2">
        <v>0</v>
      </c>
      <c r="G261" s="2">
        <v>0</v>
      </c>
      <c r="H261" s="2">
        <v>0</v>
      </c>
      <c r="I261" s="2">
        <v>0</v>
      </c>
      <c r="J261" s="2">
        <v>1</v>
      </c>
      <c r="K261" s="2">
        <v>-1</v>
      </c>
      <c r="L261" s="201" t="s">
        <v>68</v>
      </c>
      <c r="M261" s="201" t="s">
        <v>68</v>
      </c>
      <c r="N261" s="201" t="s">
        <v>68</v>
      </c>
      <c r="O261" s="7" t="s">
        <v>68</v>
      </c>
      <c r="P261" s="103">
        <v>0</v>
      </c>
      <c r="Q261" s="103">
        <v>0</v>
      </c>
      <c r="R261" s="2">
        <v>0</v>
      </c>
      <c r="S261" s="7">
        <v>0</v>
      </c>
      <c r="T261" s="7" t="s">
        <v>68</v>
      </c>
      <c r="U261" s="7" t="s">
        <v>68</v>
      </c>
      <c r="V261" s="7" t="s">
        <v>68</v>
      </c>
      <c r="W261" s="7" t="s">
        <v>68</v>
      </c>
      <c r="X261" s="88">
        <v>1</v>
      </c>
      <c r="Y261" s="88">
        <v>0</v>
      </c>
      <c r="Z261" s="88">
        <v>0</v>
      </c>
      <c r="AA261" s="88">
        <v>2</v>
      </c>
      <c r="AB261" s="7" t="s">
        <v>68</v>
      </c>
      <c r="AC261" s="240" t="s">
        <v>68</v>
      </c>
      <c r="AD261" s="240">
        <v>1</v>
      </c>
      <c r="AE261" s="240">
        <v>0</v>
      </c>
      <c r="AF261" s="240" t="s">
        <v>68</v>
      </c>
      <c r="AG261" s="240" t="s">
        <v>68</v>
      </c>
      <c r="AH261" s="240">
        <v>0</v>
      </c>
      <c r="AI261" s="240" t="s">
        <v>68</v>
      </c>
    </row>
    <row r="262" spans="1:110">
      <c r="A262" s="107" t="s">
        <v>77</v>
      </c>
      <c r="B262" s="107"/>
      <c r="C262" s="107"/>
      <c r="D262" s="10">
        <v>-1</v>
      </c>
      <c r="E262" s="10">
        <v>3</v>
      </c>
      <c r="F262" s="10">
        <v>7</v>
      </c>
      <c r="G262" s="10">
        <v>1</v>
      </c>
      <c r="H262" s="10">
        <v>0</v>
      </c>
      <c r="I262" s="10">
        <v>1</v>
      </c>
      <c r="J262" s="10">
        <v>0</v>
      </c>
      <c r="K262" s="10">
        <v>1</v>
      </c>
      <c r="L262" s="10">
        <v>0</v>
      </c>
      <c r="M262" s="10">
        <v>0</v>
      </c>
      <c r="N262" s="10">
        <v>0</v>
      </c>
      <c r="O262" s="10">
        <v>0</v>
      </c>
      <c r="P262" s="107">
        <v>0</v>
      </c>
      <c r="Q262" s="107">
        <v>1</v>
      </c>
      <c r="R262" s="2">
        <v>0</v>
      </c>
      <c r="S262" s="19">
        <v>0</v>
      </c>
      <c r="T262" s="19" t="s">
        <v>68</v>
      </c>
      <c r="U262" s="19">
        <v>0</v>
      </c>
      <c r="V262" s="19">
        <v>0</v>
      </c>
      <c r="W262" s="107">
        <v>1</v>
      </c>
      <c r="X262" s="253" t="s">
        <v>68</v>
      </c>
      <c r="Y262" s="253">
        <v>0</v>
      </c>
      <c r="Z262" s="253">
        <v>0</v>
      </c>
      <c r="AA262" s="253">
        <v>0</v>
      </c>
      <c r="AB262" s="7" t="s">
        <v>68</v>
      </c>
      <c r="AC262" s="242">
        <v>0</v>
      </c>
      <c r="AD262" s="242">
        <v>1</v>
      </c>
      <c r="AE262" s="242">
        <v>0</v>
      </c>
      <c r="AF262" s="242">
        <v>0</v>
      </c>
      <c r="AG262" s="242">
        <v>0</v>
      </c>
      <c r="AH262" s="242">
        <v>0</v>
      </c>
      <c r="AI262" s="242">
        <v>1</v>
      </c>
    </row>
    <row r="263" spans="1:110" s="44" customFormat="1" ht="25.5" customHeight="1" thickBot="1">
      <c r="A263" s="116" t="s">
        <v>223</v>
      </c>
      <c r="B263" s="116"/>
      <c r="C263" s="116"/>
      <c r="D263" s="21">
        <f t="shared" ref="D263:W263" si="41">SUM(D257:D262)</f>
        <v>0</v>
      </c>
      <c r="E263" s="21">
        <f t="shared" si="41"/>
        <v>15</v>
      </c>
      <c r="F263" s="21">
        <f t="shared" si="41"/>
        <v>8</v>
      </c>
      <c r="G263" s="21">
        <f t="shared" si="41"/>
        <v>38</v>
      </c>
      <c r="H263" s="21">
        <f t="shared" si="41"/>
        <v>1</v>
      </c>
      <c r="I263" s="21">
        <f t="shared" si="41"/>
        <v>4</v>
      </c>
      <c r="J263" s="21">
        <f t="shared" si="41"/>
        <v>232</v>
      </c>
      <c r="K263" s="21">
        <f t="shared" si="41"/>
        <v>13</v>
      </c>
      <c r="L263" s="21">
        <f t="shared" si="41"/>
        <v>2</v>
      </c>
      <c r="M263" s="21">
        <f t="shared" si="41"/>
        <v>0</v>
      </c>
      <c r="N263" s="21">
        <f t="shared" si="41"/>
        <v>15</v>
      </c>
      <c r="O263" s="21">
        <f t="shared" si="41"/>
        <v>68</v>
      </c>
      <c r="P263" s="203">
        <f t="shared" si="41"/>
        <v>4</v>
      </c>
      <c r="Q263" s="203">
        <f t="shared" si="41"/>
        <v>10</v>
      </c>
      <c r="R263" s="203">
        <f t="shared" si="41"/>
        <v>7</v>
      </c>
      <c r="S263" s="203">
        <f t="shared" si="41"/>
        <v>8</v>
      </c>
      <c r="T263" s="203">
        <f t="shared" si="41"/>
        <v>46</v>
      </c>
      <c r="U263" s="203">
        <f t="shared" si="41"/>
        <v>4</v>
      </c>
      <c r="V263" s="203">
        <f t="shared" si="41"/>
        <v>36</v>
      </c>
      <c r="W263" s="203">
        <f t="shared" si="41"/>
        <v>7</v>
      </c>
      <c r="X263" s="338">
        <f t="shared" ref="X263:AH263" si="42">SUM(X257:X262)</f>
        <v>82</v>
      </c>
      <c r="Y263" s="338">
        <f t="shared" si="42"/>
        <v>193</v>
      </c>
      <c r="Z263" s="338">
        <f t="shared" si="42"/>
        <v>0</v>
      </c>
      <c r="AA263" s="338">
        <f t="shared" si="42"/>
        <v>9</v>
      </c>
      <c r="AB263" s="338">
        <f t="shared" si="42"/>
        <v>110</v>
      </c>
      <c r="AC263" s="338">
        <f t="shared" si="42"/>
        <v>11</v>
      </c>
      <c r="AD263" s="338">
        <f t="shared" si="42"/>
        <v>1</v>
      </c>
      <c r="AE263" s="338">
        <f t="shared" si="42"/>
        <v>33</v>
      </c>
      <c r="AF263" s="338">
        <f t="shared" si="42"/>
        <v>4</v>
      </c>
      <c r="AG263" s="338">
        <f t="shared" si="42"/>
        <v>0</v>
      </c>
      <c r="AH263" s="338">
        <f t="shared" si="42"/>
        <v>40</v>
      </c>
      <c r="AI263" s="338">
        <f>SUM(AI257:AI262)</f>
        <v>17</v>
      </c>
      <c r="AJ263" s="91"/>
      <c r="AK263" s="91"/>
      <c r="AL263" s="91"/>
      <c r="AM263" s="91"/>
      <c r="AN263" s="91"/>
      <c r="AO263" s="91"/>
      <c r="AP263" s="91"/>
      <c r="AQ263" s="91"/>
      <c r="AR263" s="91"/>
      <c r="AS263" s="91"/>
      <c r="AT263" s="91"/>
      <c r="AU263" s="91"/>
      <c r="AV263" s="91"/>
      <c r="AW263" s="91"/>
      <c r="AX263" s="91"/>
      <c r="AY263" s="91"/>
      <c r="AZ263" s="91"/>
      <c r="BA263" s="91"/>
      <c r="BB263" s="91"/>
      <c r="BC263" s="91"/>
      <c r="BD263" s="91"/>
      <c r="BE263" s="91"/>
      <c r="BF263" s="91"/>
      <c r="BG263" s="91"/>
      <c r="BH263" s="91"/>
      <c r="BI263" s="91"/>
      <c r="BJ263" s="91"/>
      <c r="BK263" s="91"/>
      <c r="BL263" s="91"/>
      <c r="BM263" s="91"/>
      <c r="BN263" s="91"/>
      <c r="BO263" s="91"/>
      <c r="BP263" s="91"/>
      <c r="BQ263" s="91"/>
      <c r="BR263" s="91"/>
      <c r="BS263" s="91"/>
      <c r="BT263" s="91"/>
      <c r="BU263" s="91"/>
      <c r="BV263" s="91"/>
      <c r="BW263" s="91"/>
      <c r="BX263" s="91"/>
      <c r="BY263" s="91"/>
      <c r="BZ263" s="91"/>
      <c r="CA263" s="91"/>
      <c r="CB263" s="91"/>
      <c r="CC263" s="91"/>
      <c r="CD263" s="91"/>
      <c r="CE263" s="91"/>
      <c r="CF263" s="91"/>
      <c r="CG263" s="91"/>
      <c r="CH263" s="91"/>
      <c r="CI263" s="91"/>
      <c r="CJ263" s="91"/>
      <c r="CK263" s="91"/>
      <c r="CL263" s="91"/>
      <c r="CM263" s="91"/>
      <c r="CN263" s="91"/>
      <c r="CO263" s="91"/>
      <c r="CP263" s="91"/>
      <c r="CQ263" s="91"/>
      <c r="CR263" s="91"/>
      <c r="CS263" s="91"/>
      <c r="CT263" s="91"/>
      <c r="CU263" s="91"/>
      <c r="CV263" s="91"/>
      <c r="CW263" s="91"/>
      <c r="CX263" s="91"/>
      <c r="CY263" s="91"/>
      <c r="CZ263" s="91"/>
      <c r="DA263" s="91"/>
      <c r="DB263" s="91"/>
      <c r="DC263" s="91"/>
      <c r="DD263" s="91"/>
      <c r="DE263" s="91"/>
      <c r="DF263" s="91"/>
    </row>
    <row r="264" spans="1:110" s="39" customFormat="1" ht="11.25" customHeight="1" thickTop="1">
      <c r="D264" s="1"/>
      <c r="E264" s="1"/>
      <c r="F264" s="1"/>
      <c r="G264" s="1"/>
      <c r="H264" s="1"/>
      <c r="I264" s="1"/>
      <c r="J264" s="1"/>
      <c r="K264" s="1"/>
      <c r="L264" s="1"/>
      <c r="M264" s="2"/>
      <c r="N264" s="2"/>
      <c r="O264" s="2"/>
      <c r="P264" s="40"/>
      <c r="Q264" s="40"/>
      <c r="R264" s="40"/>
      <c r="S264" s="40"/>
      <c r="T264" s="40"/>
      <c r="V264" s="40"/>
      <c r="W264" s="40"/>
      <c r="X264" s="88"/>
      <c r="Y264" s="88"/>
      <c r="Z264" s="88"/>
      <c r="AA264" s="88"/>
      <c r="AB264" s="88"/>
      <c r="AC264" s="88"/>
      <c r="AD264" s="88"/>
      <c r="AE264" s="88"/>
      <c r="AF264" s="88"/>
      <c r="AG264" s="88"/>
      <c r="AH264" s="88"/>
      <c r="AI264" s="88"/>
      <c r="AJ264" s="88"/>
      <c r="AK264" s="88"/>
      <c r="AL264" s="88"/>
      <c r="AM264" s="88"/>
      <c r="AN264" s="88"/>
      <c r="AO264" s="88"/>
      <c r="AP264" s="88"/>
      <c r="AQ264" s="88"/>
      <c r="AR264" s="88"/>
      <c r="AS264" s="90"/>
      <c r="AT264" s="90"/>
      <c r="AU264" s="90"/>
      <c r="AV264" s="90"/>
      <c r="AW264" s="90"/>
      <c r="AX264" s="90"/>
      <c r="AY264" s="90"/>
      <c r="AZ264" s="90"/>
      <c r="BA264" s="90"/>
      <c r="BB264" s="90"/>
      <c r="BC264" s="90"/>
      <c r="BD264" s="90"/>
      <c r="BE264" s="90"/>
      <c r="BF264" s="90"/>
      <c r="BG264" s="90"/>
      <c r="BH264" s="90"/>
      <c r="BI264" s="90"/>
      <c r="BJ264" s="90"/>
      <c r="BK264" s="90"/>
      <c r="BL264" s="90"/>
      <c r="BM264" s="90"/>
      <c r="BN264" s="90"/>
      <c r="BO264" s="90"/>
      <c r="BP264" s="90"/>
      <c r="BQ264" s="90"/>
      <c r="BR264" s="90"/>
      <c r="BS264" s="90"/>
      <c r="BT264" s="90"/>
      <c r="BU264" s="90"/>
      <c r="BV264" s="90"/>
      <c r="BW264" s="90"/>
      <c r="BX264" s="90"/>
      <c r="BY264" s="90"/>
      <c r="BZ264" s="90"/>
      <c r="CA264" s="90"/>
      <c r="CB264" s="90"/>
      <c r="CC264" s="90"/>
      <c r="CD264" s="90"/>
      <c r="CE264" s="90"/>
      <c r="CF264" s="90"/>
      <c r="CG264" s="90"/>
      <c r="CH264" s="90"/>
      <c r="CI264" s="90"/>
      <c r="CJ264" s="90"/>
      <c r="CK264" s="90"/>
      <c r="CL264" s="90"/>
      <c r="CM264" s="90"/>
      <c r="CN264" s="90"/>
      <c r="CO264" s="90"/>
      <c r="CP264" s="90"/>
      <c r="CQ264" s="90"/>
      <c r="CR264" s="90"/>
      <c r="CS264" s="90"/>
      <c r="CT264" s="90"/>
      <c r="CU264" s="90"/>
      <c r="CV264" s="90"/>
      <c r="CW264" s="90"/>
      <c r="CX264" s="90"/>
      <c r="CY264" s="90"/>
      <c r="CZ264" s="90"/>
      <c r="DA264" s="90"/>
      <c r="DB264" s="90"/>
      <c r="DC264" s="90"/>
      <c r="DD264" s="90"/>
      <c r="DE264" s="90"/>
      <c r="DF264" s="90"/>
    </row>
    <row r="265" spans="1:110">
      <c r="A265" s="40" t="s">
        <v>1082</v>
      </c>
      <c r="D265" s="2"/>
      <c r="E265" s="2"/>
      <c r="F265" s="2"/>
      <c r="G265" s="2"/>
      <c r="H265" s="2"/>
      <c r="I265" s="2"/>
      <c r="J265" s="2"/>
      <c r="K265" s="2"/>
      <c r="L265" s="2"/>
      <c r="M265" s="2"/>
      <c r="N265" s="2"/>
      <c r="O265" s="2"/>
      <c r="Y265" s="88"/>
    </row>
    <row r="266" spans="1:110">
      <c r="D266" s="2"/>
      <c r="E266" s="2"/>
      <c r="F266" s="2"/>
      <c r="G266" s="2"/>
      <c r="H266" s="2"/>
      <c r="I266" s="2"/>
      <c r="J266" s="2"/>
      <c r="K266" s="2"/>
      <c r="L266" s="2"/>
      <c r="M266" s="2"/>
      <c r="N266" s="2"/>
      <c r="O266" s="2"/>
      <c r="Y266" s="88"/>
    </row>
    <row r="267" spans="1:110">
      <c r="D267" s="2"/>
      <c r="E267" s="2"/>
      <c r="F267" s="2"/>
      <c r="G267" s="2"/>
      <c r="H267" s="2"/>
      <c r="I267" s="2"/>
      <c r="J267" s="2"/>
      <c r="K267" s="2"/>
      <c r="L267" s="2"/>
      <c r="M267" s="2"/>
      <c r="N267" s="2"/>
      <c r="O267" s="2"/>
      <c r="Y267" s="88"/>
    </row>
    <row r="268" spans="1:110" s="44" customFormat="1" ht="18" customHeight="1">
      <c r="A268" s="39" t="s">
        <v>1083</v>
      </c>
      <c r="B268" s="42"/>
      <c r="C268" s="42"/>
      <c r="D268" s="8"/>
      <c r="E268" s="8"/>
      <c r="F268" s="8"/>
      <c r="G268" s="8"/>
      <c r="H268" s="8"/>
      <c r="I268" s="8"/>
      <c r="J268" s="8"/>
      <c r="K268" s="8"/>
      <c r="L268" s="8"/>
      <c r="M268" s="175"/>
      <c r="N268" s="175"/>
      <c r="O268" s="175"/>
      <c r="U268" s="46"/>
      <c r="X268" s="91"/>
      <c r="Y268" s="91"/>
      <c r="Z268" s="91"/>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1"/>
      <c r="BJ268" s="91"/>
      <c r="BK268" s="91"/>
      <c r="BL268" s="91"/>
      <c r="BM268" s="91"/>
      <c r="BN268" s="91"/>
      <c r="BO268" s="91"/>
      <c r="BP268" s="91"/>
      <c r="BQ268" s="91"/>
      <c r="BR268" s="91"/>
      <c r="BS268" s="91"/>
      <c r="BT268" s="91"/>
      <c r="BU268" s="91"/>
      <c r="BV268" s="91"/>
      <c r="BW268" s="91"/>
      <c r="BX268" s="91"/>
      <c r="BY268" s="91"/>
      <c r="BZ268" s="91"/>
      <c r="CA268" s="91"/>
      <c r="CB268" s="91"/>
      <c r="CC268" s="91"/>
      <c r="CD268" s="91"/>
      <c r="CE268" s="91"/>
      <c r="CF268" s="91"/>
      <c r="CG268" s="91"/>
      <c r="CH268" s="91"/>
      <c r="CI268" s="91"/>
      <c r="CJ268" s="91"/>
      <c r="CK268" s="91"/>
      <c r="CL268" s="91"/>
      <c r="CM268" s="91"/>
      <c r="CN268" s="91"/>
      <c r="CO268" s="91"/>
      <c r="CP268" s="91"/>
      <c r="CQ268" s="91"/>
      <c r="CR268" s="91"/>
      <c r="CS268" s="91"/>
      <c r="CT268" s="91"/>
      <c r="CU268" s="91"/>
      <c r="CV268" s="91"/>
      <c r="CW268" s="91"/>
      <c r="CX268" s="91"/>
      <c r="CY268" s="91"/>
      <c r="CZ268" s="91"/>
      <c r="DA268" s="91"/>
      <c r="DB268" s="91"/>
      <c r="DC268" s="91"/>
      <c r="DD268" s="91"/>
      <c r="DE268" s="91"/>
      <c r="DF268" s="91"/>
    </row>
    <row r="269" spans="1:110" s="44" customFormat="1" ht="37.5" customHeight="1" thickBot="1">
      <c r="A269" s="3" t="s">
        <v>3</v>
      </c>
      <c r="B269" s="99"/>
      <c r="C269" s="100"/>
      <c r="D269" s="15" t="s">
        <v>377</v>
      </c>
      <c r="E269" s="15" t="s">
        <v>378</v>
      </c>
      <c r="F269" s="15" t="s">
        <v>379</v>
      </c>
      <c r="G269" s="15" t="s">
        <v>380</v>
      </c>
      <c r="H269" s="15" t="s">
        <v>381</v>
      </c>
      <c r="I269" s="15" t="s">
        <v>382</v>
      </c>
      <c r="J269" s="15" t="s">
        <v>383</v>
      </c>
      <c r="K269" s="15" t="s">
        <v>384</v>
      </c>
      <c r="L269" s="15" t="s">
        <v>385</v>
      </c>
      <c r="M269" s="4" t="s">
        <v>386</v>
      </c>
      <c r="N269" s="4" t="s">
        <v>387</v>
      </c>
      <c r="O269" s="4" t="s">
        <v>388</v>
      </c>
      <c r="P269" s="101" t="s">
        <v>389</v>
      </c>
      <c r="Q269" s="101" t="s">
        <v>390</v>
      </c>
      <c r="R269" s="101" t="s">
        <v>391</v>
      </c>
      <c r="S269" s="101" t="s">
        <v>392</v>
      </c>
      <c r="T269" s="101" t="s">
        <v>393</v>
      </c>
      <c r="U269" s="101" t="s">
        <v>394</v>
      </c>
      <c r="V269" s="101" t="s">
        <v>395</v>
      </c>
      <c r="W269" s="101" t="s">
        <v>396</v>
      </c>
      <c r="X269" s="324" t="s">
        <v>397</v>
      </c>
      <c r="Y269" s="324" t="s">
        <v>398</v>
      </c>
      <c r="Z269" s="324" t="s">
        <v>399</v>
      </c>
      <c r="AA269" s="324" t="s">
        <v>400</v>
      </c>
      <c r="AB269" s="324" t="s">
        <v>401</v>
      </c>
      <c r="AC269" s="324" t="s">
        <v>402</v>
      </c>
      <c r="AD269" s="324" t="s">
        <v>403</v>
      </c>
      <c r="AE269" s="324" t="s">
        <v>404</v>
      </c>
      <c r="AF269" s="324" t="s">
        <v>405</v>
      </c>
      <c r="AG269" s="324" t="s">
        <v>406</v>
      </c>
      <c r="AH269" s="324" t="s">
        <v>407</v>
      </c>
      <c r="AI269" s="324" t="s">
        <v>408</v>
      </c>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1"/>
      <c r="BJ269" s="91"/>
      <c r="BK269" s="91"/>
      <c r="BL269" s="91"/>
      <c r="BM269" s="91"/>
      <c r="BN269" s="91"/>
      <c r="BO269" s="91"/>
      <c r="BP269" s="91"/>
      <c r="BQ269" s="91"/>
      <c r="BR269" s="91"/>
      <c r="BS269" s="91"/>
      <c r="BT269" s="91"/>
      <c r="BU269" s="91"/>
      <c r="BV269" s="91"/>
      <c r="BW269" s="91"/>
      <c r="BX269" s="91"/>
      <c r="BY269" s="91"/>
      <c r="BZ269" s="91"/>
      <c r="CA269" s="91"/>
      <c r="CB269" s="91"/>
      <c r="CC269" s="91"/>
      <c r="CD269" s="91"/>
      <c r="CE269" s="91"/>
      <c r="CF269" s="91"/>
      <c r="CG269" s="91"/>
      <c r="CH269" s="91"/>
      <c r="CI269" s="91"/>
      <c r="CJ269" s="91"/>
      <c r="CK269" s="91"/>
      <c r="CL269" s="91"/>
      <c r="CM269" s="91"/>
      <c r="CN269" s="91"/>
      <c r="CO269" s="91"/>
      <c r="CP269" s="91"/>
      <c r="CQ269" s="91"/>
      <c r="CR269" s="91"/>
      <c r="CS269" s="91"/>
      <c r="CT269" s="91"/>
      <c r="CU269" s="91"/>
      <c r="CV269" s="91"/>
      <c r="CW269" s="91"/>
      <c r="CX269" s="91"/>
      <c r="CY269" s="91"/>
      <c r="CZ269" s="91"/>
      <c r="DA269" s="91"/>
      <c r="DB269" s="91"/>
      <c r="DC269" s="91"/>
      <c r="DD269" s="91"/>
      <c r="DE269" s="91"/>
      <c r="DF269" s="91"/>
    </row>
    <row r="270" spans="1:110" ht="19.5" customHeight="1">
      <c r="A270" s="40" t="s">
        <v>1069</v>
      </c>
      <c r="D270" s="2">
        <v>-9</v>
      </c>
      <c r="E270" s="2">
        <v>8</v>
      </c>
      <c r="F270" s="2">
        <v>-12</v>
      </c>
      <c r="G270" s="2">
        <v>-21</v>
      </c>
      <c r="H270" s="2">
        <v>-30</v>
      </c>
      <c r="I270" s="2">
        <v>24</v>
      </c>
      <c r="J270" s="2">
        <v>36</v>
      </c>
      <c r="K270" s="204">
        <v>-12</v>
      </c>
      <c r="L270" s="2">
        <v>36</v>
      </c>
      <c r="M270" s="2">
        <v>-124</v>
      </c>
      <c r="N270" s="2">
        <v>56</v>
      </c>
      <c r="O270" s="2">
        <v>85</v>
      </c>
      <c r="P270" s="2">
        <v>13</v>
      </c>
      <c r="Q270" s="2">
        <v>-34</v>
      </c>
      <c r="R270" s="2">
        <v>-11</v>
      </c>
      <c r="S270" s="2">
        <v>-65</v>
      </c>
      <c r="T270" s="2">
        <v>43</v>
      </c>
      <c r="U270" s="2">
        <v>8</v>
      </c>
      <c r="V270" s="2">
        <v>-16</v>
      </c>
      <c r="W270" s="40">
        <v>-207</v>
      </c>
      <c r="X270" s="88">
        <v>164</v>
      </c>
      <c r="Y270" s="88">
        <v>12</v>
      </c>
      <c r="Z270" s="88">
        <v>5</v>
      </c>
      <c r="AA270" s="88">
        <v>92</v>
      </c>
      <c r="AB270" s="88">
        <v>-21</v>
      </c>
      <c r="AC270" s="240">
        <v>-8</v>
      </c>
      <c r="AD270" s="240">
        <v>4</v>
      </c>
      <c r="AE270" s="240">
        <v>-3</v>
      </c>
      <c r="AF270" s="240">
        <v>-44</v>
      </c>
      <c r="AG270" s="240">
        <v>127</v>
      </c>
      <c r="AH270" s="240">
        <v>-109</v>
      </c>
      <c r="AI270" s="240">
        <v>64</v>
      </c>
    </row>
    <row r="271" spans="1:110" ht="17.25" customHeight="1">
      <c r="A271" s="40" t="s">
        <v>1078</v>
      </c>
      <c r="D271" s="2">
        <v>-8</v>
      </c>
      <c r="E271" s="2">
        <v>2</v>
      </c>
      <c r="F271" s="2">
        <v>-11</v>
      </c>
      <c r="G271" s="2">
        <v>8</v>
      </c>
      <c r="H271" s="2">
        <v>5</v>
      </c>
      <c r="I271" s="2">
        <v>-4</v>
      </c>
      <c r="J271" s="2">
        <v>1</v>
      </c>
      <c r="K271" s="2">
        <v>0</v>
      </c>
      <c r="L271" s="2">
        <v>7</v>
      </c>
      <c r="M271" s="2">
        <v>10</v>
      </c>
      <c r="N271" s="2">
        <v>-10</v>
      </c>
      <c r="O271" s="2">
        <v>-14</v>
      </c>
      <c r="P271" s="2">
        <v>1</v>
      </c>
      <c r="Q271" s="2">
        <v>4</v>
      </c>
      <c r="R271" s="2">
        <v>-4</v>
      </c>
      <c r="S271" s="2">
        <v>-1</v>
      </c>
      <c r="T271" s="2">
        <v>8</v>
      </c>
      <c r="U271" s="2">
        <v>-1</v>
      </c>
      <c r="V271" s="2">
        <v>-3</v>
      </c>
      <c r="W271" s="40">
        <v>-5</v>
      </c>
      <c r="X271" s="88">
        <v>14</v>
      </c>
      <c r="Y271" s="88">
        <v>1</v>
      </c>
      <c r="Z271" s="88">
        <v>4</v>
      </c>
      <c r="AA271" s="88">
        <v>-3</v>
      </c>
      <c r="AB271" s="88">
        <v>-6</v>
      </c>
      <c r="AC271" s="240">
        <v>-3</v>
      </c>
      <c r="AD271" s="240">
        <v>0</v>
      </c>
      <c r="AE271" s="240">
        <v>2</v>
      </c>
      <c r="AF271" s="240">
        <v>5</v>
      </c>
      <c r="AG271" s="240">
        <v>-3</v>
      </c>
      <c r="AH271" s="240">
        <v>2</v>
      </c>
      <c r="AI271" s="240">
        <v>-7</v>
      </c>
    </row>
    <row r="272" spans="1:110" ht="17.25" customHeight="1">
      <c r="A272" s="40" t="s">
        <v>221</v>
      </c>
      <c r="D272" s="182" t="s">
        <v>68</v>
      </c>
      <c r="E272" s="182" t="s">
        <v>68</v>
      </c>
      <c r="F272" s="182" t="s">
        <v>68</v>
      </c>
      <c r="G272" s="182" t="s">
        <v>68</v>
      </c>
      <c r="H272" s="201" t="s">
        <v>68</v>
      </c>
      <c r="I272" s="201" t="s">
        <v>68</v>
      </c>
      <c r="J272" s="201" t="s">
        <v>68</v>
      </c>
      <c r="K272" s="201" t="s">
        <v>68</v>
      </c>
      <c r="L272" s="7" t="s">
        <v>68</v>
      </c>
      <c r="M272" s="7" t="s">
        <v>68</v>
      </c>
      <c r="N272" s="7" t="s">
        <v>68</v>
      </c>
      <c r="O272" s="7" t="s">
        <v>68</v>
      </c>
      <c r="P272" s="129" t="s">
        <v>68</v>
      </c>
      <c r="Q272" s="7" t="s">
        <v>68</v>
      </c>
      <c r="R272" s="7" t="s">
        <v>68</v>
      </c>
      <c r="S272" s="7" t="s">
        <v>68</v>
      </c>
      <c r="T272" s="7" t="s">
        <v>68</v>
      </c>
      <c r="U272" s="7" t="s">
        <v>68</v>
      </c>
      <c r="V272" s="7" t="s">
        <v>68</v>
      </c>
      <c r="W272" s="7" t="s">
        <v>68</v>
      </c>
      <c r="X272" s="253" t="s">
        <v>68</v>
      </c>
      <c r="Y272" s="253" t="s">
        <v>68</v>
      </c>
      <c r="Z272" s="253" t="s">
        <v>68</v>
      </c>
      <c r="AA272" s="253" t="s">
        <v>68</v>
      </c>
      <c r="AB272" s="253" t="s">
        <v>68</v>
      </c>
      <c r="AC272" s="240" t="s">
        <v>68</v>
      </c>
      <c r="AD272" s="240" t="s">
        <v>68</v>
      </c>
      <c r="AE272" s="240">
        <v>0</v>
      </c>
      <c r="AF272" s="240">
        <v>-1</v>
      </c>
      <c r="AG272" s="240">
        <v>1</v>
      </c>
      <c r="AH272" s="240">
        <v>0</v>
      </c>
      <c r="AI272" s="240">
        <v>0</v>
      </c>
    </row>
    <row r="273" spans="1:110" ht="17.25" customHeight="1">
      <c r="A273" s="40" t="s">
        <v>1071</v>
      </c>
      <c r="D273" s="2">
        <v>0</v>
      </c>
      <c r="E273" s="2">
        <v>0</v>
      </c>
      <c r="F273" s="2">
        <v>2</v>
      </c>
      <c r="G273" s="2">
        <v>-2</v>
      </c>
      <c r="H273" s="2">
        <v>0</v>
      </c>
      <c r="I273" s="2">
        <v>1</v>
      </c>
      <c r="J273" s="2">
        <v>0</v>
      </c>
      <c r="K273" s="2">
        <v>1</v>
      </c>
      <c r="L273" s="2">
        <v>-1</v>
      </c>
      <c r="M273" s="2">
        <v>2</v>
      </c>
      <c r="N273" s="2">
        <v>-1</v>
      </c>
      <c r="O273" s="2">
        <v>-2</v>
      </c>
      <c r="P273" s="2">
        <v>0</v>
      </c>
      <c r="Q273" s="2">
        <v>0</v>
      </c>
      <c r="R273" s="2">
        <v>0</v>
      </c>
      <c r="S273" s="2">
        <v>0</v>
      </c>
      <c r="T273" s="2">
        <v>0</v>
      </c>
      <c r="U273" s="2">
        <v>0</v>
      </c>
      <c r="V273" s="2">
        <v>0</v>
      </c>
      <c r="W273" s="40">
        <v>2</v>
      </c>
      <c r="X273" s="88">
        <v>0</v>
      </c>
      <c r="Y273" s="88">
        <v>0</v>
      </c>
      <c r="Z273" s="88">
        <v>-2</v>
      </c>
      <c r="AA273" s="88">
        <v>-8</v>
      </c>
      <c r="AB273" s="88">
        <v>2</v>
      </c>
      <c r="AC273" s="240">
        <v>1</v>
      </c>
      <c r="AD273" s="240">
        <v>1</v>
      </c>
      <c r="AE273" s="240">
        <v>2</v>
      </c>
      <c r="AF273" s="240">
        <v>-1</v>
      </c>
      <c r="AG273" s="240">
        <v>1</v>
      </c>
      <c r="AH273" s="240">
        <v>1</v>
      </c>
      <c r="AI273" s="240">
        <v>-1</v>
      </c>
    </row>
    <row r="274" spans="1:110" ht="17.25" customHeight="1">
      <c r="A274" s="40" t="s">
        <v>1079</v>
      </c>
      <c r="D274" s="2">
        <v>3</v>
      </c>
      <c r="E274" s="2">
        <v>1</v>
      </c>
      <c r="F274" s="2">
        <v>4</v>
      </c>
      <c r="G274" s="2">
        <v>-10</v>
      </c>
      <c r="H274" s="2">
        <v>2</v>
      </c>
      <c r="I274" s="2">
        <v>4</v>
      </c>
      <c r="J274" s="2">
        <v>3</v>
      </c>
      <c r="K274" s="2">
        <v>4</v>
      </c>
      <c r="L274" s="2">
        <v>-10</v>
      </c>
      <c r="M274" s="2">
        <v>46</v>
      </c>
      <c r="N274" s="2">
        <v>-9</v>
      </c>
      <c r="O274" s="2">
        <v>-29</v>
      </c>
      <c r="P274" s="2">
        <v>-19</v>
      </c>
      <c r="Q274" s="2">
        <v>14</v>
      </c>
      <c r="R274" s="2">
        <v>-14</v>
      </c>
      <c r="S274" s="2">
        <v>26</v>
      </c>
      <c r="T274" s="2">
        <v>-16</v>
      </c>
      <c r="U274" s="2">
        <v>13</v>
      </c>
      <c r="V274" s="2">
        <v>1</v>
      </c>
      <c r="W274" s="40">
        <v>37</v>
      </c>
      <c r="X274" s="88">
        <v>-32</v>
      </c>
      <c r="Y274" s="88">
        <v>13</v>
      </c>
      <c r="Z274" s="88">
        <v>2</v>
      </c>
      <c r="AA274" s="88">
        <v>-10</v>
      </c>
      <c r="AB274" s="88">
        <v>2</v>
      </c>
      <c r="AC274" s="240">
        <v>0</v>
      </c>
      <c r="AD274" s="240">
        <v>1</v>
      </c>
      <c r="AE274" s="240">
        <v>-4</v>
      </c>
      <c r="AF274" s="240">
        <v>-10</v>
      </c>
      <c r="AG274" s="240">
        <v>13</v>
      </c>
      <c r="AH274" s="240">
        <v>1</v>
      </c>
      <c r="AI274" s="240">
        <v>4</v>
      </c>
    </row>
    <row r="275" spans="1:110" ht="17.25" customHeight="1">
      <c r="A275" s="107" t="s">
        <v>77</v>
      </c>
      <c r="B275" s="107"/>
      <c r="C275" s="107"/>
      <c r="D275" s="10">
        <v>0</v>
      </c>
      <c r="E275" s="10">
        <v>0</v>
      </c>
      <c r="F275" s="10">
        <v>0</v>
      </c>
      <c r="G275" s="10">
        <v>2</v>
      </c>
      <c r="H275" s="10">
        <v>0</v>
      </c>
      <c r="I275" s="10">
        <v>0</v>
      </c>
      <c r="J275" s="10">
        <v>0</v>
      </c>
      <c r="K275" s="10">
        <v>-2</v>
      </c>
      <c r="L275" s="10">
        <v>-6</v>
      </c>
      <c r="M275" s="10">
        <v>11</v>
      </c>
      <c r="N275" s="10">
        <v>-9</v>
      </c>
      <c r="O275" s="10">
        <v>-5</v>
      </c>
      <c r="P275" s="10">
        <v>-2</v>
      </c>
      <c r="Q275" s="10">
        <v>-19</v>
      </c>
      <c r="R275" s="10">
        <v>-8</v>
      </c>
      <c r="S275" s="10">
        <v>-16</v>
      </c>
      <c r="T275" s="10">
        <v>-8</v>
      </c>
      <c r="U275" s="10">
        <v>-12</v>
      </c>
      <c r="V275" s="10">
        <v>-8</v>
      </c>
      <c r="W275" s="107">
        <v>-54</v>
      </c>
      <c r="X275" s="88">
        <v>23</v>
      </c>
      <c r="Y275" s="88">
        <v>42</v>
      </c>
      <c r="Z275" s="88">
        <v>8</v>
      </c>
      <c r="AA275" s="88">
        <v>-9</v>
      </c>
      <c r="AB275" s="88">
        <v>-2</v>
      </c>
      <c r="AC275" s="242">
        <v>1</v>
      </c>
      <c r="AD275" s="242">
        <v>-4</v>
      </c>
      <c r="AE275" s="242">
        <v>2</v>
      </c>
      <c r="AF275" s="242">
        <v>0</v>
      </c>
      <c r="AG275" s="242">
        <v>1</v>
      </c>
      <c r="AH275" s="242">
        <v>-4</v>
      </c>
      <c r="AI275" s="242">
        <v>4</v>
      </c>
    </row>
    <row r="276" spans="1:110" s="44" customFormat="1" ht="25.5" customHeight="1" thickBot="1">
      <c r="A276" s="116" t="s">
        <v>223</v>
      </c>
      <c r="B276" s="116"/>
      <c r="C276" s="116"/>
      <c r="D276" s="21">
        <f t="shared" ref="D276:W276" si="43">SUM(D270:D275)</f>
        <v>-14</v>
      </c>
      <c r="E276" s="21">
        <f t="shared" si="43"/>
        <v>11</v>
      </c>
      <c r="F276" s="21">
        <f t="shared" si="43"/>
        <v>-17</v>
      </c>
      <c r="G276" s="21">
        <f t="shared" si="43"/>
        <v>-23</v>
      </c>
      <c r="H276" s="21">
        <f t="shared" si="43"/>
        <v>-23</v>
      </c>
      <c r="I276" s="21">
        <f t="shared" si="43"/>
        <v>25</v>
      </c>
      <c r="J276" s="21">
        <f t="shared" si="43"/>
        <v>40</v>
      </c>
      <c r="K276" s="21">
        <f t="shared" si="43"/>
        <v>-9</v>
      </c>
      <c r="L276" s="21">
        <f t="shared" si="43"/>
        <v>26</v>
      </c>
      <c r="M276" s="21">
        <f t="shared" si="43"/>
        <v>-55</v>
      </c>
      <c r="N276" s="21">
        <f t="shared" si="43"/>
        <v>27</v>
      </c>
      <c r="O276" s="21">
        <f t="shared" si="43"/>
        <v>35</v>
      </c>
      <c r="P276" s="203">
        <f t="shared" si="43"/>
        <v>-7</v>
      </c>
      <c r="Q276" s="203">
        <f t="shared" si="43"/>
        <v>-35</v>
      </c>
      <c r="R276" s="203">
        <f t="shared" si="43"/>
        <v>-37</v>
      </c>
      <c r="S276" s="203">
        <f t="shared" si="43"/>
        <v>-56</v>
      </c>
      <c r="T276" s="203">
        <f t="shared" si="43"/>
        <v>27</v>
      </c>
      <c r="U276" s="203">
        <f t="shared" si="43"/>
        <v>8</v>
      </c>
      <c r="V276" s="203">
        <f t="shared" si="43"/>
        <v>-26</v>
      </c>
      <c r="W276" s="203">
        <f t="shared" si="43"/>
        <v>-227</v>
      </c>
      <c r="X276" s="338">
        <f t="shared" ref="X276:AH276" si="44">SUM(X270:X275)</f>
        <v>169</v>
      </c>
      <c r="Y276" s="338">
        <f t="shared" si="44"/>
        <v>68</v>
      </c>
      <c r="Z276" s="338">
        <f t="shared" si="44"/>
        <v>17</v>
      </c>
      <c r="AA276" s="338">
        <f t="shared" si="44"/>
        <v>62</v>
      </c>
      <c r="AB276" s="338">
        <f t="shared" si="44"/>
        <v>-25</v>
      </c>
      <c r="AC276" s="338">
        <f t="shared" si="44"/>
        <v>-9</v>
      </c>
      <c r="AD276" s="338">
        <f t="shared" si="44"/>
        <v>2</v>
      </c>
      <c r="AE276" s="338">
        <f t="shared" si="44"/>
        <v>-1</v>
      </c>
      <c r="AF276" s="338">
        <f t="shared" si="44"/>
        <v>-51</v>
      </c>
      <c r="AG276" s="338">
        <f t="shared" si="44"/>
        <v>140</v>
      </c>
      <c r="AH276" s="338">
        <f t="shared" si="44"/>
        <v>-109</v>
      </c>
      <c r="AI276" s="338">
        <f>SUM(AI270:AI275)</f>
        <v>64</v>
      </c>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91"/>
      <c r="BI276" s="91"/>
      <c r="BJ276" s="91"/>
      <c r="BK276" s="91"/>
      <c r="BL276" s="91"/>
      <c r="BM276" s="91"/>
      <c r="BN276" s="91"/>
      <c r="BO276" s="91"/>
      <c r="BP276" s="91"/>
      <c r="BQ276" s="91"/>
      <c r="BR276" s="91"/>
      <c r="BS276" s="91"/>
      <c r="BT276" s="91"/>
      <c r="BU276" s="91"/>
      <c r="BV276" s="91"/>
      <c r="BW276" s="91"/>
      <c r="BX276" s="91"/>
      <c r="BY276" s="91"/>
      <c r="BZ276" s="91"/>
      <c r="CA276" s="91"/>
      <c r="CB276" s="91"/>
      <c r="CC276" s="91"/>
      <c r="CD276" s="91"/>
      <c r="CE276" s="91"/>
      <c r="CF276" s="91"/>
      <c r="CG276" s="91"/>
      <c r="CH276" s="91"/>
      <c r="CI276" s="91"/>
      <c r="CJ276" s="91"/>
      <c r="CK276" s="91"/>
      <c r="CL276" s="91"/>
      <c r="CM276" s="91"/>
      <c r="CN276" s="91"/>
      <c r="CO276" s="91"/>
      <c r="CP276" s="91"/>
      <c r="CQ276" s="91"/>
      <c r="CR276" s="91"/>
      <c r="CS276" s="91"/>
      <c r="CT276" s="91"/>
      <c r="CU276" s="91"/>
      <c r="CV276" s="91"/>
      <c r="CW276" s="91"/>
      <c r="CX276" s="91"/>
      <c r="CY276" s="91"/>
      <c r="CZ276" s="91"/>
      <c r="DA276" s="91"/>
      <c r="DB276" s="91"/>
      <c r="DC276" s="91"/>
      <c r="DD276" s="91"/>
      <c r="DE276" s="91"/>
      <c r="DF276" s="91"/>
    </row>
    <row r="277" spans="1:110" s="39" customFormat="1" ht="11.25" customHeight="1" thickTop="1">
      <c r="D277" s="2"/>
      <c r="E277" s="2"/>
      <c r="F277" s="2"/>
      <c r="G277" s="2"/>
      <c r="H277" s="2"/>
      <c r="I277" s="2"/>
      <c r="J277" s="2"/>
      <c r="K277" s="2"/>
      <c r="L277" s="2"/>
      <c r="M277" s="2"/>
      <c r="N277" s="2"/>
      <c r="O277" s="2"/>
      <c r="P277" s="40"/>
      <c r="Q277" s="40"/>
      <c r="R277" s="40"/>
      <c r="S277" s="40"/>
      <c r="T277" s="40"/>
      <c r="U277" s="40"/>
      <c r="V277" s="40"/>
      <c r="W277" s="40"/>
      <c r="X277" s="88"/>
      <c r="Y277" s="88"/>
      <c r="Z277" s="88"/>
      <c r="AA277" s="88"/>
      <c r="AB277" s="88"/>
      <c r="AC277" s="88"/>
      <c r="AD277" s="88"/>
      <c r="AE277" s="88"/>
      <c r="AF277" s="88"/>
      <c r="AG277" s="88"/>
      <c r="AH277" s="88"/>
      <c r="AI277" s="88"/>
      <c r="AJ277" s="88"/>
      <c r="AK277" s="88"/>
      <c r="AL277" s="88"/>
      <c r="AM277" s="88"/>
      <c r="AN277" s="88"/>
      <c r="AO277" s="88"/>
      <c r="AP277" s="88"/>
      <c r="AQ277" s="88"/>
      <c r="AR277" s="88"/>
      <c r="AS277" s="90"/>
      <c r="AT277" s="90"/>
      <c r="AU277" s="90"/>
      <c r="AV277" s="90"/>
      <c r="AW277" s="90"/>
      <c r="AX277" s="90"/>
      <c r="AY277" s="90"/>
      <c r="AZ277" s="90"/>
      <c r="BA277" s="90"/>
      <c r="BB277" s="90"/>
      <c r="BC277" s="90"/>
      <c r="BD277" s="90"/>
      <c r="BE277" s="90"/>
      <c r="BF277" s="90"/>
      <c r="BG277" s="90"/>
      <c r="BH277" s="90"/>
      <c r="BI277" s="90"/>
      <c r="BJ277" s="90"/>
      <c r="BK277" s="90"/>
      <c r="BL277" s="90"/>
      <c r="BM277" s="90"/>
      <c r="BN277" s="90"/>
      <c r="BO277" s="90"/>
      <c r="BP277" s="90"/>
      <c r="BQ277" s="90"/>
      <c r="BR277" s="90"/>
      <c r="BS277" s="90"/>
      <c r="BT277" s="90"/>
      <c r="BU277" s="90"/>
      <c r="BV277" s="90"/>
      <c r="BW277" s="90"/>
      <c r="BX277" s="90"/>
      <c r="BY277" s="90"/>
      <c r="BZ277" s="90"/>
      <c r="CA277" s="90"/>
      <c r="CB277" s="90"/>
      <c r="CC277" s="90"/>
      <c r="CD277" s="90"/>
      <c r="CE277" s="90"/>
      <c r="CF277" s="90"/>
      <c r="CG277" s="90"/>
      <c r="CH277" s="90"/>
      <c r="CI277" s="90"/>
      <c r="CJ277" s="90"/>
      <c r="CK277" s="90"/>
      <c r="CL277" s="90"/>
      <c r="CM277" s="90"/>
      <c r="CN277" s="90"/>
      <c r="CO277" s="90"/>
      <c r="CP277" s="90"/>
      <c r="CQ277" s="90"/>
      <c r="CR277" s="90"/>
      <c r="CS277" s="90"/>
      <c r="CT277" s="90"/>
      <c r="CU277" s="90"/>
      <c r="CV277" s="90"/>
      <c r="CW277" s="90"/>
      <c r="CX277" s="90"/>
      <c r="CY277" s="90"/>
      <c r="CZ277" s="90"/>
      <c r="DA277" s="90"/>
      <c r="DB277" s="90"/>
      <c r="DC277" s="90"/>
      <c r="DD277" s="90"/>
      <c r="DE277" s="90"/>
      <c r="DF277" s="90"/>
    </row>
    <row r="278" spans="1:110" ht="19.5" customHeight="1">
      <c r="A278" s="141" t="s">
        <v>1084</v>
      </c>
      <c r="L278" s="2"/>
      <c r="M278" s="2"/>
      <c r="N278" s="2"/>
      <c r="O278" s="2"/>
      <c r="U278" s="40"/>
      <c r="Y278" s="88"/>
    </row>
    <row r="279" spans="1:110" ht="15.75" customHeight="1">
      <c r="A279" s="40" t="s">
        <v>1085</v>
      </c>
      <c r="B279" s="39"/>
      <c r="C279" s="39"/>
      <c r="D279" s="2">
        <v>-4</v>
      </c>
      <c r="E279" s="2">
        <v>11</v>
      </c>
      <c r="F279" s="2">
        <v>-3</v>
      </c>
      <c r="G279" s="2">
        <v>-4</v>
      </c>
      <c r="H279" s="2">
        <v>-5</v>
      </c>
      <c r="I279" s="2">
        <v>-4</v>
      </c>
      <c r="J279" s="2">
        <v>33</v>
      </c>
      <c r="K279" s="2">
        <v>-7</v>
      </c>
      <c r="L279" s="2">
        <v>-9</v>
      </c>
      <c r="M279" s="2">
        <v>-8</v>
      </c>
      <c r="N279" s="2">
        <v>10</v>
      </c>
      <c r="O279" s="2">
        <v>-12</v>
      </c>
      <c r="P279" s="40">
        <v>-11</v>
      </c>
      <c r="Q279" s="40">
        <v>-10</v>
      </c>
      <c r="R279" s="40">
        <v>-5</v>
      </c>
      <c r="S279" s="40">
        <v>-33</v>
      </c>
      <c r="T279" s="40">
        <v>-9</v>
      </c>
      <c r="U279" s="40">
        <v>23</v>
      </c>
      <c r="V279" s="40">
        <v>-10</v>
      </c>
      <c r="W279" s="40">
        <v>-6</v>
      </c>
      <c r="X279" s="88">
        <v>-4</v>
      </c>
      <c r="Y279" s="88">
        <v>-8</v>
      </c>
      <c r="Z279" s="88">
        <v>-6</v>
      </c>
      <c r="AA279" s="88">
        <v>-10</v>
      </c>
      <c r="AB279" s="88">
        <v>-9</v>
      </c>
      <c r="AC279" s="88">
        <v>-7</v>
      </c>
      <c r="AD279" s="88">
        <v>-8</v>
      </c>
      <c r="AE279" s="88">
        <v>-7</v>
      </c>
      <c r="AF279" s="88">
        <v>-3</v>
      </c>
      <c r="AG279" s="88">
        <v>34</v>
      </c>
      <c r="AH279" s="88">
        <v>-4</v>
      </c>
      <c r="AI279" s="88">
        <v>-4</v>
      </c>
    </row>
    <row r="280" spans="1:110" ht="15.75" customHeight="1">
      <c r="A280" s="39"/>
      <c r="B280" s="39"/>
      <c r="C280" s="39"/>
      <c r="D280" s="1"/>
      <c r="E280" s="1"/>
      <c r="F280" s="1"/>
      <c r="G280" s="1"/>
      <c r="H280" s="1"/>
      <c r="I280" s="1"/>
      <c r="J280" s="1"/>
      <c r="K280" s="1"/>
      <c r="L280" s="1"/>
      <c r="M280" s="2"/>
      <c r="N280" s="2"/>
      <c r="O280" s="2"/>
      <c r="Y280" s="88"/>
    </row>
    <row r="281" spans="1:110" s="44" customFormat="1" ht="18" customHeight="1">
      <c r="A281" s="39" t="s">
        <v>215</v>
      </c>
      <c r="B281" s="42"/>
      <c r="C281" s="42"/>
      <c r="D281" s="8"/>
      <c r="E281" s="8"/>
      <c r="F281" s="8"/>
      <c r="G281" s="8"/>
      <c r="H281" s="8"/>
      <c r="I281" s="8"/>
      <c r="J281" s="8"/>
      <c r="K281" s="8"/>
      <c r="L281" s="8"/>
      <c r="M281" s="175"/>
      <c r="N281" s="175"/>
      <c r="O281" s="175"/>
      <c r="AA281" s="91"/>
      <c r="AB281" s="91"/>
      <c r="AC281" s="91"/>
      <c r="AD281" s="91"/>
      <c r="AE281" s="91"/>
      <c r="AF281" s="91"/>
      <c r="AG281" s="91"/>
      <c r="AH281" s="91"/>
      <c r="AI281" s="91"/>
      <c r="AJ281" s="91"/>
      <c r="AK281" s="91"/>
      <c r="AL281" s="91"/>
      <c r="AM281" s="91"/>
      <c r="AN281" s="91"/>
      <c r="AO281" s="91"/>
      <c r="AP281" s="91"/>
      <c r="AQ281" s="91"/>
      <c r="AR281" s="91"/>
      <c r="AS281" s="91"/>
      <c r="AT281" s="91"/>
      <c r="AU281" s="91"/>
      <c r="AV281" s="91"/>
      <c r="AW281" s="91"/>
      <c r="AX281" s="91"/>
      <c r="AY281" s="91"/>
      <c r="AZ281" s="91"/>
      <c r="BA281" s="91"/>
      <c r="BB281" s="91"/>
      <c r="BC281" s="91"/>
      <c r="BD281" s="91"/>
      <c r="BE281" s="91"/>
      <c r="BF281" s="91"/>
      <c r="BG281" s="91"/>
      <c r="BH281" s="91"/>
      <c r="BI281" s="91"/>
      <c r="BJ281" s="91"/>
      <c r="BK281" s="91"/>
      <c r="BL281" s="91"/>
      <c r="BM281" s="91"/>
      <c r="BN281" s="91"/>
      <c r="BO281" s="91"/>
      <c r="BP281" s="91"/>
      <c r="BQ281" s="91"/>
      <c r="BR281" s="91"/>
      <c r="BS281" s="91"/>
      <c r="BT281" s="91"/>
      <c r="BU281" s="91"/>
      <c r="BV281" s="91"/>
      <c r="BW281" s="91"/>
      <c r="BX281" s="91"/>
      <c r="BY281" s="91"/>
      <c r="BZ281" s="91"/>
      <c r="CA281" s="91"/>
      <c r="CB281" s="91"/>
      <c r="CC281" s="91"/>
      <c r="CD281" s="91"/>
      <c r="CE281" s="91"/>
      <c r="CF281" s="91"/>
      <c r="CG281" s="91"/>
      <c r="CH281" s="91"/>
      <c r="CI281" s="91"/>
      <c r="CJ281" s="91"/>
      <c r="CK281" s="91"/>
      <c r="CL281" s="91"/>
      <c r="CM281" s="91"/>
      <c r="CN281" s="91"/>
      <c r="CO281" s="91"/>
      <c r="CP281" s="91"/>
      <c r="CQ281" s="91"/>
      <c r="CR281" s="91"/>
      <c r="CS281" s="91"/>
      <c r="CT281" s="91"/>
      <c r="CU281" s="91"/>
      <c r="CV281" s="91"/>
      <c r="CW281" s="91"/>
      <c r="CX281" s="91"/>
      <c r="CY281" s="91"/>
      <c r="CZ281" s="91"/>
      <c r="DA281" s="91"/>
      <c r="DB281" s="91"/>
      <c r="DC281" s="91"/>
      <c r="DD281" s="91"/>
      <c r="DE281" s="91"/>
      <c r="DF281" s="91"/>
    </row>
    <row r="282" spans="1:110" s="44" customFormat="1" ht="37.5" customHeight="1" thickBot="1">
      <c r="A282" s="3" t="s">
        <v>3</v>
      </c>
      <c r="B282" s="99"/>
      <c r="C282" s="100"/>
      <c r="D282" s="15" t="s">
        <v>377</v>
      </c>
      <c r="E282" s="15" t="s">
        <v>378</v>
      </c>
      <c r="F282" s="15" t="s">
        <v>379</v>
      </c>
      <c r="G282" s="15" t="s">
        <v>380</v>
      </c>
      <c r="H282" s="15" t="s">
        <v>381</v>
      </c>
      <c r="I282" s="15" t="s">
        <v>382</v>
      </c>
      <c r="J282" s="15" t="s">
        <v>383</v>
      </c>
      <c r="K282" s="15" t="s">
        <v>384</v>
      </c>
      <c r="L282" s="15" t="s">
        <v>385</v>
      </c>
      <c r="M282" s="4" t="s">
        <v>386</v>
      </c>
      <c r="N282" s="4" t="s">
        <v>387</v>
      </c>
      <c r="O282" s="4" t="s">
        <v>388</v>
      </c>
      <c r="P282" s="101" t="s">
        <v>389</v>
      </c>
      <c r="Q282" s="101" t="s">
        <v>390</v>
      </c>
      <c r="R282" s="101" t="s">
        <v>391</v>
      </c>
      <c r="S282" s="101" t="s">
        <v>392</v>
      </c>
      <c r="T282" s="101" t="s">
        <v>393</v>
      </c>
      <c r="U282" s="101" t="s">
        <v>394</v>
      </c>
      <c r="V282" s="101" t="s">
        <v>395</v>
      </c>
      <c r="W282" s="101" t="s">
        <v>396</v>
      </c>
      <c r="X282" s="324" t="s">
        <v>397</v>
      </c>
      <c r="Y282" s="324" t="s">
        <v>398</v>
      </c>
      <c r="Z282" s="324" t="s">
        <v>399</v>
      </c>
      <c r="AA282" s="324" t="s">
        <v>400</v>
      </c>
      <c r="AB282" s="324" t="s">
        <v>1009</v>
      </c>
      <c r="AC282" s="324" t="s">
        <v>1010</v>
      </c>
      <c r="AD282" s="324" t="s">
        <v>1011</v>
      </c>
      <c r="AE282" s="324" t="s">
        <v>1012</v>
      </c>
      <c r="AF282" s="324" t="s">
        <v>405</v>
      </c>
      <c r="AG282" s="324" t="s">
        <v>406</v>
      </c>
      <c r="AH282" s="324" t="s">
        <v>407</v>
      </c>
      <c r="AI282" s="324" t="s">
        <v>408</v>
      </c>
      <c r="AJ282" s="91"/>
      <c r="AK282" s="91"/>
      <c r="AL282" s="91"/>
      <c r="AM282" s="91"/>
      <c r="AN282" s="91"/>
      <c r="AO282" s="91"/>
      <c r="AP282" s="91"/>
      <c r="AQ282" s="91"/>
      <c r="AR282" s="91"/>
      <c r="AS282" s="91"/>
      <c r="AT282" s="91"/>
      <c r="AU282" s="91"/>
      <c r="AV282" s="91"/>
      <c r="AW282" s="91"/>
      <c r="AX282" s="91"/>
      <c r="AY282" s="91"/>
      <c r="AZ282" s="91"/>
      <c r="BA282" s="91"/>
      <c r="BB282" s="91"/>
      <c r="BC282" s="91"/>
      <c r="BD282" s="91"/>
      <c r="BE282" s="91"/>
      <c r="BF282" s="91"/>
      <c r="BG282" s="91"/>
      <c r="BH282" s="91"/>
      <c r="BI282" s="91"/>
      <c r="BJ282" s="91"/>
      <c r="BK282" s="91"/>
      <c r="BL282" s="91"/>
      <c r="BM282" s="91"/>
      <c r="BN282" s="91"/>
      <c r="BO282" s="91"/>
      <c r="BP282" s="91"/>
      <c r="BQ282" s="91"/>
      <c r="BR282" s="91"/>
      <c r="BS282" s="91"/>
      <c r="BT282" s="91"/>
      <c r="BU282" s="91"/>
      <c r="BV282" s="91"/>
      <c r="BW282" s="91"/>
      <c r="BX282" s="91"/>
      <c r="BY282" s="91"/>
      <c r="BZ282" s="91"/>
      <c r="CA282" s="91"/>
      <c r="CB282" s="91"/>
      <c r="CC282" s="91"/>
      <c r="CD282" s="91"/>
      <c r="CE282" s="91"/>
      <c r="CF282" s="91"/>
      <c r="CG282" s="91"/>
      <c r="CH282" s="91"/>
      <c r="CI282" s="91"/>
      <c r="CJ282" s="91"/>
      <c r="CK282" s="91"/>
      <c r="CL282" s="91"/>
      <c r="CM282" s="91"/>
      <c r="CN282" s="91"/>
      <c r="CO282" s="91"/>
      <c r="CP282" s="91"/>
      <c r="CQ282" s="91"/>
      <c r="CR282" s="91"/>
      <c r="CS282" s="91"/>
      <c r="CT282" s="91"/>
      <c r="CU282" s="91"/>
      <c r="CV282" s="91"/>
      <c r="CW282" s="91"/>
      <c r="CX282" s="91"/>
      <c r="CY282" s="91"/>
      <c r="CZ282" s="91"/>
      <c r="DA282" s="91"/>
      <c r="DB282" s="91"/>
      <c r="DC282" s="91"/>
      <c r="DD282" s="91"/>
      <c r="DE282" s="91"/>
      <c r="DF282" s="91"/>
    </row>
    <row r="283" spans="1:110" s="44" customFormat="1" ht="17.25" customHeight="1">
      <c r="A283" s="40" t="s">
        <v>1077</v>
      </c>
      <c r="B283" s="40"/>
      <c r="C283" s="40"/>
      <c r="D283" s="204">
        <f t="shared" ref="D283:K283" si="45">D233+D294</f>
        <v>319</v>
      </c>
      <c r="E283" s="204">
        <f t="shared" si="45"/>
        <v>235</v>
      </c>
      <c r="F283" s="204">
        <f t="shared" si="45"/>
        <v>223</v>
      </c>
      <c r="G283" s="204">
        <f t="shared" si="45"/>
        <v>316</v>
      </c>
      <c r="H283" s="204">
        <f t="shared" si="45"/>
        <v>356</v>
      </c>
      <c r="I283" s="204">
        <f t="shared" si="45"/>
        <v>243</v>
      </c>
      <c r="J283" s="204">
        <f t="shared" si="45"/>
        <v>212</v>
      </c>
      <c r="K283" s="204">
        <f t="shared" si="45"/>
        <v>387</v>
      </c>
      <c r="L283" s="204">
        <f>L233+L294</f>
        <v>419</v>
      </c>
      <c r="M283" s="204">
        <f>M233+M294</f>
        <v>409</v>
      </c>
      <c r="N283" s="204">
        <f t="shared" ref="N283:AA288" si="46">N233+N294</f>
        <v>395</v>
      </c>
      <c r="O283" s="204">
        <f t="shared" si="46"/>
        <v>402</v>
      </c>
      <c r="P283" s="204">
        <f t="shared" si="46"/>
        <v>438</v>
      </c>
      <c r="Q283" s="204">
        <f t="shared" si="46"/>
        <v>362</v>
      </c>
      <c r="R283" s="204">
        <f t="shared" si="46"/>
        <v>332</v>
      </c>
      <c r="S283" s="204">
        <f t="shared" si="46"/>
        <v>415</v>
      </c>
      <c r="T283" s="204">
        <f t="shared" si="46"/>
        <v>448</v>
      </c>
      <c r="U283" s="204">
        <f t="shared" si="46"/>
        <v>295</v>
      </c>
      <c r="V283" s="204">
        <f t="shared" si="46"/>
        <v>293</v>
      </c>
      <c r="W283" s="204">
        <f t="shared" si="46"/>
        <v>362</v>
      </c>
      <c r="X283" s="204">
        <f t="shared" si="46"/>
        <v>352</v>
      </c>
      <c r="Y283" s="204">
        <f t="shared" si="46"/>
        <v>284</v>
      </c>
      <c r="Z283" s="204">
        <f t="shared" si="46"/>
        <v>295</v>
      </c>
      <c r="AA283" s="204">
        <f t="shared" si="46"/>
        <v>379</v>
      </c>
      <c r="AB283" s="204">
        <f>AB233+AB294</f>
        <v>370</v>
      </c>
      <c r="AC283" s="204">
        <v>250</v>
      </c>
      <c r="AD283" s="204">
        <v>230</v>
      </c>
      <c r="AE283" s="204">
        <v>410</v>
      </c>
      <c r="AF283" s="204">
        <v>334</v>
      </c>
      <c r="AG283" s="204">
        <v>240</v>
      </c>
      <c r="AH283" s="204">
        <v>188</v>
      </c>
      <c r="AI283" s="204">
        <v>241</v>
      </c>
      <c r="AJ283" s="91"/>
      <c r="AK283" s="91"/>
      <c r="AL283" s="91"/>
      <c r="AM283" s="91"/>
      <c r="AN283" s="91"/>
      <c r="AO283" s="91"/>
      <c r="AP283" s="91"/>
      <c r="AQ283" s="91"/>
      <c r="AR283" s="91"/>
      <c r="AS283" s="91"/>
      <c r="AT283" s="91"/>
      <c r="AU283" s="91"/>
      <c r="AV283" s="91"/>
      <c r="AW283" s="91"/>
      <c r="AX283" s="91"/>
      <c r="AY283" s="91"/>
      <c r="AZ283" s="91"/>
      <c r="BA283" s="91"/>
      <c r="BB283" s="91"/>
      <c r="BC283" s="91"/>
      <c r="BD283" s="91"/>
      <c r="BE283" s="91"/>
      <c r="BF283" s="91"/>
      <c r="BG283" s="91"/>
      <c r="BH283" s="91"/>
      <c r="BI283" s="91"/>
      <c r="BJ283" s="91"/>
      <c r="BK283" s="91"/>
      <c r="BL283" s="91"/>
      <c r="BM283" s="91"/>
      <c r="BN283" s="91"/>
      <c r="BO283" s="91"/>
      <c r="BP283" s="91"/>
      <c r="BQ283" s="91"/>
      <c r="BR283" s="91"/>
      <c r="BS283" s="91"/>
      <c r="BT283" s="91"/>
      <c r="BU283" s="91"/>
      <c r="BV283" s="91"/>
      <c r="BW283" s="91"/>
      <c r="BX283" s="91"/>
      <c r="BY283" s="91"/>
      <c r="BZ283" s="91"/>
      <c r="CA283" s="91"/>
      <c r="CB283" s="91"/>
      <c r="CC283" s="91"/>
      <c r="CD283" s="91"/>
      <c r="CE283" s="91"/>
      <c r="CF283" s="91"/>
      <c r="CG283" s="91"/>
      <c r="CH283" s="91"/>
      <c r="CI283" s="91"/>
      <c r="CJ283" s="91"/>
      <c r="CK283" s="91"/>
      <c r="CL283" s="91"/>
      <c r="CM283" s="91"/>
      <c r="CN283" s="91"/>
      <c r="CO283" s="91"/>
      <c r="CP283" s="91"/>
      <c r="CQ283" s="91"/>
      <c r="CR283" s="91"/>
      <c r="CS283" s="91"/>
      <c r="CT283" s="91"/>
      <c r="CU283" s="91"/>
      <c r="CV283" s="91"/>
      <c r="CW283" s="91"/>
      <c r="CX283" s="91"/>
      <c r="CY283" s="91"/>
      <c r="CZ283" s="91"/>
      <c r="DA283" s="91"/>
      <c r="DB283" s="91"/>
      <c r="DC283" s="91"/>
      <c r="DD283" s="91"/>
      <c r="DE283" s="91"/>
      <c r="DF283" s="91"/>
    </row>
    <row r="284" spans="1:110" s="44" customFormat="1" ht="17.25" customHeight="1">
      <c r="A284" s="40" t="s">
        <v>1078</v>
      </c>
      <c r="B284" s="40"/>
      <c r="C284" s="40"/>
      <c r="D284" s="2">
        <f t="shared" ref="D284:K288" si="47">D234+D295</f>
        <v>156</v>
      </c>
      <c r="E284" s="2">
        <f t="shared" si="47"/>
        <v>65</v>
      </c>
      <c r="F284" s="2">
        <f t="shared" si="47"/>
        <v>38</v>
      </c>
      <c r="G284" s="2">
        <f t="shared" si="47"/>
        <v>138</v>
      </c>
      <c r="H284" s="2">
        <f t="shared" si="47"/>
        <v>177</v>
      </c>
      <c r="I284" s="2">
        <f t="shared" si="47"/>
        <v>76</v>
      </c>
      <c r="J284" s="2">
        <f t="shared" si="47"/>
        <v>37</v>
      </c>
      <c r="K284" s="2">
        <f t="shared" si="47"/>
        <v>163</v>
      </c>
      <c r="L284" s="2">
        <f>L234+L295</f>
        <v>163</v>
      </c>
      <c r="M284" s="2">
        <f>M234+M295</f>
        <v>68</v>
      </c>
      <c r="N284" s="2">
        <f t="shared" si="46"/>
        <v>38</v>
      </c>
      <c r="O284" s="2">
        <f t="shared" si="46"/>
        <v>150</v>
      </c>
      <c r="P284" s="2">
        <f t="shared" si="46"/>
        <v>152</v>
      </c>
      <c r="Q284" s="2">
        <f t="shared" si="46"/>
        <v>64</v>
      </c>
      <c r="R284" s="2">
        <f t="shared" si="46"/>
        <v>28</v>
      </c>
      <c r="S284" s="2">
        <f t="shared" si="46"/>
        <v>149</v>
      </c>
      <c r="T284" s="2">
        <f t="shared" si="46"/>
        <v>177</v>
      </c>
      <c r="U284" s="2">
        <f t="shared" si="46"/>
        <v>79</v>
      </c>
      <c r="V284" s="2">
        <f t="shared" si="46"/>
        <v>34</v>
      </c>
      <c r="W284" s="2">
        <f t="shared" si="46"/>
        <v>172</v>
      </c>
      <c r="X284" s="2">
        <f t="shared" si="46"/>
        <v>220</v>
      </c>
      <c r="Y284" s="2">
        <f t="shared" si="46"/>
        <v>74</v>
      </c>
      <c r="Z284" s="2">
        <f t="shared" si="46"/>
        <v>32</v>
      </c>
      <c r="AA284" s="2">
        <f t="shared" si="46"/>
        <v>145</v>
      </c>
      <c r="AB284" s="2">
        <f>AB234+AB295</f>
        <v>212</v>
      </c>
      <c r="AC284" s="2">
        <v>73</v>
      </c>
      <c r="AD284" s="2">
        <v>43</v>
      </c>
      <c r="AE284" s="2">
        <v>153</v>
      </c>
      <c r="AF284" s="2">
        <v>222</v>
      </c>
      <c r="AG284" s="2">
        <v>64</v>
      </c>
      <c r="AH284" s="2">
        <v>39</v>
      </c>
      <c r="AI284" s="2">
        <v>164</v>
      </c>
      <c r="AJ284" s="91"/>
      <c r="AK284" s="91"/>
      <c r="AL284" s="91"/>
      <c r="AM284" s="91"/>
      <c r="AN284" s="91"/>
      <c r="AO284" s="91"/>
      <c r="AP284" s="91"/>
      <c r="AQ284" s="91"/>
      <c r="AR284" s="91"/>
      <c r="AS284" s="91"/>
      <c r="AT284" s="91"/>
      <c r="AU284" s="91"/>
      <c r="AV284" s="91"/>
      <c r="AW284" s="91"/>
      <c r="AX284" s="91"/>
      <c r="AY284" s="91"/>
      <c r="AZ284" s="91"/>
      <c r="BA284" s="91"/>
      <c r="BB284" s="91"/>
      <c r="BC284" s="91"/>
      <c r="BD284" s="91"/>
      <c r="BE284" s="91"/>
      <c r="BF284" s="91"/>
      <c r="BG284" s="91"/>
      <c r="BH284" s="91"/>
      <c r="BI284" s="91"/>
      <c r="BJ284" s="91"/>
      <c r="BK284" s="91"/>
      <c r="BL284" s="91"/>
      <c r="BM284" s="91"/>
      <c r="BN284" s="91"/>
      <c r="BO284" s="91"/>
      <c r="BP284" s="91"/>
      <c r="BQ284" s="91"/>
      <c r="BR284" s="91"/>
      <c r="BS284" s="91"/>
      <c r="BT284" s="91"/>
      <c r="BU284" s="91"/>
      <c r="BV284" s="91"/>
      <c r="BW284" s="91"/>
      <c r="BX284" s="91"/>
      <c r="BY284" s="91"/>
      <c r="BZ284" s="91"/>
      <c r="CA284" s="91"/>
      <c r="CB284" s="91"/>
      <c r="CC284" s="91"/>
      <c r="CD284" s="91"/>
      <c r="CE284" s="91"/>
      <c r="CF284" s="91"/>
      <c r="CG284" s="91"/>
      <c r="CH284" s="91"/>
      <c r="CI284" s="91"/>
      <c r="CJ284" s="91"/>
      <c r="CK284" s="91"/>
      <c r="CL284" s="91"/>
      <c r="CM284" s="91"/>
      <c r="CN284" s="91"/>
      <c r="CO284" s="91"/>
      <c r="CP284" s="91"/>
      <c r="CQ284" s="91"/>
      <c r="CR284" s="91"/>
      <c r="CS284" s="91"/>
      <c r="CT284" s="91"/>
      <c r="CU284" s="91"/>
      <c r="CV284" s="91"/>
      <c r="CW284" s="91"/>
      <c r="CX284" s="91"/>
      <c r="CY284" s="91"/>
      <c r="CZ284" s="91"/>
      <c r="DA284" s="91"/>
      <c r="DB284" s="91"/>
      <c r="DC284" s="91"/>
      <c r="DD284" s="91"/>
      <c r="DE284" s="91"/>
      <c r="DF284" s="91"/>
    </row>
    <row r="285" spans="1:110" ht="17.25" customHeight="1">
      <c r="A285" s="40" t="s">
        <v>221</v>
      </c>
      <c r="D285" s="182" t="s">
        <v>68</v>
      </c>
      <c r="E285" s="182" t="s">
        <v>68</v>
      </c>
      <c r="F285" s="182" t="s">
        <v>68</v>
      </c>
      <c r="G285" s="182" t="s">
        <v>68</v>
      </c>
      <c r="H285" s="182" t="s">
        <v>68</v>
      </c>
      <c r="I285" s="182" t="s">
        <v>68</v>
      </c>
      <c r="J285" s="182" t="s">
        <v>68</v>
      </c>
      <c r="K285" s="182" t="s">
        <v>68</v>
      </c>
      <c r="L285" s="182" t="s">
        <v>68</v>
      </c>
      <c r="M285" s="2">
        <f>M235+M296</f>
        <v>-11</v>
      </c>
      <c r="N285" s="2">
        <f t="shared" si="46"/>
        <v>-16</v>
      </c>
      <c r="O285" s="2">
        <f t="shared" si="46"/>
        <v>2</v>
      </c>
      <c r="P285" s="2">
        <f t="shared" si="46"/>
        <v>25</v>
      </c>
      <c r="Q285" s="2">
        <f t="shared" si="46"/>
        <v>4</v>
      </c>
      <c r="R285" s="2">
        <f t="shared" si="46"/>
        <v>-2</v>
      </c>
      <c r="S285" s="2">
        <f t="shared" si="46"/>
        <v>28</v>
      </c>
      <c r="T285" s="2">
        <f t="shared" si="46"/>
        <v>36</v>
      </c>
      <c r="U285" s="2">
        <f t="shared" si="46"/>
        <v>13</v>
      </c>
      <c r="V285" s="2">
        <f t="shared" si="46"/>
        <v>5</v>
      </c>
      <c r="W285" s="2">
        <f t="shared" si="46"/>
        <v>40</v>
      </c>
      <c r="X285" s="2">
        <f t="shared" si="46"/>
        <v>57</v>
      </c>
      <c r="Y285" s="2">
        <v>30</v>
      </c>
      <c r="Z285" s="2">
        <v>11</v>
      </c>
      <c r="AA285" s="2">
        <v>50</v>
      </c>
      <c r="AB285" s="2">
        <v>77</v>
      </c>
      <c r="AC285" s="2">
        <v>36</v>
      </c>
      <c r="AD285" s="2">
        <v>19</v>
      </c>
      <c r="AE285" s="2">
        <v>57</v>
      </c>
      <c r="AF285" s="2">
        <v>71</v>
      </c>
      <c r="AG285" s="2">
        <v>49</v>
      </c>
      <c r="AH285" s="2">
        <v>23</v>
      </c>
      <c r="AI285" s="2">
        <v>115</v>
      </c>
    </row>
    <row r="286" spans="1:110" s="44" customFormat="1" ht="17.25" customHeight="1">
      <c r="A286" s="40" t="s">
        <v>1071</v>
      </c>
      <c r="B286" s="40"/>
      <c r="C286" s="40"/>
      <c r="D286" s="2">
        <f t="shared" si="47"/>
        <v>116</v>
      </c>
      <c r="E286" s="2">
        <f t="shared" si="47"/>
        <v>86</v>
      </c>
      <c r="F286" s="2">
        <f t="shared" si="47"/>
        <v>79</v>
      </c>
      <c r="G286" s="2">
        <f t="shared" si="47"/>
        <v>116</v>
      </c>
      <c r="H286" s="2">
        <f t="shared" si="47"/>
        <v>117</v>
      </c>
      <c r="I286" s="2">
        <f t="shared" si="47"/>
        <v>92</v>
      </c>
      <c r="J286" s="2">
        <f t="shared" si="47"/>
        <v>91</v>
      </c>
      <c r="K286" s="2">
        <f t="shared" si="47"/>
        <v>93</v>
      </c>
      <c r="L286" s="2">
        <f>L236+L297</f>
        <v>128</v>
      </c>
      <c r="M286" s="2">
        <f>M236+M297</f>
        <v>91</v>
      </c>
      <c r="N286" s="2">
        <f t="shared" si="46"/>
        <v>90</v>
      </c>
      <c r="O286" s="2">
        <f t="shared" si="46"/>
        <v>104</v>
      </c>
      <c r="P286" s="2">
        <f t="shared" si="46"/>
        <v>120</v>
      </c>
      <c r="Q286" s="2">
        <f t="shared" si="46"/>
        <v>95</v>
      </c>
      <c r="R286" s="2">
        <f t="shared" si="46"/>
        <v>89</v>
      </c>
      <c r="S286" s="2">
        <f t="shared" si="46"/>
        <v>122</v>
      </c>
      <c r="T286" s="2">
        <f t="shared" si="46"/>
        <v>145</v>
      </c>
      <c r="U286" s="2">
        <f t="shared" si="46"/>
        <v>97</v>
      </c>
      <c r="V286" s="2">
        <f t="shared" si="46"/>
        <v>106</v>
      </c>
      <c r="W286" s="2">
        <f t="shared" si="46"/>
        <v>137</v>
      </c>
      <c r="X286" s="2">
        <f t="shared" si="46"/>
        <v>171</v>
      </c>
      <c r="Y286" s="2">
        <f t="shared" si="46"/>
        <v>106</v>
      </c>
      <c r="Z286" s="2">
        <f t="shared" si="46"/>
        <v>108</v>
      </c>
      <c r="AA286" s="2">
        <f t="shared" si="46"/>
        <v>97</v>
      </c>
      <c r="AB286" s="2">
        <f>AB236+AB297</f>
        <v>159</v>
      </c>
      <c r="AC286" s="2">
        <v>103</v>
      </c>
      <c r="AD286" s="2">
        <v>109</v>
      </c>
      <c r="AE286" s="2">
        <v>158</v>
      </c>
      <c r="AF286" s="2">
        <v>191</v>
      </c>
      <c r="AG286" s="2">
        <v>114</v>
      </c>
      <c r="AH286" s="2">
        <v>112</v>
      </c>
      <c r="AI286" s="2">
        <v>133</v>
      </c>
      <c r="AJ286" s="91"/>
      <c r="AK286" s="91"/>
      <c r="AL286" s="91"/>
      <c r="AM286" s="91"/>
      <c r="AN286" s="91"/>
      <c r="AO286" s="91"/>
      <c r="AP286" s="91"/>
      <c r="AQ286" s="91"/>
      <c r="AR286" s="91"/>
      <c r="AS286" s="91"/>
      <c r="AT286" s="91"/>
      <c r="AU286" s="91"/>
      <c r="AV286" s="91"/>
      <c r="AW286" s="91"/>
      <c r="AX286" s="91"/>
      <c r="AY286" s="91"/>
      <c r="AZ286" s="91"/>
      <c r="BA286" s="91"/>
      <c r="BB286" s="91"/>
      <c r="BC286" s="91"/>
      <c r="BD286" s="91"/>
      <c r="BE286" s="91"/>
      <c r="BF286" s="91"/>
      <c r="BG286" s="91"/>
      <c r="BH286" s="91"/>
      <c r="BI286" s="91"/>
      <c r="BJ286" s="91"/>
      <c r="BK286" s="91"/>
      <c r="BL286" s="91"/>
      <c r="BM286" s="91"/>
      <c r="BN286" s="91"/>
      <c r="BO286" s="91"/>
      <c r="BP286" s="91"/>
      <c r="BQ286" s="91"/>
      <c r="BR286" s="91"/>
      <c r="BS286" s="91"/>
      <c r="BT286" s="91"/>
      <c r="BU286" s="91"/>
      <c r="BV286" s="91"/>
      <c r="BW286" s="91"/>
      <c r="BX286" s="91"/>
      <c r="BY286" s="91"/>
      <c r="BZ286" s="91"/>
      <c r="CA286" s="91"/>
      <c r="CB286" s="91"/>
      <c r="CC286" s="91"/>
      <c r="CD286" s="91"/>
      <c r="CE286" s="91"/>
      <c r="CF286" s="91"/>
      <c r="CG286" s="91"/>
      <c r="CH286" s="91"/>
      <c r="CI286" s="91"/>
      <c r="CJ286" s="91"/>
      <c r="CK286" s="91"/>
      <c r="CL286" s="91"/>
      <c r="CM286" s="91"/>
      <c r="CN286" s="91"/>
      <c r="CO286" s="91"/>
      <c r="CP286" s="91"/>
      <c r="CQ286" s="91"/>
      <c r="CR286" s="91"/>
      <c r="CS286" s="91"/>
      <c r="CT286" s="91"/>
      <c r="CU286" s="91"/>
      <c r="CV286" s="91"/>
      <c r="CW286" s="91"/>
      <c r="CX286" s="91"/>
      <c r="CY286" s="91"/>
      <c r="CZ286" s="91"/>
      <c r="DA286" s="91"/>
      <c r="DB286" s="91"/>
      <c r="DC286" s="91"/>
      <c r="DD286" s="91"/>
      <c r="DE286" s="91"/>
      <c r="DF286" s="91"/>
    </row>
    <row r="287" spans="1:110" ht="17.25" customHeight="1">
      <c r="A287" s="40" t="s">
        <v>1079</v>
      </c>
      <c r="D287" s="2">
        <f t="shared" si="47"/>
        <v>4</v>
      </c>
      <c r="E287" s="2">
        <f t="shared" si="47"/>
        <v>7</v>
      </c>
      <c r="F287" s="2">
        <f t="shared" si="47"/>
        <v>7</v>
      </c>
      <c r="G287" s="2">
        <f t="shared" si="47"/>
        <v>-3</v>
      </c>
      <c r="H287" s="2">
        <f t="shared" si="47"/>
        <v>-10</v>
      </c>
      <c r="I287" s="2">
        <f t="shared" si="47"/>
        <v>6</v>
      </c>
      <c r="J287" s="2">
        <f t="shared" si="47"/>
        <v>13</v>
      </c>
      <c r="K287" s="2">
        <f t="shared" si="47"/>
        <v>1</v>
      </c>
      <c r="L287" s="2">
        <f>L237+L298</f>
        <v>-8</v>
      </c>
      <c r="M287" s="2">
        <f>M237+M298</f>
        <v>-13</v>
      </c>
      <c r="N287" s="2">
        <f t="shared" si="46"/>
        <v>-6</v>
      </c>
      <c r="O287" s="2">
        <f t="shared" si="46"/>
        <v>1</v>
      </c>
      <c r="P287" s="2">
        <f t="shared" si="46"/>
        <v>-1</v>
      </c>
      <c r="Q287" s="2">
        <f t="shared" si="46"/>
        <v>8</v>
      </c>
      <c r="R287" s="2">
        <f t="shared" si="46"/>
        <v>8</v>
      </c>
      <c r="S287" s="2">
        <f t="shared" si="46"/>
        <v>13</v>
      </c>
      <c r="T287" s="2">
        <f t="shared" si="46"/>
        <v>-12</v>
      </c>
      <c r="U287" s="2">
        <f t="shared" si="46"/>
        <v>11</v>
      </c>
      <c r="V287" s="2">
        <f t="shared" si="46"/>
        <v>11</v>
      </c>
      <c r="W287" s="2">
        <f t="shared" si="46"/>
        <v>3</v>
      </c>
      <c r="X287" s="2">
        <f t="shared" si="46"/>
        <v>12</v>
      </c>
      <c r="Y287" s="2">
        <f t="shared" si="46"/>
        <v>10</v>
      </c>
      <c r="Z287" s="2">
        <f t="shared" si="46"/>
        <v>4</v>
      </c>
      <c r="AA287" s="2">
        <f t="shared" si="46"/>
        <v>3</v>
      </c>
      <c r="AB287" s="2">
        <f>AB237+AB298</f>
        <v>9</v>
      </c>
      <c r="AC287" s="2">
        <v>11</v>
      </c>
      <c r="AD287" s="2">
        <v>10</v>
      </c>
      <c r="AE287" s="2">
        <v>10</v>
      </c>
      <c r="AF287" s="2">
        <v>15</v>
      </c>
      <c r="AG287" s="2">
        <v>14</v>
      </c>
      <c r="AH287" s="2">
        <v>13</v>
      </c>
      <c r="AI287" s="2">
        <v>8</v>
      </c>
    </row>
    <row r="288" spans="1:110" ht="17.25" customHeight="1">
      <c r="A288" s="107" t="s">
        <v>77</v>
      </c>
      <c r="B288" s="107"/>
      <c r="C288" s="107"/>
      <c r="D288" s="10">
        <f t="shared" si="47"/>
        <v>-11</v>
      </c>
      <c r="E288" s="10">
        <f t="shared" si="47"/>
        <v>-10</v>
      </c>
      <c r="F288" s="10">
        <f t="shared" si="47"/>
        <v>-6</v>
      </c>
      <c r="G288" s="10">
        <f t="shared" si="47"/>
        <v>-9</v>
      </c>
      <c r="H288" s="10">
        <f t="shared" si="47"/>
        <v>-16</v>
      </c>
      <c r="I288" s="10">
        <f t="shared" si="47"/>
        <v>-8</v>
      </c>
      <c r="J288" s="10">
        <f t="shared" si="47"/>
        <v>-2</v>
      </c>
      <c r="K288" s="10">
        <f t="shared" si="47"/>
        <v>-13</v>
      </c>
      <c r="L288" s="10">
        <f>L238+L299</f>
        <v>-10</v>
      </c>
      <c r="M288" s="10">
        <f>M238+M299</f>
        <v>-6</v>
      </c>
      <c r="N288" s="10">
        <f t="shared" si="46"/>
        <v>-11</v>
      </c>
      <c r="O288" s="10">
        <f t="shared" si="46"/>
        <v>-19</v>
      </c>
      <c r="P288" s="10">
        <f t="shared" si="46"/>
        <v>-10</v>
      </c>
      <c r="Q288" s="10">
        <f t="shared" si="46"/>
        <v>-9</v>
      </c>
      <c r="R288" s="10">
        <f t="shared" si="46"/>
        <v>-11</v>
      </c>
      <c r="S288" s="10">
        <f t="shared" si="46"/>
        <v>-21</v>
      </c>
      <c r="T288" s="10">
        <f t="shared" si="46"/>
        <v>-6</v>
      </c>
      <c r="U288" s="10">
        <f t="shared" si="46"/>
        <v>-17</v>
      </c>
      <c r="V288" s="10">
        <f t="shared" si="46"/>
        <v>-7</v>
      </c>
      <c r="W288" s="10">
        <f t="shared" si="46"/>
        <v>-26</v>
      </c>
      <c r="X288" s="10">
        <f t="shared" si="46"/>
        <v>-14</v>
      </c>
      <c r="Y288" s="10">
        <f t="shared" si="46"/>
        <v>-23</v>
      </c>
      <c r="Z288" s="10">
        <f t="shared" si="46"/>
        <v>-5</v>
      </c>
      <c r="AA288" s="10">
        <v>-24</v>
      </c>
      <c r="AB288" s="10">
        <v>-15</v>
      </c>
      <c r="AC288" s="10">
        <v>-26</v>
      </c>
      <c r="AD288" s="10">
        <v>-20</v>
      </c>
      <c r="AE288" s="10">
        <v>-22</v>
      </c>
      <c r="AF288" s="10">
        <v>-14</v>
      </c>
      <c r="AG288" s="10">
        <v>-14</v>
      </c>
      <c r="AH288" s="10">
        <v>-11</v>
      </c>
      <c r="AI288" s="10">
        <v>-12</v>
      </c>
    </row>
    <row r="289" spans="1:110" s="44" customFormat="1" ht="25.5" customHeight="1" thickBot="1">
      <c r="A289" s="116" t="s">
        <v>223</v>
      </c>
      <c r="B289" s="116"/>
      <c r="C289" s="116"/>
      <c r="D289" s="21">
        <f t="shared" ref="D289:AH289" si="48">SUM(D283:D288)</f>
        <v>584</v>
      </c>
      <c r="E289" s="21">
        <f t="shared" si="48"/>
        <v>383</v>
      </c>
      <c r="F289" s="21">
        <f t="shared" si="48"/>
        <v>341</v>
      </c>
      <c r="G289" s="21">
        <f t="shared" si="48"/>
        <v>558</v>
      </c>
      <c r="H289" s="21">
        <f t="shared" si="48"/>
        <v>624</v>
      </c>
      <c r="I289" s="21">
        <f t="shared" si="48"/>
        <v>409</v>
      </c>
      <c r="J289" s="21">
        <f t="shared" si="48"/>
        <v>351</v>
      </c>
      <c r="K289" s="21">
        <f t="shared" si="48"/>
        <v>631</v>
      </c>
      <c r="L289" s="21">
        <f t="shared" si="48"/>
        <v>692</v>
      </c>
      <c r="M289" s="21">
        <f t="shared" si="48"/>
        <v>538</v>
      </c>
      <c r="N289" s="21">
        <f t="shared" si="48"/>
        <v>490</v>
      </c>
      <c r="O289" s="21">
        <f t="shared" si="48"/>
        <v>640</v>
      </c>
      <c r="P289" s="203">
        <f t="shared" si="48"/>
        <v>724</v>
      </c>
      <c r="Q289" s="203">
        <f t="shared" si="48"/>
        <v>524</v>
      </c>
      <c r="R289" s="203">
        <f t="shared" si="48"/>
        <v>444</v>
      </c>
      <c r="S289" s="203">
        <f t="shared" si="48"/>
        <v>706</v>
      </c>
      <c r="T289" s="203">
        <f t="shared" si="48"/>
        <v>788</v>
      </c>
      <c r="U289" s="203">
        <f t="shared" si="48"/>
        <v>478</v>
      </c>
      <c r="V289" s="203">
        <f t="shared" si="48"/>
        <v>442</v>
      </c>
      <c r="W289" s="203">
        <f t="shared" si="48"/>
        <v>688</v>
      </c>
      <c r="X289" s="338">
        <f t="shared" si="48"/>
        <v>798</v>
      </c>
      <c r="Y289" s="338">
        <f t="shared" si="48"/>
        <v>481</v>
      </c>
      <c r="Z289" s="338">
        <f t="shared" si="48"/>
        <v>445</v>
      </c>
      <c r="AA289" s="338">
        <f t="shared" si="48"/>
        <v>650</v>
      </c>
      <c r="AB289" s="338">
        <f t="shared" si="48"/>
        <v>812</v>
      </c>
      <c r="AC289" s="338">
        <f t="shared" si="48"/>
        <v>447</v>
      </c>
      <c r="AD289" s="338">
        <f t="shared" si="48"/>
        <v>391</v>
      </c>
      <c r="AE289" s="338">
        <f t="shared" si="48"/>
        <v>766</v>
      </c>
      <c r="AF289" s="338">
        <f t="shared" si="48"/>
        <v>819</v>
      </c>
      <c r="AG289" s="338">
        <f t="shared" si="48"/>
        <v>467</v>
      </c>
      <c r="AH289" s="338">
        <f t="shared" si="48"/>
        <v>364</v>
      </c>
      <c r="AI289" s="338">
        <f>SUM(AI283:AI288)</f>
        <v>649</v>
      </c>
      <c r="AJ289" s="91"/>
      <c r="AK289" s="91"/>
      <c r="AL289" s="91"/>
      <c r="AM289" s="91"/>
      <c r="AN289" s="91"/>
      <c r="AO289" s="91"/>
      <c r="AP289" s="91"/>
      <c r="AQ289" s="91"/>
      <c r="AR289" s="91"/>
      <c r="AS289" s="91"/>
      <c r="AT289" s="91"/>
      <c r="AU289" s="91"/>
      <c r="AV289" s="91"/>
      <c r="AW289" s="91"/>
      <c r="AX289" s="91"/>
      <c r="AY289" s="91"/>
      <c r="AZ289" s="91"/>
      <c r="BA289" s="91"/>
      <c r="BB289" s="91"/>
      <c r="BC289" s="91"/>
      <c r="BD289" s="91"/>
      <c r="BE289" s="91"/>
      <c r="BF289" s="91"/>
      <c r="BG289" s="91"/>
      <c r="BH289" s="91"/>
      <c r="BI289" s="91"/>
      <c r="BJ289" s="91"/>
      <c r="BK289" s="91"/>
      <c r="BL289" s="91"/>
      <c r="BM289" s="91"/>
      <c r="BN289" s="91"/>
      <c r="BO289" s="91"/>
      <c r="BP289" s="91"/>
      <c r="BQ289" s="91"/>
      <c r="BR289" s="91"/>
      <c r="BS289" s="91"/>
      <c r="BT289" s="91"/>
      <c r="BU289" s="91"/>
      <c r="BV289" s="91"/>
      <c r="BW289" s="91"/>
      <c r="BX289" s="91"/>
      <c r="BY289" s="91"/>
      <c r="BZ289" s="91"/>
      <c r="CA289" s="91"/>
      <c r="CB289" s="91"/>
      <c r="CC289" s="91"/>
      <c r="CD289" s="91"/>
      <c r="CE289" s="91"/>
      <c r="CF289" s="91"/>
      <c r="CG289" s="91"/>
      <c r="CH289" s="91"/>
      <c r="CI289" s="91"/>
      <c r="CJ289" s="91"/>
      <c r="CK289" s="91"/>
      <c r="CL289" s="91"/>
      <c r="CM289" s="91"/>
      <c r="CN289" s="91"/>
      <c r="CO289" s="91"/>
      <c r="CP289" s="91"/>
      <c r="CQ289" s="91"/>
      <c r="CR289" s="91"/>
      <c r="CS289" s="91"/>
      <c r="CT289" s="91"/>
      <c r="CU289" s="91"/>
      <c r="CV289" s="91"/>
      <c r="CW289" s="91"/>
      <c r="CX289" s="91"/>
      <c r="CY289" s="91"/>
      <c r="CZ289" s="91"/>
      <c r="DA289" s="91"/>
      <c r="DB289" s="91"/>
      <c r="DC289" s="91"/>
      <c r="DD289" s="91"/>
      <c r="DE289" s="91"/>
      <c r="DF289" s="91"/>
    </row>
    <row r="290" spans="1:110" s="39" customFormat="1" ht="19.5" customHeight="1" thickTop="1">
      <c r="A290" s="40"/>
      <c r="B290" s="40"/>
      <c r="C290" s="40"/>
      <c r="D290" s="2"/>
      <c r="E290" s="2"/>
      <c r="F290" s="2"/>
      <c r="G290" s="2"/>
      <c r="H290" s="2"/>
      <c r="I290" s="2"/>
      <c r="J290" s="2"/>
      <c r="K290" s="2"/>
      <c r="L290" s="2"/>
      <c r="M290" s="2"/>
      <c r="N290" s="2"/>
      <c r="O290" s="2"/>
      <c r="P290" s="40"/>
      <c r="Q290" s="40"/>
      <c r="R290" s="40"/>
      <c r="S290" s="40"/>
      <c r="T290" s="40"/>
      <c r="W290" s="40"/>
      <c r="X290" s="88"/>
      <c r="Y290" s="88"/>
      <c r="Z290" s="88"/>
      <c r="AA290" s="88"/>
      <c r="AB290" s="88"/>
      <c r="AC290" s="88"/>
      <c r="AD290" s="88"/>
      <c r="AE290" s="88"/>
      <c r="AF290" s="88"/>
      <c r="AG290" s="88"/>
      <c r="AH290" s="88"/>
      <c r="AI290" s="88"/>
      <c r="AJ290" s="88"/>
      <c r="AK290" s="88"/>
      <c r="AL290" s="88"/>
      <c r="AM290" s="88"/>
      <c r="AN290" s="88"/>
      <c r="AO290" s="88"/>
      <c r="AP290" s="88"/>
      <c r="AQ290" s="88"/>
      <c r="AR290" s="88"/>
      <c r="AS290" s="90"/>
      <c r="AT290" s="90"/>
      <c r="AU290" s="90"/>
      <c r="AV290" s="90"/>
      <c r="AW290" s="90"/>
      <c r="AX290" s="90"/>
      <c r="AY290" s="90"/>
      <c r="AZ290" s="90"/>
      <c r="BA290" s="90"/>
      <c r="BB290" s="90"/>
      <c r="BC290" s="90"/>
      <c r="BD290" s="90"/>
      <c r="BE290" s="90"/>
      <c r="BF290" s="90"/>
      <c r="BG290" s="90"/>
      <c r="BH290" s="90"/>
      <c r="BI290" s="90"/>
      <c r="BJ290" s="90"/>
      <c r="BK290" s="90"/>
      <c r="BL290" s="90"/>
      <c r="BM290" s="90"/>
      <c r="BN290" s="90"/>
      <c r="BO290" s="90"/>
      <c r="BP290" s="90"/>
      <c r="BQ290" s="90"/>
      <c r="BR290" s="90"/>
      <c r="BS290" s="90"/>
      <c r="BT290" s="90"/>
      <c r="BU290" s="90"/>
      <c r="BV290" s="90"/>
      <c r="BW290" s="90"/>
      <c r="BX290" s="90"/>
      <c r="BY290" s="90"/>
      <c r="BZ290" s="90"/>
      <c r="CA290" s="90"/>
      <c r="CB290" s="90"/>
      <c r="CC290" s="90"/>
      <c r="CD290" s="90"/>
      <c r="CE290" s="90"/>
      <c r="CF290" s="90"/>
      <c r="CG290" s="90"/>
      <c r="CH290" s="90"/>
      <c r="CI290" s="90"/>
      <c r="CJ290" s="90"/>
      <c r="CK290" s="90"/>
      <c r="CL290" s="90"/>
      <c r="CM290" s="90"/>
      <c r="CN290" s="90"/>
      <c r="CO290" s="90"/>
      <c r="CP290" s="90"/>
      <c r="CQ290" s="90"/>
      <c r="CR290" s="90"/>
      <c r="CS290" s="90"/>
      <c r="CT290" s="90"/>
      <c r="CU290" s="90"/>
      <c r="CV290" s="90"/>
      <c r="CW290" s="90"/>
      <c r="CX290" s="90"/>
      <c r="CY290" s="90"/>
      <c r="CZ290" s="90"/>
      <c r="DA290" s="90"/>
      <c r="DB290" s="90"/>
      <c r="DC290" s="90"/>
      <c r="DD290" s="90"/>
      <c r="DE290" s="90"/>
      <c r="DF290" s="90"/>
    </row>
    <row r="291" spans="1:110" s="39" customFormat="1" ht="19.5" customHeight="1">
      <c r="A291" s="40"/>
      <c r="B291" s="40"/>
      <c r="C291" s="40"/>
      <c r="D291" s="2"/>
      <c r="E291" s="2"/>
      <c r="F291" s="2"/>
      <c r="G291" s="2"/>
      <c r="H291" s="2"/>
      <c r="I291" s="2"/>
      <c r="J291" s="2"/>
      <c r="K291" s="2"/>
      <c r="L291" s="2"/>
      <c r="M291" s="2"/>
      <c r="N291" s="2"/>
      <c r="O291" s="2"/>
      <c r="P291" s="40"/>
      <c r="Q291" s="40"/>
      <c r="R291" s="40"/>
      <c r="S291" s="40"/>
      <c r="T291" s="40"/>
      <c r="W291" s="40"/>
      <c r="X291" s="88"/>
      <c r="Y291" s="88"/>
      <c r="Z291" s="88"/>
      <c r="AA291" s="88"/>
      <c r="AB291" s="88"/>
      <c r="AC291" s="88"/>
      <c r="AD291" s="88"/>
      <c r="AE291" s="88"/>
      <c r="AF291" s="88"/>
      <c r="AG291" s="88"/>
      <c r="AH291" s="88"/>
      <c r="AI291" s="88"/>
      <c r="AJ291" s="88"/>
      <c r="AK291" s="88"/>
      <c r="AL291" s="88"/>
      <c r="AM291" s="88"/>
      <c r="AN291" s="88"/>
      <c r="AO291" s="88"/>
      <c r="AP291" s="88"/>
      <c r="AQ291" s="88"/>
      <c r="AR291" s="88"/>
      <c r="AS291" s="90"/>
      <c r="AT291" s="90"/>
      <c r="AU291" s="90"/>
      <c r="AV291" s="90"/>
      <c r="AW291" s="90"/>
      <c r="AX291" s="90"/>
      <c r="AY291" s="90"/>
      <c r="AZ291" s="90"/>
      <c r="BA291" s="90"/>
      <c r="BB291" s="90"/>
      <c r="BC291" s="90"/>
      <c r="BD291" s="90"/>
      <c r="BE291" s="90"/>
      <c r="BF291" s="90"/>
      <c r="BG291" s="90"/>
      <c r="BH291" s="90"/>
      <c r="BI291" s="90"/>
      <c r="BJ291" s="90"/>
      <c r="BK291" s="90"/>
      <c r="BL291" s="90"/>
      <c r="BM291" s="90"/>
      <c r="BN291" s="90"/>
      <c r="BO291" s="90"/>
      <c r="BP291" s="90"/>
      <c r="BQ291" s="90"/>
      <c r="BR291" s="90"/>
      <c r="BS291" s="90"/>
      <c r="BT291" s="90"/>
      <c r="BU291" s="90"/>
      <c r="BV291" s="90"/>
      <c r="BW291" s="90"/>
      <c r="BX291" s="90"/>
      <c r="BY291" s="90"/>
      <c r="BZ291" s="90"/>
      <c r="CA291" s="90"/>
      <c r="CB291" s="90"/>
      <c r="CC291" s="90"/>
      <c r="CD291" s="90"/>
      <c r="CE291" s="90"/>
      <c r="CF291" s="90"/>
      <c r="CG291" s="90"/>
      <c r="CH291" s="90"/>
      <c r="CI291" s="90"/>
      <c r="CJ291" s="90"/>
      <c r="CK291" s="90"/>
      <c r="CL291" s="90"/>
      <c r="CM291" s="90"/>
      <c r="CN291" s="90"/>
      <c r="CO291" s="90"/>
      <c r="CP291" s="90"/>
      <c r="CQ291" s="90"/>
      <c r="CR291" s="90"/>
      <c r="CS291" s="90"/>
      <c r="CT291" s="90"/>
      <c r="CU291" s="90"/>
      <c r="CV291" s="90"/>
      <c r="CW291" s="90"/>
      <c r="CX291" s="90"/>
      <c r="CY291" s="90"/>
      <c r="CZ291" s="90"/>
      <c r="DA291" s="90"/>
      <c r="DB291" s="90"/>
      <c r="DC291" s="90"/>
      <c r="DD291" s="90"/>
      <c r="DE291" s="90"/>
      <c r="DF291" s="90"/>
    </row>
    <row r="292" spans="1:110" s="44" customFormat="1" ht="18" customHeight="1">
      <c r="A292" s="39" t="s">
        <v>1086</v>
      </c>
      <c r="B292" s="42"/>
      <c r="C292" s="42"/>
      <c r="D292" s="8"/>
      <c r="E292" s="8"/>
      <c r="F292" s="8"/>
      <c r="G292" s="8"/>
      <c r="H292" s="8"/>
      <c r="I292" s="8"/>
      <c r="J292" s="8"/>
      <c r="K292" s="8"/>
      <c r="L292" s="8"/>
      <c r="M292" s="175"/>
      <c r="N292" s="175"/>
      <c r="O292" s="175"/>
      <c r="U292" s="46"/>
      <c r="X292" s="91"/>
      <c r="Y292" s="91"/>
      <c r="Z292" s="91"/>
      <c r="AA292" s="91"/>
      <c r="AB292" s="91"/>
      <c r="AC292" s="91"/>
      <c r="AD292" s="91"/>
      <c r="AE292" s="91"/>
      <c r="AF292" s="91"/>
      <c r="AG292" s="91"/>
      <c r="AH292" s="91"/>
      <c r="AI292" s="91"/>
      <c r="AJ292" s="91"/>
      <c r="AK292" s="91"/>
      <c r="AL292" s="91"/>
      <c r="AM292" s="91"/>
      <c r="AN292" s="91"/>
      <c r="AO292" s="91"/>
      <c r="AP292" s="91"/>
      <c r="AQ292" s="91"/>
      <c r="AR292" s="91"/>
      <c r="AS292" s="91"/>
      <c r="AT292" s="91"/>
      <c r="AU292" s="91"/>
      <c r="AV292" s="91"/>
      <c r="AW292" s="91"/>
      <c r="AX292" s="91"/>
      <c r="AY292" s="91"/>
      <c r="AZ292" s="91"/>
      <c r="BA292" s="91"/>
      <c r="BB292" s="91"/>
      <c r="BC292" s="91"/>
      <c r="BD292" s="91"/>
      <c r="BE292" s="91"/>
      <c r="BF292" s="91"/>
      <c r="BG292" s="91"/>
      <c r="BH292" s="91"/>
      <c r="BI292" s="91"/>
      <c r="BJ292" s="91"/>
      <c r="BK292" s="91"/>
      <c r="BL292" s="91"/>
      <c r="BM292" s="91"/>
      <c r="BN292" s="91"/>
      <c r="BO292" s="91"/>
      <c r="BP292" s="91"/>
      <c r="BQ292" s="91"/>
      <c r="BR292" s="91"/>
      <c r="BS292" s="91"/>
      <c r="BT292" s="91"/>
      <c r="BU292" s="91"/>
      <c r="BV292" s="91"/>
      <c r="BW292" s="91"/>
      <c r="BX292" s="91"/>
      <c r="BY292" s="91"/>
      <c r="BZ292" s="91"/>
      <c r="CA292" s="91"/>
      <c r="CB292" s="91"/>
      <c r="CC292" s="91"/>
      <c r="CD292" s="91"/>
      <c r="CE292" s="91"/>
      <c r="CF292" s="91"/>
      <c r="CG292" s="91"/>
      <c r="CH292" s="91"/>
      <c r="CI292" s="91"/>
      <c r="CJ292" s="91"/>
      <c r="CK292" s="91"/>
      <c r="CL292" s="91"/>
      <c r="CM292" s="91"/>
      <c r="CN292" s="91"/>
      <c r="CO292" s="91"/>
      <c r="CP292" s="91"/>
      <c r="CQ292" s="91"/>
      <c r="CR292" s="91"/>
      <c r="CS292" s="91"/>
      <c r="CT292" s="91"/>
      <c r="CU292" s="91"/>
      <c r="CV292" s="91"/>
      <c r="CW292" s="91"/>
      <c r="CX292" s="91"/>
      <c r="CY292" s="91"/>
      <c r="CZ292" s="91"/>
      <c r="DA292" s="91"/>
      <c r="DB292" s="91"/>
      <c r="DC292" s="91"/>
      <c r="DD292" s="91"/>
      <c r="DE292" s="91"/>
      <c r="DF292" s="91"/>
    </row>
    <row r="293" spans="1:110" s="44" customFormat="1" ht="37.5" customHeight="1" thickBot="1">
      <c r="A293" s="3" t="s">
        <v>3</v>
      </c>
      <c r="B293" s="99"/>
      <c r="C293" s="100"/>
      <c r="D293" s="15" t="s">
        <v>377</v>
      </c>
      <c r="E293" s="15" t="s">
        <v>378</v>
      </c>
      <c r="F293" s="15" t="s">
        <v>379</v>
      </c>
      <c r="G293" s="15" t="s">
        <v>380</v>
      </c>
      <c r="H293" s="15" t="s">
        <v>381</v>
      </c>
      <c r="I293" s="15" t="s">
        <v>382</v>
      </c>
      <c r="J293" s="15" t="s">
        <v>383</v>
      </c>
      <c r="K293" s="15" t="s">
        <v>384</v>
      </c>
      <c r="L293" s="15" t="s">
        <v>385</v>
      </c>
      <c r="M293" s="4" t="s">
        <v>386</v>
      </c>
      <c r="N293" s="4" t="s">
        <v>387</v>
      </c>
      <c r="O293" s="4" t="s">
        <v>388</v>
      </c>
      <c r="P293" s="101" t="s">
        <v>389</v>
      </c>
      <c r="Q293" s="101" t="s">
        <v>390</v>
      </c>
      <c r="R293" s="101" t="s">
        <v>391</v>
      </c>
      <c r="S293" s="101" t="s">
        <v>392</v>
      </c>
      <c r="T293" s="101" t="s">
        <v>393</v>
      </c>
      <c r="U293" s="101" t="s">
        <v>394</v>
      </c>
      <c r="V293" s="101" t="s">
        <v>395</v>
      </c>
      <c r="W293" s="101" t="s">
        <v>396</v>
      </c>
      <c r="X293" s="324" t="s">
        <v>397</v>
      </c>
      <c r="Y293" s="324" t="s">
        <v>398</v>
      </c>
      <c r="Z293" s="324" t="s">
        <v>399</v>
      </c>
      <c r="AA293" s="324" t="s">
        <v>400</v>
      </c>
      <c r="AB293" s="324" t="s">
        <v>401</v>
      </c>
      <c r="AC293" s="324" t="s">
        <v>402</v>
      </c>
      <c r="AD293" s="324" t="s">
        <v>403</v>
      </c>
      <c r="AE293" s="324" t="s">
        <v>404</v>
      </c>
      <c r="AF293" s="324" t="s">
        <v>405</v>
      </c>
      <c r="AG293" s="324" t="s">
        <v>406</v>
      </c>
      <c r="AH293" s="324" t="s">
        <v>407</v>
      </c>
      <c r="AI293" s="324" t="s">
        <v>408</v>
      </c>
      <c r="AJ293" s="91"/>
      <c r="AK293" s="91"/>
      <c r="AL293" s="91"/>
      <c r="AM293" s="91"/>
      <c r="AN293" s="91"/>
      <c r="AO293" s="91"/>
      <c r="AP293" s="91"/>
      <c r="AQ293" s="91"/>
      <c r="AR293" s="91"/>
      <c r="AS293" s="91"/>
      <c r="AT293" s="91"/>
      <c r="AU293" s="91"/>
      <c r="AV293" s="91"/>
      <c r="AW293" s="91"/>
      <c r="AX293" s="91"/>
      <c r="AY293" s="91"/>
      <c r="AZ293" s="91"/>
      <c r="BA293" s="91"/>
      <c r="BB293" s="91"/>
      <c r="BC293" s="91"/>
      <c r="BD293" s="91"/>
      <c r="BE293" s="91"/>
      <c r="BF293" s="91"/>
      <c r="BG293" s="91"/>
      <c r="BH293" s="91"/>
      <c r="BI293" s="91"/>
      <c r="BJ293" s="91"/>
      <c r="BK293" s="91"/>
      <c r="BL293" s="91"/>
      <c r="BM293" s="91"/>
      <c r="BN293" s="91"/>
      <c r="BO293" s="91"/>
      <c r="BP293" s="91"/>
      <c r="BQ293" s="91"/>
      <c r="BR293" s="91"/>
      <c r="BS293" s="91"/>
      <c r="BT293" s="91"/>
      <c r="BU293" s="91"/>
      <c r="BV293" s="91"/>
      <c r="BW293" s="91"/>
      <c r="BX293" s="91"/>
      <c r="BY293" s="91"/>
      <c r="BZ293" s="91"/>
      <c r="CA293" s="91"/>
      <c r="CB293" s="91"/>
      <c r="CC293" s="91"/>
      <c r="CD293" s="91"/>
      <c r="CE293" s="91"/>
      <c r="CF293" s="91"/>
      <c r="CG293" s="91"/>
      <c r="CH293" s="91"/>
      <c r="CI293" s="91"/>
      <c r="CJ293" s="91"/>
      <c r="CK293" s="91"/>
      <c r="CL293" s="91"/>
      <c r="CM293" s="91"/>
      <c r="CN293" s="91"/>
      <c r="CO293" s="91"/>
      <c r="CP293" s="91"/>
      <c r="CQ293" s="91"/>
      <c r="CR293" s="91"/>
      <c r="CS293" s="91"/>
      <c r="CT293" s="91"/>
      <c r="CU293" s="91"/>
      <c r="CV293" s="91"/>
      <c r="CW293" s="91"/>
      <c r="CX293" s="91"/>
      <c r="CY293" s="91"/>
      <c r="CZ293" s="91"/>
      <c r="DA293" s="91"/>
      <c r="DB293" s="91"/>
      <c r="DC293" s="91"/>
      <c r="DD293" s="91"/>
      <c r="DE293" s="91"/>
      <c r="DF293" s="91"/>
    </row>
    <row r="294" spans="1:110" s="44" customFormat="1" ht="17.25" customHeight="1">
      <c r="A294" s="40" t="s">
        <v>1077</v>
      </c>
      <c r="B294" s="40"/>
      <c r="C294" s="40"/>
      <c r="D294" s="204">
        <v>26</v>
      </c>
      <c r="E294" s="204">
        <v>27</v>
      </c>
      <c r="F294" s="2">
        <v>28</v>
      </c>
      <c r="G294" s="2">
        <v>27</v>
      </c>
      <c r="H294" s="175">
        <v>26</v>
      </c>
      <c r="I294" s="2">
        <v>26</v>
      </c>
      <c r="J294" s="2">
        <v>27</v>
      </c>
      <c r="K294" s="2">
        <v>24</v>
      </c>
      <c r="L294" s="2">
        <v>24</v>
      </c>
      <c r="M294" s="153">
        <v>25</v>
      </c>
      <c r="N294" s="153">
        <v>24</v>
      </c>
      <c r="O294" s="153">
        <v>24</v>
      </c>
      <c r="P294" s="147">
        <v>23</v>
      </c>
      <c r="Q294" s="147">
        <v>22</v>
      </c>
      <c r="R294" s="147">
        <v>24</v>
      </c>
      <c r="S294" s="40">
        <v>24</v>
      </c>
      <c r="T294" s="40">
        <v>24</v>
      </c>
      <c r="U294" s="2">
        <v>24</v>
      </c>
      <c r="V294" s="2">
        <v>26</v>
      </c>
      <c r="W294" s="44">
        <v>26</v>
      </c>
      <c r="X294" s="91">
        <v>27</v>
      </c>
      <c r="Y294" s="91">
        <v>27</v>
      </c>
      <c r="Z294" s="91">
        <v>27</v>
      </c>
      <c r="AA294" s="91">
        <v>28</v>
      </c>
      <c r="AB294" s="91">
        <v>28</v>
      </c>
      <c r="AC294" s="91">
        <v>28</v>
      </c>
      <c r="AD294" s="91">
        <v>29</v>
      </c>
      <c r="AE294" s="91">
        <v>29</v>
      </c>
      <c r="AF294" s="91">
        <v>31</v>
      </c>
      <c r="AG294" s="91">
        <v>30</v>
      </c>
      <c r="AH294" s="91">
        <v>50</v>
      </c>
      <c r="AI294" s="91">
        <v>34</v>
      </c>
      <c r="AJ294" s="91"/>
      <c r="AK294" s="91"/>
      <c r="AL294" s="91"/>
      <c r="AM294" s="91"/>
      <c r="AN294" s="91"/>
      <c r="AO294" s="91"/>
      <c r="AP294" s="91"/>
      <c r="AQ294" s="91"/>
      <c r="AR294" s="91"/>
      <c r="AS294" s="91"/>
      <c r="AT294" s="91"/>
      <c r="AU294" s="91"/>
      <c r="AV294" s="91"/>
      <c r="AW294" s="91"/>
      <c r="AX294" s="91"/>
      <c r="AY294" s="91"/>
      <c r="AZ294" s="91"/>
      <c r="BA294" s="91"/>
      <c r="BB294" s="91"/>
      <c r="BC294" s="91"/>
      <c r="BD294" s="91"/>
      <c r="BE294" s="91"/>
      <c r="BF294" s="91"/>
      <c r="BG294" s="91"/>
      <c r="BH294" s="91"/>
      <c r="BI294" s="91"/>
      <c r="BJ294" s="91"/>
      <c r="BK294" s="91"/>
      <c r="BL294" s="91"/>
      <c r="BM294" s="91"/>
      <c r="BN294" s="91"/>
      <c r="BO294" s="91"/>
      <c r="BP294" s="91"/>
      <c r="BQ294" s="91"/>
      <c r="BR294" s="91"/>
      <c r="BS294" s="91"/>
      <c r="BT294" s="91"/>
      <c r="BU294" s="91"/>
      <c r="BV294" s="91"/>
      <c r="BW294" s="91"/>
      <c r="BX294" s="91"/>
      <c r="BY294" s="91"/>
      <c r="BZ294" s="91"/>
      <c r="CA294" s="91"/>
      <c r="CB294" s="91"/>
      <c r="CC294" s="91"/>
      <c r="CD294" s="91"/>
      <c r="CE294" s="91"/>
      <c r="CF294" s="91"/>
      <c r="CG294" s="91"/>
      <c r="CH294" s="91"/>
      <c r="CI294" s="91"/>
      <c r="CJ294" s="91"/>
      <c r="CK294" s="91"/>
      <c r="CL294" s="91"/>
      <c r="CM294" s="91"/>
      <c r="CN294" s="91"/>
      <c r="CO294" s="91"/>
      <c r="CP294" s="91"/>
      <c r="CQ294" s="91"/>
      <c r="CR294" s="91"/>
      <c r="CS294" s="91"/>
      <c r="CT294" s="91"/>
      <c r="CU294" s="91"/>
      <c r="CV294" s="91"/>
      <c r="CW294" s="91"/>
      <c r="CX294" s="91"/>
      <c r="CY294" s="91"/>
      <c r="CZ294" s="91"/>
      <c r="DA294" s="91"/>
      <c r="DB294" s="91"/>
      <c r="DC294" s="91"/>
      <c r="DD294" s="91"/>
      <c r="DE294" s="91"/>
      <c r="DF294" s="91"/>
    </row>
    <row r="295" spans="1:110" s="44" customFormat="1" ht="17.25" customHeight="1">
      <c r="A295" s="40" t="s">
        <v>1078</v>
      </c>
      <c r="B295" s="40"/>
      <c r="C295" s="40"/>
      <c r="D295" s="2">
        <v>30</v>
      </c>
      <c r="E295" s="2">
        <v>30</v>
      </c>
      <c r="F295" s="2">
        <v>41</v>
      </c>
      <c r="G295" s="2">
        <v>43</v>
      </c>
      <c r="H295" s="175">
        <v>40</v>
      </c>
      <c r="I295" s="2">
        <v>40</v>
      </c>
      <c r="J295" s="2">
        <v>40</v>
      </c>
      <c r="K295" s="2">
        <v>43</v>
      </c>
      <c r="L295" s="2">
        <v>42</v>
      </c>
      <c r="M295" s="153">
        <v>41</v>
      </c>
      <c r="N295" s="153">
        <v>45</v>
      </c>
      <c r="O295" s="153">
        <v>41</v>
      </c>
      <c r="P295" s="147">
        <v>38</v>
      </c>
      <c r="Q295" s="147">
        <v>38</v>
      </c>
      <c r="R295" s="147">
        <v>41</v>
      </c>
      <c r="S295" s="40">
        <v>45</v>
      </c>
      <c r="T295" s="40">
        <v>45</v>
      </c>
      <c r="U295" s="2">
        <v>46</v>
      </c>
      <c r="V295" s="2">
        <v>46</v>
      </c>
      <c r="W295" s="44">
        <v>50</v>
      </c>
      <c r="X295" s="91">
        <v>49</v>
      </c>
      <c r="Y295" s="91">
        <v>49</v>
      </c>
      <c r="Z295" s="91">
        <v>46</v>
      </c>
      <c r="AA295" s="91">
        <v>49</v>
      </c>
      <c r="AB295" s="91">
        <v>50</v>
      </c>
      <c r="AC295" s="91">
        <v>49</v>
      </c>
      <c r="AD295" s="91">
        <v>52</v>
      </c>
      <c r="AE295" s="91">
        <v>59</v>
      </c>
      <c r="AF295" s="91">
        <v>52</v>
      </c>
      <c r="AG295" s="91">
        <v>53</v>
      </c>
      <c r="AH295" s="91">
        <v>53</v>
      </c>
      <c r="AI295" s="91">
        <v>58</v>
      </c>
      <c r="AJ295" s="91"/>
      <c r="AK295" s="91"/>
      <c r="AL295" s="91"/>
      <c r="AM295" s="91"/>
      <c r="AN295" s="91"/>
      <c r="AO295" s="91"/>
      <c r="AP295" s="91"/>
      <c r="AQ295" s="91"/>
      <c r="AR295" s="91"/>
      <c r="AS295" s="91"/>
      <c r="AT295" s="91"/>
      <c r="AU295" s="91"/>
      <c r="AV295" s="91"/>
      <c r="AW295" s="91"/>
      <c r="AX295" s="91"/>
      <c r="AY295" s="91"/>
      <c r="AZ295" s="91"/>
      <c r="BA295" s="91"/>
      <c r="BB295" s="91"/>
      <c r="BC295" s="91"/>
      <c r="BD295" s="91"/>
      <c r="BE295" s="91"/>
      <c r="BF295" s="91"/>
      <c r="BG295" s="91"/>
      <c r="BH295" s="91"/>
      <c r="BI295" s="91"/>
      <c r="BJ295" s="91"/>
      <c r="BK295" s="91"/>
      <c r="BL295" s="91"/>
      <c r="BM295" s="91"/>
      <c r="BN295" s="91"/>
      <c r="BO295" s="91"/>
      <c r="BP295" s="91"/>
      <c r="BQ295" s="91"/>
      <c r="BR295" s="91"/>
      <c r="BS295" s="91"/>
      <c r="BT295" s="91"/>
      <c r="BU295" s="91"/>
      <c r="BV295" s="91"/>
      <c r="BW295" s="91"/>
      <c r="BX295" s="91"/>
      <c r="BY295" s="91"/>
      <c r="BZ295" s="91"/>
      <c r="CA295" s="91"/>
      <c r="CB295" s="91"/>
      <c r="CC295" s="91"/>
      <c r="CD295" s="91"/>
      <c r="CE295" s="91"/>
      <c r="CF295" s="91"/>
      <c r="CG295" s="91"/>
      <c r="CH295" s="91"/>
      <c r="CI295" s="91"/>
      <c r="CJ295" s="91"/>
      <c r="CK295" s="91"/>
      <c r="CL295" s="91"/>
      <c r="CM295" s="91"/>
      <c r="CN295" s="91"/>
      <c r="CO295" s="91"/>
      <c r="CP295" s="91"/>
      <c r="CQ295" s="91"/>
      <c r="CR295" s="91"/>
      <c r="CS295" s="91"/>
      <c r="CT295" s="91"/>
      <c r="CU295" s="91"/>
      <c r="CV295" s="91"/>
      <c r="CW295" s="91"/>
      <c r="CX295" s="91"/>
      <c r="CY295" s="91"/>
      <c r="CZ295" s="91"/>
      <c r="DA295" s="91"/>
      <c r="DB295" s="91"/>
      <c r="DC295" s="91"/>
      <c r="DD295" s="91"/>
      <c r="DE295" s="91"/>
      <c r="DF295" s="91"/>
    </row>
    <row r="296" spans="1:110" ht="17.25" customHeight="1">
      <c r="A296" s="40" t="s">
        <v>221</v>
      </c>
      <c r="D296" s="182" t="s">
        <v>68</v>
      </c>
      <c r="E296" s="182" t="s">
        <v>68</v>
      </c>
      <c r="F296" s="182" t="s">
        <v>68</v>
      </c>
      <c r="G296" s="182" t="s">
        <v>68</v>
      </c>
      <c r="H296" s="201" t="s">
        <v>68</v>
      </c>
      <c r="I296" s="201" t="s">
        <v>68</v>
      </c>
      <c r="J296" s="201" t="s">
        <v>68</v>
      </c>
      <c r="K296" s="7" t="s">
        <v>68</v>
      </c>
      <c r="L296" s="7" t="s">
        <v>68</v>
      </c>
      <c r="M296" s="153">
        <v>22</v>
      </c>
      <c r="N296" s="153">
        <v>23</v>
      </c>
      <c r="O296" s="153">
        <v>22</v>
      </c>
      <c r="P296" s="147">
        <v>19</v>
      </c>
      <c r="Q296" s="147">
        <v>18</v>
      </c>
      <c r="R296" s="147">
        <v>18</v>
      </c>
      <c r="S296" s="40">
        <v>20</v>
      </c>
      <c r="T296" s="40">
        <v>20</v>
      </c>
      <c r="U296" s="2">
        <v>22</v>
      </c>
      <c r="V296" s="2">
        <v>21</v>
      </c>
      <c r="W296" s="40">
        <v>23</v>
      </c>
      <c r="X296" s="88">
        <v>23</v>
      </c>
      <c r="Y296" s="88">
        <v>31</v>
      </c>
      <c r="Z296" s="88">
        <v>26</v>
      </c>
      <c r="AA296" s="88">
        <v>28</v>
      </c>
      <c r="AB296" s="88">
        <v>29</v>
      </c>
      <c r="AC296" s="88">
        <v>32</v>
      </c>
      <c r="AD296" s="88">
        <v>31</v>
      </c>
      <c r="AE296" s="88">
        <v>29</v>
      </c>
      <c r="AF296" s="88">
        <v>30</v>
      </c>
      <c r="AG296" s="88">
        <v>39</v>
      </c>
      <c r="AH296" s="88">
        <v>38</v>
      </c>
      <c r="AI296" s="88">
        <v>43</v>
      </c>
    </row>
    <row r="297" spans="1:110" s="44" customFormat="1" ht="17.25" customHeight="1">
      <c r="A297" s="40" t="s">
        <v>1071</v>
      </c>
      <c r="B297" s="40"/>
      <c r="C297" s="40"/>
      <c r="D297" s="2">
        <v>35</v>
      </c>
      <c r="E297" s="2">
        <v>33</v>
      </c>
      <c r="F297" s="2">
        <v>40</v>
      </c>
      <c r="G297" s="2">
        <v>39</v>
      </c>
      <c r="H297" s="175">
        <v>39</v>
      </c>
      <c r="I297" s="2">
        <v>40</v>
      </c>
      <c r="J297" s="2">
        <v>40</v>
      </c>
      <c r="K297" s="2">
        <v>43</v>
      </c>
      <c r="L297" s="2">
        <v>41</v>
      </c>
      <c r="M297" s="153">
        <v>42</v>
      </c>
      <c r="N297" s="153">
        <v>41</v>
      </c>
      <c r="O297" s="153">
        <v>41</v>
      </c>
      <c r="P297" s="147">
        <v>39</v>
      </c>
      <c r="Q297" s="147">
        <v>41</v>
      </c>
      <c r="R297" s="147">
        <v>42</v>
      </c>
      <c r="S297" s="40">
        <v>42</v>
      </c>
      <c r="T297" s="40">
        <v>43</v>
      </c>
      <c r="U297" s="2">
        <v>44</v>
      </c>
      <c r="V297" s="2">
        <v>45</v>
      </c>
      <c r="W297" s="44">
        <v>46</v>
      </c>
      <c r="X297" s="91">
        <v>47</v>
      </c>
      <c r="Y297" s="91">
        <v>46</v>
      </c>
      <c r="Z297" s="91">
        <v>46</v>
      </c>
      <c r="AA297" s="91">
        <v>48</v>
      </c>
      <c r="AB297" s="91">
        <v>49</v>
      </c>
      <c r="AC297" s="91">
        <v>52</v>
      </c>
      <c r="AD297" s="91">
        <v>52</v>
      </c>
      <c r="AE297" s="91">
        <v>56</v>
      </c>
      <c r="AF297" s="91">
        <v>54</v>
      </c>
      <c r="AG297" s="91">
        <v>54</v>
      </c>
      <c r="AH297" s="91">
        <v>55</v>
      </c>
      <c r="AI297" s="91">
        <v>56</v>
      </c>
      <c r="AJ297" s="91"/>
      <c r="AK297" s="91"/>
      <c r="AL297" s="91"/>
      <c r="AM297" s="91"/>
      <c r="AN297" s="91"/>
      <c r="AO297" s="91"/>
      <c r="AP297" s="91"/>
      <c r="AQ297" s="91"/>
      <c r="AR297" s="91"/>
      <c r="AS297" s="91"/>
      <c r="AT297" s="91"/>
      <c r="AU297" s="91"/>
      <c r="AV297" s="91"/>
      <c r="AW297" s="91"/>
      <c r="AX297" s="91"/>
      <c r="AY297" s="91"/>
      <c r="AZ297" s="91"/>
      <c r="BA297" s="91"/>
      <c r="BB297" s="91"/>
      <c r="BC297" s="91"/>
      <c r="BD297" s="91"/>
      <c r="BE297" s="91"/>
      <c r="BF297" s="91"/>
      <c r="BG297" s="91"/>
      <c r="BH297" s="91"/>
      <c r="BI297" s="91"/>
      <c r="BJ297" s="91"/>
      <c r="BK297" s="91"/>
      <c r="BL297" s="91"/>
      <c r="BM297" s="91"/>
      <c r="BN297" s="91"/>
      <c r="BO297" s="91"/>
      <c r="BP297" s="91"/>
      <c r="BQ297" s="91"/>
      <c r="BR297" s="91"/>
      <c r="BS297" s="91"/>
      <c r="BT297" s="91"/>
      <c r="BU297" s="91"/>
      <c r="BV297" s="91"/>
      <c r="BW297" s="91"/>
      <c r="BX297" s="91"/>
      <c r="BY297" s="91"/>
      <c r="BZ297" s="91"/>
      <c r="CA297" s="91"/>
      <c r="CB297" s="91"/>
      <c r="CC297" s="91"/>
      <c r="CD297" s="91"/>
      <c r="CE297" s="91"/>
      <c r="CF297" s="91"/>
      <c r="CG297" s="91"/>
      <c r="CH297" s="91"/>
      <c r="CI297" s="91"/>
      <c r="CJ297" s="91"/>
      <c r="CK297" s="91"/>
      <c r="CL297" s="91"/>
      <c r="CM297" s="91"/>
      <c r="CN297" s="91"/>
      <c r="CO297" s="91"/>
      <c r="CP297" s="91"/>
      <c r="CQ297" s="91"/>
      <c r="CR297" s="91"/>
      <c r="CS297" s="91"/>
      <c r="CT297" s="91"/>
      <c r="CU297" s="91"/>
      <c r="CV297" s="91"/>
      <c r="CW297" s="91"/>
      <c r="CX297" s="91"/>
      <c r="CY297" s="91"/>
      <c r="CZ297" s="91"/>
      <c r="DA297" s="91"/>
      <c r="DB297" s="91"/>
      <c r="DC297" s="91"/>
      <c r="DD297" s="91"/>
      <c r="DE297" s="91"/>
      <c r="DF297" s="91"/>
    </row>
    <row r="298" spans="1:110" ht="17.25" customHeight="1">
      <c r="A298" s="40" t="s">
        <v>1079</v>
      </c>
      <c r="D298" s="2">
        <v>4</v>
      </c>
      <c r="E298" s="2">
        <v>5</v>
      </c>
      <c r="F298" s="2">
        <v>5</v>
      </c>
      <c r="G298" s="2">
        <v>5</v>
      </c>
      <c r="H298" s="2">
        <v>4</v>
      </c>
      <c r="I298" s="2">
        <v>3</v>
      </c>
      <c r="J298" s="2">
        <v>2</v>
      </c>
      <c r="K298" s="2">
        <v>2</v>
      </c>
      <c r="L298" s="2">
        <v>2</v>
      </c>
      <c r="M298" s="153">
        <v>2</v>
      </c>
      <c r="N298" s="153">
        <v>2</v>
      </c>
      <c r="O298" s="153">
        <v>1</v>
      </c>
      <c r="P298" s="147">
        <v>1</v>
      </c>
      <c r="Q298" s="147">
        <v>2</v>
      </c>
      <c r="R298" s="147">
        <v>1</v>
      </c>
      <c r="S298" s="40">
        <v>2</v>
      </c>
      <c r="T298" s="40">
        <v>1</v>
      </c>
      <c r="U298" s="2">
        <v>1</v>
      </c>
      <c r="V298" s="2">
        <v>0</v>
      </c>
      <c r="W298" s="40">
        <v>0</v>
      </c>
      <c r="X298" s="88">
        <v>1</v>
      </c>
      <c r="Y298" s="88">
        <v>0</v>
      </c>
      <c r="Z298" s="88">
        <v>0</v>
      </c>
      <c r="AA298" s="88">
        <v>1</v>
      </c>
      <c r="AB298" s="88">
        <v>0</v>
      </c>
      <c r="AC298" s="88">
        <v>0</v>
      </c>
      <c r="AD298" s="88">
        <v>1</v>
      </c>
      <c r="AE298" s="88">
        <v>0</v>
      </c>
      <c r="AF298" s="88">
        <v>0</v>
      </c>
      <c r="AG298" s="88">
        <v>1</v>
      </c>
      <c r="AH298" s="88">
        <v>0</v>
      </c>
      <c r="AI298" s="88">
        <v>1</v>
      </c>
    </row>
    <row r="299" spans="1:110" ht="17.25" customHeight="1">
      <c r="A299" s="107" t="s">
        <v>77</v>
      </c>
      <c r="B299" s="107"/>
      <c r="C299" s="107"/>
      <c r="D299" s="10">
        <v>3</v>
      </c>
      <c r="E299" s="10">
        <v>2</v>
      </c>
      <c r="F299" s="10">
        <f>3-1</f>
        <v>2</v>
      </c>
      <c r="G299" s="10">
        <v>4</v>
      </c>
      <c r="H299" s="10">
        <v>3</v>
      </c>
      <c r="I299" s="10">
        <v>2</v>
      </c>
      <c r="J299" s="10">
        <v>4</v>
      </c>
      <c r="K299" s="10">
        <v>3</v>
      </c>
      <c r="L299" s="10">
        <v>2</v>
      </c>
      <c r="M299" s="177">
        <v>3</v>
      </c>
      <c r="N299" s="177">
        <v>2</v>
      </c>
      <c r="O299" s="177">
        <v>3</v>
      </c>
      <c r="P299" s="150">
        <v>2</v>
      </c>
      <c r="Q299" s="150">
        <v>3</v>
      </c>
      <c r="R299" s="150">
        <v>2</v>
      </c>
      <c r="S299" s="107">
        <v>3</v>
      </c>
      <c r="T299" s="107">
        <v>4</v>
      </c>
      <c r="U299" s="10">
        <v>2</v>
      </c>
      <c r="V299" s="10">
        <v>2</v>
      </c>
      <c r="W299" s="107">
        <v>2</v>
      </c>
      <c r="X299" s="88">
        <v>2</v>
      </c>
      <c r="Y299" s="88">
        <v>2</v>
      </c>
      <c r="Z299" s="88">
        <v>2</v>
      </c>
      <c r="AA299" s="88">
        <v>1</v>
      </c>
      <c r="AB299" s="88">
        <v>2</v>
      </c>
      <c r="AC299" s="88">
        <v>2</v>
      </c>
      <c r="AD299" s="88">
        <v>3</v>
      </c>
      <c r="AE299" s="88">
        <v>2</v>
      </c>
      <c r="AF299" s="88">
        <v>2</v>
      </c>
      <c r="AG299" s="88">
        <v>2</v>
      </c>
      <c r="AH299" s="88">
        <v>2</v>
      </c>
      <c r="AI299" s="88">
        <v>2</v>
      </c>
    </row>
    <row r="300" spans="1:110" s="44" customFormat="1" ht="25.5" customHeight="1" thickBot="1">
      <c r="A300" s="116" t="s">
        <v>223</v>
      </c>
      <c r="B300" s="116"/>
      <c r="C300" s="116"/>
      <c r="D300" s="21">
        <f t="shared" ref="D300:W300" si="49">SUM(D294:D299)</f>
        <v>98</v>
      </c>
      <c r="E300" s="21">
        <f t="shared" si="49"/>
        <v>97</v>
      </c>
      <c r="F300" s="21">
        <f t="shared" si="49"/>
        <v>116</v>
      </c>
      <c r="G300" s="21">
        <f t="shared" si="49"/>
        <v>118</v>
      </c>
      <c r="H300" s="21">
        <f t="shared" si="49"/>
        <v>112</v>
      </c>
      <c r="I300" s="21">
        <f t="shared" si="49"/>
        <v>111</v>
      </c>
      <c r="J300" s="21">
        <f t="shared" si="49"/>
        <v>113</v>
      </c>
      <c r="K300" s="21">
        <f t="shared" si="49"/>
        <v>115</v>
      </c>
      <c r="L300" s="21">
        <f t="shared" si="49"/>
        <v>111</v>
      </c>
      <c r="M300" s="21">
        <f t="shared" si="49"/>
        <v>135</v>
      </c>
      <c r="N300" s="21">
        <f t="shared" si="49"/>
        <v>137</v>
      </c>
      <c r="O300" s="21">
        <f t="shared" si="49"/>
        <v>132</v>
      </c>
      <c r="P300" s="203">
        <f t="shared" si="49"/>
        <v>122</v>
      </c>
      <c r="Q300" s="203">
        <f t="shared" si="49"/>
        <v>124</v>
      </c>
      <c r="R300" s="203">
        <f t="shared" si="49"/>
        <v>128</v>
      </c>
      <c r="S300" s="203">
        <f t="shared" si="49"/>
        <v>136</v>
      </c>
      <c r="T300" s="203">
        <f t="shared" si="49"/>
        <v>137</v>
      </c>
      <c r="U300" s="203">
        <f t="shared" si="49"/>
        <v>139</v>
      </c>
      <c r="V300" s="203">
        <f t="shared" si="49"/>
        <v>140</v>
      </c>
      <c r="W300" s="203">
        <f t="shared" si="49"/>
        <v>147</v>
      </c>
      <c r="X300" s="338">
        <f t="shared" ref="X300:AH300" si="50">SUM(X294:X299)</f>
        <v>149</v>
      </c>
      <c r="Y300" s="338">
        <f t="shared" si="50"/>
        <v>155</v>
      </c>
      <c r="Z300" s="338">
        <f t="shared" si="50"/>
        <v>147</v>
      </c>
      <c r="AA300" s="338">
        <f t="shared" si="50"/>
        <v>155</v>
      </c>
      <c r="AB300" s="338">
        <f t="shared" si="50"/>
        <v>158</v>
      </c>
      <c r="AC300" s="338">
        <f t="shared" si="50"/>
        <v>163</v>
      </c>
      <c r="AD300" s="338">
        <f t="shared" si="50"/>
        <v>168</v>
      </c>
      <c r="AE300" s="338">
        <f t="shared" si="50"/>
        <v>175</v>
      </c>
      <c r="AF300" s="338">
        <f t="shared" si="50"/>
        <v>169</v>
      </c>
      <c r="AG300" s="338">
        <f t="shared" si="50"/>
        <v>179</v>
      </c>
      <c r="AH300" s="338">
        <f t="shared" si="50"/>
        <v>198</v>
      </c>
      <c r="AI300" s="338">
        <f>SUM(AI294:AI299)</f>
        <v>194</v>
      </c>
      <c r="AJ300" s="91"/>
      <c r="AK300" s="91"/>
      <c r="AL300" s="91"/>
      <c r="AM300" s="91"/>
      <c r="AN300" s="91"/>
      <c r="AO300" s="91"/>
      <c r="AP300" s="91"/>
      <c r="AQ300" s="91"/>
      <c r="AR300" s="91"/>
      <c r="AS300" s="91"/>
      <c r="AT300" s="91"/>
      <c r="AU300" s="91"/>
      <c r="AV300" s="91"/>
      <c r="AW300" s="91"/>
      <c r="AX300" s="91"/>
      <c r="AY300" s="91"/>
      <c r="AZ300" s="91"/>
      <c r="BA300" s="91"/>
      <c r="BB300" s="91"/>
      <c r="BC300" s="91"/>
      <c r="BD300" s="91"/>
      <c r="BE300" s="91"/>
      <c r="BF300" s="91"/>
      <c r="BG300" s="91"/>
      <c r="BH300" s="91"/>
      <c r="BI300" s="91"/>
      <c r="BJ300" s="91"/>
      <c r="BK300" s="91"/>
      <c r="BL300" s="91"/>
      <c r="BM300" s="91"/>
      <c r="BN300" s="91"/>
      <c r="BO300" s="91"/>
      <c r="BP300" s="91"/>
      <c r="BQ300" s="91"/>
      <c r="BR300" s="91"/>
      <c r="BS300" s="91"/>
      <c r="BT300" s="91"/>
      <c r="BU300" s="91"/>
      <c r="BV300" s="91"/>
      <c r="BW300" s="91"/>
      <c r="BX300" s="91"/>
      <c r="BY300" s="91"/>
      <c r="BZ300" s="91"/>
      <c r="CA300" s="91"/>
      <c r="CB300" s="91"/>
      <c r="CC300" s="91"/>
      <c r="CD300" s="91"/>
      <c r="CE300" s="91"/>
      <c r="CF300" s="91"/>
      <c r="CG300" s="91"/>
      <c r="CH300" s="91"/>
      <c r="CI300" s="91"/>
      <c r="CJ300" s="91"/>
      <c r="CK300" s="91"/>
      <c r="CL300" s="91"/>
      <c r="CM300" s="91"/>
      <c r="CN300" s="91"/>
      <c r="CO300" s="91"/>
      <c r="CP300" s="91"/>
      <c r="CQ300" s="91"/>
      <c r="CR300" s="91"/>
      <c r="CS300" s="91"/>
      <c r="CT300" s="91"/>
      <c r="CU300" s="91"/>
      <c r="CV300" s="91"/>
      <c r="CW300" s="91"/>
      <c r="CX300" s="91"/>
      <c r="CY300" s="91"/>
      <c r="CZ300" s="91"/>
      <c r="DA300" s="91"/>
      <c r="DB300" s="91"/>
      <c r="DC300" s="91"/>
      <c r="DD300" s="91"/>
      <c r="DE300" s="91"/>
      <c r="DF300" s="91"/>
    </row>
    <row r="301" spans="1:110" s="44" customFormat="1" ht="15.75" customHeight="1" thickTop="1">
      <c r="A301" s="40"/>
      <c r="D301" s="175"/>
      <c r="E301" s="175"/>
      <c r="F301" s="175"/>
      <c r="G301" s="175"/>
      <c r="H301" s="175"/>
      <c r="I301" s="175"/>
      <c r="J301" s="175"/>
      <c r="K301" s="175"/>
      <c r="L301" s="175"/>
      <c r="M301" s="175"/>
      <c r="N301" s="153"/>
      <c r="O301" s="153"/>
      <c r="P301" s="147"/>
      <c r="Q301" s="147"/>
      <c r="R301" s="147"/>
      <c r="S301" s="147"/>
      <c r="T301" s="147"/>
      <c r="U301" s="152"/>
      <c r="X301" s="91"/>
      <c r="Y301" s="91"/>
      <c r="Z301" s="91"/>
      <c r="AA301" s="91"/>
      <c r="AB301" s="91"/>
      <c r="AC301" s="91"/>
      <c r="AD301" s="91"/>
      <c r="AE301" s="91"/>
      <c r="AF301" s="91"/>
      <c r="AG301" s="91"/>
      <c r="AH301" s="91"/>
      <c r="AI301" s="91"/>
      <c r="AJ301" s="91"/>
      <c r="AK301" s="91"/>
      <c r="AL301" s="91"/>
      <c r="AM301" s="91"/>
      <c r="AN301" s="91"/>
      <c r="AO301" s="91"/>
      <c r="AP301" s="91"/>
      <c r="AQ301" s="91"/>
      <c r="AR301" s="91"/>
      <c r="AS301" s="91"/>
      <c r="AT301" s="91"/>
      <c r="AU301" s="91"/>
      <c r="AV301" s="91"/>
      <c r="AW301" s="91"/>
      <c r="AX301" s="91"/>
      <c r="AY301" s="91"/>
      <c r="AZ301" s="91"/>
      <c r="BA301" s="91"/>
      <c r="BB301" s="91"/>
      <c r="BC301" s="91"/>
      <c r="BD301" s="91"/>
      <c r="BE301" s="91"/>
      <c r="BF301" s="91"/>
      <c r="BG301" s="91"/>
      <c r="BH301" s="91"/>
      <c r="BI301" s="91"/>
      <c r="BJ301" s="91"/>
      <c r="BK301" s="91"/>
      <c r="BL301" s="91"/>
      <c r="BM301" s="91"/>
      <c r="BN301" s="91"/>
      <c r="BO301" s="91"/>
      <c r="BP301" s="91"/>
      <c r="BQ301" s="91"/>
      <c r="BR301" s="91"/>
      <c r="BS301" s="91"/>
      <c r="BT301" s="91"/>
      <c r="BU301" s="91"/>
      <c r="BV301" s="91"/>
      <c r="BW301" s="91"/>
      <c r="BX301" s="91"/>
      <c r="BY301" s="91"/>
      <c r="BZ301" s="91"/>
      <c r="CA301" s="91"/>
      <c r="CB301" s="91"/>
      <c r="CC301" s="91"/>
      <c r="CD301" s="91"/>
      <c r="CE301" s="91"/>
      <c r="CF301" s="91"/>
      <c r="CG301" s="91"/>
      <c r="CH301" s="91"/>
      <c r="CI301" s="91"/>
      <c r="CJ301" s="91"/>
      <c r="CK301" s="91"/>
      <c r="CL301" s="91"/>
      <c r="CM301" s="91"/>
      <c r="CN301" s="91"/>
      <c r="CO301" s="91"/>
      <c r="CP301" s="91"/>
      <c r="CQ301" s="91"/>
      <c r="CR301" s="91"/>
      <c r="CS301" s="91"/>
      <c r="CT301" s="91"/>
      <c r="CU301" s="91"/>
      <c r="CV301" s="91"/>
      <c r="CW301" s="91"/>
      <c r="CX301" s="91"/>
      <c r="CY301" s="91"/>
      <c r="CZ301" s="91"/>
      <c r="DA301" s="91"/>
      <c r="DB301" s="91"/>
      <c r="DC301" s="91"/>
      <c r="DD301" s="91"/>
      <c r="DE301" s="91"/>
      <c r="DF301" s="91"/>
    </row>
    <row r="302" spans="1:110" s="46" customFormat="1" ht="19.149999999999999" customHeight="1">
      <c r="A302" s="40"/>
      <c r="B302" s="44"/>
      <c r="C302" s="44"/>
      <c r="D302" s="175"/>
      <c r="E302" s="175"/>
      <c r="F302" s="175"/>
      <c r="G302" s="175"/>
      <c r="H302" s="175"/>
      <c r="I302" s="175"/>
      <c r="J302" s="175"/>
      <c r="K302" s="175"/>
      <c r="L302" s="175"/>
      <c r="M302" s="175"/>
      <c r="N302" s="153"/>
      <c r="O302" s="153"/>
      <c r="P302" s="147"/>
      <c r="Q302" s="147"/>
      <c r="R302" s="147"/>
      <c r="S302" s="147"/>
      <c r="T302" s="147"/>
      <c r="U302" s="152"/>
      <c r="W302" s="44"/>
      <c r="X302" s="91"/>
      <c r="Y302" s="91"/>
      <c r="Z302" s="91"/>
      <c r="AA302" s="91"/>
      <c r="AB302" s="91"/>
      <c r="AC302" s="91"/>
      <c r="AD302" s="91"/>
      <c r="AE302" s="91"/>
      <c r="AF302" s="91"/>
      <c r="AG302" s="91"/>
      <c r="AH302" s="91"/>
      <c r="AI302" s="91"/>
      <c r="AJ302" s="91"/>
      <c r="AK302" s="91"/>
      <c r="AL302" s="91"/>
      <c r="AM302" s="91"/>
      <c r="AN302" s="91"/>
      <c r="AO302" s="91"/>
      <c r="AP302" s="91"/>
      <c r="AQ302" s="91"/>
      <c r="AR302" s="91"/>
      <c r="AS302" s="96"/>
      <c r="AT302" s="96"/>
      <c r="AU302" s="96"/>
      <c r="AV302" s="96"/>
      <c r="AW302" s="96"/>
      <c r="AX302" s="96"/>
      <c r="AY302" s="96"/>
      <c r="AZ302" s="96"/>
      <c r="BA302" s="96"/>
      <c r="BB302" s="96"/>
      <c r="BC302" s="96"/>
      <c r="BD302" s="96"/>
      <c r="BE302" s="96"/>
      <c r="BF302" s="96"/>
      <c r="BG302" s="96"/>
      <c r="BH302" s="96"/>
      <c r="BI302" s="96"/>
      <c r="BJ302" s="96"/>
      <c r="BK302" s="96"/>
      <c r="BL302" s="96"/>
      <c r="BM302" s="96"/>
      <c r="BN302" s="96"/>
      <c r="BO302" s="96"/>
      <c r="BP302" s="96"/>
      <c r="BQ302" s="96"/>
      <c r="BR302" s="96"/>
      <c r="BS302" s="96"/>
      <c r="BT302" s="96"/>
      <c r="BU302" s="96"/>
      <c r="BV302" s="96"/>
      <c r="BW302" s="96"/>
      <c r="BX302" s="96"/>
      <c r="BY302" s="96"/>
      <c r="BZ302" s="96"/>
      <c r="CA302" s="96"/>
      <c r="CB302" s="96"/>
      <c r="CC302" s="96"/>
      <c r="CD302" s="96"/>
      <c r="CE302" s="96"/>
      <c r="CF302" s="96"/>
      <c r="CG302" s="96"/>
      <c r="CH302" s="96"/>
      <c r="CI302" s="96"/>
      <c r="CJ302" s="96"/>
      <c r="CK302" s="96"/>
      <c r="CL302" s="96"/>
      <c r="CM302" s="96"/>
      <c r="CN302" s="96"/>
      <c r="CO302" s="96"/>
      <c r="CP302" s="96"/>
      <c r="CQ302" s="96"/>
      <c r="CR302" s="96"/>
      <c r="CS302" s="96"/>
      <c r="CT302" s="96"/>
      <c r="CU302" s="96"/>
      <c r="CV302" s="96"/>
      <c r="CW302" s="96"/>
      <c r="CX302" s="96"/>
      <c r="CY302" s="96"/>
      <c r="CZ302" s="96"/>
      <c r="DA302" s="96"/>
      <c r="DB302" s="96"/>
      <c r="DC302" s="96"/>
      <c r="DD302" s="96"/>
      <c r="DE302" s="96"/>
      <c r="DF302" s="96"/>
    </row>
    <row r="303" spans="1:110" s="44" customFormat="1" ht="18" customHeight="1">
      <c r="A303" s="39" t="s">
        <v>217</v>
      </c>
      <c r="B303" s="42"/>
      <c r="C303" s="42"/>
      <c r="D303" s="8"/>
      <c r="E303" s="8"/>
      <c r="F303" s="8"/>
      <c r="G303" s="8"/>
      <c r="H303" s="8"/>
      <c r="I303" s="8"/>
      <c r="J303" s="8"/>
      <c r="K303" s="8"/>
      <c r="L303" s="8"/>
      <c r="M303" s="175"/>
      <c r="N303" s="8"/>
      <c r="O303" s="8"/>
      <c r="P303" s="42"/>
      <c r="Q303" s="42"/>
      <c r="R303" s="42"/>
      <c r="S303" s="42"/>
      <c r="T303" s="42"/>
      <c r="U303" s="148"/>
      <c r="X303" s="91"/>
      <c r="Y303" s="91"/>
      <c r="Z303" s="91"/>
      <c r="AA303" s="91"/>
      <c r="AB303" s="91"/>
      <c r="AC303" s="91"/>
      <c r="AD303" s="91"/>
      <c r="AE303" s="91"/>
      <c r="AF303" s="91"/>
      <c r="AG303" s="91"/>
      <c r="AH303" s="91"/>
      <c r="AI303" s="91"/>
      <c r="AJ303" s="91"/>
      <c r="AK303" s="91"/>
      <c r="AL303" s="91"/>
      <c r="AM303" s="91"/>
      <c r="AN303" s="91"/>
      <c r="AO303" s="91"/>
      <c r="AP303" s="91"/>
      <c r="AQ303" s="91"/>
      <c r="AR303" s="91"/>
      <c r="AS303" s="91"/>
      <c r="AT303" s="91"/>
      <c r="AU303" s="91"/>
      <c r="AV303" s="91"/>
      <c r="AW303" s="91"/>
      <c r="AX303" s="91"/>
      <c r="AY303" s="91"/>
      <c r="AZ303" s="91"/>
      <c r="BA303" s="91"/>
      <c r="BB303" s="91"/>
      <c r="BC303" s="91"/>
      <c r="BD303" s="91"/>
      <c r="BE303" s="91"/>
      <c r="BF303" s="91"/>
      <c r="BG303" s="91"/>
      <c r="BH303" s="91"/>
      <c r="BI303" s="91"/>
      <c r="BJ303" s="91"/>
      <c r="BK303" s="91"/>
      <c r="BL303" s="91"/>
      <c r="BM303" s="91"/>
      <c r="BN303" s="91"/>
      <c r="BO303" s="91"/>
      <c r="BP303" s="91"/>
      <c r="BQ303" s="91"/>
      <c r="BR303" s="91"/>
      <c r="BS303" s="91"/>
      <c r="BT303" s="91"/>
      <c r="BU303" s="91"/>
      <c r="BV303" s="91"/>
      <c r="BW303" s="91"/>
      <c r="BX303" s="91"/>
      <c r="BY303" s="91"/>
      <c r="BZ303" s="91"/>
      <c r="CA303" s="91"/>
      <c r="CB303" s="91"/>
      <c r="CC303" s="91"/>
      <c r="CD303" s="91"/>
      <c r="CE303" s="91"/>
      <c r="CF303" s="91"/>
      <c r="CG303" s="91"/>
      <c r="CH303" s="91"/>
      <c r="CI303" s="91"/>
      <c r="CJ303" s="91"/>
      <c r="CK303" s="91"/>
      <c r="CL303" s="91"/>
      <c r="CM303" s="91"/>
      <c r="CN303" s="91"/>
      <c r="CO303" s="91"/>
      <c r="CP303" s="91"/>
      <c r="CQ303" s="91"/>
      <c r="CR303" s="91"/>
      <c r="CS303" s="91"/>
      <c r="CT303" s="91"/>
      <c r="CU303" s="91"/>
      <c r="CV303" s="91"/>
      <c r="CW303" s="91"/>
      <c r="CX303" s="91"/>
      <c r="CY303" s="91"/>
      <c r="CZ303" s="91"/>
      <c r="DA303" s="91"/>
      <c r="DB303" s="91"/>
      <c r="DC303" s="91"/>
      <c r="DD303" s="91"/>
      <c r="DE303" s="91"/>
      <c r="DF303" s="91"/>
    </row>
    <row r="304" spans="1:110" s="44" customFormat="1" ht="37.5" customHeight="1" thickBot="1">
      <c r="A304" s="3" t="s">
        <v>3</v>
      </c>
      <c r="B304" s="99"/>
      <c r="C304" s="100"/>
      <c r="D304" s="15" t="s">
        <v>377</v>
      </c>
      <c r="E304" s="15" t="s">
        <v>378</v>
      </c>
      <c r="F304" s="15" t="s">
        <v>379</v>
      </c>
      <c r="G304" s="15" t="s">
        <v>380</v>
      </c>
      <c r="H304" s="15" t="s">
        <v>381</v>
      </c>
      <c r="I304" s="15" t="s">
        <v>382</v>
      </c>
      <c r="J304" s="15" t="s">
        <v>383</v>
      </c>
      <c r="K304" s="15" t="s">
        <v>384</v>
      </c>
      <c r="L304" s="15" t="s">
        <v>385</v>
      </c>
      <c r="M304" s="4" t="s">
        <v>386</v>
      </c>
      <c r="N304" s="4" t="s">
        <v>387</v>
      </c>
      <c r="O304" s="4" t="s">
        <v>388</v>
      </c>
      <c r="P304" s="101" t="s">
        <v>389</v>
      </c>
      <c r="Q304" s="101" t="s">
        <v>390</v>
      </c>
      <c r="R304" s="101" t="s">
        <v>391</v>
      </c>
      <c r="S304" s="101" t="s">
        <v>392</v>
      </c>
      <c r="T304" s="101" t="s">
        <v>393</v>
      </c>
      <c r="U304" s="101" t="s">
        <v>394</v>
      </c>
      <c r="V304" s="101" t="s">
        <v>395</v>
      </c>
      <c r="W304" s="101" t="s">
        <v>396</v>
      </c>
      <c r="X304" s="324" t="s">
        <v>397</v>
      </c>
      <c r="Y304" s="324" t="s">
        <v>398</v>
      </c>
      <c r="Z304" s="324" t="s">
        <v>399</v>
      </c>
      <c r="AA304" s="324" t="s">
        <v>400</v>
      </c>
      <c r="AB304" s="324" t="s">
        <v>1009</v>
      </c>
      <c r="AC304" s="324" t="s">
        <v>1010</v>
      </c>
      <c r="AD304" s="324" t="s">
        <v>1011</v>
      </c>
      <c r="AE304" s="324" t="s">
        <v>1012</v>
      </c>
      <c r="AF304" s="324" t="s">
        <v>405</v>
      </c>
      <c r="AG304" s="324" t="s">
        <v>406</v>
      </c>
      <c r="AH304" s="324" t="s">
        <v>407</v>
      </c>
      <c r="AI304" s="324" t="s">
        <v>408</v>
      </c>
      <c r="AJ304" s="91"/>
      <c r="AK304" s="91"/>
      <c r="AL304" s="91"/>
      <c r="AM304" s="91"/>
      <c r="AN304" s="91"/>
      <c r="AO304" s="91"/>
      <c r="AP304" s="91"/>
      <c r="AQ304" s="91"/>
      <c r="AR304" s="91"/>
      <c r="AS304" s="91"/>
      <c r="AT304" s="91"/>
      <c r="AU304" s="91"/>
      <c r="AV304" s="91"/>
      <c r="AW304" s="91"/>
      <c r="AX304" s="91"/>
      <c r="AY304" s="91"/>
      <c r="AZ304" s="91"/>
      <c r="BA304" s="91"/>
      <c r="BB304" s="91"/>
      <c r="BC304" s="91"/>
      <c r="BD304" s="91"/>
      <c r="BE304" s="91"/>
      <c r="BF304" s="91"/>
      <c r="BG304" s="91"/>
      <c r="BH304" s="91"/>
      <c r="BI304" s="91"/>
      <c r="BJ304" s="91"/>
      <c r="BK304" s="91"/>
      <c r="BL304" s="91"/>
      <c r="BM304" s="91"/>
      <c r="BN304" s="91"/>
      <c r="BO304" s="91"/>
      <c r="BP304" s="91"/>
      <c r="BQ304" s="91"/>
      <c r="BR304" s="91"/>
      <c r="BS304" s="91"/>
      <c r="BT304" s="91"/>
      <c r="BU304" s="91"/>
      <c r="BV304" s="91"/>
      <c r="BW304" s="91"/>
      <c r="BX304" s="91"/>
      <c r="BY304" s="91"/>
      <c r="BZ304" s="91"/>
      <c r="CA304" s="91"/>
      <c r="CB304" s="91"/>
      <c r="CC304" s="91"/>
      <c r="CD304" s="91"/>
      <c r="CE304" s="91"/>
      <c r="CF304" s="91"/>
      <c r="CG304" s="91"/>
      <c r="CH304" s="91"/>
      <c r="CI304" s="91"/>
      <c r="CJ304" s="91"/>
      <c r="CK304" s="91"/>
      <c r="CL304" s="91"/>
      <c r="CM304" s="91"/>
      <c r="CN304" s="91"/>
      <c r="CO304" s="91"/>
      <c r="CP304" s="91"/>
      <c r="CQ304" s="91"/>
      <c r="CR304" s="91"/>
      <c r="CS304" s="91"/>
      <c r="CT304" s="91"/>
      <c r="CU304" s="91"/>
      <c r="CV304" s="91"/>
      <c r="CW304" s="91"/>
      <c r="CX304" s="91"/>
      <c r="CY304" s="91"/>
      <c r="CZ304" s="91"/>
      <c r="DA304" s="91"/>
      <c r="DB304" s="91"/>
      <c r="DC304" s="91"/>
      <c r="DD304" s="91"/>
      <c r="DE304" s="91"/>
      <c r="DF304" s="91"/>
    </row>
    <row r="305" spans="1:110" s="46" customFormat="1" ht="19.5" customHeight="1">
      <c r="A305" s="40" t="s">
        <v>1087</v>
      </c>
      <c r="B305" s="40"/>
      <c r="C305" s="40"/>
      <c r="D305" s="175">
        <v>0</v>
      </c>
      <c r="E305" s="175">
        <v>-4</v>
      </c>
      <c r="F305" s="175">
        <v>-5</v>
      </c>
      <c r="G305" s="175">
        <v>0</v>
      </c>
      <c r="H305" s="175">
        <v>-6</v>
      </c>
      <c r="I305" s="2">
        <v>-5</v>
      </c>
      <c r="J305" s="2">
        <v>-9</v>
      </c>
      <c r="K305" s="2">
        <v>-3</v>
      </c>
      <c r="L305" s="2">
        <v>-8</v>
      </c>
      <c r="M305" s="175">
        <v>1</v>
      </c>
      <c r="N305" s="175">
        <v>-6</v>
      </c>
      <c r="O305" s="175">
        <v>39</v>
      </c>
      <c r="P305" s="44">
        <v>-6</v>
      </c>
      <c r="Q305" s="44">
        <v>-5</v>
      </c>
      <c r="R305" s="44">
        <v>-9</v>
      </c>
      <c r="S305" s="44">
        <v>-15</v>
      </c>
      <c r="T305" s="44">
        <v>-8</v>
      </c>
      <c r="U305" s="175">
        <v>-15</v>
      </c>
      <c r="V305" s="175">
        <v>-4</v>
      </c>
      <c r="W305" s="44">
        <v>2</v>
      </c>
      <c r="X305" s="91">
        <v>-4</v>
      </c>
      <c r="Y305" s="91">
        <v>-12</v>
      </c>
      <c r="Z305" s="91">
        <v>-11</v>
      </c>
      <c r="AA305" s="91">
        <v>30</v>
      </c>
      <c r="AB305" s="91">
        <v>-7</v>
      </c>
      <c r="AC305" s="91">
        <v>-7</v>
      </c>
      <c r="AD305" s="91">
        <v>-6</v>
      </c>
      <c r="AE305" s="91">
        <v>8</v>
      </c>
      <c r="AF305" s="91">
        <v>-11</v>
      </c>
      <c r="AG305" s="91">
        <v>2</v>
      </c>
      <c r="AH305" s="91">
        <v>-13</v>
      </c>
      <c r="AI305" s="91">
        <v>26</v>
      </c>
      <c r="AJ305" s="91"/>
      <c r="AK305" s="91"/>
      <c r="AL305" s="91"/>
      <c r="AM305" s="91"/>
      <c r="AN305" s="91"/>
      <c r="AO305" s="91"/>
      <c r="AP305" s="91"/>
      <c r="AQ305" s="91"/>
      <c r="AR305" s="91"/>
      <c r="AS305" s="96"/>
      <c r="AT305" s="96"/>
      <c r="AU305" s="96"/>
      <c r="AV305" s="96"/>
      <c r="AW305" s="96"/>
      <c r="AX305" s="96"/>
      <c r="AY305" s="96"/>
      <c r="AZ305" s="96"/>
      <c r="BA305" s="96"/>
      <c r="BB305" s="96"/>
      <c r="BC305" s="96"/>
      <c r="BD305" s="96"/>
      <c r="BE305" s="96"/>
      <c r="BF305" s="96"/>
      <c r="BG305" s="96"/>
      <c r="BH305" s="96"/>
      <c r="BI305" s="96"/>
      <c r="BJ305" s="96"/>
      <c r="BK305" s="96"/>
      <c r="BL305" s="96"/>
      <c r="BM305" s="96"/>
      <c r="BN305" s="96"/>
      <c r="BO305" s="96"/>
      <c r="BP305" s="96"/>
      <c r="BQ305" s="96"/>
      <c r="BR305" s="96"/>
      <c r="BS305" s="96"/>
      <c r="BT305" s="96"/>
      <c r="BU305" s="96"/>
      <c r="BV305" s="96"/>
      <c r="BW305" s="96"/>
      <c r="BX305" s="96"/>
      <c r="BY305" s="96"/>
      <c r="BZ305" s="96"/>
      <c r="CA305" s="96"/>
      <c r="CB305" s="96"/>
      <c r="CC305" s="96"/>
      <c r="CD305" s="96"/>
      <c r="CE305" s="96"/>
      <c r="CF305" s="96"/>
      <c r="CG305" s="96"/>
      <c r="CH305" s="96"/>
      <c r="CI305" s="96"/>
      <c r="CJ305" s="96"/>
      <c r="CK305" s="96"/>
      <c r="CL305" s="96"/>
      <c r="CM305" s="96"/>
      <c r="CN305" s="96"/>
      <c r="CO305" s="96"/>
      <c r="CP305" s="96"/>
      <c r="CQ305" s="96"/>
      <c r="CR305" s="96"/>
      <c r="CS305" s="96"/>
      <c r="CT305" s="96"/>
      <c r="CU305" s="96"/>
      <c r="CV305" s="96"/>
      <c r="CW305" s="96"/>
      <c r="CX305" s="96"/>
      <c r="CY305" s="96"/>
      <c r="CZ305" s="96"/>
      <c r="DA305" s="96"/>
      <c r="DB305" s="96"/>
      <c r="DC305" s="96"/>
      <c r="DD305" s="96"/>
      <c r="DE305" s="96"/>
      <c r="DF305" s="96"/>
    </row>
    <row r="306" spans="1:110" s="46" customFormat="1" ht="17.25" customHeight="1">
      <c r="A306" s="40" t="s">
        <v>1078</v>
      </c>
      <c r="B306" s="40"/>
      <c r="C306" s="40"/>
      <c r="D306" s="175">
        <v>11</v>
      </c>
      <c r="E306" s="175">
        <v>3</v>
      </c>
      <c r="F306" s="175">
        <v>2</v>
      </c>
      <c r="G306" s="175">
        <v>7</v>
      </c>
      <c r="H306" s="175">
        <v>7</v>
      </c>
      <c r="I306" s="2">
        <v>5</v>
      </c>
      <c r="J306" s="2">
        <v>4</v>
      </c>
      <c r="K306" s="2">
        <v>8</v>
      </c>
      <c r="L306" s="2">
        <v>7</v>
      </c>
      <c r="M306" s="175">
        <v>1</v>
      </c>
      <c r="N306" s="175">
        <v>0</v>
      </c>
      <c r="O306" s="175">
        <v>4</v>
      </c>
      <c r="P306" s="44">
        <v>5</v>
      </c>
      <c r="Q306" s="44">
        <v>7</v>
      </c>
      <c r="R306" s="44">
        <v>6</v>
      </c>
      <c r="S306" s="44">
        <v>12</v>
      </c>
      <c r="T306" s="44">
        <v>18</v>
      </c>
      <c r="U306" s="175">
        <v>1</v>
      </c>
      <c r="V306" s="175">
        <v>3</v>
      </c>
      <c r="W306" s="44">
        <v>9</v>
      </c>
      <c r="X306" s="91">
        <v>4</v>
      </c>
      <c r="Y306" s="91">
        <v>5</v>
      </c>
      <c r="Z306" s="91">
        <v>3</v>
      </c>
      <c r="AA306" s="91">
        <v>7</v>
      </c>
      <c r="AB306" s="91">
        <v>9</v>
      </c>
      <c r="AC306" s="91">
        <v>1</v>
      </c>
      <c r="AD306" s="91">
        <v>2</v>
      </c>
      <c r="AE306" s="91">
        <v>8</v>
      </c>
      <c r="AF306" s="91">
        <v>9</v>
      </c>
      <c r="AG306" s="91">
        <v>3</v>
      </c>
      <c r="AH306" s="91">
        <v>3</v>
      </c>
      <c r="AI306" s="91">
        <v>4</v>
      </c>
      <c r="AJ306" s="91"/>
      <c r="AK306" s="91"/>
      <c r="AL306" s="91"/>
      <c r="AM306" s="91"/>
      <c r="AN306" s="91"/>
      <c r="AO306" s="91"/>
      <c r="AP306" s="91"/>
      <c r="AQ306" s="91"/>
      <c r="AR306" s="91"/>
      <c r="AS306" s="96"/>
      <c r="AT306" s="96"/>
      <c r="AU306" s="96"/>
      <c r="AV306" s="96"/>
      <c r="AW306" s="96"/>
      <c r="AX306" s="96"/>
      <c r="AY306" s="96"/>
      <c r="AZ306" s="96"/>
      <c r="BA306" s="96"/>
      <c r="BB306" s="96"/>
      <c r="BC306" s="96"/>
      <c r="BD306" s="96"/>
      <c r="BE306" s="96"/>
      <c r="BF306" s="96"/>
      <c r="BG306" s="96"/>
      <c r="BH306" s="96"/>
      <c r="BI306" s="96"/>
      <c r="BJ306" s="96"/>
      <c r="BK306" s="96"/>
      <c r="BL306" s="96"/>
      <c r="BM306" s="96"/>
      <c r="BN306" s="96"/>
      <c r="BO306" s="96"/>
      <c r="BP306" s="96"/>
      <c r="BQ306" s="96"/>
      <c r="BR306" s="96"/>
      <c r="BS306" s="96"/>
      <c r="BT306" s="96"/>
      <c r="BU306" s="96"/>
      <c r="BV306" s="96"/>
      <c r="BW306" s="96"/>
      <c r="BX306" s="96"/>
      <c r="BY306" s="96"/>
      <c r="BZ306" s="96"/>
      <c r="CA306" s="96"/>
      <c r="CB306" s="96"/>
      <c r="CC306" s="96"/>
      <c r="CD306" s="96"/>
      <c r="CE306" s="96"/>
      <c r="CF306" s="96"/>
      <c r="CG306" s="96"/>
      <c r="CH306" s="96"/>
      <c r="CI306" s="96"/>
      <c r="CJ306" s="96"/>
      <c r="CK306" s="96"/>
      <c r="CL306" s="96"/>
      <c r="CM306" s="96"/>
      <c r="CN306" s="96"/>
      <c r="CO306" s="96"/>
      <c r="CP306" s="96"/>
      <c r="CQ306" s="96"/>
      <c r="CR306" s="96"/>
      <c r="CS306" s="96"/>
      <c r="CT306" s="96"/>
      <c r="CU306" s="96"/>
      <c r="CV306" s="96"/>
      <c r="CW306" s="96"/>
      <c r="CX306" s="96"/>
      <c r="CY306" s="96"/>
      <c r="CZ306" s="96"/>
      <c r="DA306" s="96"/>
      <c r="DB306" s="96"/>
      <c r="DC306" s="96"/>
      <c r="DD306" s="96"/>
      <c r="DE306" s="96"/>
      <c r="DF306" s="96"/>
    </row>
    <row r="307" spans="1:110" s="46" customFormat="1" ht="18" customHeight="1">
      <c r="A307" s="40" t="s">
        <v>221</v>
      </c>
      <c r="B307" s="40"/>
      <c r="C307" s="40"/>
      <c r="D307" s="182" t="s">
        <v>68</v>
      </c>
      <c r="E307" s="182" t="s">
        <v>68</v>
      </c>
      <c r="F307" s="182" t="s">
        <v>68</v>
      </c>
      <c r="G307" s="182" t="s">
        <v>68</v>
      </c>
      <c r="H307" s="201" t="s">
        <v>68</v>
      </c>
      <c r="I307" s="201" t="s">
        <v>68</v>
      </c>
      <c r="J307" s="201" t="s">
        <v>68</v>
      </c>
      <c r="K307" s="7" t="s">
        <v>68</v>
      </c>
      <c r="L307" s="7" t="s">
        <v>68</v>
      </c>
      <c r="M307" s="175">
        <v>18</v>
      </c>
      <c r="N307" s="175">
        <v>1</v>
      </c>
      <c r="O307" s="175">
        <v>0</v>
      </c>
      <c r="P307" s="147" t="s">
        <v>68</v>
      </c>
      <c r="Q307" s="147">
        <v>5</v>
      </c>
      <c r="R307" s="147">
        <v>1</v>
      </c>
      <c r="S307" s="147">
        <v>14</v>
      </c>
      <c r="T307" s="147">
        <v>0</v>
      </c>
      <c r="U307" s="153">
        <v>9</v>
      </c>
      <c r="V307" s="153">
        <v>1</v>
      </c>
      <c r="W307" s="44">
        <v>-2</v>
      </c>
      <c r="X307" s="91">
        <v>8</v>
      </c>
      <c r="Y307" s="91">
        <v>30</v>
      </c>
      <c r="Z307" s="91">
        <v>0</v>
      </c>
      <c r="AA307" s="91">
        <v>-8</v>
      </c>
      <c r="AB307" s="91">
        <v>0</v>
      </c>
      <c r="AC307" s="91">
        <v>21</v>
      </c>
      <c r="AD307" s="91">
        <v>4</v>
      </c>
      <c r="AE307" s="91">
        <v>2</v>
      </c>
      <c r="AF307" s="91">
        <v>19</v>
      </c>
      <c r="AG307" s="91">
        <v>22</v>
      </c>
      <c r="AH307" s="91">
        <v>6</v>
      </c>
      <c r="AI307" s="91">
        <v>-1</v>
      </c>
      <c r="AJ307" s="91"/>
      <c r="AK307" s="91"/>
      <c r="AL307" s="91"/>
      <c r="AM307" s="91"/>
      <c r="AN307" s="91"/>
      <c r="AO307" s="91"/>
      <c r="AP307" s="91"/>
      <c r="AQ307" s="91"/>
      <c r="AR307" s="91"/>
      <c r="AS307" s="96"/>
      <c r="AT307" s="96"/>
      <c r="AU307" s="96"/>
      <c r="AV307" s="96"/>
      <c r="AW307" s="96"/>
      <c r="AX307" s="96"/>
      <c r="AY307" s="96"/>
      <c r="AZ307" s="96"/>
      <c r="BA307" s="96"/>
      <c r="BB307" s="96"/>
      <c r="BC307" s="96"/>
      <c r="BD307" s="96"/>
      <c r="BE307" s="96"/>
      <c r="BF307" s="96"/>
      <c r="BG307" s="96"/>
      <c r="BH307" s="96"/>
      <c r="BI307" s="96"/>
      <c r="BJ307" s="96"/>
      <c r="BK307" s="96"/>
      <c r="BL307" s="96"/>
      <c r="BM307" s="96"/>
      <c r="BN307" s="96"/>
      <c r="BO307" s="96"/>
      <c r="BP307" s="96"/>
      <c r="BQ307" s="96"/>
      <c r="BR307" s="96"/>
      <c r="BS307" s="96"/>
      <c r="BT307" s="96"/>
      <c r="BU307" s="96"/>
      <c r="BV307" s="96"/>
      <c r="BW307" s="96"/>
      <c r="BX307" s="96"/>
      <c r="BY307" s="96"/>
      <c r="BZ307" s="96"/>
      <c r="CA307" s="96"/>
      <c r="CB307" s="96"/>
      <c r="CC307" s="96"/>
      <c r="CD307" s="96"/>
      <c r="CE307" s="96"/>
      <c r="CF307" s="96"/>
      <c r="CG307" s="96"/>
      <c r="CH307" s="96"/>
      <c r="CI307" s="96"/>
      <c r="CJ307" s="96"/>
      <c r="CK307" s="96"/>
      <c r="CL307" s="96"/>
      <c r="CM307" s="96"/>
      <c r="CN307" s="96"/>
      <c r="CO307" s="96"/>
      <c r="CP307" s="96"/>
      <c r="CQ307" s="96"/>
      <c r="CR307" s="96"/>
      <c r="CS307" s="96"/>
      <c r="CT307" s="96"/>
      <c r="CU307" s="96"/>
      <c r="CV307" s="96"/>
      <c r="CW307" s="96"/>
      <c r="CX307" s="96"/>
      <c r="CY307" s="96"/>
      <c r="CZ307" s="96"/>
      <c r="DA307" s="96"/>
      <c r="DB307" s="96"/>
      <c r="DC307" s="96"/>
      <c r="DD307" s="96"/>
      <c r="DE307" s="96"/>
      <c r="DF307" s="96"/>
    </row>
    <row r="308" spans="1:110" s="46" customFormat="1" ht="17.25" customHeight="1">
      <c r="A308" s="40" t="s">
        <v>1071</v>
      </c>
      <c r="B308" s="40"/>
      <c r="C308" s="40"/>
      <c r="D308" s="175">
        <v>11</v>
      </c>
      <c r="E308" s="175">
        <v>1</v>
      </c>
      <c r="F308" s="175">
        <v>3</v>
      </c>
      <c r="G308" s="175">
        <v>0</v>
      </c>
      <c r="H308" s="175">
        <v>6</v>
      </c>
      <c r="I308" s="2">
        <v>3</v>
      </c>
      <c r="J308" s="2">
        <v>4</v>
      </c>
      <c r="K308" s="2">
        <v>5</v>
      </c>
      <c r="L308" s="2">
        <v>10</v>
      </c>
      <c r="M308" s="175">
        <v>1</v>
      </c>
      <c r="N308" s="175">
        <v>2</v>
      </c>
      <c r="O308" s="175">
        <v>3</v>
      </c>
      <c r="P308" s="44">
        <v>4</v>
      </c>
      <c r="Q308" s="44">
        <v>5</v>
      </c>
      <c r="R308" s="44">
        <v>-1</v>
      </c>
      <c r="S308" s="44">
        <v>2</v>
      </c>
      <c r="T308" s="44">
        <v>5</v>
      </c>
      <c r="U308" s="175">
        <v>6</v>
      </c>
      <c r="V308" s="175">
        <v>2</v>
      </c>
      <c r="W308" s="44">
        <v>6</v>
      </c>
      <c r="X308" s="91">
        <v>8</v>
      </c>
      <c r="Y308" s="91">
        <v>3</v>
      </c>
      <c r="Z308" s="91">
        <v>0</v>
      </c>
      <c r="AA308" s="91">
        <v>3</v>
      </c>
      <c r="AB308" s="91">
        <v>1</v>
      </c>
      <c r="AC308" s="91">
        <v>1</v>
      </c>
      <c r="AD308" s="91">
        <v>1</v>
      </c>
      <c r="AE308" s="91">
        <v>5</v>
      </c>
      <c r="AF308" s="91">
        <v>3</v>
      </c>
      <c r="AG308" s="91">
        <v>-1</v>
      </c>
      <c r="AH308" s="91">
        <v>2</v>
      </c>
      <c r="AI308" s="91">
        <v>1</v>
      </c>
      <c r="AJ308" s="91"/>
      <c r="AK308" s="91"/>
      <c r="AL308" s="91"/>
      <c r="AM308" s="91"/>
      <c r="AN308" s="91"/>
      <c r="AO308" s="91"/>
      <c r="AP308" s="91"/>
      <c r="AQ308" s="91"/>
      <c r="AR308" s="91"/>
      <c r="AS308" s="96"/>
      <c r="AT308" s="96"/>
      <c r="AU308" s="96"/>
      <c r="AV308" s="96"/>
      <c r="AW308" s="96"/>
      <c r="AX308" s="96"/>
      <c r="AY308" s="96"/>
      <c r="AZ308" s="96"/>
      <c r="BA308" s="96"/>
      <c r="BB308" s="96"/>
      <c r="BC308" s="96"/>
      <c r="BD308" s="96"/>
      <c r="BE308" s="96"/>
      <c r="BF308" s="96"/>
      <c r="BG308" s="96"/>
      <c r="BH308" s="96"/>
      <c r="BI308" s="96"/>
      <c r="BJ308" s="96"/>
      <c r="BK308" s="96"/>
      <c r="BL308" s="96"/>
      <c r="BM308" s="96"/>
      <c r="BN308" s="96"/>
      <c r="BO308" s="96"/>
      <c r="BP308" s="96"/>
      <c r="BQ308" s="96"/>
      <c r="BR308" s="96"/>
      <c r="BS308" s="96"/>
      <c r="BT308" s="96"/>
      <c r="BU308" s="96"/>
      <c r="BV308" s="96"/>
      <c r="BW308" s="96"/>
      <c r="BX308" s="96"/>
      <c r="BY308" s="96"/>
      <c r="BZ308" s="96"/>
      <c r="CA308" s="96"/>
      <c r="CB308" s="96"/>
      <c r="CC308" s="96"/>
      <c r="CD308" s="96"/>
      <c r="CE308" s="96"/>
      <c r="CF308" s="96"/>
      <c r="CG308" s="96"/>
      <c r="CH308" s="96"/>
      <c r="CI308" s="96"/>
      <c r="CJ308" s="96"/>
      <c r="CK308" s="96"/>
      <c r="CL308" s="96"/>
      <c r="CM308" s="96"/>
      <c r="CN308" s="96"/>
      <c r="CO308" s="96"/>
      <c r="CP308" s="96"/>
      <c r="CQ308" s="96"/>
      <c r="CR308" s="96"/>
      <c r="CS308" s="96"/>
      <c r="CT308" s="96"/>
      <c r="CU308" s="96"/>
      <c r="CV308" s="96"/>
      <c r="CW308" s="96"/>
      <c r="CX308" s="96"/>
      <c r="CY308" s="96"/>
      <c r="CZ308" s="96"/>
      <c r="DA308" s="96"/>
      <c r="DB308" s="96"/>
      <c r="DC308" s="96"/>
      <c r="DD308" s="96"/>
      <c r="DE308" s="96"/>
      <c r="DF308" s="96"/>
    </row>
    <row r="309" spans="1:110" s="46" customFormat="1" ht="18" customHeight="1">
      <c r="A309" s="40" t="s">
        <v>1079</v>
      </c>
      <c r="B309" s="40"/>
      <c r="C309" s="40"/>
      <c r="D309" s="175">
        <v>1</v>
      </c>
      <c r="E309" s="175">
        <v>0</v>
      </c>
      <c r="F309" s="175">
        <v>0</v>
      </c>
      <c r="G309" s="175">
        <v>0</v>
      </c>
      <c r="H309" s="175">
        <v>1</v>
      </c>
      <c r="I309" s="2">
        <v>0</v>
      </c>
      <c r="J309" s="2">
        <v>-1</v>
      </c>
      <c r="K309" s="2">
        <v>0</v>
      </c>
      <c r="L309" s="2">
        <v>0</v>
      </c>
      <c r="M309" s="175">
        <v>1</v>
      </c>
      <c r="N309" s="175">
        <v>4</v>
      </c>
      <c r="O309" s="175">
        <v>0</v>
      </c>
      <c r="P309" s="44">
        <v>0</v>
      </c>
      <c r="Q309" s="44">
        <v>1</v>
      </c>
      <c r="R309" s="44">
        <v>0</v>
      </c>
      <c r="S309" s="44">
        <v>-1</v>
      </c>
      <c r="T309" s="44">
        <v>-1</v>
      </c>
      <c r="U309" s="175">
        <v>2</v>
      </c>
      <c r="V309" s="175">
        <v>0</v>
      </c>
      <c r="W309" s="44">
        <v>0</v>
      </c>
      <c r="X309" s="91">
        <v>1</v>
      </c>
      <c r="Y309" s="91">
        <v>0</v>
      </c>
      <c r="Z309" s="91">
        <v>0</v>
      </c>
      <c r="AA309" s="91">
        <v>1</v>
      </c>
      <c r="AB309" s="91">
        <v>0</v>
      </c>
      <c r="AC309" s="91">
        <v>0</v>
      </c>
      <c r="AD309" s="91">
        <v>0</v>
      </c>
      <c r="AE309" s="91">
        <v>0</v>
      </c>
      <c r="AF309" s="91">
        <v>0</v>
      </c>
      <c r="AG309" s="91">
        <v>0</v>
      </c>
      <c r="AH309" s="91">
        <v>0</v>
      </c>
      <c r="AI309" s="91">
        <v>0</v>
      </c>
      <c r="AJ309" s="91"/>
      <c r="AK309" s="91"/>
      <c r="AL309" s="91"/>
      <c r="AM309" s="91"/>
      <c r="AN309" s="91"/>
      <c r="AO309" s="91"/>
      <c r="AP309" s="91"/>
      <c r="AQ309" s="91"/>
      <c r="AR309" s="91"/>
      <c r="AS309" s="96"/>
      <c r="AT309" s="96"/>
      <c r="AU309" s="96"/>
      <c r="AV309" s="96"/>
      <c r="AW309" s="96"/>
      <c r="AX309" s="96"/>
      <c r="AY309" s="96"/>
      <c r="AZ309" s="96"/>
      <c r="BA309" s="96"/>
      <c r="BB309" s="96"/>
      <c r="BC309" s="96"/>
      <c r="BD309" s="96"/>
      <c r="BE309" s="96"/>
      <c r="BF309" s="96"/>
      <c r="BG309" s="96"/>
      <c r="BH309" s="96"/>
      <c r="BI309" s="96"/>
      <c r="BJ309" s="96"/>
      <c r="BK309" s="96"/>
      <c r="BL309" s="96"/>
      <c r="BM309" s="96"/>
      <c r="BN309" s="96"/>
      <c r="BO309" s="96"/>
      <c r="BP309" s="96"/>
      <c r="BQ309" s="96"/>
      <c r="BR309" s="96"/>
      <c r="BS309" s="96"/>
      <c r="BT309" s="96"/>
      <c r="BU309" s="96"/>
      <c r="BV309" s="96"/>
      <c r="BW309" s="96"/>
      <c r="BX309" s="96"/>
      <c r="BY309" s="96"/>
      <c r="BZ309" s="96"/>
      <c r="CA309" s="96"/>
      <c r="CB309" s="96"/>
      <c r="CC309" s="96"/>
      <c r="CD309" s="96"/>
      <c r="CE309" s="96"/>
      <c r="CF309" s="96"/>
      <c r="CG309" s="96"/>
      <c r="CH309" s="96"/>
      <c r="CI309" s="96"/>
      <c r="CJ309" s="96"/>
      <c r="CK309" s="96"/>
      <c r="CL309" s="96"/>
      <c r="CM309" s="96"/>
      <c r="CN309" s="96"/>
      <c r="CO309" s="96"/>
      <c r="CP309" s="96"/>
      <c r="CQ309" s="96"/>
      <c r="CR309" s="96"/>
      <c r="CS309" s="96"/>
      <c r="CT309" s="96"/>
      <c r="CU309" s="96"/>
      <c r="CV309" s="96"/>
      <c r="CW309" s="96"/>
      <c r="CX309" s="96"/>
      <c r="CY309" s="96"/>
      <c r="CZ309" s="96"/>
      <c r="DA309" s="96"/>
      <c r="DB309" s="96"/>
      <c r="DC309" s="96"/>
      <c r="DD309" s="96"/>
      <c r="DE309" s="96"/>
      <c r="DF309" s="96"/>
    </row>
    <row r="310" spans="1:110" s="46" customFormat="1" ht="18" customHeight="1">
      <c r="A310" s="107" t="s">
        <v>77</v>
      </c>
      <c r="B310" s="107"/>
      <c r="C310" s="107"/>
      <c r="D310" s="176">
        <v>12</v>
      </c>
      <c r="E310" s="176">
        <v>6</v>
      </c>
      <c r="F310" s="176">
        <v>10</v>
      </c>
      <c r="G310" s="176">
        <v>11</v>
      </c>
      <c r="H310" s="176">
        <v>194</v>
      </c>
      <c r="I310" s="10">
        <v>12</v>
      </c>
      <c r="J310" s="10">
        <v>8</v>
      </c>
      <c r="K310" s="10">
        <v>8</v>
      </c>
      <c r="L310" s="10">
        <v>25</v>
      </c>
      <c r="M310" s="176">
        <v>14</v>
      </c>
      <c r="N310" s="176">
        <v>7</v>
      </c>
      <c r="O310" s="176">
        <v>2</v>
      </c>
      <c r="P310" s="178">
        <v>-36</v>
      </c>
      <c r="Q310" s="178">
        <v>16</v>
      </c>
      <c r="R310" s="178">
        <v>6</v>
      </c>
      <c r="S310" s="178">
        <v>10</v>
      </c>
      <c r="T310" s="178">
        <v>2</v>
      </c>
      <c r="U310" s="176">
        <v>12</v>
      </c>
      <c r="V310" s="176">
        <v>8</v>
      </c>
      <c r="W310" s="178">
        <v>6</v>
      </c>
      <c r="X310" s="91">
        <v>42</v>
      </c>
      <c r="Y310" s="91">
        <v>-11</v>
      </c>
      <c r="Z310" s="91">
        <v>6</v>
      </c>
      <c r="AA310" s="91">
        <v>-14</v>
      </c>
      <c r="AB310" s="91">
        <v>-10</v>
      </c>
      <c r="AC310" s="91">
        <v>10</v>
      </c>
      <c r="AD310" s="91">
        <v>6</v>
      </c>
      <c r="AE310" s="91">
        <v>-26</v>
      </c>
      <c r="AF310" s="91">
        <v>9</v>
      </c>
      <c r="AG310" s="91">
        <v>7</v>
      </c>
      <c r="AH310" s="91">
        <v>6</v>
      </c>
      <c r="AI310" s="91">
        <v>9</v>
      </c>
      <c r="AJ310" s="91"/>
      <c r="AK310" s="91"/>
      <c r="AL310" s="91"/>
      <c r="AM310" s="91"/>
      <c r="AN310" s="91"/>
      <c r="AO310" s="91"/>
      <c r="AP310" s="91"/>
      <c r="AQ310" s="91"/>
      <c r="AR310" s="91"/>
      <c r="AS310" s="96"/>
      <c r="AT310" s="96"/>
      <c r="AU310" s="96"/>
      <c r="AV310" s="96"/>
      <c r="AW310" s="96"/>
      <c r="AX310" s="96"/>
      <c r="AY310" s="96"/>
      <c r="AZ310" s="96"/>
      <c r="BA310" s="96"/>
      <c r="BB310" s="96"/>
      <c r="BC310" s="96"/>
      <c r="BD310" s="96"/>
      <c r="BE310" s="96"/>
      <c r="BF310" s="96"/>
      <c r="BG310" s="96"/>
      <c r="BH310" s="96"/>
      <c r="BI310" s="96"/>
      <c r="BJ310" s="96"/>
      <c r="BK310" s="96"/>
      <c r="BL310" s="96"/>
      <c r="BM310" s="96"/>
      <c r="BN310" s="96"/>
      <c r="BO310" s="96"/>
      <c r="BP310" s="96"/>
      <c r="BQ310" s="96"/>
      <c r="BR310" s="96"/>
      <c r="BS310" s="96"/>
      <c r="BT310" s="96"/>
      <c r="BU310" s="96"/>
      <c r="BV310" s="96"/>
      <c r="BW310" s="96"/>
      <c r="BX310" s="96"/>
      <c r="BY310" s="96"/>
      <c r="BZ310" s="96"/>
      <c r="CA310" s="96"/>
      <c r="CB310" s="96"/>
      <c r="CC310" s="96"/>
      <c r="CD310" s="96"/>
      <c r="CE310" s="96"/>
      <c r="CF310" s="96"/>
      <c r="CG310" s="96"/>
      <c r="CH310" s="96"/>
      <c r="CI310" s="96"/>
      <c r="CJ310" s="96"/>
      <c r="CK310" s="96"/>
      <c r="CL310" s="96"/>
      <c r="CM310" s="96"/>
      <c r="CN310" s="96"/>
      <c r="CO310" s="96"/>
      <c r="CP310" s="96"/>
      <c r="CQ310" s="96"/>
      <c r="CR310" s="96"/>
      <c r="CS310" s="96"/>
      <c r="CT310" s="96"/>
      <c r="CU310" s="96"/>
      <c r="CV310" s="96"/>
      <c r="CW310" s="96"/>
      <c r="CX310" s="96"/>
      <c r="CY310" s="96"/>
      <c r="CZ310" s="96"/>
      <c r="DA310" s="96"/>
      <c r="DB310" s="96"/>
      <c r="DC310" s="96"/>
      <c r="DD310" s="96"/>
      <c r="DE310" s="96"/>
      <c r="DF310" s="96"/>
    </row>
    <row r="311" spans="1:110" s="44" customFormat="1" ht="25.5" customHeight="1" thickBot="1">
      <c r="A311" s="116" t="s">
        <v>223</v>
      </c>
      <c r="B311" s="116"/>
      <c r="C311" s="116"/>
      <c r="D311" s="21">
        <f t="shared" ref="D311:W311" si="51">SUM(D305:D310)</f>
        <v>35</v>
      </c>
      <c r="E311" s="21">
        <f t="shared" si="51"/>
        <v>6</v>
      </c>
      <c r="F311" s="21">
        <f t="shared" si="51"/>
        <v>10</v>
      </c>
      <c r="G311" s="21">
        <f t="shared" si="51"/>
        <v>18</v>
      </c>
      <c r="H311" s="21">
        <f t="shared" si="51"/>
        <v>202</v>
      </c>
      <c r="I311" s="21">
        <f t="shared" si="51"/>
        <v>15</v>
      </c>
      <c r="J311" s="21">
        <f t="shared" si="51"/>
        <v>6</v>
      </c>
      <c r="K311" s="21">
        <f t="shared" si="51"/>
        <v>18</v>
      </c>
      <c r="L311" s="21">
        <f t="shared" si="51"/>
        <v>34</v>
      </c>
      <c r="M311" s="21">
        <f t="shared" si="51"/>
        <v>36</v>
      </c>
      <c r="N311" s="21">
        <f t="shared" si="51"/>
        <v>8</v>
      </c>
      <c r="O311" s="21">
        <f t="shared" si="51"/>
        <v>48</v>
      </c>
      <c r="P311" s="203">
        <f t="shared" si="51"/>
        <v>-33</v>
      </c>
      <c r="Q311" s="203">
        <f t="shared" si="51"/>
        <v>29</v>
      </c>
      <c r="R311" s="203">
        <f t="shared" si="51"/>
        <v>3</v>
      </c>
      <c r="S311" s="203">
        <f t="shared" si="51"/>
        <v>22</v>
      </c>
      <c r="T311" s="203">
        <f t="shared" si="51"/>
        <v>16</v>
      </c>
      <c r="U311" s="203">
        <f t="shared" si="51"/>
        <v>15</v>
      </c>
      <c r="V311" s="203">
        <f t="shared" si="51"/>
        <v>10</v>
      </c>
      <c r="W311" s="203">
        <f t="shared" si="51"/>
        <v>21</v>
      </c>
      <c r="X311" s="338">
        <f t="shared" ref="X311:AH311" si="52">SUM(X305:X310)</f>
        <v>59</v>
      </c>
      <c r="Y311" s="338">
        <f t="shared" si="52"/>
        <v>15</v>
      </c>
      <c r="Z311" s="338">
        <f t="shared" si="52"/>
        <v>-2</v>
      </c>
      <c r="AA311" s="338">
        <f t="shared" si="52"/>
        <v>19</v>
      </c>
      <c r="AB311" s="338">
        <f t="shared" si="52"/>
        <v>-7</v>
      </c>
      <c r="AC311" s="338">
        <f t="shared" si="52"/>
        <v>26</v>
      </c>
      <c r="AD311" s="338">
        <f t="shared" si="52"/>
        <v>7</v>
      </c>
      <c r="AE311" s="338">
        <f t="shared" si="52"/>
        <v>-3</v>
      </c>
      <c r="AF311" s="338">
        <f t="shared" si="52"/>
        <v>29</v>
      </c>
      <c r="AG311" s="338">
        <f t="shared" si="52"/>
        <v>33</v>
      </c>
      <c r="AH311" s="338">
        <f t="shared" si="52"/>
        <v>4</v>
      </c>
      <c r="AI311" s="338">
        <f>SUM(AI305:AI310)</f>
        <v>39</v>
      </c>
      <c r="AJ311" s="91"/>
      <c r="AK311" s="91"/>
      <c r="AL311" s="91"/>
      <c r="AM311" s="91"/>
      <c r="AN311" s="91"/>
      <c r="AO311" s="91"/>
      <c r="AP311" s="91"/>
      <c r="AQ311" s="91"/>
      <c r="AR311" s="91"/>
      <c r="AS311" s="91"/>
      <c r="AT311" s="91"/>
      <c r="AU311" s="91"/>
      <c r="AV311" s="91"/>
      <c r="AW311" s="91"/>
      <c r="AX311" s="91"/>
      <c r="AY311" s="91"/>
      <c r="AZ311" s="91"/>
      <c r="BA311" s="91"/>
      <c r="BB311" s="91"/>
      <c r="BC311" s="91"/>
      <c r="BD311" s="91"/>
      <c r="BE311" s="91"/>
      <c r="BF311" s="91"/>
      <c r="BG311" s="91"/>
      <c r="BH311" s="91"/>
      <c r="BI311" s="91"/>
      <c r="BJ311" s="91"/>
      <c r="BK311" s="91"/>
      <c r="BL311" s="91"/>
      <c r="BM311" s="91"/>
      <c r="BN311" s="91"/>
      <c r="BO311" s="91"/>
      <c r="BP311" s="91"/>
      <c r="BQ311" s="91"/>
      <c r="BR311" s="91"/>
      <c r="BS311" s="91"/>
      <c r="BT311" s="91"/>
      <c r="BU311" s="91"/>
      <c r="BV311" s="91"/>
      <c r="BW311" s="91"/>
      <c r="BX311" s="91"/>
      <c r="BY311" s="91"/>
      <c r="BZ311" s="91"/>
      <c r="CA311" s="91"/>
      <c r="CB311" s="91"/>
      <c r="CC311" s="91"/>
      <c r="CD311" s="91"/>
      <c r="CE311" s="91"/>
      <c r="CF311" s="91"/>
      <c r="CG311" s="91"/>
      <c r="CH311" s="91"/>
      <c r="CI311" s="91"/>
      <c r="CJ311" s="91"/>
      <c r="CK311" s="91"/>
      <c r="CL311" s="91"/>
      <c r="CM311" s="91"/>
      <c r="CN311" s="91"/>
      <c r="CO311" s="91"/>
      <c r="CP311" s="91"/>
      <c r="CQ311" s="91"/>
      <c r="CR311" s="91"/>
      <c r="CS311" s="91"/>
      <c r="CT311" s="91"/>
      <c r="CU311" s="91"/>
      <c r="CV311" s="91"/>
      <c r="CW311" s="91"/>
      <c r="CX311" s="91"/>
      <c r="CY311" s="91"/>
      <c r="CZ311" s="91"/>
      <c r="DA311" s="91"/>
      <c r="DB311" s="91"/>
      <c r="DC311" s="91"/>
      <c r="DD311" s="91"/>
      <c r="DE311" s="91"/>
      <c r="DF311" s="91"/>
    </row>
    <row r="312" spans="1:110" s="44" customFormat="1" ht="25.5" customHeight="1" thickTop="1">
      <c r="A312" s="39"/>
      <c r="B312" s="39"/>
      <c r="C312" s="39"/>
      <c r="D312" s="1"/>
      <c r="E312" s="1"/>
      <c r="F312" s="1"/>
      <c r="G312" s="1"/>
      <c r="H312" s="1"/>
      <c r="I312" s="1"/>
      <c r="J312" s="1"/>
      <c r="K312" s="1"/>
      <c r="L312" s="1"/>
      <c r="M312" s="7"/>
      <c r="N312" s="7"/>
      <c r="O312" s="7"/>
      <c r="P312" s="103"/>
      <c r="Q312" s="103"/>
      <c r="R312" s="103"/>
      <c r="S312" s="103"/>
      <c r="T312" s="103"/>
      <c r="U312" s="120"/>
      <c r="V312" s="103"/>
      <c r="X312" s="91"/>
      <c r="Y312" s="91"/>
      <c r="Z312" s="91"/>
      <c r="AA312" s="91"/>
      <c r="AB312" s="91"/>
      <c r="AC312" s="91"/>
      <c r="AD312" s="91"/>
      <c r="AE312" s="91"/>
      <c r="AF312" s="91"/>
      <c r="AG312" s="91"/>
      <c r="AH312" s="91"/>
      <c r="AI312" s="91"/>
      <c r="AJ312" s="91"/>
      <c r="AK312" s="91"/>
      <c r="AL312" s="91"/>
      <c r="AM312" s="91"/>
      <c r="AN312" s="91"/>
      <c r="AO312" s="91"/>
      <c r="AP312" s="91"/>
      <c r="AQ312" s="91"/>
      <c r="AR312" s="91"/>
      <c r="AS312" s="91"/>
      <c r="AT312" s="91"/>
      <c r="AU312" s="91"/>
      <c r="AV312" s="91"/>
      <c r="AW312" s="91"/>
      <c r="AX312" s="91"/>
      <c r="AY312" s="91"/>
      <c r="AZ312" s="91"/>
      <c r="BA312" s="91"/>
      <c r="BB312" s="91"/>
      <c r="BC312" s="91"/>
      <c r="BD312" s="91"/>
      <c r="BE312" s="91"/>
      <c r="BF312" s="91"/>
      <c r="BG312" s="91"/>
      <c r="BH312" s="91"/>
      <c r="BI312" s="91"/>
      <c r="BJ312" s="91"/>
      <c r="BK312" s="91"/>
      <c r="BL312" s="91"/>
      <c r="BM312" s="91"/>
      <c r="BN312" s="91"/>
      <c r="BO312" s="91"/>
      <c r="BP312" s="91"/>
      <c r="BQ312" s="91"/>
      <c r="BR312" s="91"/>
      <c r="BS312" s="91"/>
      <c r="BT312" s="91"/>
      <c r="BU312" s="91"/>
      <c r="BV312" s="91"/>
      <c r="BW312" s="91"/>
      <c r="BX312" s="91"/>
      <c r="BY312" s="91"/>
      <c r="BZ312" s="91"/>
      <c r="CA312" s="91"/>
      <c r="CB312" s="91"/>
      <c r="CC312" s="91"/>
      <c r="CD312" s="91"/>
      <c r="CE312" s="91"/>
      <c r="CF312" s="91"/>
      <c r="CG312" s="91"/>
      <c r="CH312" s="91"/>
      <c r="CI312" s="91"/>
      <c r="CJ312" s="91"/>
      <c r="CK312" s="91"/>
      <c r="CL312" s="91"/>
      <c r="CM312" s="91"/>
      <c r="CN312" s="91"/>
      <c r="CO312" s="91"/>
      <c r="CP312" s="91"/>
      <c r="CQ312" s="91"/>
      <c r="CR312" s="91"/>
      <c r="CS312" s="91"/>
      <c r="CT312" s="91"/>
      <c r="CU312" s="91"/>
      <c r="CV312" s="91"/>
      <c r="CW312" s="91"/>
      <c r="CX312" s="91"/>
      <c r="CY312" s="91"/>
      <c r="CZ312" s="91"/>
      <c r="DA312" s="91"/>
      <c r="DB312" s="91"/>
      <c r="DC312" s="91"/>
      <c r="DD312" s="91"/>
      <c r="DE312" s="91"/>
      <c r="DF312" s="91"/>
    </row>
    <row r="313" spans="1:110" s="44" customFormat="1" ht="18.75" customHeight="1">
      <c r="A313" s="141" t="s">
        <v>1088</v>
      </c>
      <c r="B313" s="39"/>
      <c r="C313" s="39"/>
      <c r="D313" s="1"/>
      <c r="E313" s="1"/>
      <c r="F313" s="1"/>
      <c r="G313" s="1"/>
      <c r="H313" s="1"/>
      <c r="I313" s="1"/>
      <c r="J313" s="1"/>
      <c r="K313" s="1"/>
      <c r="L313" s="1"/>
      <c r="M313" s="7"/>
      <c r="N313" s="7"/>
      <c r="O313" s="7"/>
      <c r="P313" s="103"/>
      <c r="Q313" s="103"/>
      <c r="R313" s="103"/>
      <c r="S313" s="103"/>
      <c r="T313" s="103"/>
      <c r="U313" s="120"/>
      <c r="V313" s="103"/>
      <c r="X313" s="91"/>
      <c r="Y313" s="91"/>
      <c r="Z313" s="91"/>
      <c r="AA313" s="91"/>
      <c r="AB313" s="91"/>
      <c r="AC313" s="91"/>
      <c r="AD313" s="91"/>
      <c r="AE313" s="91"/>
      <c r="AF313" s="91"/>
      <c r="AG313" s="91"/>
      <c r="AH313" s="91"/>
      <c r="AI313" s="91"/>
      <c r="AJ313" s="91"/>
      <c r="AK313" s="91"/>
      <c r="AL313" s="91"/>
      <c r="AM313" s="91"/>
      <c r="AN313" s="91"/>
      <c r="AO313" s="91"/>
      <c r="AP313" s="91"/>
      <c r="AQ313" s="91"/>
      <c r="AR313" s="91"/>
      <c r="AS313" s="91"/>
      <c r="AT313" s="91"/>
      <c r="AU313" s="91"/>
      <c r="AV313" s="91"/>
      <c r="AW313" s="91"/>
      <c r="AX313" s="91"/>
      <c r="AY313" s="91"/>
      <c r="AZ313" s="91"/>
      <c r="BA313" s="91"/>
      <c r="BB313" s="91"/>
      <c r="BC313" s="91"/>
      <c r="BD313" s="91"/>
      <c r="BE313" s="91"/>
      <c r="BF313" s="91"/>
      <c r="BG313" s="91"/>
      <c r="BH313" s="91"/>
      <c r="BI313" s="91"/>
      <c r="BJ313" s="91"/>
      <c r="BK313" s="91"/>
      <c r="BL313" s="91"/>
      <c r="BM313" s="91"/>
      <c r="BN313" s="91"/>
      <c r="BO313" s="91"/>
      <c r="BP313" s="91"/>
      <c r="BQ313" s="91"/>
      <c r="BR313" s="91"/>
      <c r="BS313" s="91"/>
      <c r="BT313" s="91"/>
      <c r="BU313" s="91"/>
      <c r="BV313" s="91"/>
      <c r="BW313" s="91"/>
      <c r="BX313" s="91"/>
      <c r="BY313" s="91"/>
      <c r="BZ313" s="91"/>
      <c r="CA313" s="91"/>
      <c r="CB313" s="91"/>
      <c r="CC313" s="91"/>
      <c r="CD313" s="91"/>
      <c r="CE313" s="91"/>
      <c r="CF313" s="91"/>
      <c r="CG313" s="91"/>
      <c r="CH313" s="91"/>
      <c r="CI313" s="91"/>
      <c r="CJ313" s="91"/>
      <c r="CK313" s="91"/>
      <c r="CL313" s="91"/>
      <c r="CM313" s="91"/>
      <c r="CN313" s="91"/>
      <c r="CO313" s="91"/>
      <c r="CP313" s="91"/>
      <c r="CQ313" s="91"/>
      <c r="CR313" s="91"/>
      <c r="CS313" s="91"/>
      <c r="CT313" s="91"/>
      <c r="CU313" s="91"/>
      <c r="CV313" s="91"/>
      <c r="CW313" s="91"/>
      <c r="CX313" s="91"/>
      <c r="CY313" s="91"/>
      <c r="CZ313" s="91"/>
      <c r="DA313" s="91"/>
      <c r="DB313" s="91"/>
      <c r="DC313" s="91"/>
      <c r="DD313" s="91"/>
      <c r="DE313" s="91"/>
      <c r="DF313" s="91"/>
    </row>
    <row r="314" spans="1:110" s="44" customFormat="1" ht="18.75" customHeight="1">
      <c r="A314" s="40" t="s">
        <v>1089</v>
      </c>
      <c r="B314" s="39"/>
      <c r="C314" s="39"/>
      <c r="D314" s="1"/>
      <c r="E314" s="1"/>
      <c r="F314" s="1"/>
      <c r="G314" s="1"/>
      <c r="H314" s="1"/>
      <c r="I314" s="1"/>
      <c r="J314" s="1"/>
      <c r="K314" s="1"/>
      <c r="L314" s="1"/>
      <c r="M314" s="7"/>
      <c r="N314" s="7"/>
      <c r="O314" s="7"/>
      <c r="P314" s="103"/>
      <c r="Q314" s="103"/>
      <c r="R314" s="103"/>
      <c r="S314" s="103"/>
      <c r="T314" s="103"/>
      <c r="U314" s="120"/>
      <c r="V314" s="103"/>
      <c r="X314" s="91"/>
      <c r="Y314" s="91"/>
      <c r="Z314" s="91"/>
      <c r="AA314" s="91"/>
      <c r="AB314" s="91"/>
      <c r="AC314" s="91"/>
      <c r="AD314" s="91"/>
      <c r="AE314" s="91"/>
      <c r="AF314" s="91"/>
      <c r="AG314" s="91"/>
      <c r="AH314" s="91"/>
      <c r="AI314" s="91"/>
      <c r="AJ314" s="91"/>
      <c r="AK314" s="91"/>
      <c r="AL314" s="91"/>
      <c r="AM314" s="91"/>
      <c r="AN314" s="91"/>
      <c r="AO314" s="91"/>
      <c r="AP314" s="91"/>
      <c r="AQ314" s="91"/>
      <c r="AR314" s="91"/>
      <c r="AS314" s="91"/>
      <c r="AT314" s="91"/>
      <c r="AU314" s="91"/>
      <c r="AV314" s="91"/>
      <c r="AW314" s="91"/>
      <c r="AX314" s="91"/>
      <c r="AY314" s="91"/>
      <c r="AZ314" s="91"/>
      <c r="BA314" s="91"/>
      <c r="BB314" s="91"/>
      <c r="BC314" s="91"/>
      <c r="BD314" s="91"/>
      <c r="BE314" s="91"/>
      <c r="BF314" s="91"/>
      <c r="BG314" s="91"/>
      <c r="BH314" s="91"/>
      <c r="BI314" s="91"/>
      <c r="BJ314" s="91"/>
      <c r="BK314" s="91"/>
      <c r="BL314" s="91"/>
      <c r="BM314" s="91"/>
      <c r="BN314" s="91"/>
      <c r="BO314" s="91"/>
      <c r="BP314" s="91"/>
      <c r="BQ314" s="91"/>
      <c r="BR314" s="91"/>
      <c r="BS314" s="91"/>
      <c r="BT314" s="91"/>
      <c r="BU314" s="91"/>
      <c r="BV314" s="91"/>
      <c r="BW314" s="91"/>
      <c r="BX314" s="91"/>
      <c r="BY314" s="91"/>
      <c r="BZ314" s="91"/>
      <c r="CA314" s="91"/>
      <c r="CB314" s="91"/>
      <c r="CC314" s="91"/>
      <c r="CD314" s="91"/>
      <c r="CE314" s="91"/>
      <c r="CF314" s="91"/>
      <c r="CG314" s="91"/>
      <c r="CH314" s="91"/>
      <c r="CI314" s="91"/>
      <c r="CJ314" s="91"/>
      <c r="CK314" s="91"/>
      <c r="CL314" s="91"/>
      <c r="CM314" s="91"/>
      <c r="CN314" s="91"/>
      <c r="CO314" s="91"/>
      <c r="CP314" s="91"/>
      <c r="CQ314" s="91"/>
      <c r="CR314" s="91"/>
      <c r="CS314" s="91"/>
      <c r="CT314" s="91"/>
      <c r="CU314" s="91"/>
      <c r="CV314" s="91"/>
      <c r="CW314" s="91"/>
      <c r="CX314" s="91"/>
      <c r="CY314" s="91"/>
      <c r="CZ314" s="91"/>
      <c r="DA314" s="91"/>
      <c r="DB314" s="91"/>
      <c r="DC314" s="91"/>
      <c r="DD314" s="91"/>
      <c r="DE314" s="91"/>
      <c r="DF314" s="91"/>
    </row>
    <row r="315" spans="1:110" s="44" customFormat="1" ht="18.75" customHeight="1">
      <c r="A315" s="40" t="s">
        <v>1090</v>
      </c>
      <c r="B315" s="39"/>
      <c r="C315" s="39"/>
      <c r="D315" s="7">
        <v>-3</v>
      </c>
      <c r="E315" s="7">
        <v>-2</v>
      </c>
      <c r="F315" s="7">
        <v>-3</v>
      </c>
      <c r="G315" s="7">
        <v>-6</v>
      </c>
      <c r="H315" s="7">
        <v>-4</v>
      </c>
      <c r="I315" s="7">
        <v>-4</v>
      </c>
      <c r="J315" s="7">
        <v>2</v>
      </c>
      <c r="K315" s="2">
        <v>-1</v>
      </c>
      <c r="L315" s="7">
        <v>-3</v>
      </c>
      <c r="M315" s="7">
        <v>-4</v>
      </c>
      <c r="N315" s="7">
        <v>2</v>
      </c>
      <c r="O315" s="7">
        <v>14</v>
      </c>
      <c r="P315" s="103">
        <v>-3</v>
      </c>
      <c r="Q315" s="103">
        <v>-3</v>
      </c>
      <c r="R315" s="103">
        <v>1</v>
      </c>
      <c r="S315" s="103">
        <v>0</v>
      </c>
      <c r="T315" s="103">
        <v>-2</v>
      </c>
      <c r="U315" s="103">
        <v>2</v>
      </c>
      <c r="V315" s="103">
        <v>0</v>
      </c>
      <c r="W315" s="44">
        <v>0</v>
      </c>
      <c r="X315" s="91">
        <v>-1</v>
      </c>
      <c r="Y315" s="91">
        <v>-2</v>
      </c>
      <c r="Z315" s="91">
        <v>-2</v>
      </c>
      <c r="AA315" s="91">
        <v>-1</v>
      </c>
      <c r="AB315" s="91">
        <v>-2</v>
      </c>
      <c r="AC315" s="91">
        <v>-2</v>
      </c>
      <c r="AD315" s="91">
        <v>-2</v>
      </c>
      <c r="AE315" s="91">
        <v>-3</v>
      </c>
      <c r="AF315" s="91">
        <v>-2</v>
      </c>
      <c r="AG315" s="91">
        <v>0</v>
      </c>
      <c r="AH315" s="91">
        <v>-3</v>
      </c>
      <c r="AI315" s="91">
        <v>-1</v>
      </c>
      <c r="AJ315" s="91"/>
      <c r="AK315" s="91"/>
      <c r="AL315" s="91"/>
      <c r="AM315" s="91"/>
      <c r="AN315" s="91"/>
      <c r="AO315" s="91"/>
      <c r="AP315" s="91"/>
      <c r="AQ315" s="91"/>
      <c r="AR315" s="91"/>
      <c r="AS315" s="91"/>
      <c r="AT315" s="91"/>
      <c r="AU315" s="91"/>
      <c r="AV315" s="91"/>
      <c r="AW315" s="91"/>
      <c r="AX315" s="91"/>
      <c r="AY315" s="91"/>
      <c r="AZ315" s="91"/>
      <c r="BA315" s="91"/>
      <c r="BB315" s="91"/>
      <c r="BC315" s="91"/>
      <c r="BD315" s="91"/>
      <c r="BE315" s="91"/>
      <c r="BF315" s="91"/>
      <c r="BG315" s="91"/>
      <c r="BH315" s="91"/>
      <c r="BI315" s="91"/>
      <c r="BJ315" s="91"/>
      <c r="BK315" s="91"/>
      <c r="BL315" s="91"/>
      <c r="BM315" s="91"/>
      <c r="BN315" s="91"/>
      <c r="BO315" s="91"/>
      <c r="BP315" s="91"/>
      <c r="BQ315" s="91"/>
      <c r="BR315" s="91"/>
      <c r="BS315" s="91"/>
      <c r="BT315" s="91"/>
      <c r="BU315" s="91"/>
      <c r="BV315" s="91"/>
      <c r="BW315" s="91"/>
      <c r="BX315" s="91"/>
      <c r="BY315" s="91"/>
      <c r="BZ315" s="91"/>
      <c r="CA315" s="91"/>
      <c r="CB315" s="91"/>
      <c r="CC315" s="91"/>
      <c r="CD315" s="91"/>
      <c r="CE315" s="91"/>
      <c r="CF315" s="91"/>
      <c r="CG315" s="91"/>
      <c r="CH315" s="91"/>
      <c r="CI315" s="91"/>
      <c r="CJ315" s="91"/>
      <c r="CK315" s="91"/>
      <c r="CL315" s="91"/>
      <c r="CM315" s="91"/>
      <c r="CN315" s="91"/>
      <c r="CO315" s="91"/>
      <c r="CP315" s="91"/>
      <c r="CQ315" s="91"/>
      <c r="CR315" s="91"/>
      <c r="CS315" s="91"/>
      <c r="CT315" s="91"/>
      <c r="CU315" s="91"/>
      <c r="CV315" s="91"/>
      <c r="CW315" s="91"/>
      <c r="CX315" s="91"/>
      <c r="CY315" s="91"/>
      <c r="CZ315" s="91"/>
      <c r="DA315" s="91"/>
      <c r="DB315" s="91"/>
      <c r="DC315" s="91"/>
      <c r="DD315" s="91"/>
      <c r="DE315" s="91"/>
      <c r="DF315" s="91"/>
    </row>
    <row r="316" spans="1:110" s="44" customFormat="1" ht="8.25" customHeight="1">
      <c r="A316" s="39"/>
      <c r="B316" s="39"/>
      <c r="C316" s="39"/>
      <c r="D316" s="1"/>
      <c r="E316" s="1"/>
      <c r="F316" s="1"/>
      <c r="G316" s="1"/>
      <c r="H316" s="1"/>
      <c r="I316" s="1"/>
      <c r="J316" s="1"/>
      <c r="K316" s="1"/>
      <c r="L316" s="1"/>
      <c r="M316" s="7"/>
      <c r="N316" s="7"/>
      <c r="O316" s="7"/>
      <c r="P316" s="103"/>
      <c r="Q316" s="103"/>
      <c r="R316" s="103"/>
      <c r="S316" s="103"/>
      <c r="T316" s="103"/>
      <c r="U316" s="120"/>
      <c r="X316" s="91"/>
      <c r="Y316" s="91"/>
      <c r="Z316" s="91"/>
      <c r="AA316" s="91"/>
      <c r="AB316" s="91"/>
      <c r="AC316" s="91"/>
      <c r="AD316" s="91"/>
      <c r="AE316" s="91"/>
      <c r="AF316" s="91"/>
      <c r="AG316" s="91"/>
      <c r="AH316" s="91"/>
      <c r="AI316" s="91"/>
      <c r="AJ316" s="91"/>
      <c r="AK316" s="91"/>
      <c r="AL316" s="91"/>
      <c r="AM316" s="91"/>
      <c r="AN316" s="91"/>
      <c r="AO316" s="91"/>
      <c r="AP316" s="91"/>
      <c r="AQ316" s="91"/>
      <c r="AR316" s="91"/>
      <c r="AS316" s="91"/>
      <c r="AT316" s="91"/>
      <c r="AU316" s="91"/>
      <c r="AV316" s="91"/>
      <c r="AW316" s="91"/>
      <c r="AX316" s="91"/>
      <c r="AY316" s="91"/>
      <c r="AZ316" s="91"/>
      <c r="BA316" s="91"/>
      <c r="BB316" s="91"/>
      <c r="BC316" s="91"/>
      <c r="BD316" s="91"/>
      <c r="BE316" s="91"/>
      <c r="BF316" s="91"/>
      <c r="BG316" s="91"/>
      <c r="BH316" s="91"/>
      <c r="BI316" s="91"/>
      <c r="BJ316" s="91"/>
      <c r="BK316" s="91"/>
      <c r="BL316" s="91"/>
      <c r="BM316" s="91"/>
      <c r="BN316" s="91"/>
      <c r="BO316" s="91"/>
      <c r="BP316" s="91"/>
      <c r="BQ316" s="91"/>
      <c r="BR316" s="91"/>
      <c r="BS316" s="91"/>
      <c r="BT316" s="91"/>
      <c r="BU316" s="91"/>
      <c r="BV316" s="91"/>
      <c r="BW316" s="91"/>
      <c r="BX316" s="91"/>
      <c r="BY316" s="91"/>
      <c r="BZ316" s="91"/>
      <c r="CA316" s="91"/>
      <c r="CB316" s="91"/>
      <c r="CC316" s="91"/>
      <c r="CD316" s="91"/>
      <c r="CE316" s="91"/>
      <c r="CF316" s="91"/>
      <c r="CG316" s="91"/>
      <c r="CH316" s="91"/>
      <c r="CI316" s="91"/>
      <c r="CJ316" s="91"/>
      <c r="CK316" s="91"/>
      <c r="CL316" s="91"/>
      <c r="CM316" s="91"/>
      <c r="CN316" s="91"/>
      <c r="CO316" s="91"/>
      <c r="CP316" s="91"/>
      <c r="CQ316" s="91"/>
      <c r="CR316" s="91"/>
      <c r="CS316" s="91"/>
      <c r="CT316" s="91"/>
      <c r="CU316" s="91"/>
      <c r="CV316" s="91"/>
      <c r="CW316" s="91"/>
      <c r="CX316" s="91"/>
      <c r="CY316" s="91"/>
      <c r="CZ316" s="91"/>
      <c r="DA316" s="91"/>
      <c r="DB316" s="91"/>
      <c r="DC316" s="91"/>
      <c r="DD316" s="91"/>
      <c r="DE316" s="91"/>
      <c r="DF316" s="91"/>
    </row>
    <row r="317" spans="1:110" s="44" customFormat="1" ht="19.5" customHeight="1">
      <c r="A317" s="141" t="s">
        <v>1091</v>
      </c>
      <c r="B317" s="46"/>
      <c r="C317" s="46"/>
      <c r="D317" s="205"/>
      <c r="E317" s="205"/>
      <c r="F317" s="205"/>
      <c r="G317" s="205"/>
      <c r="H317" s="205"/>
      <c r="I317" s="205"/>
      <c r="J317" s="205"/>
      <c r="K317" s="205"/>
      <c r="L317" s="205"/>
      <c r="M317" s="175"/>
      <c r="N317" s="175"/>
      <c r="O317" s="175"/>
      <c r="U317" s="46"/>
      <c r="X317" s="91"/>
      <c r="Y317" s="91"/>
      <c r="Z317" s="91"/>
      <c r="AA317" s="91"/>
      <c r="AB317" s="91"/>
      <c r="AC317" s="91"/>
      <c r="AD317" s="91"/>
      <c r="AE317" s="91"/>
      <c r="AF317" s="91"/>
      <c r="AG317" s="91"/>
      <c r="AH317" s="91"/>
      <c r="AI317" s="91"/>
      <c r="AJ317" s="91"/>
      <c r="AK317" s="91"/>
      <c r="AL317" s="91"/>
      <c r="AM317" s="91"/>
      <c r="AN317" s="91"/>
      <c r="AO317" s="91"/>
      <c r="AP317" s="91"/>
      <c r="AQ317" s="91"/>
      <c r="AR317" s="91"/>
      <c r="AS317" s="91"/>
      <c r="AT317" s="91"/>
      <c r="AU317" s="91"/>
      <c r="AV317" s="91"/>
      <c r="AW317" s="91"/>
      <c r="AX317" s="91"/>
      <c r="AY317" s="91"/>
      <c r="AZ317" s="91"/>
      <c r="BA317" s="91"/>
      <c r="BB317" s="91"/>
      <c r="BC317" s="91"/>
      <c r="BD317" s="91"/>
      <c r="BE317" s="91"/>
      <c r="BF317" s="91"/>
      <c r="BG317" s="91"/>
      <c r="BH317" s="91"/>
      <c r="BI317" s="91"/>
      <c r="BJ317" s="91"/>
      <c r="BK317" s="91"/>
      <c r="BL317" s="91"/>
      <c r="BM317" s="91"/>
      <c r="BN317" s="91"/>
      <c r="BO317" s="91"/>
      <c r="BP317" s="91"/>
      <c r="BQ317" s="91"/>
      <c r="BR317" s="91"/>
      <c r="BS317" s="91"/>
      <c r="BT317" s="91"/>
      <c r="BU317" s="91"/>
      <c r="BV317" s="91"/>
      <c r="BW317" s="91"/>
      <c r="BX317" s="91"/>
      <c r="BY317" s="91"/>
      <c r="BZ317" s="91"/>
      <c r="CA317" s="91"/>
      <c r="CB317" s="91"/>
      <c r="CC317" s="91"/>
      <c r="CD317" s="91"/>
      <c r="CE317" s="91"/>
      <c r="CF317" s="91"/>
      <c r="CG317" s="91"/>
      <c r="CH317" s="91"/>
      <c r="CI317" s="91"/>
      <c r="CJ317" s="91"/>
      <c r="CK317" s="91"/>
      <c r="CL317" s="91"/>
      <c r="CM317" s="91"/>
      <c r="CN317" s="91"/>
      <c r="CO317" s="91"/>
      <c r="CP317" s="91"/>
      <c r="CQ317" s="91"/>
      <c r="CR317" s="91"/>
      <c r="CS317" s="91"/>
      <c r="CT317" s="91"/>
      <c r="CU317" s="91"/>
      <c r="CV317" s="91"/>
      <c r="CW317" s="91"/>
      <c r="CX317" s="91"/>
      <c r="CY317" s="91"/>
      <c r="CZ317" s="91"/>
      <c r="DA317" s="91"/>
      <c r="DB317" s="91"/>
      <c r="DC317" s="91"/>
      <c r="DD317" s="91"/>
      <c r="DE317" s="91"/>
      <c r="DF317" s="91"/>
    </row>
    <row r="318" spans="1:110" s="44" customFormat="1" ht="19.5" customHeight="1">
      <c r="A318" s="40" t="s">
        <v>1092</v>
      </c>
      <c r="B318" s="46"/>
      <c r="C318" s="46"/>
      <c r="D318" s="205"/>
      <c r="E318" s="205"/>
      <c r="F318" s="205"/>
      <c r="G318" s="205"/>
      <c r="H318" s="205"/>
      <c r="I318" s="205"/>
      <c r="J318" s="205"/>
      <c r="K318" s="205"/>
      <c r="L318" s="205"/>
      <c r="M318" s="175"/>
      <c r="N318" s="175"/>
      <c r="O318" s="175"/>
      <c r="U318" s="46"/>
      <c r="X318" s="91"/>
      <c r="Y318" s="91"/>
      <c r="Z318" s="91"/>
      <c r="AA318" s="91"/>
      <c r="AB318" s="91"/>
      <c r="AC318" s="91"/>
      <c r="AD318" s="91"/>
      <c r="AE318" s="91"/>
      <c r="AF318" s="91"/>
      <c r="AG318" s="91"/>
      <c r="AH318" s="91"/>
      <c r="AI318" s="91"/>
      <c r="AJ318" s="91"/>
      <c r="AK318" s="91"/>
      <c r="AL318" s="91"/>
      <c r="AM318" s="91"/>
      <c r="AN318" s="91"/>
      <c r="AO318" s="91"/>
      <c r="AP318" s="91"/>
      <c r="AQ318" s="91"/>
      <c r="AR318" s="91"/>
      <c r="AS318" s="91"/>
      <c r="AT318" s="91"/>
      <c r="AU318" s="91"/>
      <c r="AV318" s="91"/>
      <c r="AW318" s="91"/>
      <c r="AX318" s="91"/>
      <c r="AY318" s="91"/>
      <c r="AZ318" s="91"/>
      <c r="BA318" s="91"/>
      <c r="BB318" s="91"/>
      <c r="BC318" s="91"/>
      <c r="BD318" s="91"/>
      <c r="BE318" s="91"/>
      <c r="BF318" s="91"/>
      <c r="BG318" s="91"/>
      <c r="BH318" s="91"/>
      <c r="BI318" s="91"/>
      <c r="BJ318" s="91"/>
      <c r="BK318" s="91"/>
      <c r="BL318" s="91"/>
      <c r="BM318" s="91"/>
      <c r="BN318" s="91"/>
      <c r="BO318" s="91"/>
      <c r="BP318" s="91"/>
      <c r="BQ318" s="91"/>
      <c r="BR318" s="91"/>
      <c r="BS318" s="91"/>
      <c r="BT318" s="91"/>
      <c r="BU318" s="91"/>
      <c r="BV318" s="91"/>
      <c r="BW318" s="91"/>
      <c r="BX318" s="91"/>
      <c r="BY318" s="91"/>
      <c r="BZ318" s="91"/>
      <c r="CA318" s="91"/>
      <c r="CB318" s="91"/>
      <c r="CC318" s="91"/>
      <c r="CD318" s="91"/>
      <c r="CE318" s="91"/>
      <c r="CF318" s="91"/>
      <c r="CG318" s="91"/>
      <c r="CH318" s="91"/>
      <c r="CI318" s="91"/>
      <c r="CJ318" s="91"/>
      <c r="CK318" s="91"/>
      <c r="CL318" s="91"/>
      <c r="CM318" s="91"/>
      <c r="CN318" s="91"/>
      <c r="CO318" s="91"/>
      <c r="CP318" s="91"/>
      <c r="CQ318" s="91"/>
      <c r="CR318" s="91"/>
      <c r="CS318" s="91"/>
      <c r="CT318" s="91"/>
      <c r="CU318" s="91"/>
      <c r="CV318" s="91"/>
      <c r="CW318" s="91"/>
      <c r="CX318" s="91"/>
      <c r="CY318" s="91"/>
      <c r="CZ318" s="91"/>
      <c r="DA318" s="91"/>
      <c r="DB318" s="91"/>
      <c r="DC318" s="91"/>
      <c r="DD318" s="91"/>
      <c r="DE318" s="91"/>
      <c r="DF318" s="91"/>
    </row>
    <row r="319" spans="1:110" s="39" customFormat="1" ht="11.25" customHeight="1">
      <c r="D319" s="1"/>
      <c r="E319" s="1"/>
      <c r="F319" s="1"/>
      <c r="G319" s="1"/>
      <c r="H319" s="1"/>
      <c r="I319" s="1"/>
      <c r="J319" s="1"/>
      <c r="K319" s="1"/>
      <c r="L319" s="1"/>
      <c r="M319" s="2"/>
      <c r="N319" s="2"/>
      <c r="O319" s="2"/>
      <c r="P319" s="40"/>
      <c r="Q319" s="40"/>
      <c r="R319" s="40"/>
      <c r="S319" s="40"/>
      <c r="T319" s="40"/>
      <c r="V319" s="40"/>
      <c r="W319" s="40"/>
      <c r="X319" s="88"/>
      <c r="Y319" s="88"/>
      <c r="Z319" s="88"/>
      <c r="AA319" s="88"/>
      <c r="AB319" s="88"/>
      <c r="AC319" s="88"/>
      <c r="AD319" s="88"/>
      <c r="AE319" s="88"/>
      <c r="AF319" s="88"/>
      <c r="AG319" s="88"/>
      <c r="AH319" s="88"/>
      <c r="AI319" s="88"/>
      <c r="AJ319" s="88"/>
      <c r="AK319" s="88"/>
      <c r="AL319" s="88"/>
      <c r="AM319" s="88"/>
      <c r="AN319" s="88"/>
      <c r="AO319" s="88"/>
      <c r="AP319" s="88"/>
      <c r="AQ319" s="88"/>
      <c r="AR319" s="88"/>
      <c r="AS319" s="90"/>
      <c r="AT319" s="90"/>
      <c r="AU319" s="90"/>
      <c r="AV319" s="90"/>
      <c r="AW319" s="90"/>
      <c r="AX319" s="90"/>
      <c r="AY319" s="90"/>
      <c r="AZ319" s="90"/>
      <c r="BA319" s="90"/>
      <c r="BB319" s="90"/>
      <c r="BC319" s="90"/>
      <c r="BD319" s="90"/>
      <c r="BE319" s="90"/>
      <c r="BF319" s="90"/>
      <c r="BG319" s="90"/>
      <c r="BH319" s="90"/>
      <c r="BI319" s="90"/>
      <c r="BJ319" s="90"/>
      <c r="BK319" s="90"/>
      <c r="BL319" s="90"/>
      <c r="BM319" s="90"/>
      <c r="BN319" s="90"/>
      <c r="BO319" s="90"/>
      <c r="BP319" s="90"/>
      <c r="BQ319" s="90"/>
      <c r="BR319" s="90"/>
      <c r="BS319" s="90"/>
      <c r="BT319" s="90"/>
      <c r="BU319" s="90"/>
      <c r="BV319" s="90"/>
      <c r="BW319" s="90"/>
      <c r="BX319" s="90"/>
      <c r="BY319" s="90"/>
      <c r="BZ319" s="90"/>
      <c r="CA319" s="90"/>
      <c r="CB319" s="90"/>
      <c r="CC319" s="90"/>
      <c r="CD319" s="90"/>
      <c r="CE319" s="90"/>
      <c r="CF319" s="90"/>
      <c r="CG319" s="90"/>
      <c r="CH319" s="90"/>
      <c r="CI319" s="90"/>
      <c r="CJ319" s="90"/>
      <c r="CK319" s="90"/>
      <c r="CL319" s="90"/>
      <c r="CM319" s="90"/>
      <c r="CN319" s="90"/>
      <c r="CO319" s="90"/>
      <c r="CP319" s="90"/>
      <c r="CQ319" s="90"/>
      <c r="CR319" s="90"/>
      <c r="CS319" s="90"/>
      <c r="CT319" s="90"/>
      <c r="CU319" s="90"/>
      <c r="CV319" s="90"/>
      <c r="CW319" s="90"/>
      <c r="CX319" s="90"/>
      <c r="CY319" s="90"/>
      <c r="CZ319" s="90"/>
      <c r="DA319" s="90"/>
      <c r="DB319" s="90"/>
      <c r="DC319" s="90"/>
      <c r="DD319" s="90"/>
      <c r="DE319" s="90"/>
      <c r="DF319" s="90"/>
    </row>
    <row r="320" spans="1:110" ht="15.75" customHeight="1">
      <c r="A320" s="39"/>
      <c r="B320" s="39"/>
      <c r="C320" s="39"/>
      <c r="D320" s="1"/>
      <c r="E320" s="1"/>
      <c r="F320" s="1"/>
      <c r="G320" s="1"/>
      <c r="H320" s="1"/>
      <c r="I320" s="1"/>
      <c r="J320" s="1"/>
      <c r="K320" s="1"/>
      <c r="L320" s="1"/>
      <c r="M320" s="2"/>
      <c r="N320" s="2"/>
      <c r="O320" s="2"/>
      <c r="Y320" s="88"/>
    </row>
    <row r="321" spans="1:110" s="39" customFormat="1" ht="18" customHeight="1">
      <c r="A321" s="40"/>
      <c r="B321" s="40"/>
      <c r="C321" s="40"/>
      <c r="D321" s="2"/>
      <c r="E321" s="2"/>
      <c r="F321" s="2"/>
      <c r="G321" s="2"/>
      <c r="H321" s="2"/>
      <c r="I321" s="2"/>
      <c r="J321" s="2"/>
      <c r="K321" s="2"/>
      <c r="L321" s="2"/>
      <c r="M321" s="2"/>
      <c r="N321" s="2"/>
      <c r="O321" s="2"/>
      <c r="P321" s="40"/>
      <c r="Q321" s="40"/>
      <c r="R321" s="40"/>
      <c r="S321" s="40"/>
      <c r="T321" s="40"/>
      <c r="W321" s="40"/>
      <c r="X321" s="88"/>
      <c r="Y321" s="88"/>
      <c r="Z321" s="88"/>
      <c r="AA321" s="88"/>
      <c r="AB321" s="88"/>
      <c r="AC321" s="88"/>
      <c r="AD321" s="88"/>
      <c r="AE321" s="88"/>
      <c r="AF321" s="88"/>
      <c r="AG321" s="88"/>
      <c r="AH321" s="88"/>
      <c r="AI321" s="88"/>
      <c r="AJ321" s="88"/>
      <c r="AK321" s="88"/>
      <c r="AL321" s="88"/>
      <c r="AM321" s="88"/>
      <c r="AN321" s="88"/>
      <c r="AO321" s="88"/>
      <c r="AP321" s="88"/>
      <c r="AQ321" s="88"/>
      <c r="AR321" s="88"/>
      <c r="AS321" s="90"/>
      <c r="AT321" s="90"/>
      <c r="AU321" s="90"/>
      <c r="AV321" s="90"/>
      <c r="AW321" s="90"/>
      <c r="AX321" s="90"/>
      <c r="AY321" s="90"/>
      <c r="AZ321" s="90"/>
      <c r="BA321" s="90"/>
      <c r="BB321" s="90"/>
      <c r="BC321" s="90"/>
      <c r="BD321" s="90"/>
      <c r="BE321" s="90"/>
      <c r="BF321" s="90"/>
      <c r="BG321" s="90"/>
      <c r="BH321" s="90"/>
      <c r="BI321" s="90"/>
      <c r="BJ321" s="90"/>
      <c r="BK321" s="90"/>
      <c r="BL321" s="90"/>
      <c r="BM321" s="90"/>
      <c r="BN321" s="90"/>
      <c r="BO321" s="90"/>
      <c r="BP321" s="90"/>
      <c r="BQ321" s="90"/>
      <c r="BR321" s="90"/>
      <c r="BS321" s="90"/>
      <c r="BT321" s="90"/>
      <c r="BU321" s="90"/>
      <c r="BV321" s="90"/>
      <c r="BW321" s="90"/>
      <c r="BX321" s="90"/>
      <c r="BY321" s="90"/>
      <c r="BZ321" s="90"/>
      <c r="CA321" s="90"/>
      <c r="CB321" s="90"/>
      <c r="CC321" s="90"/>
      <c r="CD321" s="90"/>
      <c r="CE321" s="90"/>
      <c r="CF321" s="90"/>
      <c r="CG321" s="90"/>
      <c r="CH321" s="90"/>
      <c r="CI321" s="90"/>
      <c r="CJ321" s="90"/>
      <c r="CK321" s="90"/>
      <c r="CL321" s="90"/>
      <c r="CM321" s="90"/>
      <c r="CN321" s="90"/>
      <c r="CO321" s="90"/>
      <c r="CP321" s="90"/>
      <c r="CQ321" s="90"/>
      <c r="CR321" s="90"/>
      <c r="CS321" s="90"/>
      <c r="CT321" s="90"/>
      <c r="CU321" s="90"/>
      <c r="CV321" s="90"/>
      <c r="CW321" s="90"/>
      <c r="CX321" s="90"/>
      <c r="CY321" s="90"/>
      <c r="CZ321" s="90"/>
      <c r="DA321" s="90"/>
      <c r="DB321" s="90"/>
      <c r="DC321" s="90"/>
      <c r="DD321" s="90"/>
      <c r="DE321" s="90"/>
      <c r="DF321" s="90"/>
    </row>
    <row r="322" spans="1:110" s="44" customFormat="1" ht="18" customHeight="1">
      <c r="A322" s="39" t="s">
        <v>220</v>
      </c>
      <c r="B322" s="42"/>
      <c r="C322" s="42"/>
      <c r="D322" s="8"/>
      <c r="E322" s="8"/>
      <c r="F322" s="8"/>
      <c r="G322" s="8"/>
      <c r="H322" s="8"/>
      <c r="I322" s="8"/>
      <c r="J322" s="8"/>
      <c r="K322" s="8"/>
      <c r="L322" s="8"/>
      <c r="M322" s="175"/>
      <c r="N322" s="175"/>
      <c r="O322" s="175"/>
      <c r="U322" s="46"/>
      <c r="X322" s="91"/>
      <c r="Y322" s="91"/>
      <c r="Z322" s="91"/>
      <c r="AA322" s="91"/>
      <c r="AB322" s="91"/>
      <c r="AC322" s="91"/>
      <c r="AD322" s="91"/>
      <c r="AE322" s="91"/>
      <c r="AF322" s="91"/>
      <c r="AG322" s="91"/>
      <c r="AH322" s="91"/>
      <c r="AI322" s="91"/>
      <c r="AJ322" s="91"/>
      <c r="AK322" s="91"/>
      <c r="AL322" s="91"/>
      <c r="AM322" s="91"/>
      <c r="AN322" s="91"/>
      <c r="AO322" s="91"/>
      <c r="AP322" s="91"/>
      <c r="AQ322" s="91"/>
      <c r="AR322" s="91"/>
      <c r="AS322" s="91"/>
      <c r="AT322" s="91"/>
      <c r="AU322" s="91"/>
      <c r="AV322" s="91"/>
      <c r="AW322" s="91"/>
      <c r="AX322" s="91"/>
      <c r="AY322" s="91"/>
      <c r="AZ322" s="91"/>
      <c r="BA322" s="91"/>
      <c r="BB322" s="91"/>
      <c r="BC322" s="91"/>
      <c r="BD322" s="91"/>
      <c r="BE322" s="91"/>
      <c r="BF322" s="91"/>
      <c r="BG322" s="91"/>
      <c r="BH322" s="91"/>
      <c r="BI322" s="91"/>
      <c r="BJ322" s="91"/>
      <c r="BK322" s="91"/>
      <c r="BL322" s="91"/>
      <c r="BM322" s="91"/>
      <c r="BN322" s="91"/>
      <c r="BO322" s="91"/>
      <c r="BP322" s="91"/>
      <c r="BQ322" s="91"/>
      <c r="BR322" s="91"/>
      <c r="BS322" s="91"/>
      <c r="BT322" s="91"/>
      <c r="BU322" s="91"/>
      <c r="BV322" s="91"/>
      <c r="BW322" s="91"/>
      <c r="BX322" s="91"/>
      <c r="BY322" s="91"/>
      <c r="BZ322" s="91"/>
      <c r="CA322" s="91"/>
      <c r="CB322" s="91"/>
      <c r="CC322" s="91"/>
      <c r="CD322" s="91"/>
      <c r="CE322" s="91"/>
      <c r="CF322" s="91"/>
      <c r="CG322" s="91"/>
      <c r="CH322" s="91"/>
      <c r="CI322" s="91"/>
      <c r="CJ322" s="91"/>
      <c r="CK322" s="91"/>
      <c r="CL322" s="91"/>
      <c r="CM322" s="91"/>
      <c r="CN322" s="91"/>
      <c r="CO322" s="91"/>
      <c r="CP322" s="91"/>
      <c r="CQ322" s="91"/>
      <c r="CR322" s="91"/>
      <c r="CS322" s="91"/>
      <c r="CT322" s="91"/>
      <c r="CU322" s="91"/>
      <c r="CV322" s="91"/>
      <c r="CW322" s="91"/>
      <c r="CX322" s="91"/>
      <c r="CY322" s="91"/>
      <c r="CZ322" s="91"/>
      <c r="DA322" s="91"/>
      <c r="DB322" s="91"/>
      <c r="DC322" s="91"/>
      <c r="DD322" s="91"/>
      <c r="DE322" s="91"/>
      <c r="DF322" s="91"/>
    </row>
    <row r="323" spans="1:110" s="44" customFormat="1" ht="41.25" customHeight="1" thickBot="1">
      <c r="A323" s="3" t="s">
        <v>3</v>
      </c>
      <c r="B323" s="99"/>
      <c r="C323" s="100"/>
      <c r="D323" s="15" t="s">
        <v>459</v>
      </c>
      <c r="E323" s="15" t="s">
        <v>460</v>
      </c>
      <c r="F323" s="15" t="s">
        <v>461</v>
      </c>
      <c r="G323" s="15" t="s">
        <v>462</v>
      </c>
      <c r="H323" s="15" t="s">
        <v>463</v>
      </c>
      <c r="I323" s="15" t="s">
        <v>464</v>
      </c>
      <c r="J323" s="15" t="s">
        <v>465</v>
      </c>
      <c r="K323" s="15" t="s">
        <v>466</v>
      </c>
      <c r="L323" s="15" t="s">
        <v>467</v>
      </c>
      <c r="M323" s="16" t="s">
        <v>468</v>
      </c>
      <c r="N323" s="16" t="s">
        <v>469</v>
      </c>
      <c r="O323" s="16" t="s">
        <v>470</v>
      </c>
      <c r="P323" s="15" t="s">
        <v>471</v>
      </c>
      <c r="Q323" s="43" t="s">
        <v>472</v>
      </c>
      <c r="R323" s="43" t="s">
        <v>473</v>
      </c>
      <c r="S323" s="43" t="s">
        <v>474</v>
      </c>
      <c r="T323" s="43" t="s">
        <v>475</v>
      </c>
      <c r="U323" s="15" t="s">
        <v>476</v>
      </c>
      <c r="V323" s="15" t="s">
        <v>477</v>
      </c>
      <c r="W323" s="15" t="s">
        <v>478</v>
      </c>
      <c r="X323" s="352" t="s">
        <v>479</v>
      </c>
      <c r="Y323" s="358" t="s">
        <v>480</v>
      </c>
      <c r="Z323" s="358" t="s">
        <v>481</v>
      </c>
      <c r="AA323" s="358" t="s">
        <v>482</v>
      </c>
      <c r="AB323" s="358" t="s">
        <v>1021</v>
      </c>
      <c r="AC323" s="358" t="s">
        <v>1022</v>
      </c>
      <c r="AD323" s="358" t="s">
        <v>1023</v>
      </c>
      <c r="AE323" s="15" t="s">
        <v>1093</v>
      </c>
      <c r="AF323" s="358" t="s">
        <v>1025</v>
      </c>
      <c r="AG323" s="358" t="s">
        <v>902</v>
      </c>
      <c r="AH323" s="358" t="s">
        <v>903</v>
      </c>
      <c r="AI323" s="358" t="s">
        <v>571</v>
      </c>
      <c r="AJ323" s="91"/>
      <c r="AK323" s="91"/>
      <c r="AL323" s="91"/>
      <c r="AM323" s="91"/>
      <c r="AN323" s="91"/>
      <c r="AO323" s="91"/>
      <c r="AP323" s="91"/>
      <c r="AQ323" s="91"/>
      <c r="AR323" s="91"/>
      <c r="AS323" s="91"/>
      <c r="AT323" s="91"/>
      <c r="AU323" s="91"/>
      <c r="AV323" s="91"/>
      <c r="AW323" s="91"/>
      <c r="AX323" s="91"/>
      <c r="AY323" s="91"/>
      <c r="AZ323" s="91"/>
      <c r="BA323" s="91"/>
      <c r="BB323" s="91"/>
      <c r="BC323" s="91"/>
      <c r="BD323" s="91"/>
      <c r="BE323" s="91"/>
      <c r="BF323" s="91"/>
      <c r="BG323" s="91"/>
      <c r="BH323" s="91"/>
      <c r="BI323" s="91"/>
      <c r="BJ323" s="91"/>
      <c r="BK323" s="91"/>
      <c r="BL323" s="91"/>
      <c r="BM323" s="91"/>
      <c r="BN323" s="91"/>
      <c r="BO323" s="91"/>
      <c r="BP323" s="91"/>
      <c r="BQ323" s="91"/>
      <c r="BR323" s="91"/>
      <c r="BS323" s="91"/>
      <c r="BT323" s="91"/>
      <c r="BU323" s="91"/>
      <c r="BV323" s="91"/>
      <c r="BW323" s="91"/>
      <c r="BX323" s="91"/>
      <c r="BY323" s="91"/>
      <c r="BZ323" s="91"/>
      <c r="CA323" s="91"/>
      <c r="CB323" s="91"/>
      <c r="CC323" s="91"/>
      <c r="CD323" s="91"/>
      <c r="CE323" s="91"/>
      <c r="CF323" s="91"/>
      <c r="CG323" s="91"/>
      <c r="CH323" s="91"/>
      <c r="CI323" s="91"/>
      <c r="CJ323" s="91"/>
      <c r="CK323" s="91"/>
      <c r="CL323" s="91"/>
      <c r="CM323" s="91"/>
      <c r="CN323" s="91"/>
      <c r="CO323" s="91"/>
      <c r="CP323" s="91"/>
      <c r="CQ323" s="91"/>
      <c r="CR323" s="91"/>
      <c r="CS323" s="91"/>
      <c r="CT323" s="91"/>
      <c r="CU323" s="91"/>
      <c r="CV323" s="91"/>
      <c r="CW323" s="91"/>
      <c r="CX323" s="91"/>
      <c r="CY323" s="91"/>
      <c r="CZ323" s="91"/>
      <c r="DA323" s="91"/>
      <c r="DB323" s="91"/>
      <c r="DC323" s="91"/>
      <c r="DD323" s="91"/>
      <c r="DE323" s="91"/>
      <c r="DF323" s="91"/>
    </row>
    <row r="324" spans="1:110" s="46" customFormat="1" ht="18" customHeight="1">
      <c r="A324" s="40" t="s">
        <v>1077</v>
      </c>
      <c r="B324" s="40"/>
      <c r="C324" s="40"/>
      <c r="D324" s="175">
        <v>796</v>
      </c>
      <c r="E324" s="175">
        <v>794</v>
      </c>
      <c r="F324" s="175">
        <v>583</v>
      </c>
      <c r="G324" s="175">
        <v>729</v>
      </c>
      <c r="H324" s="175">
        <v>783</v>
      </c>
      <c r="I324" s="175">
        <v>775</v>
      </c>
      <c r="J324" s="175">
        <v>768</v>
      </c>
      <c r="K324" s="175">
        <v>806</v>
      </c>
      <c r="L324" s="175">
        <v>800</v>
      </c>
      <c r="M324" s="175">
        <v>802</v>
      </c>
      <c r="N324" s="175">
        <v>775</v>
      </c>
      <c r="O324" s="175">
        <v>818</v>
      </c>
      <c r="P324" s="44">
        <v>840</v>
      </c>
      <c r="Q324" s="44">
        <v>864</v>
      </c>
      <c r="R324" s="44">
        <v>878</v>
      </c>
      <c r="S324" s="40">
        <v>863</v>
      </c>
      <c r="T324" s="40">
        <v>894</v>
      </c>
      <c r="U324" s="175">
        <v>881</v>
      </c>
      <c r="V324" s="175">
        <v>898</v>
      </c>
      <c r="W324" s="44">
        <v>912</v>
      </c>
      <c r="X324" s="91">
        <v>928</v>
      </c>
      <c r="Y324" s="91">
        <v>893</v>
      </c>
      <c r="Z324" s="91">
        <v>876</v>
      </c>
      <c r="AA324" s="91">
        <v>921</v>
      </c>
      <c r="AB324" s="91">
        <v>899</v>
      </c>
      <c r="AC324" s="91">
        <v>892</v>
      </c>
      <c r="AD324" s="91">
        <v>898</v>
      </c>
      <c r="AE324" s="91">
        <v>903</v>
      </c>
      <c r="AF324" s="91">
        <v>913</v>
      </c>
      <c r="AG324" s="91">
        <v>902</v>
      </c>
      <c r="AH324" s="91">
        <v>869</v>
      </c>
      <c r="AI324" s="91">
        <v>896</v>
      </c>
      <c r="AJ324" s="91"/>
      <c r="AK324" s="91"/>
      <c r="AL324" s="91"/>
      <c r="AM324" s="91"/>
      <c r="AN324" s="91"/>
      <c r="AO324" s="91"/>
      <c r="AP324" s="91"/>
      <c r="AQ324" s="91"/>
      <c r="AR324" s="91"/>
      <c r="AS324" s="96"/>
      <c r="AT324" s="96"/>
      <c r="AU324" s="96"/>
      <c r="AV324" s="96"/>
      <c r="AW324" s="96"/>
      <c r="AX324" s="96"/>
      <c r="AY324" s="96"/>
      <c r="AZ324" s="96"/>
      <c r="BA324" s="96"/>
      <c r="BB324" s="96"/>
      <c r="BC324" s="96"/>
      <c r="BD324" s="96"/>
      <c r="BE324" s="96"/>
      <c r="BF324" s="96"/>
      <c r="BG324" s="96"/>
      <c r="BH324" s="96"/>
      <c r="BI324" s="96"/>
      <c r="BJ324" s="96"/>
      <c r="BK324" s="96"/>
      <c r="BL324" s="96"/>
      <c r="BM324" s="96"/>
      <c r="BN324" s="96"/>
      <c r="BO324" s="96"/>
      <c r="BP324" s="96"/>
      <c r="BQ324" s="96"/>
      <c r="BR324" s="96"/>
      <c r="BS324" s="96"/>
      <c r="BT324" s="96"/>
      <c r="BU324" s="96"/>
      <c r="BV324" s="96"/>
      <c r="BW324" s="96"/>
      <c r="BX324" s="96"/>
      <c r="BY324" s="96"/>
      <c r="BZ324" s="96"/>
      <c r="CA324" s="96"/>
      <c r="CB324" s="96"/>
      <c r="CC324" s="96"/>
      <c r="CD324" s="96"/>
      <c r="CE324" s="96"/>
      <c r="CF324" s="96"/>
      <c r="CG324" s="96"/>
      <c r="CH324" s="96"/>
      <c r="CI324" s="96"/>
      <c r="CJ324" s="96"/>
      <c r="CK324" s="96"/>
      <c r="CL324" s="96"/>
      <c r="CM324" s="96"/>
      <c r="CN324" s="96"/>
      <c r="CO324" s="96"/>
      <c r="CP324" s="96"/>
      <c r="CQ324" s="96"/>
      <c r="CR324" s="96"/>
      <c r="CS324" s="96"/>
      <c r="CT324" s="96"/>
      <c r="CU324" s="96"/>
      <c r="CV324" s="96"/>
      <c r="CW324" s="96"/>
      <c r="CX324" s="96"/>
      <c r="CY324" s="96"/>
      <c r="CZ324" s="96"/>
      <c r="DA324" s="96"/>
      <c r="DB324" s="96"/>
      <c r="DC324" s="96"/>
      <c r="DD324" s="96"/>
      <c r="DE324" s="96"/>
      <c r="DF324" s="96"/>
    </row>
    <row r="325" spans="1:110" s="46" customFormat="1" ht="18" customHeight="1">
      <c r="A325" s="40" t="s">
        <v>1078</v>
      </c>
      <c r="B325" s="40"/>
      <c r="C325" s="40"/>
      <c r="D325" s="175">
        <v>149</v>
      </c>
      <c r="E325" s="175">
        <v>141</v>
      </c>
      <c r="F325" s="175">
        <f>143</f>
        <v>143</v>
      </c>
      <c r="G325" s="175">
        <v>150</v>
      </c>
      <c r="H325" s="175">
        <v>157</v>
      </c>
      <c r="I325" s="175">
        <v>146</v>
      </c>
      <c r="J325" s="175">
        <v>151</v>
      </c>
      <c r="K325" s="175">
        <v>158</v>
      </c>
      <c r="L325" s="175">
        <v>172</v>
      </c>
      <c r="M325" s="175">
        <v>157</v>
      </c>
      <c r="N325" s="175">
        <v>155</v>
      </c>
      <c r="O325" s="175">
        <v>160</v>
      </c>
      <c r="P325" s="44">
        <v>162</v>
      </c>
      <c r="Q325" s="44">
        <v>166</v>
      </c>
      <c r="R325" s="44">
        <v>173</v>
      </c>
      <c r="S325" s="40">
        <v>178</v>
      </c>
      <c r="T325" s="40">
        <v>176</v>
      </c>
      <c r="U325" s="175">
        <v>157</v>
      </c>
      <c r="V325" s="175">
        <v>159</v>
      </c>
      <c r="W325" s="44">
        <v>159</v>
      </c>
      <c r="X325" s="91">
        <v>163</v>
      </c>
      <c r="Y325" s="91">
        <v>148</v>
      </c>
      <c r="Z325" s="91">
        <v>146</v>
      </c>
      <c r="AA325" s="91">
        <v>160</v>
      </c>
      <c r="AB325" s="91">
        <v>168</v>
      </c>
      <c r="AC325" s="91">
        <v>167</v>
      </c>
      <c r="AD325" s="91">
        <v>160</v>
      </c>
      <c r="AE325" s="91">
        <v>157</v>
      </c>
      <c r="AF325" s="91">
        <v>166</v>
      </c>
      <c r="AG325" s="91">
        <v>166</v>
      </c>
      <c r="AH325" s="91">
        <v>156</v>
      </c>
      <c r="AI325" s="91">
        <v>156</v>
      </c>
      <c r="AJ325" s="91"/>
      <c r="AK325" s="91"/>
      <c r="AL325" s="91"/>
      <c r="AM325" s="91"/>
      <c r="AN325" s="91"/>
      <c r="AO325" s="91"/>
      <c r="AP325" s="91"/>
      <c r="AQ325" s="91"/>
      <c r="AR325" s="91"/>
      <c r="AS325" s="96"/>
      <c r="AT325" s="96"/>
      <c r="AU325" s="96"/>
      <c r="AV325" s="96"/>
      <c r="AW325" s="96"/>
      <c r="AX325" s="96"/>
      <c r="AY325" s="96"/>
      <c r="AZ325" s="96"/>
      <c r="BA325" s="96"/>
      <c r="BB325" s="96"/>
      <c r="BC325" s="96"/>
      <c r="BD325" s="96"/>
      <c r="BE325" s="96"/>
      <c r="BF325" s="96"/>
      <c r="BG325" s="96"/>
      <c r="BH325" s="96"/>
      <c r="BI325" s="96"/>
      <c r="BJ325" s="96"/>
      <c r="BK325" s="96"/>
      <c r="BL325" s="96"/>
      <c r="BM325" s="96"/>
      <c r="BN325" s="96"/>
      <c r="BO325" s="96"/>
      <c r="BP325" s="96"/>
      <c r="BQ325" s="96"/>
      <c r="BR325" s="96"/>
      <c r="BS325" s="96"/>
      <c r="BT325" s="96"/>
      <c r="BU325" s="96"/>
      <c r="BV325" s="96"/>
      <c r="BW325" s="96"/>
      <c r="BX325" s="96"/>
      <c r="BY325" s="96"/>
      <c r="BZ325" s="96"/>
      <c r="CA325" s="96"/>
      <c r="CB325" s="96"/>
      <c r="CC325" s="96"/>
      <c r="CD325" s="96"/>
      <c r="CE325" s="96"/>
      <c r="CF325" s="96"/>
      <c r="CG325" s="96"/>
      <c r="CH325" s="96"/>
      <c r="CI325" s="96"/>
      <c r="CJ325" s="96"/>
      <c r="CK325" s="96"/>
      <c r="CL325" s="96"/>
      <c r="CM325" s="96"/>
      <c r="CN325" s="96"/>
      <c r="CO325" s="96"/>
      <c r="CP325" s="96"/>
      <c r="CQ325" s="96"/>
      <c r="CR325" s="96"/>
      <c r="CS325" s="96"/>
      <c r="CT325" s="96"/>
      <c r="CU325" s="96"/>
      <c r="CV325" s="96"/>
      <c r="CW325" s="96"/>
      <c r="CX325" s="96"/>
      <c r="CY325" s="96"/>
      <c r="CZ325" s="96"/>
      <c r="DA325" s="96"/>
      <c r="DB325" s="96"/>
      <c r="DC325" s="96"/>
      <c r="DD325" s="96"/>
      <c r="DE325" s="96"/>
      <c r="DF325" s="96"/>
    </row>
    <row r="326" spans="1:110" ht="20.25" customHeight="1">
      <c r="A326" s="40" t="s">
        <v>221</v>
      </c>
      <c r="D326" s="129">
        <v>151</v>
      </c>
      <c r="E326" s="129">
        <v>151</v>
      </c>
      <c r="F326" s="129">
        <v>358</v>
      </c>
      <c r="G326" s="129">
        <v>273</v>
      </c>
      <c r="H326" s="201">
        <v>277</v>
      </c>
      <c r="I326" s="201">
        <v>277</v>
      </c>
      <c r="J326" s="201">
        <v>455</v>
      </c>
      <c r="K326" s="201">
        <v>455</v>
      </c>
      <c r="L326" s="2">
        <v>490</v>
      </c>
      <c r="M326" s="2">
        <v>481</v>
      </c>
      <c r="N326" s="2">
        <v>477</v>
      </c>
      <c r="O326" s="2">
        <v>429</v>
      </c>
      <c r="P326" s="40">
        <v>390</v>
      </c>
      <c r="Q326" s="40">
        <v>405</v>
      </c>
      <c r="R326" s="40">
        <v>404</v>
      </c>
      <c r="S326" s="40">
        <v>425</v>
      </c>
      <c r="T326" s="40">
        <v>429</v>
      </c>
      <c r="U326" s="175">
        <v>454</v>
      </c>
      <c r="V326" s="175">
        <v>418</v>
      </c>
      <c r="W326" s="40">
        <v>423</v>
      </c>
      <c r="X326" s="88">
        <v>437</v>
      </c>
      <c r="Y326" s="88">
        <v>466</v>
      </c>
      <c r="Z326" s="88">
        <v>433</v>
      </c>
      <c r="AA326" s="88">
        <v>443</v>
      </c>
      <c r="AB326" s="88">
        <v>471</v>
      </c>
      <c r="AC326" s="91">
        <v>467</v>
      </c>
      <c r="AD326" s="91">
        <v>484</v>
      </c>
      <c r="AE326" s="91">
        <v>476</v>
      </c>
      <c r="AF326" s="91">
        <v>502</v>
      </c>
      <c r="AG326" s="91">
        <v>487</v>
      </c>
      <c r="AH326" s="91">
        <v>479</v>
      </c>
      <c r="AI326" s="91">
        <v>463</v>
      </c>
    </row>
    <row r="327" spans="1:110" ht="20.25" customHeight="1">
      <c r="A327" s="40" t="s">
        <v>1071</v>
      </c>
      <c r="D327" s="175">
        <v>220</v>
      </c>
      <c r="E327" s="175">
        <v>216</v>
      </c>
      <c r="F327" s="175">
        <v>216</v>
      </c>
      <c r="G327" s="175">
        <v>287</v>
      </c>
      <c r="H327" s="175">
        <v>221</v>
      </c>
      <c r="I327" s="2">
        <v>220</v>
      </c>
      <c r="J327" s="2">
        <v>226</v>
      </c>
      <c r="K327" s="2">
        <v>229</v>
      </c>
      <c r="L327" s="2">
        <v>233</v>
      </c>
      <c r="M327" s="2">
        <v>242</v>
      </c>
      <c r="N327" s="2">
        <v>232</v>
      </c>
      <c r="O327" s="2">
        <v>210</v>
      </c>
      <c r="P327" s="40">
        <v>217</v>
      </c>
      <c r="Q327" s="40">
        <v>218</v>
      </c>
      <c r="R327" s="40">
        <v>226</v>
      </c>
      <c r="S327" s="40">
        <v>230</v>
      </c>
      <c r="T327" s="40">
        <v>203</v>
      </c>
      <c r="U327" s="175">
        <v>209</v>
      </c>
      <c r="V327" s="175">
        <v>212</v>
      </c>
      <c r="W327" s="40">
        <v>217</v>
      </c>
      <c r="X327" s="88">
        <v>104</v>
      </c>
      <c r="Y327" s="88">
        <v>96</v>
      </c>
      <c r="Z327" s="88">
        <v>96</v>
      </c>
      <c r="AA327" s="88">
        <v>101</v>
      </c>
      <c r="AB327" s="88">
        <v>104</v>
      </c>
      <c r="AC327" s="91">
        <v>102</v>
      </c>
      <c r="AD327" s="91">
        <v>104</v>
      </c>
      <c r="AE327" s="91">
        <v>109</v>
      </c>
      <c r="AF327" s="91">
        <v>110</v>
      </c>
      <c r="AG327" s="91">
        <v>101</v>
      </c>
      <c r="AH327" s="91">
        <v>69</v>
      </c>
      <c r="AI327" s="91">
        <v>68</v>
      </c>
    </row>
    <row r="328" spans="1:110" ht="20.25" customHeight="1">
      <c r="A328" s="40" t="s">
        <v>1079</v>
      </c>
      <c r="D328" s="175">
        <v>8</v>
      </c>
      <c r="E328" s="175">
        <v>8</v>
      </c>
      <c r="F328" s="175">
        <v>8</v>
      </c>
      <c r="G328" s="175">
        <v>8</v>
      </c>
      <c r="H328" s="175">
        <v>9</v>
      </c>
      <c r="I328" s="2">
        <v>9</v>
      </c>
      <c r="J328" s="2">
        <v>8</v>
      </c>
      <c r="K328" s="2">
        <v>8</v>
      </c>
      <c r="L328" s="2">
        <v>8</v>
      </c>
      <c r="M328" s="2">
        <v>8</v>
      </c>
      <c r="N328" s="2">
        <v>12</v>
      </c>
      <c r="O328" s="2">
        <v>12</v>
      </c>
      <c r="P328" s="40">
        <v>12</v>
      </c>
      <c r="Q328" s="40">
        <v>12</v>
      </c>
      <c r="R328" s="40">
        <v>12</v>
      </c>
      <c r="S328" s="40">
        <v>12</v>
      </c>
      <c r="T328" s="40">
        <v>11</v>
      </c>
      <c r="U328" s="175">
        <v>12</v>
      </c>
      <c r="V328" s="175">
        <v>13</v>
      </c>
      <c r="W328" s="40">
        <v>13</v>
      </c>
      <c r="X328" s="88">
        <v>9</v>
      </c>
      <c r="Y328" s="88">
        <v>10</v>
      </c>
      <c r="Z328" s="88">
        <v>8</v>
      </c>
      <c r="AA328" s="88">
        <v>0</v>
      </c>
      <c r="AB328" s="88">
        <v>0</v>
      </c>
      <c r="AC328" s="91">
        <v>0</v>
      </c>
      <c r="AD328" s="91">
        <v>0</v>
      </c>
      <c r="AE328" s="91">
        <v>0</v>
      </c>
      <c r="AF328" s="91">
        <v>0</v>
      </c>
      <c r="AG328" s="91">
        <v>0</v>
      </c>
      <c r="AH328" s="91">
        <v>0</v>
      </c>
      <c r="AI328" s="91">
        <v>0</v>
      </c>
    </row>
    <row r="329" spans="1:110" ht="19.149999999999999" customHeight="1">
      <c r="A329" s="107" t="s">
        <v>77</v>
      </c>
      <c r="B329" s="107"/>
      <c r="C329" s="107"/>
      <c r="D329" s="176">
        <v>313</v>
      </c>
      <c r="E329" s="176">
        <v>650</v>
      </c>
      <c r="F329" s="176">
        <v>686</v>
      </c>
      <c r="G329" s="176">
        <v>750</v>
      </c>
      <c r="H329" s="176">
        <v>871</v>
      </c>
      <c r="I329" s="10">
        <v>1044</v>
      </c>
      <c r="J329" s="10">
        <v>1147</v>
      </c>
      <c r="K329" s="10">
        <v>1197</v>
      </c>
      <c r="L329" s="10">
        <v>808</v>
      </c>
      <c r="M329" s="2">
        <v>771</v>
      </c>
      <c r="N329" s="2">
        <v>680</v>
      </c>
      <c r="O329" s="2">
        <v>483</v>
      </c>
      <c r="P329" s="40">
        <v>479</v>
      </c>
      <c r="Q329" s="40">
        <v>440</v>
      </c>
      <c r="R329" s="40">
        <v>501</v>
      </c>
      <c r="S329" s="178">
        <v>480</v>
      </c>
      <c r="T329" s="178">
        <v>444</v>
      </c>
      <c r="U329" s="176">
        <v>406</v>
      </c>
      <c r="V329" s="176">
        <v>430</v>
      </c>
      <c r="W329" s="107">
        <v>437</v>
      </c>
      <c r="X329" s="88">
        <v>488</v>
      </c>
      <c r="Y329" s="88">
        <v>401</v>
      </c>
      <c r="Z329" s="88">
        <v>402</v>
      </c>
      <c r="AA329" s="88">
        <v>395</v>
      </c>
      <c r="AB329" s="88">
        <v>357</v>
      </c>
      <c r="AC329" s="91">
        <v>347</v>
      </c>
      <c r="AD329" s="91">
        <v>361</v>
      </c>
      <c r="AE329" s="91">
        <v>334</v>
      </c>
      <c r="AF329" s="91">
        <v>358</v>
      </c>
      <c r="AG329" s="91">
        <v>326</v>
      </c>
      <c r="AH329" s="91">
        <v>326</v>
      </c>
      <c r="AI329" s="91">
        <v>322</v>
      </c>
    </row>
    <row r="330" spans="1:110" s="44" customFormat="1" ht="25.5" customHeight="1" thickBot="1">
      <c r="A330" s="116" t="s">
        <v>223</v>
      </c>
      <c r="B330" s="116"/>
      <c r="C330" s="116"/>
      <c r="D330" s="21">
        <f t="shared" ref="D330:W330" si="53">SUM(D324:D329)</f>
        <v>1637</v>
      </c>
      <c r="E330" s="21">
        <f t="shared" si="53"/>
        <v>1960</v>
      </c>
      <c r="F330" s="21">
        <f t="shared" si="53"/>
        <v>1994</v>
      </c>
      <c r="G330" s="21">
        <f t="shared" si="53"/>
        <v>2197</v>
      </c>
      <c r="H330" s="21">
        <f t="shared" si="53"/>
        <v>2318</v>
      </c>
      <c r="I330" s="21">
        <f t="shared" si="53"/>
        <v>2471</v>
      </c>
      <c r="J330" s="21">
        <f t="shared" si="53"/>
        <v>2755</v>
      </c>
      <c r="K330" s="21">
        <f t="shared" si="53"/>
        <v>2853</v>
      </c>
      <c r="L330" s="21">
        <f t="shared" si="53"/>
        <v>2511</v>
      </c>
      <c r="M330" s="21">
        <f t="shared" si="53"/>
        <v>2461</v>
      </c>
      <c r="N330" s="21">
        <f t="shared" si="53"/>
        <v>2331</v>
      </c>
      <c r="O330" s="21">
        <f t="shared" si="53"/>
        <v>2112</v>
      </c>
      <c r="P330" s="203">
        <f t="shared" si="53"/>
        <v>2100</v>
      </c>
      <c r="Q330" s="203">
        <f t="shared" si="53"/>
        <v>2105</v>
      </c>
      <c r="R330" s="203">
        <f t="shared" si="53"/>
        <v>2194</v>
      </c>
      <c r="S330" s="203">
        <f t="shared" si="53"/>
        <v>2188</v>
      </c>
      <c r="T330" s="203">
        <f t="shared" si="53"/>
        <v>2157</v>
      </c>
      <c r="U330" s="203">
        <f t="shared" si="53"/>
        <v>2119</v>
      </c>
      <c r="V330" s="203">
        <f t="shared" si="53"/>
        <v>2130</v>
      </c>
      <c r="W330" s="203">
        <f t="shared" si="53"/>
        <v>2161</v>
      </c>
      <c r="X330" s="338">
        <f t="shared" ref="X330:AH330" si="54">SUM(X324:X329)</f>
        <v>2129</v>
      </c>
      <c r="Y330" s="338">
        <f t="shared" si="54"/>
        <v>2014</v>
      </c>
      <c r="Z330" s="338">
        <f t="shared" si="54"/>
        <v>1961</v>
      </c>
      <c r="AA330" s="338">
        <f t="shared" si="54"/>
        <v>2020</v>
      </c>
      <c r="AB330" s="338">
        <f t="shared" si="54"/>
        <v>1999</v>
      </c>
      <c r="AC330" s="338">
        <f t="shared" si="54"/>
        <v>1975</v>
      </c>
      <c r="AD330" s="338">
        <f t="shared" si="54"/>
        <v>2007</v>
      </c>
      <c r="AE330" s="338">
        <f t="shared" si="54"/>
        <v>1979</v>
      </c>
      <c r="AF330" s="338">
        <f t="shared" si="54"/>
        <v>2049</v>
      </c>
      <c r="AG330" s="338">
        <f t="shared" si="54"/>
        <v>1982</v>
      </c>
      <c r="AH330" s="338">
        <f t="shared" si="54"/>
        <v>1899</v>
      </c>
      <c r="AI330" s="338">
        <f>SUM(AI324:AI329)</f>
        <v>1905</v>
      </c>
      <c r="AJ330" s="91"/>
      <c r="AK330" s="91"/>
      <c r="AL330" s="91"/>
      <c r="AM330" s="91"/>
      <c r="AN330" s="91"/>
      <c r="AO330" s="91"/>
      <c r="AP330" s="91"/>
      <c r="AQ330" s="91"/>
      <c r="AR330" s="91"/>
      <c r="AS330" s="91"/>
      <c r="AT330" s="91"/>
      <c r="AU330" s="91"/>
      <c r="AV330" s="91"/>
      <c r="AW330" s="91"/>
      <c r="AX330" s="91"/>
      <c r="AY330" s="91"/>
      <c r="AZ330" s="91"/>
      <c r="BA330" s="91"/>
      <c r="BB330" s="91"/>
      <c r="BC330" s="91"/>
      <c r="BD330" s="91"/>
      <c r="BE330" s="91"/>
      <c r="BF330" s="91"/>
      <c r="BG330" s="91"/>
      <c r="BH330" s="91"/>
      <c r="BI330" s="91"/>
      <c r="BJ330" s="91"/>
      <c r="BK330" s="91"/>
      <c r="BL330" s="91"/>
      <c r="BM330" s="91"/>
      <c r="BN330" s="91"/>
      <c r="BO330" s="91"/>
      <c r="BP330" s="91"/>
      <c r="BQ330" s="91"/>
      <c r="BR330" s="91"/>
      <c r="BS330" s="91"/>
      <c r="BT330" s="91"/>
      <c r="BU330" s="91"/>
      <c r="BV330" s="91"/>
      <c r="BW330" s="91"/>
      <c r="BX330" s="91"/>
      <c r="BY330" s="91"/>
      <c r="BZ330" s="91"/>
      <c r="CA330" s="91"/>
      <c r="CB330" s="91"/>
      <c r="CC330" s="91"/>
      <c r="CD330" s="91"/>
      <c r="CE330" s="91"/>
      <c r="CF330" s="91"/>
      <c r="CG330" s="91"/>
      <c r="CH330" s="91"/>
      <c r="CI330" s="91"/>
      <c r="CJ330" s="91"/>
      <c r="CK330" s="91"/>
      <c r="CL330" s="91"/>
      <c r="CM330" s="91"/>
      <c r="CN330" s="91"/>
      <c r="CO330" s="91"/>
      <c r="CP330" s="91"/>
      <c r="CQ330" s="91"/>
      <c r="CR330" s="91"/>
      <c r="CS330" s="91"/>
      <c r="CT330" s="91"/>
      <c r="CU330" s="91"/>
      <c r="CV330" s="91"/>
      <c r="CW330" s="91"/>
      <c r="CX330" s="91"/>
      <c r="CY330" s="91"/>
      <c r="CZ330" s="91"/>
      <c r="DA330" s="91"/>
      <c r="DB330" s="91"/>
      <c r="DC330" s="91"/>
      <c r="DD330" s="91"/>
      <c r="DE330" s="91"/>
      <c r="DF330" s="91"/>
    </row>
    <row r="331" spans="1:110" s="44" customFormat="1" ht="25.5" customHeight="1" thickTop="1">
      <c r="A331" s="39"/>
      <c r="B331" s="39"/>
      <c r="C331" s="39"/>
      <c r="D331" s="7"/>
      <c r="E331" s="7"/>
      <c r="F331" s="7"/>
      <c r="G331" s="7"/>
      <c r="H331" s="7"/>
      <c r="I331" s="7"/>
      <c r="J331" s="7"/>
      <c r="K331" s="7"/>
      <c r="L331" s="7"/>
      <c r="M331" s="7"/>
      <c r="N331" s="7"/>
      <c r="O331" s="7"/>
      <c r="P331" s="103"/>
      <c r="Q331" s="103"/>
      <c r="R331" s="103"/>
      <c r="S331" s="103"/>
      <c r="T331" s="103"/>
      <c r="U331" s="103"/>
      <c r="V331" s="103"/>
      <c r="W331" s="103"/>
      <c r="X331" s="253"/>
      <c r="Y331" s="253"/>
      <c r="Z331" s="253"/>
      <c r="AA331" s="253"/>
      <c r="AB331" s="253"/>
      <c r="AC331" s="253"/>
      <c r="AD331" s="253"/>
      <c r="AE331" s="253"/>
      <c r="AF331" s="253"/>
      <c r="AG331" s="253"/>
      <c r="AH331" s="253"/>
      <c r="AI331" s="253"/>
      <c r="AJ331" s="91"/>
      <c r="AK331" s="91"/>
      <c r="AL331" s="91"/>
      <c r="AM331" s="91"/>
      <c r="AN331" s="91"/>
      <c r="AO331" s="91"/>
      <c r="AP331" s="91"/>
      <c r="AQ331" s="91"/>
      <c r="AR331" s="91"/>
      <c r="AS331" s="91"/>
      <c r="AT331" s="91"/>
      <c r="AU331" s="91"/>
      <c r="AV331" s="91"/>
      <c r="AW331" s="91"/>
      <c r="AX331" s="91"/>
      <c r="AY331" s="91"/>
      <c r="AZ331" s="91"/>
      <c r="BA331" s="91"/>
      <c r="BB331" s="91"/>
      <c r="BC331" s="91"/>
      <c r="BD331" s="91"/>
      <c r="BE331" s="91"/>
      <c r="BF331" s="91"/>
      <c r="BG331" s="91"/>
      <c r="BH331" s="91"/>
      <c r="BI331" s="91"/>
      <c r="BJ331" s="91"/>
      <c r="BK331" s="91"/>
      <c r="BL331" s="91"/>
      <c r="BM331" s="91"/>
      <c r="BN331" s="91"/>
      <c r="BO331" s="91"/>
      <c r="BP331" s="91"/>
      <c r="BQ331" s="91"/>
      <c r="BR331" s="91"/>
      <c r="BS331" s="91"/>
      <c r="BT331" s="91"/>
      <c r="BU331" s="91"/>
      <c r="BV331" s="91"/>
      <c r="BW331" s="91"/>
      <c r="BX331" s="91"/>
      <c r="BY331" s="91"/>
      <c r="BZ331" s="91"/>
      <c r="CA331" s="91"/>
      <c r="CB331" s="91"/>
      <c r="CC331" s="91"/>
      <c r="CD331" s="91"/>
      <c r="CE331" s="91"/>
      <c r="CF331" s="91"/>
      <c r="CG331" s="91"/>
      <c r="CH331" s="91"/>
      <c r="CI331" s="91"/>
      <c r="CJ331" s="91"/>
      <c r="CK331" s="91"/>
      <c r="CL331" s="91"/>
      <c r="CM331" s="91"/>
      <c r="CN331" s="91"/>
      <c r="CO331" s="91"/>
      <c r="CP331" s="91"/>
      <c r="CQ331" s="91"/>
      <c r="CR331" s="91"/>
      <c r="CS331" s="91"/>
      <c r="CT331" s="91"/>
      <c r="CU331" s="91"/>
      <c r="CV331" s="91"/>
      <c r="CW331" s="91"/>
      <c r="CX331" s="91"/>
      <c r="CY331" s="91"/>
      <c r="CZ331" s="91"/>
      <c r="DA331" s="91"/>
      <c r="DB331" s="91"/>
      <c r="DC331" s="91"/>
      <c r="DD331" s="91"/>
      <c r="DE331" s="91"/>
      <c r="DF331" s="91"/>
    </row>
    <row r="332" spans="1:110" ht="18.75">
      <c r="A332" s="41" t="s">
        <v>1020</v>
      </c>
      <c r="B332" s="46"/>
      <c r="C332" s="46"/>
      <c r="D332" s="205"/>
      <c r="E332" s="205"/>
      <c r="F332" s="205"/>
      <c r="G332" s="205"/>
      <c r="H332" s="205"/>
      <c r="I332" s="205"/>
      <c r="J332" s="205"/>
      <c r="K332" s="205"/>
      <c r="L332" s="205"/>
      <c r="M332" s="2"/>
      <c r="N332" s="2"/>
      <c r="O332" s="2"/>
      <c r="Y332" s="88"/>
    </row>
    <row r="333" spans="1:110" s="39" customFormat="1" ht="18.75" customHeight="1">
      <c r="B333" s="46"/>
      <c r="C333" s="46"/>
      <c r="D333" s="205"/>
      <c r="E333" s="205"/>
      <c r="F333" s="205"/>
      <c r="G333" s="205"/>
      <c r="H333" s="205"/>
      <c r="I333" s="205"/>
      <c r="J333" s="205"/>
      <c r="K333" s="205"/>
      <c r="L333" s="205"/>
      <c r="M333" s="2"/>
      <c r="N333" s="2"/>
      <c r="O333" s="2"/>
      <c r="P333" s="40"/>
      <c r="Q333" s="40"/>
      <c r="R333" s="40"/>
      <c r="S333" s="40"/>
      <c r="T333" s="40"/>
      <c r="W333" s="40"/>
      <c r="X333" s="88"/>
      <c r="Y333" s="88"/>
      <c r="Z333" s="88"/>
      <c r="AA333" s="88"/>
      <c r="AB333" s="88"/>
      <c r="AC333" s="88"/>
      <c r="AD333" s="88"/>
      <c r="AE333" s="88"/>
      <c r="AF333" s="88"/>
      <c r="AG333" s="88"/>
      <c r="AH333" s="88"/>
      <c r="AI333" s="88"/>
      <c r="AJ333" s="88"/>
      <c r="AK333" s="88"/>
      <c r="AL333" s="88"/>
      <c r="AM333" s="88"/>
      <c r="AN333" s="88"/>
      <c r="AO333" s="88"/>
      <c r="AP333" s="88"/>
      <c r="AQ333" s="88"/>
      <c r="AR333" s="88"/>
      <c r="AS333" s="90"/>
      <c r="AT333" s="90"/>
      <c r="AU333" s="90"/>
      <c r="AV333" s="90"/>
      <c r="AW333" s="90"/>
      <c r="AX333" s="90"/>
      <c r="AY333" s="90"/>
      <c r="AZ333" s="90"/>
      <c r="BA333" s="90"/>
      <c r="BB333" s="90"/>
      <c r="BC333" s="90"/>
      <c r="BD333" s="90"/>
      <c r="BE333" s="90"/>
      <c r="BF333" s="90"/>
      <c r="BG333" s="90"/>
      <c r="BH333" s="90"/>
      <c r="BI333" s="90"/>
      <c r="BJ333" s="90"/>
      <c r="BK333" s="90"/>
      <c r="BL333" s="90"/>
      <c r="BM333" s="90"/>
      <c r="BN333" s="90"/>
      <c r="BO333" s="90"/>
      <c r="BP333" s="90"/>
      <c r="BQ333" s="90"/>
      <c r="BR333" s="90"/>
      <c r="BS333" s="90"/>
      <c r="BT333" s="90"/>
      <c r="BU333" s="90"/>
      <c r="BV333" s="90"/>
      <c r="BW333" s="90"/>
      <c r="BX333" s="90"/>
      <c r="BY333" s="90"/>
      <c r="BZ333" s="90"/>
      <c r="CA333" s="90"/>
      <c r="CB333" s="90"/>
      <c r="CC333" s="90"/>
      <c r="CD333" s="90"/>
      <c r="CE333" s="90"/>
      <c r="CF333" s="90"/>
      <c r="CG333" s="90"/>
      <c r="CH333" s="90"/>
      <c r="CI333" s="90"/>
      <c r="CJ333" s="90"/>
      <c r="CK333" s="90"/>
      <c r="CL333" s="90"/>
      <c r="CM333" s="90"/>
      <c r="CN333" s="90"/>
      <c r="CO333" s="90"/>
      <c r="CP333" s="90"/>
      <c r="CQ333" s="90"/>
      <c r="CR333" s="90"/>
      <c r="CS333" s="90"/>
      <c r="CT333" s="90"/>
      <c r="CU333" s="90"/>
      <c r="CV333" s="90"/>
      <c r="CW333" s="90"/>
      <c r="CX333" s="90"/>
      <c r="CY333" s="90"/>
      <c r="CZ333" s="90"/>
      <c r="DA333" s="90"/>
      <c r="DB333" s="90"/>
      <c r="DC333" s="90"/>
      <c r="DD333" s="90"/>
      <c r="DE333" s="90"/>
      <c r="DF333" s="90"/>
    </row>
    <row r="334" spans="1:110" s="44" customFormat="1" ht="18" customHeight="1">
      <c r="A334" s="39" t="s">
        <v>224</v>
      </c>
      <c r="B334" s="42"/>
      <c r="C334" s="42"/>
      <c r="D334" s="8"/>
      <c r="E334" s="8"/>
      <c r="F334" s="8"/>
      <c r="G334" s="8"/>
      <c r="H334" s="8"/>
      <c r="I334" s="8"/>
      <c r="J334" s="8"/>
      <c r="K334" s="8"/>
      <c r="L334" s="8"/>
      <c r="M334" s="207"/>
      <c r="N334" s="175"/>
      <c r="O334" s="175"/>
      <c r="U334" s="46"/>
      <c r="X334" s="91"/>
      <c r="Y334" s="91"/>
      <c r="Z334" s="91"/>
      <c r="AA334" s="91"/>
      <c r="AB334" s="91"/>
      <c r="AC334" s="91"/>
      <c r="AD334" s="91"/>
      <c r="AE334" s="91"/>
      <c r="AF334" s="91"/>
      <c r="AG334" s="91"/>
      <c r="AH334" s="91"/>
      <c r="AI334" s="91"/>
      <c r="AJ334" s="91"/>
      <c r="AK334" s="91"/>
      <c r="AL334" s="91"/>
      <c r="AM334" s="91"/>
      <c r="AN334" s="91"/>
      <c r="AO334" s="91"/>
      <c r="AP334" s="91"/>
      <c r="AQ334" s="91"/>
      <c r="AR334" s="91"/>
      <c r="AS334" s="91"/>
      <c r="AT334" s="91"/>
      <c r="AU334" s="91"/>
      <c r="AV334" s="91"/>
      <c r="AW334" s="91"/>
      <c r="AX334" s="91"/>
      <c r="AY334" s="91"/>
      <c r="AZ334" s="91"/>
      <c r="BA334" s="91"/>
      <c r="BB334" s="91"/>
      <c r="BC334" s="91"/>
      <c r="BD334" s="91"/>
      <c r="BE334" s="91"/>
      <c r="BF334" s="91"/>
      <c r="BG334" s="91"/>
      <c r="BH334" s="91"/>
      <c r="BI334" s="91"/>
      <c r="BJ334" s="91"/>
      <c r="BK334" s="91"/>
      <c r="BL334" s="91"/>
      <c r="BM334" s="91"/>
      <c r="BN334" s="91"/>
      <c r="BO334" s="91"/>
      <c r="BP334" s="91"/>
      <c r="BQ334" s="91"/>
      <c r="BR334" s="91"/>
      <c r="BS334" s="91"/>
      <c r="BT334" s="91"/>
      <c r="BU334" s="91"/>
      <c r="BV334" s="91"/>
      <c r="BW334" s="91"/>
      <c r="BX334" s="91"/>
      <c r="BY334" s="91"/>
      <c r="BZ334" s="91"/>
      <c r="CA334" s="91"/>
      <c r="CB334" s="91"/>
      <c r="CC334" s="91"/>
      <c r="CD334" s="91"/>
      <c r="CE334" s="91"/>
      <c r="CF334" s="91"/>
      <c r="CG334" s="91"/>
      <c r="CH334" s="91"/>
      <c r="CI334" s="91"/>
      <c r="CJ334" s="91"/>
      <c r="CK334" s="91"/>
      <c r="CL334" s="91"/>
      <c r="CM334" s="91"/>
      <c r="CN334" s="91"/>
      <c r="CO334" s="91"/>
      <c r="CP334" s="91"/>
      <c r="CQ334" s="91"/>
      <c r="CR334" s="91"/>
      <c r="CS334" s="91"/>
      <c r="CT334" s="91"/>
      <c r="CU334" s="91"/>
      <c r="CV334" s="91"/>
      <c r="CW334" s="91"/>
      <c r="CX334" s="91"/>
      <c r="CY334" s="91"/>
      <c r="CZ334" s="91"/>
      <c r="DA334" s="91"/>
      <c r="DB334" s="91"/>
      <c r="DC334" s="91"/>
      <c r="DD334" s="91"/>
      <c r="DE334" s="91"/>
      <c r="DF334" s="91"/>
    </row>
    <row r="335" spans="1:110" s="44" customFormat="1" ht="37.5" customHeight="1" thickBot="1">
      <c r="A335" s="3" t="s">
        <v>3</v>
      </c>
      <c r="B335" s="99"/>
      <c r="C335" s="100"/>
      <c r="D335" s="4" t="s">
        <v>377</v>
      </c>
      <c r="E335" s="4" t="s">
        <v>378</v>
      </c>
      <c r="F335" s="4" t="s">
        <v>379</v>
      </c>
      <c r="G335" s="4" t="s">
        <v>380</v>
      </c>
      <c r="H335" s="4" t="s">
        <v>381</v>
      </c>
      <c r="I335" s="4" t="s">
        <v>382</v>
      </c>
      <c r="J335" s="4" t="s">
        <v>383</v>
      </c>
      <c r="K335" s="4" t="s">
        <v>384</v>
      </c>
      <c r="L335" s="4" t="s">
        <v>385</v>
      </c>
      <c r="M335" s="4" t="s">
        <v>386</v>
      </c>
      <c r="N335" s="4" t="s">
        <v>387</v>
      </c>
      <c r="O335" s="4" t="s">
        <v>388</v>
      </c>
      <c r="P335" s="101" t="s">
        <v>389</v>
      </c>
      <c r="Q335" s="101" t="s">
        <v>390</v>
      </c>
      <c r="R335" s="101" t="s">
        <v>391</v>
      </c>
      <c r="S335" s="101" t="s">
        <v>392</v>
      </c>
      <c r="T335" s="101" t="s">
        <v>393</v>
      </c>
      <c r="U335" s="101" t="s">
        <v>394</v>
      </c>
      <c r="V335" s="101" t="s">
        <v>395</v>
      </c>
      <c r="W335" s="101" t="s">
        <v>396</v>
      </c>
      <c r="X335" s="324" t="s">
        <v>397</v>
      </c>
      <c r="Y335" s="324" t="s">
        <v>398</v>
      </c>
      <c r="Z335" s="324" t="s">
        <v>399</v>
      </c>
      <c r="AA335" s="324" t="s">
        <v>400</v>
      </c>
      <c r="AB335" s="324" t="s">
        <v>401</v>
      </c>
      <c r="AC335" s="324" t="s">
        <v>402</v>
      </c>
      <c r="AD335" s="324" t="s">
        <v>403</v>
      </c>
      <c r="AE335" s="324" t="s">
        <v>404</v>
      </c>
      <c r="AF335" s="324" t="s">
        <v>405</v>
      </c>
      <c r="AG335" s="324" t="s">
        <v>406</v>
      </c>
      <c r="AH335" s="324" t="s">
        <v>407</v>
      </c>
      <c r="AI335" s="324" t="s">
        <v>408</v>
      </c>
      <c r="AJ335" s="91"/>
      <c r="AK335" s="91"/>
      <c r="AL335" s="91"/>
      <c r="AM335" s="91"/>
      <c r="AN335" s="91"/>
      <c r="AO335" s="91"/>
      <c r="AP335" s="91"/>
      <c r="AQ335" s="91"/>
      <c r="AR335" s="91"/>
      <c r="AS335" s="91"/>
      <c r="AT335" s="91"/>
      <c r="AU335" s="91"/>
      <c r="AV335" s="91"/>
      <c r="AW335" s="91"/>
      <c r="AX335" s="91"/>
      <c r="AY335" s="91"/>
      <c r="AZ335" s="91"/>
      <c r="BA335" s="91"/>
      <c r="BB335" s="91"/>
      <c r="BC335" s="91"/>
      <c r="BD335" s="91"/>
      <c r="BE335" s="91"/>
      <c r="BF335" s="91"/>
      <c r="BG335" s="91"/>
      <c r="BH335" s="91"/>
      <c r="BI335" s="91"/>
      <c r="BJ335" s="91"/>
      <c r="BK335" s="91"/>
      <c r="BL335" s="91"/>
      <c r="BM335" s="91"/>
      <c r="BN335" s="91"/>
      <c r="BO335" s="91"/>
      <c r="BP335" s="91"/>
      <c r="BQ335" s="91"/>
      <c r="BR335" s="91"/>
      <c r="BS335" s="91"/>
      <c r="BT335" s="91"/>
      <c r="BU335" s="91"/>
      <c r="BV335" s="91"/>
      <c r="BW335" s="91"/>
      <c r="BX335" s="91"/>
      <c r="BY335" s="91"/>
      <c r="BZ335" s="91"/>
      <c r="CA335" s="91"/>
      <c r="CB335" s="91"/>
      <c r="CC335" s="91"/>
      <c r="CD335" s="91"/>
      <c r="CE335" s="91"/>
      <c r="CF335" s="91"/>
      <c r="CG335" s="91"/>
      <c r="CH335" s="91"/>
      <c r="CI335" s="91"/>
      <c r="CJ335" s="91"/>
      <c r="CK335" s="91"/>
      <c r="CL335" s="91"/>
      <c r="CM335" s="91"/>
      <c r="CN335" s="91"/>
      <c r="CO335" s="91"/>
      <c r="CP335" s="91"/>
      <c r="CQ335" s="91"/>
      <c r="CR335" s="91"/>
      <c r="CS335" s="91"/>
      <c r="CT335" s="91"/>
      <c r="CU335" s="91"/>
      <c r="CV335" s="91"/>
      <c r="CW335" s="91"/>
      <c r="CX335" s="91"/>
      <c r="CY335" s="91"/>
      <c r="CZ335" s="91"/>
      <c r="DA335" s="91"/>
      <c r="DB335" s="91"/>
      <c r="DC335" s="91"/>
      <c r="DD335" s="91"/>
      <c r="DE335" s="91"/>
      <c r="DF335" s="91"/>
    </row>
    <row r="336" spans="1:110" s="46" customFormat="1" ht="18" customHeight="1">
      <c r="A336" s="40" t="s">
        <v>1077</v>
      </c>
      <c r="B336" s="40"/>
      <c r="C336" s="40"/>
      <c r="D336" s="7">
        <v>20</v>
      </c>
      <c r="E336" s="7">
        <v>21</v>
      </c>
      <c r="F336" s="2">
        <v>21</v>
      </c>
      <c r="G336" s="2">
        <v>33</v>
      </c>
      <c r="H336" s="2">
        <v>16</v>
      </c>
      <c r="I336" s="175">
        <v>24</v>
      </c>
      <c r="J336" s="175">
        <v>21</v>
      </c>
      <c r="K336" s="175">
        <v>32</v>
      </c>
      <c r="L336" s="175">
        <v>18</v>
      </c>
      <c r="M336" s="175">
        <v>32</v>
      </c>
      <c r="N336" s="175">
        <v>35</v>
      </c>
      <c r="O336" s="175">
        <v>49</v>
      </c>
      <c r="P336" s="44">
        <v>21</v>
      </c>
      <c r="Q336" s="44">
        <v>23</v>
      </c>
      <c r="R336" s="44">
        <v>20</v>
      </c>
      <c r="S336" s="40">
        <v>32</v>
      </c>
      <c r="T336" s="40">
        <v>13</v>
      </c>
      <c r="U336" s="2">
        <v>22</v>
      </c>
      <c r="V336" s="2">
        <v>27</v>
      </c>
      <c r="W336" s="44">
        <v>35</v>
      </c>
      <c r="X336" s="91">
        <v>17</v>
      </c>
      <c r="Y336" s="91">
        <v>35</v>
      </c>
      <c r="Z336" s="91">
        <v>31</v>
      </c>
      <c r="AA336" s="91">
        <v>48</v>
      </c>
      <c r="AB336" s="91">
        <v>24</v>
      </c>
      <c r="AC336" s="91">
        <v>36</v>
      </c>
      <c r="AD336" s="91">
        <v>66</v>
      </c>
      <c r="AE336" s="91">
        <v>64</v>
      </c>
      <c r="AF336" s="91">
        <v>26</v>
      </c>
      <c r="AG336" s="91">
        <v>43</v>
      </c>
      <c r="AH336" s="91">
        <v>48</v>
      </c>
      <c r="AI336" s="91">
        <v>61</v>
      </c>
      <c r="AJ336" s="91"/>
      <c r="AK336" s="91"/>
      <c r="AL336" s="91"/>
      <c r="AM336" s="91"/>
      <c r="AN336" s="91"/>
      <c r="AO336" s="91"/>
      <c r="AP336" s="91"/>
      <c r="AQ336" s="91"/>
      <c r="AR336" s="91"/>
      <c r="AS336" s="96"/>
      <c r="AT336" s="96"/>
      <c r="AU336" s="96"/>
      <c r="AV336" s="96"/>
      <c r="AW336" s="96"/>
      <c r="AX336" s="96"/>
      <c r="AY336" s="96"/>
      <c r="AZ336" s="96"/>
      <c r="BA336" s="96"/>
      <c r="BB336" s="96"/>
      <c r="BC336" s="96"/>
      <c r="BD336" s="96"/>
      <c r="BE336" s="96"/>
      <c r="BF336" s="96"/>
      <c r="BG336" s="96"/>
      <c r="BH336" s="96"/>
      <c r="BI336" s="96"/>
      <c r="BJ336" s="96"/>
      <c r="BK336" s="96"/>
      <c r="BL336" s="96"/>
      <c r="BM336" s="96"/>
      <c r="BN336" s="96"/>
      <c r="BO336" s="96"/>
      <c r="BP336" s="96"/>
      <c r="BQ336" s="96"/>
      <c r="BR336" s="96"/>
      <c r="BS336" s="96"/>
      <c r="BT336" s="96"/>
      <c r="BU336" s="96"/>
      <c r="BV336" s="96"/>
      <c r="BW336" s="96"/>
      <c r="BX336" s="96"/>
      <c r="BY336" s="96"/>
      <c r="BZ336" s="96"/>
      <c r="CA336" s="96"/>
      <c r="CB336" s="96"/>
      <c r="CC336" s="96"/>
      <c r="CD336" s="96"/>
      <c r="CE336" s="96"/>
      <c r="CF336" s="96"/>
      <c r="CG336" s="96"/>
      <c r="CH336" s="96"/>
      <c r="CI336" s="96"/>
      <c r="CJ336" s="96"/>
      <c r="CK336" s="96"/>
      <c r="CL336" s="96"/>
      <c r="CM336" s="96"/>
      <c r="CN336" s="96"/>
      <c r="CO336" s="96"/>
      <c r="CP336" s="96"/>
      <c r="CQ336" s="96"/>
      <c r="CR336" s="96"/>
      <c r="CS336" s="96"/>
      <c r="CT336" s="96"/>
      <c r="CU336" s="96"/>
      <c r="CV336" s="96"/>
      <c r="CW336" s="96"/>
      <c r="CX336" s="96"/>
      <c r="CY336" s="96"/>
      <c r="CZ336" s="96"/>
      <c r="DA336" s="96"/>
      <c r="DB336" s="96"/>
      <c r="DC336" s="96"/>
      <c r="DD336" s="96"/>
      <c r="DE336" s="96"/>
      <c r="DF336" s="96"/>
    </row>
    <row r="337" spans="1:110" s="46" customFormat="1" ht="18" customHeight="1">
      <c r="A337" s="40" t="s">
        <v>1078</v>
      </c>
      <c r="B337" s="40"/>
      <c r="C337" s="40"/>
      <c r="D337" s="7">
        <v>18</v>
      </c>
      <c r="E337" s="7">
        <v>34</v>
      </c>
      <c r="F337" s="2">
        <v>58</v>
      </c>
      <c r="G337" s="2">
        <v>74</v>
      </c>
      <c r="H337" s="2">
        <v>44</v>
      </c>
      <c r="I337" s="175">
        <v>65</v>
      </c>
      <c r="J337" s="175">
        <v>80</v>
      </c>
      <c r="K337" s="175">
        <v>120</v>
      </c>
      <c r="L337" s="175">
        <v>91</v>
      </c>
      <c r="M337" s="175">
        <v>78</v>
      </c>
      <c r="N337" s="175">
        <v>95</v>
      </c>
      <c r="O337" s="175">
        <v>144</v>
      </c>
      <c r="P337" s="44">
        <v>70</v>
      </c>
      <c r="Q337" s="44">
        <v>97</v>
      </c>
      <c r="R337" s="44">
        <v>91</v>
      </c>
      <c r="S337" s="44">
        <v>100</v>
      </c>
      <c r="T337" s="44">
        <v>62</v>
      </c>
      <c r="U337" s="175">
        <v>59</v>
      </c>
      <c r="V337" s="175">
        <v>66</v>
      </c>
      <c r="W337" s="44">
        <v>117</v>
      </c>
      <c r="X337" s="91">
        <v>36</v>
      </c>
      <c r="Y337" s="91">
        <v>72</v>
      </c>
      <c r="Z337" s="91">
        <v>63</v>
      </c>
      <c r="AA337" s="91">
        <v>126</v>
      </c>
      <c r="AB337" s="91">
        <v>67</v>
      </c>
      <c r="AC337" s="91">
        <v>99</v>
      </c>
      <c r="AD337" s="91">
        <v>118</v>
      </c>
      <c r="AE337" s="91">
        <v>180</v>
      </c>
      <c r="AF337" s="91">
        <v>74</v>
      </c>
      <c r="AG337" s="91">
        <v>96</v>
      </c>
      <c r="AH337" s="91">
        <v>96</v>
      </c>
      <c r="AI337" s="91">
        <v>131</v>
      </c>
      <c r="AJ337" s="91"/>
      <c r="AK337" s="91"/>
      <c r="AL337" s="91"/>
      <c r="AM337" s="91"/>
      <c r="AN337" s="91"/>
      <c r="AO337" s="91"/>
      <c r="AP337" s="91"/>
      <c r="AQ337" s="91"/>
      <c r="AR337" s="91"/>
      <c r="AS337" s="96"/>
      <c r="AT337" s="96"/>
      <c r="AU337" s="96"/>
      <c r="AV337" s="96"/>
      <c r="AW337" s="96"/>
      <c r="AX337" s="96"/>
      <c r="AY337" s="96"/>
      <c r="AZ337" s="96"/>
      <c r="BA337" s="96"/>
      <c r="BB337" s="96"/>
      <c r="BC337" s="96"/>
      <c r="BD337" s="96"/>
      <c r="BE337" s="96"/>
      <c r="BF337" s="96"/>
      <c r="BG337" s="96"/>
      <c r="BH337" s="96"/>
      <c r="BI337" s="96"/>
      <c r="BJ337" s="96"/>
      <c r="BK337" s="96"/>
      <c r="BL337" s="96"/>
      <c r="BM337" s="96"/>
      <c r="BN337" s="96"/>
      <c r="BO337" s="96"/>
      <c r="BP337" s="96"/>
      <c r="BQ337" s="96"/>
      <c r="BR337" s="96"/>
      <c r="BS337" s="96"/>
      <c r="BT337" s="96"/>
      <c r="BU337" s="96"/>
      <c r="BV337" s="96"/>
      <c r="BW337" s="96"/>
      <c r="BX337" s="96"/>
      <c r="BY337" s="96"/>
      <c r="BZ337" s="96"/>
      <c r="CA337" s="96"/>
      <c r="CB337" s="96"/>
      <c r="CC337" s="96"/>
      <c r="CD337" s="96"/>
      <c r="CE337" s="96"/>
      <c r="CF337" s="96"/>
      <c r="CG337" s="96"/>
      <c r="CH337" s="96"/>
      <c r="CI337" s="96"/>
      <c r="CJ337" s="96"/>
      <c r="CK337" s="96"/>
      <c r="CL337" s="96"/>
      <c r="CM337" s="96"/>
      <c r="CN337" s="96"/>
      <c r="CO337" s="96"/>
      <c r="CP337" s="96"/>
      <c r="CQ337" s="96"/>
      <c r="CR337" s="96"/>
      <c r="CS337" s="96"/>
      <c r="CT337" s="96"/>
      <c r="CU337" s="96"/>
      <c r="CV337" s="96"/>
      <c r="CW337" s="96"/>
      <c r="CX337" s="96"/>
      <c r="CY337" s="96"/>
      <c r="CZ337" s="96"/>
      <c r="DA337" s="96"/>
      <c r="DB337" s="96"/>
      <c r="DC337" s="96"/>
      <c r="DD337" s="96"/>
      <c r="DE337" s="96"/>
      <c r="DF337" s="96"/>
    </row>
    <row r="338" spans="1:110" ht="20.25" customHeight="1">
      <c r="A338" s="40" t="s">
        <v>221</v>
      </c>
      <c r="D338" s="182" t="s">
        <v>68</v>
      </c>
      <c r="E338" s="182" t="s">
        <v>68</v>
      </c>
      <c r="F338" s="182" t="s">
        <v>68</v>
      </c>
      <c r="G338" s="182" t="s">
        <v>68</v>
      </c>
      <c r="H338" s="201" t="s">
        <v>68</v>
      </c>
      <c r="I338" s="201" t="s">
        <v>68</v>
      </c>
      <c r="J338" s="201" t="s">
        <v>68</v>
      </c>
      <c r="K338" s="7" t="s">
        <v>68</v>
      </c>
      <c r="L338" s="7" t="s">
        <v>68</v>
      </c>
      <c r="M338" s="2">
        <v>45</v>
      </c>
      <c r="N338" s="2">
        <v>107</v>
      </c>
      <c r="O338" s="2">
        <v>104</v>
      </c>
      <c r="P338" s="40">
        <v>21</v>
      </c>
      <c r="Q338" s="40">
        <v>38</v>
      </c>
      <c r="R338" s="40">
        <v>58</v>
      </c>
      <c r="S338" s="44">
        <v>98</v>
      </c>
      <c r="T338" s="44">
        <v>91</v>
      </c>
      <c r="U338" s="175">
        <v>167</v>
      </c>
      <c r="V338" s="175">
        <v>84</v>
      </c>
      <c r="W338" s="40">
        <v>257</v>
      </c>
      <c r="X338" s="88">
        <v>75</v>
      </c>
      <c r="Y338" s="88">
        <v>192</v>
      </c>
      <c r="Z338" s="88">
        <v>195</v>
      </c>
      <c r="AA338" s="88">
        <v>208</v>
      </c>
      <c r="AB338" s="88">
        <v>81</v>
      </c>
      <c r="AC338" s="91">
        <v>126</v>
      </c>
      <c r="AD338" s="91">
        <v>104</v>
      </c>
      <c r="AE338" s="91">
        <v>257</v>
      </c>
      <c r="AF338" s="91">
        <v>71</v>
      </c>
      <c r="AG338" s="91">
        <v>98</v>
      </c>
      <c r="AH338" s="91">
        <v>125</v>
      </c>
      <c r="AI338" s="91">
        <v>141</v>
      </c>
    </row>
    <row r="339" spans="1:110" ht="20.25" customHeight="1">
      <c r="A339" s="40" t="s">
        <v>1071</v>
      </c>
      <c r="D339" s="7">
        <v>25</v>
      </c>
      <c r="E339" s="7">
        <v>42</v>
      </c>
      <c r="F339" s="2">
        <v>40</v>
      </c>
      <c r="G339" s="2">
        <v>76</v>
      </c>
      <c r="H339" s="2">
        <v>36</v>
      </c>
      <c r="I339" s="175">
        <v>42</v>
      </c>
      <c r="J339" s="175">
        <v>41</v>
      </c>
      <c r="K339" s="175">
        <v>117</v>
      </c>
      <c r="L339" s="175">
        <v>61</v>
      </c>
      <c r="M339" s="2">
        <v>72</v>
      </c>
      <c r="N339" s="2">
        <v>70</v>
      </c>
      <c r="O339" s="2">
        <v>93</v>
      </c>
      <c r="P339" s="40">
        <v>36</v>
      </c>
      <c r="Q339" s="40">
        <v>43</v>
      </c>
      <c r="R339" s="40">
        <v>48</v>
      </c>
      <c r="S339" s="44">
        <v>61</v>
      </c>
      <c r="T339" s="44">
        <v>29</v>
      </c>
      <c r="U339" s="175">
        <v>47</v>
      </c>
      <c r="V339" s="175">
        <v>51</v>
      </c>
      <c r="W339" s="40">
        <v>86</v>
      </c>
      <c r="X339" s="88">
        <v>34</v>
      </c>
      <c r="Y339" s="88">
        <v>62</v>
      </c>
      <c r="Z339" s="88">
        <v>73</v>
      </c>
      <c r="AA339" s="88">
        <v>120</v>
      </c>
      <c r="AB339" s="88">
        <v>44</v>
      </c>
      <c r="AC339" s="91">
        <v>79</v>
      </c>
      <c r="AD339" s="91">
        <v>84</v>
      </c>
      <c r="AE339" s="91">
        <v>117</v>
      </c>
      <c r="AF339" s="91">
        <v>50</v>
      </c>
      <c r="AG339" s="91">
        <v>61</v>
      </c>
      <c r="AH339" s="91">
        <v>57</v>
      </c>
      <c r="AI339" s="91">
        <v>92</v>
      </c>
    </row>
    <row r="340" spans="1:110" ht="20.25" customHeight="1">
      <c r="A340" s="40" t="s">
        <v>1079</v>
      </c>
      <c r="D340" s="7">
        <v>5</v>
      </c>
      <c r="E340" s="7">
        <v>2</v>
      </c>
      <c r="F340" s="2">
        <v>1</v>
      </c>
      <c r="G340" s="2">
        <v>0</v>
      </c>
      <c r="H340" s="2">
        <v>1</v>
      </c>
      <c r="I340" s="175">
        <v>1</v>
      </c>
      <c r="J340" s="175">
        <v>0</v>
      </c>
      <c r="K340" s="175">
        <v>1</v>
      </c>
      <c r="L340" s="175">
        <v>1</v>
      </c>
      <c r="M340" s="2">
        <v>2</v>
      </c>
      <c r="N340" s="2">
        <v>0</v>
      </c>
      <c r="O340" s="2">
        <v>0</v>
      </c>
      <c r="P340" s="40">
        <v>1</v>
      </c>
      <c r="Q340" s="40">
        <v>0</v>
      </c>
      <c r="R340" s="40">
        <v>0</v>
      </c>
      <c r="S340" s="44">
        <v>0</v>
      </c>
      <c r="T340" s="44">
        <v>0</v>
      </c>
      <c r="U340" s="175">
        <v>0</v>
      </c>
      <c r="V340" s="175">
        <v>0</v>
      </c>
      <c r="W340" s="40">
        <v>0</v>
      </c>
      <c r="X340" s="88">
        <v>3</v>
      </c>
      <c r="Y340" s="88">
        <v>1</v>
      </c>
      <c r="Z340" s="88">
        <v>0</v>
      </c>
      <c r="AA340" s="88">
        <v>1</v>
      </c>
      <c r="AB340" s="88">
        <v>0</v>
      </c>
      <c r="AC340" s="91">
        <v>0</v>
      </c>
      <c r="AD340" s="91">
        <v>0</v>
      </c>
      <c r="AE340" s="91">
        <v>1</v>
      </c>
      <c r="AF340" s="91">
        <v>0</v>
      </c>
      <c r="AG340" s="91">
        <v>0</v>
      </c>
      <c r="AH340" s="91">
        <v>0</v>
      </c>
      <c r="AI340" s="91">
        <v>1</v>
      </c>
    </row>
    <row r="341" spans="1:110" ht="19.149999999999999" customHeight="1">
      <c r="A341" s="107" t="s">
        <v>77</v>
      </c>
      <c r="B341" s="107"/>
      <c r="C341" s="107"/>
      <c r="D341" s="19">
        <v>3</v>
      </c>
      <c r="E341" s="19">
        <v>4</v>
      </c>
      <c r="F341" s="10">
        <v>3</v>
      </c>
      <c r="G341" s="10">
        <v>5</v>
      </c>
      <c r="H341" s="10">
        <v>3</v>
      </c>
      <c r="I341" s="176">
        <v>4</v>
      </c>
      <c r="J341" s="176">
        <v>4</v>
      </c>
      <c r="K341" s="176">
        <v>3</v>
      </c>
      <c r="L341" s="176">
        <v>4</v>
      </c>
      <c r="M341" s="2">
        <v>4</v>
      </c>
      <c r="N341" s="2">
        <v>1</v>
      </c>
      <c r="O341" s="2">
        <v>2</v>
      </c>
      <c r="P341" s="40">
        <v>1</v>
      </c>
      <c r="Q341" s="40">
        <v>1</v>
      </c>
      <c r="R341" s="40">
        <v>2</v>
      </c>
      <c r="S341" s="178">
        <v>0</v>
      </c>
      <c r="T341" s="178">
        <v>1</v>
      </c>
      <c r="U341" s="176">
        <v>2</v>
      </c>
      <c r="V341" s="176">
        <v>2</v>
      </c>
      <c r="W341" s="107">
        <v>4</v>
      </c>
      <c r="X341" s="88">
        <v>2</v>
      </c>
      <c r="Y341" s="88">
        <v>4</v>
      </c>
      <c r="Z341" s="88">
        <v>4</v>
      </c>
      <c r="AA341" s="88">
        <v>6</v>
      </c>
      <c r="AB341" s="88">
        <v>2</v>
      </c>
      <c r="AC341" s="91">
        <v>3</v>
      </c>
      <c r="AD341" s="91">
        <v>4</v>
      </c>
      <c r="AE341" s="91">
        <v>2</v>
      </c>
      <c r="AF341" s="91">
        <v>0</v>
      </c>
      <c r="AG341" s="91">
        <v>2</v>
      </c>
      <c r="AH341" s="91">
        <v>3</v>
      </c>
      <c r="AI341" s="91">
        <v>8</v>
      </c>
    </row>
    <row r="342" spans="1:110" s="44" customFormat="1" ht="25.5" customHeight="1" thickBot="1">
      <c r="A342" s="116" t="s">
        <v>223</v>
      </c>
      <c r="B342" s="116"/>
      <c r="C342" s="116"/>
      <c r="D342" s="21">
        <f t="shared" ref="D342:W342" si="55">SUM(D336:D341)</f>
        <v>71</v>
      </c>
      <c r="E342" s="21">
        <f t="shared" si="55"/>
        <v>103</v>
      </c>
      <c r="F342" s="21">
        <f t="shared" si="55"/>
        <v>123</v>
      </c>
      <c r="G342" s="21">
        <f t="shared" si="55"/>
        <v>188</v>
      </c>
      <c r="H342" s="21">
        <f t="shared" si="55"/>
        <v>100</v>
      </c>
      <c r="I342" s="21">
        <f t="shared" si="55"/>
        <v>136</v>
      </c>
      <c r="J342" s="21">
        <f t="shared" si="55"/>
        <v>146</v>
      </c>
      <c r="K342" s="21">
        <f t="shared" si="55"/>
        <v>273</v>
      </c>
      <c r="L342" s="21">
        <f t="shared" si="55"/>
        <v>175</v>
      </c>
      <c r="M342" s="21">
        <f t="shared" si="55"/>
        <v>233</v>
      </c>
      <c r="N342" s="21">
        <f t="shared" si="55"/>
        <v>308</v>
      </c>
      <c r="O342" s="21">
        <f t="shared" si="55"/>
        <v>392</v>
      </c>
      <c r="P342" s="203">
        <f t="shared" si="55"/>
        <v>150</v>
      </c>
      <c r="Q342" s="203">
        <f t="shared" si="55"/>
        <v>202</v>
      </c>
      <c r="R342" s="203">
        <f t="shared" si="55"/>
        <v>219</v>
      </c>
      <c r="S342" s="203">
        <f t="shared" si="55"/>
        <v>291</v>
      </c>
      <c r="T342" s="203">
        <f t="shared" si="55"/>
        <v>196</v>
      </c>
      <c r="U342" s="203">
        <f t="shared" si="55"/>
        <v>297</v>
      </c>
      <c r="V342" s="203">
        <f t="shared" si="55"/>
        <v>230</v>
      </c>
      <c r="W342" s="203">
        <f t="shared" si="55"/>
        <v>499</v>
      </c>
      <c r="X342" s="338">
        <f t="shared" ref="X342:AH342" si="56">SUM(X336:X341)</f>
        <v>167</v>
      </c>
      <c r="Y342" s="338">
        <f t="shared" si="56"/>
        <v>366</v>
      </c>
      <c r="Z342" s="338">
        <f t="shared" si="56"/>
        <v>366</v>
      </c>
      <c r="AA342" s="338">
        <f t="shared" si="56"/>
        <v>509</v>
      </c>
      <c r="AB342" s="338">
        <f t="shared" si="56"/>
        <v>218</v>
      </c>
      <c r="AC342" s="338">
        <f t="shared" si="56"/>
        <v>343</v>
      </c>
      <c r="AD342" s="338">
        <f t="shared" si="56"/>
        <v>376</v>
      </c>
      <c r="AE342" s="338">
        <f t="shared" si="56"/>
        <v>621</v>
      </c>
      <c r="AF342" s="338">
        <f t="shared" si="56"/>
        <v>221</v>
      </c>
      <c r="AG342" s="338">
        <f t="shared" si="56"/>
        <v>300</v>
      </c>
      <c r="AH342" s="338">
        <f t="shared" si="56"/>
        <v>329</v>
      </c>
      <c r="AI342" s="338">
        <f>SUM(AI336:AI341)</f>
        <v>434</v>
      </c>
      <c r="AJ342" s="91"/>
      <c r="AK342" s="91"/>
      <c r="AL342" s="91"/>
      <c r="AM342" s="91"/>
      <c r="AN342" s="91"/>
      <c r="AO342" s="91"/>
      <c r="AP342" s="91"/>
      <c r="AQ342" s="91"/>
      <c r="AR342" s="91"/>
      <c r="AS342" s="91"/>
      <c r="AT342" s="91"/>
      <c r="AU342" s="91"/>
      <c r="AV342" s="91"/>
      <c r="AW342" s="91"/>
      <c r="AX342" s="91"/>
      <c r="AY342" s="91"/>
      <c r="AZ342" s="91"/>
      <c r="BA342" s="91"/>
      <c r="BB342" s="91"/>
      <c r="BC342" s="91"/>
      <c r="BD342" s="91"/>
      <c r="BE342" s="91"/>
      <c r="BF342" s="91"/>
      <c r="BG342" s="91"/>
      <c r="BH342" s="91"/>
      <c r="BI342" s="91"/>
      <c r="BJ342" s="91"/>
      <c r="BK342" s="91"/>
      <c r="BL342" s="91"/>
      <c r="BM342" s="91"/>
      <c r="BN342" s="91"/>
      <c r="BO342" s="91"/>
      <c r="BP342" s="91"/>
      <c r="BQ342" s="91"/>
      <c r="BR342" s="91"/>
      <c r="BS342" s="91"/>
      <c r="BT342" s="91"/>
      <c r="BU342" s="91"/>
      <c r="BV342" s="91"/>
      <c r="BW342" s="91"/>
      <c r="BX342" s="91"/>
      <c r="BY342" s="91"/>
      <c r="BZ342" s="91"/>
      <c r="CA342" s="91"/>
      <c r="CB342" s="91"/>
      <c r="CC342" s="91"/>
      <c r="CD342" s="91"/>
      <c r="CE342" s="91"/>
      <c r="CF342" s="91"/>
      <c r="CG342" s="91"/>
      <c r="CH342" s="91"/>
      <c r="CI342" s="91"/>
      <c r="CJ342" s="91"/>
      <c r="CK342" s="91"/>
      <c r="CL342" s="91"/>
      <c r="CM342" s="91"/>
      <c r="CN342" s="91"/>
      <c r="CO342" s="91"/>
      <c r="CP342" s="91"/>
      <c r="CQ342" s="91"/>
      <c r="CR342" s="91"/>
      <c r="CS342" s="91"/>
      <c r="CT342" s="91"/>
      <c r="CU342" s="91"/>
      <c r="CV342" s="91"/>
      <c r="CW342" s="91"/>
      <c r="CX342" s="91"/>
      <c r="CY342" s="91"/>
      <c r="CZ342" s="91"/>
      <c r="DA342" s="91"/>
      <c r="DB342" s="91"/>
      <c r="DC342" s="91"/>
      <c r="DD342" s="91"/>
      <c r="DE342" s="91"/>
      <c r="DF342" s="91"/>
    </row>
    <row r="343" spans="1:110" ht="19.5" customHeight="1" thickTop="1">
      <c r="A343" s="40" t="s">
        <v>978</v>
      </c>
      <c r="B343" s="46"/>
      <c r="C343" s="46"/>
      <c r="D343" s="7" t="s">
        <v>68</v>
      </c>
      <c r="E343" s="7" t="s">
        <v>68</v>
      </c>
      <c r="F343" s="7" t="s">
        <v>68</v>
      </c>
      <c r="G343" s="7" t="s">
        <v>68</v>
      </c>
      <c r="H343" s="7" t="s">
        <v>68</v>
      </c>
      <c r="I343" s="7" t="s">
        <v>68</v>
      </c>
      <c r="J343" s="7" t="s">
        <v>68</v>
      </c>
      <c r="K343" s="7" t="s">
        <v>68</v>
      </c>
      <c r="L343" s="2">
        <v>1</v>
      </c>
      <c r="M343" s="2">
        <v>6</v>
      </c>
      <c r="N343" s="2">
        <v>6</v>
      </c>
      <c r="O343" s="2">
        <v>8</v>
      </c>
      <c r="P343" s="40">
        <v>9</v>
      </c>
      <c r="Q343" s="40">
        <v>5</v>
      </c>
      <c r="R343" s="40">
        <v>7</v>
      </c>
      <c r="S343" s="40">
        <v>9</v>
      </c>
      <c r="T343" s="40">
        <v>9</v>
      </c>
      <c r="U343" s="40">
        <v>12</v>
      </c>
      <c r="V343" s="40">
        <v>13</v>
      </c>
      <c r="W343" s="40">
        <v>11</v>
      </c>
      <c r="X343" s="88">
        <v>12</v>
      </c>
      <c r="Y343" s="88">
        <v>12</v>
      </c>
      <c r="Z343" s="88">
        <v>13</v>
      </c>
      <c r="AA343" s="88">
        <v>16</v>
      </c>
      <c r="AB343" s="88">
        <v>18</v>
      </c>
      <c r="AC343" s="88">
        <v>19</v>
      </c>
      <c r="AD343" s="88">
        <v>19</v>
      </c>
      <c r="AE343" s="88">
        <v>24</v>
      </c>
      <c r="AF343" s="88">
        <v>24</v>
      </c>
      <c r="AG343" s="88">
        <v>15</v>
      </c>
      <c r="AH343" s="88">
        <v>15</v>
      </c>
      <c r="AI343" s="88">
        <v>15</v>
      </c>
    </row>
    <row r="344" spans="1:110" s="39" customFormat="1" ht="18" customHeight="1">
      <c r="B344" s="46"/>
      <c r="C344" s="46"/>
      <c r="D344" s="205"/>
      <c r="E344" s="205"/>
      <c r="F344" s="205"/>
      <c r="G344" s="205"/>
      <c r="H344" s="205"/>
      <c r="I344" s="205"/>
      <c r="J344" s="205"/>
      <c r="K344" s="205"/>
      <c r="L344" s="205"/>
      <c r="M344" s="2"/>
      <c r="N344" s="2"/>
      <c r="O344" s="2"/>
      <c r="P344" s="40"/>
      <c r="Q344" s="40"/>
      <c r="R344" s="40"/>
      <c r="S344" s="40"/>
      <c r="T344" s="40"/>
      <c r="W344" s="40"/>
      <c r="X344" s="88"/>
      <c r="Y344" s="88"/>
      <c r="Z344" s="88"/>
      <c r="AA344" s="88"/>
      <c r="AB344" s="88"/>
      <c r="AC344" s="88"/>
      <c r="AD344" s="88"/>
      <c r="AE344" s="88"/>
      <c r="AF344" s="88"/>
      <c r="AG344" s="88"/>
      <c r="AH344" s="88"/>
      <c r="AI344" s="88"/>
      <c r="AJ344" s="88"/>
      <c r="AK344" s="88"/>
      <c r="AL344" s="88"/>
      <c r="AM344" s="88"/>
      <c r="AN344" s="88"/>
      <c r="AO344" s="88"/>
      <c r="AP344" s="88"/>
      <c r="AQ344" s="88"/>
      <c r="AR344" s="88"/>
      <c r="AS344" s="90"/>
      <c r="AT344" s="90"/>
      <c r="AU344" s="90"/>
      <c r="AV344" s="90"/>
      <c r="AW344" s="90"/>
      <c r="AX344" s="90"/>
      <c r="AY344" s="90"/>
      <c r="AZ344" s="90"/>
      <c r="BA344" s="90"/>
      <c r="BB344" s="90"/>
      <c r="BC344" s="90"/>
      <c r="BD344" s="90"/>
      <c r="BE344" s="90"/>
      <c r="BF344" s="90"/>
      <c r="BG344" s="90"/>
      <c r="BH344" s="90"/>
      <c r="BI344" s="90"/>
      <c r="BJ344" s="90"/>
      <c r="BK344" s="90"/>
      <c r="BL344" s="90"/>
      <c r="BM344" s="90"/>
      <c r="BN344" s="90"/>
      <c r="BO344" s="90"/>
      <c r="BP344" s="90"/>
      <c r="BQ344" s="90"/>
      <c r="BR344" s="90"/>
      <c r="BS344" s="90"/>
      <c r="BT344" s="90"/>
      <c r="BU344" s="90"/>
      <c r="BV344" s="90"/>
      <c r="BW344" s="90"/>
      <c r="BX344" s="90"/>
      <c r="BY344" s="90"/>
      <c r="BZ344" s="90"/>
      <c r="CA344" s="90"/>
      <c r="CB344" s="90"/>
      <c r="CC344" s="90"/>
      <c r="CD344" s="90"/>
      <c r="CE344" s="90"/>
      <c r="CF344" s="90"/>
      <c r="CG344" s="90"/>
      <c r="CH344" s="90"/>
      <c r="CI344" s="90"/>
      <c r="CJ344" s="90"/>
      <c r="CK344" s="90"/>
      <c r="CL344" s="90"/>
      <c r="CM344" s="90"/>
      <c r="CN344" s="90"/>
      <c r="CO344" s="90"/>
      <c r="CP344" s="90"/>
      <c r="CQ344" s="90"/>
      <c r="CR344" s="90"/>
      <c r="CS344" s="90"/>
      <c r="CT344" s="90"/>
      <c r="CU344" s="90"/>
      <c r="CV344" s="90"/>
      <c r="CW344" s="90"/>
      <c r="CX344" s="90"/>
      <c r="CY344" s="90"/>
      <c r="CZ344" s="90"/>
      <c r="DA344" s="90"/>
      <c r="DB344" s="90"/>
      <c r="DC344" s="90"/>
      <c r="DD344" s="90"/>
      <c r="DE344" s="90"/>
      <c r="DF344" s="90"/>
    </row>
    <row r="345" spans="1:110" s="39" customFormat="1" ht="18" customHeight="1">
      <c r="B345" s="46"/>
      <c r="C345" s="46"/>
      <c r="D345" s="205"/>
      <c r="E345" s="205"/>
      <c r="F345" s="205"/>
      <c r="G345" s="205"/>
      <c r="H345" s="205"/>
      <c r="I345" s="205"/>
      <c r="J345" s="205"/>
      <c r="K345" s="205"/>
      <c r="L345" s="205"/>
      <c r="M345" s="2"/>
      <c r="N345" s="2"/>
      <c r="O345" s="2"/>
      <c r="P345" s="40"/>
      <c r="Q345" s="40"/>
      <c r="R345" s="40"/>
      <c r="S345" s="40"/>
      <c r="T345" s="40"/>
      <c r="W345" s="40"/>
      <c r="X345" s="88"/>
      <c r="Y345" s="88"/>
      <c r="Z345" s="88"/>
      <c r="AA345" s="88"/>
      <c r="AB345" s="88"/>
      <c r="AC345" s="88"/>
      <c r="AD345" s="88"/>
      <c r="AE345" s="88"/>
      <c r="AF345" s="88"/>
      <c r="AG345" s="88"/>
      <c r="AH345" s="88"/>
      <c r="AI345" s="88"/>
      <c r="AJ345" s="88"/>
      <c r="AK345" s="88"/>
      <c r="AL345" s="88"/>
      <c r="AM345" s="88"/>
      <c r="AN345" s="88"/>
      <c r="AO345" s="88"/>
      <c r="AP345" s="88"/>
      <c r="AQ345" s="88"/>
      <c r="AR345" s="88"/>
      <c r="AS345" s="90"/>
      <c r="AT345" s="90"/>
      <c r="AU345" s="90"/>
      <c r="AV345" s="90"/>
      <c r="AW345" s="90"/>
      <c r="AX345" s="90"/>
      <c r="AY345" s="90"/>
      <c r="AZ345" s="90"/>
      <c r="BA345" s="90"/>
      <c r="BB345" s="90"/>
      <c r="BC345" s="90"/>
      <c r="BD345" s="90"/>
      <c r="BE345" s="90"/>
      <c r="BF345" s="90"/>
      <c r="BG345" s="90"/>
      <c r="BH345" s="90"/>
      <c r="BI345" s="90"/>
      <c r="BJ345" s="90"/>
      <c r="BK345" s="90"/>
      <c r="BL345" s="90"/>
      <c r="BM345" s="90"/>
      <c r="BN345" s="90"/>
      <c r="BO345" s="90"/>
      <c r="BP345" s="90"/>
      <c r="BQ345" s="90"/>
      <c r="BR345" s="90"/>
      <c r="BS345" s="90"/>
      <c r="BT345" s="90"/>
      <c r="BU345" s="90"/>
      <c r="BV345" s="90"/>
      <c r="BW345" s="90"/>
      <c r="BX345" s="90"/>
      <c r="BY345" s="90"/>
      <c r="BZ345" s="90"/>
      <c r="CA345" s="90"/>
      <c r="CB345" s="90"/>
      <c r="CC345" s="90"/>
      <c r="CD345" s="90"/>
      <c r="CE345" s="90"/>
      <c r="CF345" s="90"/>
      <c r="CG345" s="90"/>
      <c r="CH345" s="90"/>
      <c r="CI345" s="90"/>
      <c r="CJ345" s="90"/>
      <c r="CK345" s="90"/>
      <c r="CL345" s="90"/>
      <c r="CM345" s="90"/>
      <c r="CN345" s="90"/>
      <c r="CO345" s="90"/>
      <c r="CP345" s="90"/>
      <c r="CQ345" s="90"/>
      <c r="CR345" s="90"/>
      <c r="CS345" s="90"/>
      <c r="CT345" s="90"/>
      <c r="CU345" s="90"/>
      <c r="CV345" s="90"/>
      <c r="CW345" s="90"/>
      <c r="CX345" s="90"/>
      <c r="CY345" s="90"/>
      <c r="CZ345" s="90"/>
      <c r="DA345" s="90"/>
      <c r="DB345" s="90"/>
      <c r="DC345" s="90"/>
      <c r="DD345" s="90"/>
      <c r="DE345" s="90"/>
      <c r="DF345" s="90"/>
    </row>
    <row r="346" spans="1:110" s="44" customFormat="1" ht="18" customHeight="1">
      <c r="A346" s="39" t="s">
        <v>225</v>
      </c>
      <c r="B346" s="42"/>
      <c r="C346" s="42"/>
      <c r="D346" s="8"/>
      <c r="E346" s="8"/>
      <c r="F346" s="8"/>
      <c r="G346" s="8"/>
      <c r="H346" s="8"/>
      <c r="I346" s="8"/>
      <c r="J346" s="8"/>
      <c r="K346" s="8"/>
      <c r="L346" s="8"/>
      <c r="M346" s="207"/>
      <c r="N346" s="175"/>
      <c r="O346" s="175"/>
      <c r="U346" s="46"/>
      <c r="X346" s="91"/>
      <c r="Y346" s="91"/>
      <c r="Z346" s="91"/>
      <c r="AA346" s="91"/>
      <c r="AB346" s="91"/>
      <c r="AC346" s="91"/>
      <c r="AD346" s="91"/>
      <c r="AE346" s="91"/>
      <c r="AF346" s="91"/>
      <c r="AG346" s="91"/>
      <c r="AH346" s="91"/>
      <c r="AI346" s="91"/>
      <c r="AJ346" s="91"/>
      <c r="AK346" s="91"/>
      <c r="AL346" s="91"/>
      <c r="AM346" s="91"/>
      <c r="AN346" s="91"/>
      <c r="AO346" s="91"/>
      <c r="AP346" s="91"/>
      <c r="AQ346" s="91"/>
      <c r="AR346" s="91"/>
      <c r="AS346" s="91"/>
      <c r="AT346" s="91"/>
      <c r="AU346" s="91"/>
      <c r="AV346" s="91"/>
      <c r="AW346" s="91"/>
      <c r="AX346" s="91"/>
      <c r="AY346" s="91"/>
      <c r="AZ346" s="91"/>
      <c r="BA346" s="91"/>
      <c r="BB346" s="91"/>
      <c r="BC346" s="91"/>
      <c r="BD346" s="91"/>
      <c r="BE346" s="91"/>
      <c r="BF346" s="91"/>
      <c r="BG346" s="91"/>
      <c r="BH346" s="91"/>
      <c r="BI346" s="91"/>
      <c r="BJ346" s="91"/>
      <c r="BK346" s="91"/>
      <c r="BL346" s="91"/>
      <c r="BM346" s="91"/>
      <c r="BN346" s="91"/>
      <c r="BO346" s="91"/>
      <c r="BP346" s="91"/>
      <c r="BQ346" s="91"/>
      <c r="BR346" s="91"/>
      <c r="BS346" s="91"/>
      <c r="BT346" s="91"/>
      <c r="BU346" s="91"/>
      <c r="BV346" s="91"/>
      <c r="BW346" s="91"/>
      <c r="BX346" s="91"/>
      <c r="BY346" s="91"/>
      <c r="BZ346" s="91"/>
      <c r="CA346" s="91"/>
      <c r="CB346" s="91"/>
      <c r="CC346" s="91"/>
      <c r="CD346" s="91"/>
      <c r="CE346" s="91"/>
      <c r="CF346" s="91"/>
      <c r="CG346" s="91"/>
      <c r="CH346" s="91"/>
      <c r="CI346" s="91"/>
      <c r="CJ346" s="91"/>
      <c r="CK346" s="91"/>
      <c r="CL346" s="91"/>
      <c r="CM346" s="91"/>
      <c r="CN346" s="91"/>
      <c r="CO346" s="91"/>
      <c r="CP346" s="91"/>
      <c r="CQ346" s="91"/>
      <c r="CR346" s="91"/>
      <c r="CS346" s="91"/>
      <c r="CT346" s="91"/>
      <c r="CU346" s="91"/>
      <c r="CV346" s="91"/>
      <c r="CW346" s="91"/>
      <c r="CX346" s="91"/>
      <c r="CY346" s="91"/>
      <c r="CZ346" s="91"/>
      <c r="DA346" s="91"/>
      <c r="DB346" s="91"/>
      <c r="DC346" s="91"/>
      <c r="DD346" s="91"/>
      <c r="DE346" s="91"/>
      <c r="DF346" s="91"/>
    </row>
    <row r="347" spans="1:110" s="44" customFormat="1" ht="37.5" customHeight="1" thickBot="1">
      <c r="A347" s="3" t="s">
        <v>3</v>
      </c>
      <c r="B347" s="99"/>
      <c r="C347" s="100"/>
      <c r="D347" s="4" t="s">
        <v>377</v>
      </c>
      <c r="E347" s="4" t="s">
        <v>378</v>
      </c>
      <c r="F347" s="4" t="s">
        <v>379</v>
      </c>
      <c r="G347" s="4" t="s">
        <v>380</v>
      </c>
      <c r="H347" s="4" t="s">
        <v>381</v>
      </c>
      <c r="I347" s="4" t="s">
        <v>382</v>
      </c>
      <c r="J347" s="4" t="s">
        <v>383</v>
      </c>
      <c r="K347" s="4" t="s">
        <v>384</v>
      </c>
      <c r="L347" s="4" t="s">
        <v>385</v>
      </c>
      <c r="M347" s="4" t="s">
        <v>386</v>
      </c>
      <c r="N347" s="4" t="s">
        <v>387</v>
      </c>
      <c r="O347" s="4" t="s">
        <v>388</v>
      </c>
      <c r="P347" s="101" t="s">
        <v>389</v>
      </c>
      <c r="Q347" s="101" t="s">
        <v>390</v>
      </c>
      <c r="R347" s="101" t="s">
        <v>391</v>
      </c>
      <c r="S347" s="101" t="s">
        <v>392</v>
      </c>
      <c r="T347" s="101" t="s">
        <v>393</v>
      </c>
      <c r="U347" s="101" t="s">
        <v>394</v>
      </c>
      <c r="V347" s="101" t="s">
        <v>395</v>
      </c>
      <c r="W347" s="101" t="s">
        <v>396</v>
      </c>
      <c r="X347" s="324" t="s">
        <v>397</v>
      </c>
      <c r="Y347" s="324" t="s">
        <v>398</v>
      </c>
      <c r="Z347" s="324" t="s">
        <v>399</v>
      </c>
      <c r="AA347" s="324" t="s">
        <v>400</v>
      </c>
      <c r="AB347" s="324" t="s">
        <v>401</v>
      </c>
      <c r="AC347" s="324" t="s">
        <v>402</v>
      </c>
      <c r="AD347" s="324" t="s">
        <v>403</v>
      </c>
      <c r="AE347" s="324" t="s">
        <v>404</v>
      </c>
      <c r="AF347" s="324" t="s">
        <v>405</v>
      </c>
      <c r="AG347" s="324" t="s">
        <v>406</v>
      </c>
      <c r="AH347" s="324" t="s">
        <v>407</v>
      </c>
      <c r="AI347" s="324" t="s">
        <v>408</v>
      </c>
      <c r="AJ347" s="91"/>
      <c r="AK347" s="91"/>
      <c r="AL347" s="91"/>
      <c r="AM347" s="91"/>
      <c r="AN347" s="91"/>
      <c r="AO347" s="91"/>
      <c r="AP347" s="91"/>
      <c r="AQ347" s="91"/>
      <c r="AR347" s="91"/>
      <c r="AS347" s="91"/>
      <c r="AT347" s="91"/>
      <c r="AU347" s="91"/>
      <c r="AV347" s="91"/>
      <c r="AW347" s="91"/>
      <c r="AX347" s="91"/>
      <c r="AY347" s="91"/>
      <c r="AZ347" s="91"/>
      <c r="BA347" s="91"/>
      <c r="BB347" s="91"/>
      <c r="BC347" s="91"/>
      <c r="BD347" s="91"/>
      <c r="BE347" s="91"/>
      <c r="BF347" s="91"/>
      <c r="BG347" s="91"/>
      <c r="BH347" s="91"/>
      <c r="BI347" s="91"/>
      <c r="BJ347" s="91"/>
      <c r="BK347" s="91"/>
      <c r="BL347" s="91"/>
      <c r="BM347" s="91"/>
      <c r="BN347" s="91"/>
      <c r="BO347" s="91"/>
      <c r="BP347" s="91"/>
      <c r="BQ347" s="91"/>
      <c r="BR347" s="91"/>
      <c r="BS347" s="91"/>
      <c r="BT347" s="91"/>
      <c r="BU347" s="91"/>
      <c r="BV347" s="91"/>
      <c r="BW347" s="91"/>
      <c r="BX347" s="91"/>
      <c r="BY347" s="91"/>
      <c r="BZ347" s="91"/>
      <c r="CA347" s="91"/>
      <c r="CB347" s="91"/>
      <c r="CC347" s="91"/>
      <c r="CD347" s="91"/>
      <c r="CE347" s="91"/>
      <c r="CF347" s="91"/>
      <c r="CG347" s="91"/>
      <c r="CH347" s="91"/>
      <c r="CI347" s="91"/>
      <c r="CJ347" s="91"/>
      <c r="CK347" s="91"/>
      <c r="CL347" s="91"/>
      <c r="CM347" s="91"/>
      <c r="CN347" s="91"/>
      <c r="CO347" s="91"/>
      <c r="CP347" s="91"/>
      <c r="CQ347" s="91"/>
      <c r="CR347" s="91"/>
      <c r="CS347" s="91"/>
      <c r="CT347" s="91"/>
      <c r="CU347" s="91"/>
      <c r="CV347" s="91"/>
      <c r="CW347" s="91"/>
      <c r="CX347" s="91"/>
      <c r="CY347" s="91"/>
      <c r="CZ347" s="91"/>
      <c r="DA347" s="91"/>
      <c r="DB347" s="91"/>
      <c r="DC347" s="91"/>
      <c r="DD347" s="91"/>
      <c r="DE347" s="91"/>
      <c r="DF347" s="91"/>
    </row>
    <row r="348" spans="1:110" s="46" customFormat="1" ht="18" customHeight="1">
      <c r="A348" s="40" t="s">
        <v>1077</v>
      </c>
      <c r="B348" s="40"/>
      <c r="C348" s="40"/>
      <c r="D348" s="7">
        <v>0</v>
      </c>
      <c r="E348" s="7">
        <v>4</v>
      </c>
      <c r="F348" s="2">
        <v>0</v>
      </c>
      <c r="G348" s="2">
        <v>1</v>
      </c>
      <c r="H348" s="201">
        <v>0</v>
      </c>
      <c r="I348" s="175">
        <v>0</v>
      </c>
      <c r="J348" s="175">
        <v>0</v>
      </c>
      <c r="K348" s="175">
        <v>52</v>
      </c>
      <c r="L348" s="2">
        <v>0</v>
      </c>
      <c r="M348" s="201" t="s">
        <v>68</v>
      </c>
      <c r="N348" s="201">
        <v>0</v>
      </c>
      <c r="O348" s="201">
        <v>0</v>
      </c>
      <c r="P348" s="103">
        <v>31</v>
      </c>
      <c r="Q348" s="103">
        <v>25</v>
      </c>
      <c r="R348" s="103">
        <v>0</v>
      </c>
      <c r="S348" s="103">
        <v>1</v>
      </c>
      <c r="T348" s="103">
        <v>20</v>
      </c>
      <c r="U348" s="7" t="s">
        <v>68</v>
      </c>
      <c r="V348" s="7">
        <v>5</v>
      </c>
      <c r="W348" s="44">
        <v>0</v>
      </c>
      <c r="X348" s="91">
        <v>16</v>
      </c>
      <c r="Y348" s="91">
        <v>1</v>
      </c>
      <c r="Z348" s="240" t="s">
        <v>68</v>
      </c>
      <c r="AA348" s="240" t="s">
        <v>68</v>
      </c>
      <c r="AB348" s="240">
        <v>0</v>
      </c>
      <c r="AC348" s="240">
        <v>0</v>
      </c>
      <c r="AD348" s="240" t="s">
        <v>68</v>
      </c>
      <c r="AE348" s="240" t="s">
        <v>68</v>
      </c>
      <c r="AF348" s="240">
        <v>1</v>
      </c>
      <c r="AG348" s="240">
        <v>0</v>
      </c>
      <c r="AH348" s="240">
        <v>0</v>
      </c>
      <c r="AI348" s="240">
        <v>1</v>
      </c>
      <c r="AJ348" s="91"/>
      <c r="AK348" s="91"/>
      <c r="AL348" s="91"/>
      <c r="AM348" s="91"/>
      <c r="AN348" s="91"/>
      <c r="AO348" s="91"/>
      <c r="AP348" s="91"/>
      <c r="AQ348" s="91"/>
      <c r="AR348" s="91"/>
      <c r="AS348" s="96"/>
      <c r="AT348" s="96"/>
      <c r="AU348" s="96"/>
      <c r="AV348" s="96"/>
      <c r="AW348" s="96"/>
      <c r="AX348" s="96"/>
      <c r="AY348" s="96"/>
      <c r="AZ348" s="96"/>
      <c r="BA348" s="96"/>
      <c r="BB348" s="96"/>
      <c r="BC348" s="96"/>
      <c r="BD348" s="96"/>
      <c r="BE348" s="96"/>
      <c r="BF348" s="96"/>
      <c r="BG348" s="96"/>
      <c r="BH348" s="96"/>
      <c r="BI348" s="96"/>
      <c r="BJ348" s="96"/>
      <c r="BK348" s="96"/>
      <c r="BL348" s="96"/>
      <c r="BM348" s="96"/>
      <c r="BN348" s="96"/>
      <c r="BO348" s="96"/>
      <c r="BP348" s="96"/>
      <c r="BQ348" s="96"/>
      <c r="BR348" s="96"/>
      <c r="BS348" s="96"/>
      <c r="BT348" s="96"/>
      <c r="BU348" s="96"/>
      <c r="BV348" s="96"/>
      <c r="BW348" s="96"/>
      <c r="BX348" s="96"/>
      <c r="BY348" s="96"/>
      <c r="BZ348" s="96"/>
      <c r="CA348" s="96"/>
      <c r="CB348" s="96"/>
      <c r="CC348" s="96"/>
      <c r="CD348" s="96"/>
      <c r="CE348" s="96"/>
      <c r="CF348" s="96"/>
      <c r="CG348" s="96"/>
      <c r="CH348" s="96"/>
      <c r="CI348" s="96"/>
      <c r="CJ348" s="96"/>
      <c r="CK348" s="96"/>
      <c r="CL348" s="96"/>
      <c r="CM348" s="96"/>
      <c r="CN348" s="96"/>
      <c r="CO348" s="96"/>
      <c r="CP348" s="96"/>
      <c r="CQ348" s="96"/>
      <c r="CR348" s="96"/>
      <c r="CS348" s="96"/>
      <c r="CT348" s="96"/>
      <c r="CU348" s="96"/>
      <c r="CV348" s="96"/>
      <c r="CW348" s="96"/>
      <c r="CX348" s="96"/>
      <c r="CY348" s="96"/>
      <c r="CZ348" s="96"/>
      <c r="DA348" s="96"/>
      <c r="DB348" s="96"/>
      <c r="DC348" s="96"/>
      <c r="DD348" s="96"/>
      <c r="DE348" s="96"/>
      <c r="DF348" s="96"/>
    </row>
    <row r="349" spans="1:110" s="46" customFormat="1" ht="18" customHeight="1">
      <c r="A349" s="40" t="s">
        <v>1078</v>
      </c>
      <c r="B349" s="40"/>
      <c r="C349" s="40"/>
      <c r="D349" s="7">
        <v>43</v>
      </c>
      <c r="E349" s="7">
        <v>539</v>
      </c>
      <c r="F349" s="2">
        <v>4</v>
      </c>
      <c r="G349" s="2">
        <v>3</v>
      </c>
      <c r="H349" s="2">
        <v>15</v>
      </c>
      <c r="I349" s="175">
        <v>0</v>
      </c>
      <c r="J349" s="175">
        <v>2</v>
      </c>
      <c r="K349" s="175">
        <v>1</v>
      </c>
      <c r="L349" s="2">
        <v>21</v>
      </c>
      <c r="M349" s="175">
        <v>1</v>
      </c>
      <c r="N349" s="175">
        <v>1</v>
      </c>
      <c r="O349" s="175">
        <v>-8.6401552739076237E-2</v>
      </c>
      <c r="P349" s="103" t="s">
        <v>68</v>
      </c>
      <c r="Q349" s="103">
        <v>0</v>
      </c>
      <c r="R349" s="103">
        <v>0</v>
      </c>
      <c r="S349" s="208">
        <v>1</v>
      </c>
      <c r="T349" s="237" t="s">
        <v>68</v>
      </c>
      <c r="U349" s="7">
        <v>0</v>
      </c>
      <c r="V349" s="7">
        <v>1</v>
      </c>
      <c r="W349" s="44">
        <v>0</v>
      </c>
      <c r="X349" s="91">
        <v>22</v>
      </c>
      <c r="Y349" s="240" t="s">
        <v>68</v>
      </c>
      <c r="Z349" s="240" t="s">
        <v>68</v>
      </c>
      <c r="AA349" s="240">
        <v>10</v>
      </c>
      <c r="AB349" s="240">
        <v>0</v>
      </c>
      <c r="AC349" s="240">
        <v>0</v>
      </c>
      <c r="AD349" s="240" t="s">
        <v>68</v>
      </c>
      <c r="AE349" s="240">
        <v>10</v>
      </c>
      <c r="AF349" s="240" t="s">
        <v>68</v>
      </c>
      <c r="AG349" s="240">
        <v>0</v>
      </c>
      <c r="AH349" s="240">
        <v>0</v>
      </c>
      <c r="AI349" s="240">
        <v>0</v>
      </c>
      <c r="AJ349" s="91"/>
      <c r="AK349" s="91"/>
      <c r="AL349" s="91"/>
      <c r="AM349" s="91"/>
      <c r="AN349" s="91"/>
      <c r="AO349" s="91"/>
      <c r="AP349" s="91"/>
      <c r="AQ349" s="91"/>
      <c r="AR349" s="91"/>
      <c r="AS349" s="96"/>
      <c r="AT349" s="96"/>
      <c r="AU349" s="96"/>
      <c r="AV349" s="96"/>
      <c r="AW349" s="96"/>
      <c r="AX349" s="96"/>
      <c r="AY349" s="96"/>
      <c r="AZ349" s="96"/>
      <c r="BA349" s="96"/>
      <c r="BB349" s="96"/>
      <c r="BC349" s="96"/>
      <c r="BD349" s="96"/>
      <c r="BE349" s="96"/>
      <c r="BF349" s="96"/>
      <c r="BG349" s="96"/>
      <c r="BH349" s="96"/>
      <c r="BI349" s="96"/>
      <c r="BJ349" s="96"/>
      <c r="BK349" s="96"/>
      <c r="BL349" s="96"/>
      <c r="BM349" s="96"/>
      <c r="BN349" s="96"/>
      <c r="BO349" s="96"/>
      <c r="BP349" s="96"/>
      <c r="BQ349" s="96"/>
      <c r="BR349" s="96"/>
      <c r="BS349" s="96"/>
      <c r="BT349" s="96"/>
      <c r="BU349" s="96"/>
      <c r="BV349" s="96"/>
      <c r="BW349" s="96"/>
      <c r="BX349" s="96"/>
      <c r="BY349" s="96"/>
      <c r="BZ349" s="96"/>
      <c r="CA349" s="96"/>
      <c r="CB349" s="96"/>
      <c r="CC349" s="96"/>
      <c r="CD349" s="96"/>
      <c r="CE349" s="96"/>
      <c r="CF349" s="96"/>
      <c r="CG349" s="96"/>
      <c r="CH349" s="96"/>
      <c r="CI349" s="96"/>
      <c r="CJ349" s="96"/>
      <c r="CK349" s="96"/>
      <c r="CL349" s="96"/>
      <c r="CM349" s="96"/>
      <c r="CN349" s="96"/>
      <c r="CO349" s="96"/>
      <c r="CP349" s="96"/>
      <c r="CQ349" s="96"/>
      <c r="CR349" s="96"/>
      <c r="CS349" s="96"/>
      <c r="CT349" s="96"/>
      <c r="CU349" s="96"/>
      <c r="CV349" s="96"/>
      <c r="CW349" s="96"/>
      <c r="CX349" s="96"/>
      <c r="CY349" s="96"/>
      <c r="CZ349" s="96"/>
      <c r="DA349" s="96"/>
      <c r="DB349" s="96"/>
      <c r="DC349" s="96"/>
      <c r="DD349" s="96"/>
      <c r="DE349" s="96"/>
      <c r="DF349" s="96"/>
    </row>
    <row r="350" spans="1:110" ht="20.25" customHeight="1">
      <c r="A350" s="40" t="s">
        <v>221</v>
      </c>
      <c r="D350" s="182" t="s">
        <v>68</v>
      </c>
      <c r="E350" s="182" t="s">
        <v>68</v>
      </c>
      <c r="F350" s="182" t="s">
        <v>68</v>
      </c>
      <c r="G350" s="129">
        <v>140</v>
      </c>
      <c r="H350" s="201" t="s">
        <v>68</v>
      </c>
      <c r="I350" s="201" t="s">
        <v>68</v>
      </c>
      <c r="J350" s="201">
        <v>245</v>
      </c>
      <c r="K350" s="153" t="s">
        <v>68</v>
      </c>
      <c r="L350" s="2">
        <v>1031</v>
      </c>
      <c r="M350" s="2">
        <v>-2</v>
      </c>
      <c r="N350" s="2">
        <v>441</v>
      </c>
      <c r="O350" s="2">
        <v>22</v>
      </c>
      <c r="P350" s="103">
        <v>0</v>
      </c>
      <c r="Q350" s="103">
        <v>3</v>
      </c>
      <c r="R350" s="103">
        <v>0</v>
      </c>
      <c r="S350" s="103">
        <v>0</v>
      </c>
      <c r="T350" s="103" t="s">
        <v>68</v>
      </c>
      <c r="U350" s="7" t="s">
        <v>68</v>
      </c>
      <c r="V350" s="7" t="s">
        <v>68</v>
      </c>
      <c r="W350" s="7" t="s">
        <v>68</v>
      </c>
      <c r="X350" s="88">
        <v>0</v>
      </c>
      <c r="Y350" s="88">
        <v>0</v>
      </c>
      <c r="Z350" s="88">
        <v>24</v>
      </c>
      <c r="AA350" s="253" t="s">
        <v>68</v>
      </c>
      <c r="AB350" s="253">
        <v>0</v>
      </c>
      <c r="AC350" s="240">
        <v>0</v>
      </c>
      <c r="AD350" s="240">
        <v>0</v>
      </c>
      <c r="AE350" s="240" t="s">
        <v>68</v>
      </c>
      <c r="AF350" s="240" t="s">
        <v>68</v>
      </c>
      <c r="AG350" s="240" t="s">
        <v>68</v>
      </c>
      <c r="AH350" s="240">
        <v>0</v>
      </c>
      <c r="AI350" s="240">
        <v>0</v>
      </c>
    </row>
    <row r="351" spans="1:110" ht="20.25" customHeight="1">
      <c r="A351" s="40" t="s">
        <v>1071</v>
      </c>
      <c r="D351" s="7">
        <v>0</v>
      </c>
      <c r="E351" s="7">
        <v>130</v>
      </c>
      <c r="F351" s="2">
        <v>0</v>
      </c>
      <c r="G351" s="2">
        <v>0</v>
      </c>
      <c r="H351" s="201" t="s">
        <v>68</v>
      </c>
      <c r="I351" s="201" t="s">
        <v>68</v>
      </c>
      <c r="J351" s="201" t="s">
        <v>68</v>
      </c>
      <c r="K351" s="175">
        <v>1</v>
      </c>
      <c r="L351" s="7" t="s">
        <v>68</v>
      </c>
      <c r="M351" s="7" t="s">
        <v>68</v>
      </c>
      <c r="N351" s="7" t="s">
        <v>68</v>
      </c>
      <c r="O351" s="7" t="s">
        <v>68</v>
      </c>
      <c r="P351" s="103" t="s">
        <v>68</v>
      </c>
      <c r="Q351" s="103">
        <v>0</v>
      </c>
      <c r="R351" s="103">
        <v>3</v>
      </c>
      <c r="S351" s="208">
        <v>2</v>
      </c>
      <c r="T351" s="237" t="s">
        <v>68</v>
      </c>
      <c r="U351" s="7" t="s">
        <v>68</v>
      </c>
      <c r="V351" s="7" t="s">
        <v>68</v>
      </c>
      <c r="W351" s="40">
        <v>0</v>
      </c>
      <c r="X351" s="253" t="s">
        <v>68</v>
      </c>
      <c r="Y351" s="253" t="s">
        <v>68</v>
      </c>
      <c r="Z351" s="253" t="s">
        <v>68</v>
      </c>
      <c r="AA351" s="253" t="s">
        <v>68</v>
      </c>
      <c r="AB351" s="253" t="s">
        <v>68</v>
      </c>
      <c r="AC351" s="240" t="s">
        <v>68</v>
      </c>
      <c r="AD351" s="240" t="s">
        <v>68</v>
      </c>
      <c r="AE351" s="240" t="s">
        <v>68</v>
      </c>
      <c r="AF351" s="240" t="s">
        <v>68</v>
      </c>
      <c r="AG351" s="240" t="s">
        <v>68</v>
      </c>
      <c r="AH351" s="240">
        <v>0</v>
      </c>
      <c r="AI351" s="240">
        <v>0</v>
      </c>
    </row>
    <row r="352" spans="1:110" ht="20.25" customHeight="1">
      <c r="A352" s="40" t="s">
        <v>1079</v>
      </c>
      <c r="D352" s="7">
        <v>0</v>
      </c>
      <c r="E352" s="7">
        <v>6</v>
      </c>
      <c r="F352" s="2">
        <v>0</v>
      </c>
      <c r="G352" s="2">
        <v>0</v>
      </c>
      <c r="H352" s="201" t="s">
        <v>68</v>
      </c>
      <c r="I352" s="201" t="s">
        <v>68</v>
      </c>
      <c r="J352" s="201" t="s">
        <v>68</v>
      </c>
      <c r="K352" s="175">
        <v>0</v>
      </c>
      <c r="L352" s="2">
        <v>0</v>
      </c>
      <c r="M352" s="2">
        <v>0</v>
      </c>
      <c r="N352" s="2">
        <v>0</v>
      </c>
      <c r="O352" s="2">
        <v>0.1439</v>
      </c>
      <c r="P352" s="103" t="s">
        <v>68</v>
      </c>
      <c r="Q352" s="103" t="s">
        <v>68</v>
      </c>
      <c r="R352" s="103" t="s">
        <v>68</v>
      </c>
      <c r="S352" s="103" t="s">
        <v>68</v>
      </c>
      <c r="T352" s="103" t="s">
        <v>68</v>
      </c>
      <c r="U352" s="7" t="s">
        <v>68</v>
      </c>
      <c r="V352" s="7" t="s">
        <v>68</v>
      </c>
      <c r="W352" s="7" t="s">
        <v>68</v>
      </c>
      <c r="X352" s="323" t="s">
        <v>68</v>
      </c>
      <c r="Y352" s="323" t="s">
        <v>68</v>
      </c>
      <c r="Z352" s="323" t="s">
        <v>68</v>
      </c>
      <c r="AA352" s="323" t="s">
        <v>68</v>
      </c>
      <c r="AB352" s="323" t="s">
        <v>68</v>
      </c>
      <c r="AC352" s="240" t="s">
        <v>68</v>
      </c>
      <c r="AD352" s="240" t="s">
        <v>68</v>
      </c>
      <c r="AE352" s="240" t="s">
        <v>68</v>
      </c>
      <c r="AF352" s="240" t="s">
        <v>68</v>
      </c>
      <c r="AG352" s="240" t="s">
        <v>68</v>
      </c>
      <c r="AH352" s="240" t="s">
        <v>68</v>
      </c>
      <c r="AI352" s="240" t="s">
        <v>68</v>
      </c>
    </row>
    <row r="353" spans="1:110" ht="19.149999999999999" customHeight="1">
      <c r="A353" s="107" t="s">
        <v>77</v>
      </c>
      <c r="B353" s="107"/>
      <c r="C353" s="107"/>
      <c r="D353" s="19">
        <v>0</v>
      </c>
      <c r="E353" s="19">
        <v>39</v>
      </c>
      <c r="F353" s="10">
        <v>1</v>
      </c>
      <c r="G353" s="10">
        <v>0</v>
      </c>
      <c r="H353" s="201">
        <v>0</v>
      </c>
      <c r="I353" s="176">
        <v>2</v>
      </c>
      <c r="J353" s="176">
        <v>0</v>
      </c>
      <c r="K353" s="176">
        <v>-1</v>
      </c>
      <c r="L353" s="10">
        <v>0</v>
      </c>
      <c r="M353" s="2">
        <v>0</v>
      </c>
      <c r="N353" s="2">
        <v>1</v>
      </c>
      <c r="O353" s="2">
        <v>0</v>
      </c>
      <c r="P353" s="111" t="s">
        <v>68</v>
      </c>
      <c r="Q353" s="111">
        <v>1</v>
      </c>
      <c r="R353" s="111">
        <v>0</v>
      </c>
      <c r="S353" s="209">
        <v>0</v>
      </c>
      <c r="T353" s="238" t="s">
        <v>68</v>
      </c>
      <c r="U353" s="7">
        <v>0</v>
      </c>
      <c r="V353" s="7">
        <v>1</v>
      </c>
      <c r="W353" s="107">
        <v>0</v>
      </c>
      <c r="X353" s="88">
        <v>0</v>
      </c>
      <c r="Y353" s="88">
        <v>0</v>
      </c>
      <c r="Z353" s="240" t="s">
        <v>68</v>
      </c>
      <c r="AA353" s="240">
        <v>1</v>
      </c>
      <c r="AB353" s="240">
        <v>0</v>
      </c>
      <c r="AC353" s="240">
        <v>5</v>
      </c>
      <c r="AD353" s="240">
        <v>0</v>
      </c>
      <c r="AE353" s="240">
        <v>1</v>
      </c>
      <c r="AF353" s="240" t="s">
        <v>68</v>
      </c>
      <c r="AG353" s="240">
        <v>11</v>
      </c>
      <c r="AH353" s="240">
        <v>1</v>
      </c>
      <c r="AI353" s="240">
        <v>1</v>
      </c>
    </row>
    <row r="354" spans="1:110" s="44" customFormat="1" ht="25.5" customHeight="1" thickBot="1">
      <c r="A354" s="116" t="s">
        <v>223</v>
      </c>
      <c r="B354" s="116"/>
      <c r="C354" s="116"/>
      <c r="D354" s="21">
        <f t="shared" ref="D354:W354" si="57">SUM(D348:D353)</f>
        <v>43</v>
      </c>
      <c r="E354" s="21">
        <f t="shared" si="57"/>
        <v>718</v>
      </c>
      <c r="F354" s="21">
        <f t="shared" si="57"/>
        <v>5</v>
      </c>
      <c r="G354" s="21">
        <f t="shared" si="57"/>
        <v>144</v>
      </c>
      <c r="H354" s="21">
        <f t="shared" si="57"/>
        <v>15</v>
      </c>
      <c r="I354" s="21">
        <f t="shared" si="57"/>
        <v>2</v>
      </c>
      <c r="J354" s="21">
        <f t="shared" si="57"/>
        <v>247</v>
      </c>
      <c r="K354" s="21">
        <f t="shared" si="57"/>
        <v>53</v>
      </c>
      <c r="L354" s="21">
        <f t="shared" si="57"/>
        <v>1052</v>
      </c>
      <c r="M354" s="21">
        <f t="shared" si="57"/>
        <v>-1</v>
      </c>
      <c r="N354" s="21">
        <f t="shared" si="57"/>
        <v>443</v>
      </c>
      <c r="O354" s="21">
        <f t="shared" si="57"/>
        <v>22.057498447260922</v>
      </c>
      <c r="P354" s="203">
        <f t="shared" si="57"/>
        <v>31</v>
      </c>
      <c r="Q354" s="203">
        <f t="shared" si="57"/>
        <v>29</v>
      </c>
      <c r="R354" s="203">
        <f t="shared" si="57"/>
        <v>3</v>
      </c>
      <c r="S354" s="203">
        <f t="shared" si="57"/>
        <v>4</v>
      </c>
      <c r="T354" s="203">
        <f t="shared" si="57"/>
        <v>20</v>
      </c>
      <c r="U354" s="203">
        <f t="shared" si="57"/>
        <v>0</v>
      </c>
      <c r="V354" s="203">
        <f t="shared" si="57"/>
        <v>7</v>
      </c>
      <c r="W354" s="203">
        <f t="shared" si="57"/>
        <v>0</v>
      </c>
      <c r="X354" s="338">
        <f t="shared" ref="X354:AH354" si="58">SUM(X348:X353)</f>
        <v>38</v>
      </c>
      <c r="Y354" s="338">
        <f t="shared" si="58"/>
        <v>1</v>
      </c>
      <c r="Z354" s="338">
        <f t="shared" si="58"/>
        <v>24</v>
      </c>
      <c r="AA354" s="338">
        <f t="shared" si="58"/>
        <v>11</v>
      </c>
      <c r="AB354" s="338">
        <f t="shared" si="58"/>
        <v>0</v>
      </c>
      <c r="AC354" s="338">
        <f t="shared" si="58"/>
        <v>5</v>
      </c>
      <c r="AD354" s="338">
        <f t="shared" si="58"/>
        <v>0</v>
      </c>
      <c r="AE354" s="338">
        <f t="shared" si="58"/>
        <v>11</v>
      </c>
      <c r="AF354" s="338">
        <f t="shared" si="58"/>
        <v>1</v>
      </c>
      <c r="AG354" s="338">
        <f t="shared" si="58"/>
        <v>11</v>
      </c>
      <c r="AH354" s="338">
        <f t="shared" si="58"/>
        <v>1</v>
      </c>
      <c r="AI354" s="338">
        <f>SUM(AI348:AI353)</f>
        <v>2</v>
      </c>
      <c r="AJ354" s="91"/>
      <c r="AK354" s="91"/>
      <c r="AL354" s="91"/>
      <c r="AM354" s="91"/>
      <c r="AN354" s="91"/>
      <c r="AO354" s="91"/>
      <c r="AP354" s="91"/>
      <c r="AQ354" s="91"/>
      <c r="AR354" s="91"/>
      <c r="AS354" s="91"/>
      <c r="AT354" s="91"/>
      <c r="AU354" s="91"/>
      <c r="AV354" s="91"/>
      <c r="AW354" s="91"/>
      <c r="AX354" s="91"/>
      <c r="AY354" s="91"/>
      <c r="AZ354" s="91"/>
      <c r="BA354" s="91"/>
      <c r="BB354" s="91"/>
      <c r="BC354" s="91"/>
      <c r="BD354" s="91"/>
      <c r="BE354" s="91"/>
      <c r="BF354" s="91"/>
      <c r="BG354" s="91"/>
      <c r="BH354" s="91"/>
      <c r="BI354" s="91"/>
      <c r="BJ354" s="91"/>
      <c r="BK354" s="91"/>
      <c r="BL354" s="91"/>
      <c r="BM354" s="91"/>
      <c r="BN354" s="91"/>
      <c r="BO354" s="91"/>
      <c r="BP354" s="91"/>
      <c r="BQ354" s="91"/>
      <c r="BR354" s="91"/>
      <c r="BS354" s="91"/>
      <c r="BT354" s="91"/>
      <c r="BU354" s="91"/>
      <c r="BV354" s="91"/>
      <c r="BW354" s="91"/>
      <c r="BX354" s="91"/>
      <c r="BY354" s="91"/>
      <c r="BZ354" s="91"/>
      <c r="CA354" s="91"/>
      <c r="CB354" s="91"/>
      <c r="CC354" s="91"/>
      <c r="CD354" s="91"/>
      <c r="CE354" s="91"/>
      <c r="CF354" s="91"/>
      <c r="CG354" s="91"/>
      <c r="CH354" s="91"/>
      <c r="CI354" s="91"/>
      <c r="CJ354" s="91"/>
      <c r="CK354" s="91"/>
      <c r="CL354" s="91"/>
      <c r="CM354" s="91"/>
      <c r="CN354" s="91"/>
      <c r="CO354" s="91"/>
      <c r="CP354" s="91"/>
      <c r="CQ354" s="91"/>
      <c r="CR354" s="91"/>
      <c r="CS354" s="91"/>
      <c r="CT354" s="91"/>
      <c r="CU354" s="91"/>
      <c r="CV354" s="91"/>
      <c r="CW354" s="91"/>
      <c r="CX354" s="91"/>
      <c r="CY354" s="91"/>
      <c r="CZ354" s="91"/>
      <c r="DA354" s="91"/>
      <c r="DB354" s="91"/>
      <c r="DC354" s="91"/>
      <c r="DD354" s="91"/>
      <c r="DE354" s="91"/>
      <c r="DF354" s="91"/>
    </row>
    <row r="355" spans="1:110" ht="19.5" customHeight="1" thickTop="1">
      <c r="A355" s="210"/>
      <c r="B355" s="46"/>
      <c r="C355" s="46"/>
      <c r="D355" s="205"/>
      <c r="E355" s="205"/>
      <c r="F355" s="205"/>
      <c r="G355" s="205"/>
      <c r="H355" s="205"/>
      <c r="I355" s="205"/>
      <c r="J355" s="205"/>
      <c r="K355" s="205"/>
      <c r="L355" s="205"/>
      <c r="M355" s="2"/>
      <c r="N355" s="2"/>
      <c r="O355" s="2"/>
      <c r="Y355" s="88"/>
    </row>
    <row r="356" spans="1:110" ht="19.5" customHeight="1">
      <c r="A356" s="210"/>
      <c r="B356" s="46"/>
      <c r="C356" s="46"/>
      <c r="D356" s="205"/>
      <c r="E356" s="205"/>
      <c r="F356" s="205"/>
      <c r="G356" s="205"/>
      <c r="H356" s="205"/>
      <c r="I356" s="205"/>
      <c r="J356" s="205"/>
      <c r="K356" s="205"/>
      <c r="L356" s="205"/>
      <c r="M356" s="2"/>
      <c r="N356" s="2"/>
      <c r="O356" s="2"/>
      <c r="Y356" s="88"/>
    </row>
    <row r="357" spans="1:110" ht="19.5" customHeight="1">
      <c r="A357" s="39" t="s">
        <v>1094</v>
      </c>
      <c r="B357" s="46"/>
      <c r="C357" s="46"/>
      <c r="D357" s="205"/>
      <c r="E357" s="205"/>
      <c r="F357" s="205"/>
      <c r="G357" s="205"/>
      <c r="H357" s="205"/>
      <c r="I357" s="205"/>
      <c r="J357" s="205"/>
      <c r="K357" s="205"/>
      <c r="L357" s="205"/>
      <c r="M357" s="2"/>
      <c r="N357" s="2"/>
      <c r="O357" s="2"/>
      <c r="Y357" s="88"/>
    </row>
    <row r="358" spans="1:110" ht="19.5" customHeight="1" thickBot="1">
      <c r="A358" s="3" t="s">
        <v>3</v>
      </c>
      <c r="B358" s="99"/>
      <c r="C358" s="100"/>
      <c r="D358" s="4" t="s">
        <v>377</v>
      </c>
      <c r="E358" s="4" t="s">
        <v>378</v>
      </c>
      <c r="F358" s="4" t="s">
        <v>379</v>
      </c>
      <c r="G358" s="4" t="s">
        <v>380</v>
      </c>
      <c r="H358" s="4" t="s">
        <v>381</v>
      </c>
      <c r="I358" s="4" t="s">
        <v>382</v>
      </c>
      <c r="J358" s="4" t="s">
        <v>383</v>
      </c>
      <c r="K358" s="4" t="s">
        <v>384</v>
      </c>
      <c r="L358" s="4" t="s">
        <v>385</v>
      </c>
      <c r="M358" s="4" t="s">
        <v>386</v>
      </c>
      <c r="N358" s="4" t="s">
        <v>387</v>
      </c>
      <c r="O358" s="4" t="s">
        <v>388</v>
      </c>
      <c r="P358" s="101" t="s">
        <v>389</v>
      </c>
      <c r="Q358" s="101" t="s">
        <v>390</v>
      </c>
      <c r="R358" s="101" t="s">
        <v>391</v>
      </c>
      <c r="S358" s="101" t="s">
        <v>392</v>
      </c>
      <c r="T358" s="101" t="s">
        <v>393</v>
      </c>
      <c r="U358" s="101" t="s">
        <v>394</v>
      </c>
      <c r="V358" s="101" t="s">
        <v>395</v>
      </c>
      <c r="W358" s="101" t="s">
        <v>396</v>
      </c>
      <c r="X358" s="324" t="s">
        <v>397</v>
      </c>
      <c r="Y358" s="324" t="s">
        <v>398</v>
      </c>
      <c r="Z358" s="324" t="s">
        <v>399</v>
      </c>
      <c r="AA358" s="324" t="s">
        <v>400</v>
      </c>
      <c r="AB358" s="324" t="s">
        <v>401</v>
      </c>
      <c r="AC358" s="324" t="s">
        <v>402</v>
      </c>
      <c r="AD358" s="324" t="s">
        <v>403</v>
      </c>
      <c r="AE358" s="324" t="s">
        <v>404</v>
      </c>
      <c r="AF358" s="324" t="s">
        <v>405</v>
      </c>
      <c r="AG358" s="324" t="s">
        <v>406</v>
      </c>
      <c r="AH358" s="324" t="s">
        <v>407</v>
      </c>
      <c r="AI358" s="324" t="s">
        <v>408</v>
      </c>
    </row>
    <row r="359" spans="1:110" ht="19.5" customHeight="1">
      <c r="A359" s="40" t="s">
        <v>1077</v>
      </c>
      <c r="B359" s="46"/>
      <c r="C359" s="46"/>
      <c r="D359" s="205"/>
      <c r="E359" s="205"/>
      <c r="F359" s="205"/>
      <c r="G359" s="205"/>
      <c r="H359" s="205"/>
      <c r="I359" s="205"/>
      <c r="J359" s="205"/>
      <c r="K359" s="205"/>
      <c r="L359" s="205"/>
      <c r="M359" s="2"/>
      <c r="N359" s="2"/>
      <c r="O359" s="2"/>
      <c r="P359" s="40">
        <v>11</v>
      </c>
      <c r="Q359" s="40">
        <v>1</v>
      </c>
      <c r="R359" s="40">
        <v>-2</v>
      </c>
      <c r="S359" s="40">
        <v>0</v>
      </c>
      <c r="T359" s="103" t="s">
        <v>68</v>
      </c>
      <c r="U359" s="103" t="s">
        <v>68</v>
      </c>
      <c r="V359" s="40">
        <v>0</v>
      </c>
      <c r="W359" s="40">
        <v>0</v>
      </c>
      <c r="X359" s="88">
        <v>0</v>
      </c>
      <c r="Y359" s="253">
        <v>3</v>
      </c>
      <c r="Z359" s="253">
        <v>0</v>
      </c>
      <c r="AA359" s="253">
        <v>0</v>
      </c>
      <c r="AB359" s="88">
        <v>63</v>
      </c>
      <c r="AC359" s="240">
        <v>0</v>
      </c>
      <c r="AD359" s="240">
        <v>0</v>
      </c>
      <c r="AE359" s="240">
        <v>39</v>
      </c>
      <c r="AF359" s="240">
        <v>35</v>
      </c>
      <c r="AG359" s="240">
        <v>0</v>
      </c>
      <c r="AH359" s="240">
        <v>40</v>
      </c>
      <c r="AI359" s="240">
        <v>4</v>
      </c>
    </row>
    <row r="360" spans="1:110" ht="19.5" customHeight="1">
      <c r="A360" s="40" t="s">
        <v>1078</v>
      </c>
      <c r="B360" s="46"/>
      <c r="C360" s="46"/>
      <c r="D360" s="205"/>
      <c r="E360" s="205"/>
      <c r="F360" s="205"/>
      <c r="G360" s="205"/>
      <c r="H360" s="205"/>
      <c r="I360" s="205"/>
      <c r="J360" s="205"/>
      <c r="K360" s="205"/>
      <c r="L360" s="205"/>
      <c r="M360" s="2"/>
      <c r="N360" s="2"/>
      <c r="O360" s="2"/>
      <c r="P360" s="103" t="s">
        <v>68</v>
      </c>
      <c r="Q360" s="40">
        <v>0</v>
      </c>
      <c r="R360" s="40">
        <v>1</v>
      </c>
      <c r="S360" s="40">
        <v>0</v>
      </c>
      <c r="T360" s="40">
        <v>39</v>
      </c>
      <c r="U360" s="40">
        <v>4</v>
      </c>
      <c r="V360" s="40">
        <v>0</v>
      </c>
      <c r="W360" s="40">
        <v>9</v>
      </c>
      <c r="X360" s="88">
        <v>199</v>
      </c>
      <c r="Y360" s="253">
        <v>-1</v>
      </c>
      <c r="Z360" s="253">
        <v>0</v>
      </c>
      <c r="AA360" s="253">
        <v>5</v>
      </c>
      <c r="AB360" s="88">
        <v>195</v>
      </c>
      <c r="AC360" s="240">
        <v>0</v>
      </c>
      <c r="AD360" s="240">
        <v>0</v>
      </c>
      <c r="AE360" s="240">
        <v>74</v>
      </c>
      <c r="AF360" s="240" t="s">
        <v>68</v>
      </c>
      <c r="AG360" s="240">
        <v>0</v>
      </c>
      <c r="AH360" s="240">
        <v>0</v>
      </c>
      <c r="AI360" s="240">
        <v>11</v>
      </c>
    </row>
    <row r="361" spans="1:110" ht="19.5" customHeight="1">
      <c r="A361" s="40" t="s">
        <v>221</v>
      </c>
      <c r="B361" s="46"/>
      <c r="C361" s="46"/>
      <c r="D361" s="205"/>
      <c r="E361" s="205"/>
      <c r="F361" s="205"/>
      <c r="G361" s="205"/>
      <c r="H361" s="205"/>
      <c r="I361" s="205"/>
      <c r="J361" s="205"/>
      <c r="K361" s="205"/>
      <c r="L361" s="205"/>
      <c r="M361" s="2"/>
      <c r="N361" s="2"/>
      <c r="O361" s="2"/>
      <c r="P361" s="103" t="s">
        <v>68</v>
      </c>
      <c r="Q361" s="103" t="s">
        <v>68</v>
      </c>
      <c r="R361" s="103" t="s">
        <v>68</v>
      </c>
      <c r="S361" s="103" t="s">
        <v>68</v>
      </c>
      <c r="T361" s="40">
        <v>34</v>
      </c>
      <c r="U361" s="40">
        <v>1</v>
      </c>
      <c r="V361" s="40">
        <v>10</v>
      </c>
      <c r="W361" s="40">
        <v>-2</v>
      </c>
      <c r="X361" s="88">
        <v>0</v>
      </c>
      <c r="Y361" s="253">
        <v>0</v>
      </c>
      <c r="Z361" s="253">
        <v>24</v>
      </c>
      <c r="AA361" s="253">
        <v>-1</v>
      </c>
      <c r="AB361" s="88">
        <v>0</v>
      </c>
      <c r="AC361" s="240">
        <v>0</v>
      </c>
      <c r="AD361" s="240" t="s">
        <v>68</v>
      </c>
      <c r="AE361" s="240" t="s">
        <v>68</v>
      </c>
      <c r="AF361" s="240" t="s">
        <v>68</v>
      </c>
      <c r="AG361" s="240" t="s">
        <v>68</v>
      </c>
      <c r="AH361" s="240" t="s">
        <v>68</v>
      </c>
      <c r="AI361" s="240" t="s">
        <v>68</v>
      </c>
    </row>
    <row r="362" spans="1:110" ht="19.5" customHeight="1">
      <c r="A362" s="40" t="s">
        <v>1071</v>
      </c>
      <c r="B362" s="46"/>
      <c r="C362" s="46"/>
      <c r="D362" s="205"/>
      <c r="E362" s="205"/>
      <c r="F362" s="205"/>
      <c r="G362" s="205"/>
      <c r="H362" s="205"/>
      <c r="I362" s="205"/>
      <c r="J362" s="205"/>
      <c r="K362" s="205"/>
      <c r="L362" s="205"/>
      <c r="M362" s="2"/>
      <c r="N362" s="2"/>
      <c r="O362" s="2"/>
      <c r="P362" s="40">
        <v>0</v>
      </c>
      <c r="Q362" s="40">
        <v>0</v>
      </c>
      <c r="R362" s="40">
        <f>-R3701</f>
        <v>0</v>
      </c>
      <c r="S362" s="40">
        <v>1</v>
      </c>
      <c r="T362" s="40">
        <v>44</v>
      </c>
      <c r="U362" s="40">
        <v>0</v>
      </c>
      <c r="V362" s="40">
        <v>1</v>
      </c>
      <c r="W362" s="40">
        <v>1</v>
      </c>
      <c r="X362" s="88">
        <v>1</v>
      </c>
      <c r="Y362" s="253">
        <v>325</v>
      </c>
      <c r="Z362" s="253">
        <v>0</v>
      </c>
      <c r="AA362" s="253">
        <v>-3</v>
      </c>
      <c r="AB362" s="88">
        <v>37</v>
      </c>
      <c r="AC362" s="240">
        <v>0</v>
      </c>
      <c r="AD362" s="240">
        <v>0</v>
      </c>
      <c r="AE362" s="240" t="s">
        <v>68</v>
      </c>
      <c r="AF362" s="240" t="s">
        <v>68</v>
      </c>
      <c r="AG362" s="240">
        <v>0</v>
      </c>
      <c r="AH362" s="240">
        <v>52</v>
      </c>
      <c r="AI362" s="240">
        <v>0</v>
      </c>
    </row>
    <row r="363" spans="1:110" ht="19.5" customHeight="1">
      <c r="A363" s="40" t="s">
        <v>1079</v>
      </c>
      <c r="B363" s="46"/>
      <c r="C363" s="46"/>
      <c r="D363" s="205"/>
      <c r="E363" s="205"/>
      <c r="F363" s="205"/>
      <c r="G363" s="205"/>
      <c r="H363" s="205"/>
      <c r="I363" s="205"/>
      <c r="J363" s="205"/>
      <c r="K363" s="205"/>
      <c r="L363" s="205"/>
      <c r="M363" s="2"/>
      <c r="N363" s="2"/>
      <c r="O363" s="2"/>
      <c r="P363" s="103" t="s">
        <v>68</v>
      </c>
      <c r="Q363" s="103" t="s">
        <v>68</v>
      </c>
      <c r="R363" s="103" t="s">
        <v>68</v>
      </c>
      <c r="S363" s="103" t="s">
        <v>68</v>
      </c>
      <c r="T363" s="103" t="s">
        <v>68</v>
      </c>
      <c r="U363" s="103" t="s">
        <v>68</v>
      </c>
      <c r="V363" s="103" t="s">
        <v>68</v>
      </c>
      <c r="W363" s="103" t="s">
        <v>68</v>
      </c>
      <c r="X363" s="88">
        <v>5</v>
      </c>
      <c r="Y363" s="253">
        <v>0</v>
      </c>
      <c r="Z363" s="253">
        <v>1</v>
      </c>
      <c r="AA363" s="253">
        <v>10</v>
      </c>
      <c r="AB363" s="253" t="s">
        <v>68</v>
      </c>
      <c r="AC363" s="240" t="s">
        <v>68</v>
      </c>
      <c r="AD363" s="240">
        <v>2</v>
      </c>
      <c r="AE363" s="240" t="s">
        <v>68</v>
      </c>
      <c r="AF363" s="240" t="s">
        <v>68</v>
      </c>
      <c r="AG363" s="240" t="s">
        <v>68</v>
      </c>
      <c r="AH363" s="240" t="s">
        <v>68</v>
      </c>
      <c r="AI363" s="240" t="s">
        <v>68</v>
      </c>
    </row>
    <row r="364" spans="1:110" ht="19.5" customHeight="1">
      <c r="A364" s="107" t="s">
        <v>77</v>
      </c>
      <c r="B364" s="46"/>
      <c r="C364" s="46"/>
      <c r="D364" s="205"/>
      <c r="E364" s="205"/>
      <c r="F364" s="205"/>
      <c r="G364" s="205"/>
      <c r="H364" s="205"/>
      <c r="I364" s="205"/>
      <c r="J364" s="205"/>
      <c r="K364" s="205"/>
      <c r="L364" s="205"/>
      <c r="M364" s="2"/>
      <c r="N364" s="2"/>
      <c r="O364" s="2"/>
      <c r="P364" s="103" t="s">
        <v>68</v>
      </c>
      <c r="Q364" s="40">
        <v>0</v>
      </c>
      <c r="R364" s="40">
        <v>1</v>
      </c>
      <c r="S364" s="40">
        <v>1</v>
      </c>
      <c r="T364" s="103" t="s">
        <v>68</v>
      </c>
      <c r="U364" s="40">
        <v>0</v>
      </c>
      <c r="V364" s="40">
        <v>7</v>
      </c>
      <c r="W364" s="40">
        <v>-1</v>
      </c>
      <c r="X364" s="253" t="s">
        <v>68</v>
      </c>
      <c r="Y364" s="253" t="s">
        <v>68</v>
      </c>
      <c r="Z364" s="253" t="s">
        <v>68</v>
      </c>
      <c r="AA364" s="253">
        <v>0</v>
      </c>
      <c r="AB364" s="88">
        <v>0</v>
      </c>
      <c r="AC364" s="240">
        <v>0</v>
      </c>
      <c r="AD364" s="240">
        <v>0</v>
      </c>
      <c r="AE364" s="240">
        <v>0</v>
      </c>
      <c r="AF364" s="240" t="s">
        <v>68</v>
      </c>
      <c r="AG364" s="240" t="s">
        <v>68</v>
      </c>
      <c r="AH364" s="240" t="s">
        <v>68</v>
      </c>
      <c r="AI364" s="240" t="s">
        <v>68</v>
      </c>
    </row>
    <row r="365" spans="1:110" ht="19.5" customHeight="1" thickBot="1">
      <c r="A365" s="116" t="s">
        <v>223</v>
      </c>
      <c r="B365" s="116"/>
      <c r="C365" s="116"/>
      <c r="D365" s="21">
        <f t="shared" ref="D365:W365" si="59">SUM(D359:D364)</f>
        <v>0</v>
      </c>
      <c r="E365" s="21">
        <f t="shared" si="59"/>
        <v>0</v>
      </c>
      <c r="F365" s="21">
        <f t="shared" si="59"/>
        <v>0</v>
      </c>
      <c r="G365" s="21">
        <f t="shared" si="59"/>
        <v>0</v>
      </c>
      <c r="H365" s="21">
        <f t="shared" si="59"/>
        <v>0</v>
      </c>
      <c r="I365" s="21">
        <f t="shared" si="59"/>
        <v>0</v>
      </c>
      <c r="J365" s="21">
        <f t="shared" si="59"/>
        <v>0</v>
      </c>
      <c r="K365" s="21">
        <f t="shared" si="59"/>
        <v>0</v>
      </c>
      <c r="L365" s="21">
        <f t="shared" si="59"/>
        <v>0</v>
      </c>
      <c r="M365" s="21">
        <f t="shared" si="59"/>
        <v>0</v>
      </c>
      <c r="N365" s="21">
        <f t="shared" si="59"/>
        <v>0</v>
      </c>
      <c r="O365" s="21">
        <f t="shared" si="59"/>
        <v>0</v>
      </c>
      <c r="P365" s="203">
        <f t="shared" si="59"/>
        <v>11</v>
      </c>
      <c r="Q365" s="203">
        <f t="shared" si="59"/>
        <v>1</v>
      </c>
      <c r="R365" s="203">
        <f t="shared" si="59"/>
        <v>0</v>
      </c>
      <c r="S365" s="203">
        <f t="shared" si="59"/>
        <v>2</v>
      </c>
      <c r="T365" s="203">
        <f t="shared" si="59"/>
        <v>117</v>
      </c>
      <c r="U365" s="203">
        <f t="shared" si="59"/>
        <v>5</v>
      </c>
      <c r="V365" s="203">
        <f t="shared" si="59"/>
        <v>18</v>
      </c>
      <c r="W365" s="203">
        <f t="shared" si="59"/>
        <v>7</v>
      </c>
      <c r="X365" s="338">
        <f t="shared" ref="X365:AH365" si="60">SUM(X359:X364)</f>
        <v>205</v>
      </c>
      <c r="Y365" s="338">
        <f t="shared" si="60"/>
        <v>327</v>
      </c>
      <c r="Z365" s="338">
        <f t="shared" si="60"/>
        <v>25</v>
      </c>
      <c r="AA365" s="338">
        <f t="shared" si="60"/>
        <v>11</v>
      </c>
      <c r="AB365" s="338">
        <f t="shared" si="60"/>
        <v>295</v>
      </c>
      <c r="AC365" s="338">
        <f t="shared" si="60"/>
        <v>0</v>
      </c>
      <c r="AD365" s="338">
        <f t="shared" si="60"/>
        <v>2</v>
      </c>
      <c r="AE365" s="338">
        <f t="shared" si="60"/>
        <v>113</v>
      </c>
      <c r="AF365" s="338">
        <f t="shared" si="60"/>
        <v>35</v>
      </c>
      <c r="AG365" s="338">
        <f t="shared" si="60"/>
        <v>0</v>
      </c>
      <c r="AH365" s="338">
        <f t="shared" si="60"/>
        <v>92</v>
      </c>
      <c r="AI365" s="338">
        <f>SUM(AI359:AI364)</f>
        <v>15</v>
      </c>
    </row>
    <row r="366" spans="1:110" ht="19.5" customHeight="1" thickTop="1">
      <c r="A366" s="210"/>
      <c r="B366" s="46"/>
      <c r="C366" s="46"/>
      <c r="D366" s="205"/>
      <c r="E366" s="205"/>
      <c r="F366" s="205"/>
      <c r="G366" s="205"/>
      <c r="H366" s="205"/>
      <c r="I366" s="205"/>
      <c r="J366" s="205"/>
      <c r="K366" s="205"/>
      <c r="L366" s="205"/>
      <c r="M366" s="2"/>
      <c r="N366" s="2"/>
      <c r="O366" s="2"/>
      <c r="Y366" s="88"/>
    </row>
    <row r="367" spans="1:110" ht="19.5" customHeight="1">
      <c r="A367" s="210"/>
      <c r="B367" s="46"/>
      <c r="C367" s="46"/>
      <c r="D367" s="205"/>
      <c r="E367" s="205"/>
      <c r="F367" s="205"/>
      <c r="G367" s="205"/>
      <c r="H367" s="205"/>
      <c r="I367" s="205"/>
      <c r="J367" s="205"/>
      <c r="K367" s="205"/>
      <c r="L367" s="205"/>
      <c r="M367" s="2"/>
      <c r="N367" s="2"/>
      <c r="O367" s="2"/>
      <c r="Y367" s="88"/>
    </row>
    <row r="368" spans="1:110" ht="19.5" customHeight="1">
      <c r="A368" s="210"/>
      <c r="B368" s="46"/>
      <c r="C368" s="46"/>
      <c r="D368" s="205"/>
      <c r="E368" s="205"/>
      <c r="F368" s="205"/>
      <c r="G368" s="205"/>
      <c r="H368" s="205"/>
      <c r="I368" s="205"/>
      <c r="J368" s="205"/>
      <c r="K368" s="205"/>
      <c r="L368" s="205"/>
      <c r="M368" s="2"/>
      <c r="N368" s="2"/>
      <c r="O368" s="2"/>
      <c r="Y368" s="88"/>
    </row>
    <row r="369" spans="1:110" ht="18" customHeight="1">
      <c r="A369" s="206"/>
      <c r="B369" s="46"/>
      <c r="C369" s="46"/>
      <c r="D369" s="205"/>
      <c r="E369" s="205"/>
      <c r="F369" s="205"/>
      <c r="G369" s="205"/>
      <c r="H369" s="205"/>
      <c r="I369" s="205"/>
      <c r="J369" s="205"/>
      <c r="K369" s="205"/>
      <c r="L369" s="205"/>
      <c r="M369" s="2"/>
      <c r="N369" s="2"/>
      <c r="O369" s="2"/>
      <c r="Y369" s="88"/>
    </row>
    <row r="370" spans="1:110" s="44" customFormat="1" ht="18" customHeight="1">
      <c r="A370" s="39" t="s">
        <v>980</v>
      </c>
      <c r="B370" s="42"/>
      <c r="C370" s="42"/>
      <c r="D370" s="8"/>
      <c r="E370" s="8"/>
      <c r="F370" s="8"/>
      <c r="G370" s="8"/>
      <c r="H370" s="8"/>
      <c r="I370" s="8"/>
      <c r="J370" s="8"/>
      <c r="K370" s="8"/>
      <c r="L370" s="8"/>
      <c r="M370" s="175"/>
      <c r="N370" s="175"/>
      <c r="O370" s="175"/>
      <c r="U370" s="46"/>
      <c r="X370" s="91"/>
      <c r="Y370" s="91"/>
      <c r="Z370" s="91"/>
      <c r="AA370" s="91"/>
      <c r="AB370" s="91"/>
      <c r="AC370" s="91"/>
      <c r="AD370" s="91"/>
      <c r="AE370" s="91"/>
      <c r="AF370" s="91"/>
      <c r="AG370" s="91"/>
      <c r="AH370" s="91"/>
      <c r="AI370" s="91"/>
      <c r="AJ370" s="91"/>
      <c r="AK370" s="91"/>
      <c r="AL370" s="91"/>
      <c r="AM370" s="91"/>
      <c r="AN370" s="91"/>
      <c r="AO370" s="91"/>
      <c r="AP370" s="91"/>
      <c r="AQ370" s="91"/>
      <c r="AR370" s="91"/>
      <c r="AS370" s="91"/>
      <c r="AT370" s="91"/>
      <c r="AU370" s="91"/>
      <c r="AV370" s="91"/>
      <c r="AW370" s="91"/>
      <c r="AX370" s="91"/>
      <c r="AY370" s="91"/>
      <c r="AZ370" s="91"/>
      <c r="BA370" s="91"/>
      <c r="BB370" s="91"/>
      <c r="BC370" s="91"/>
      <c r="BD370" s="91"/>
      <c r="BE370" s="91"/>
      <c r="BF370" s="91"/>
      <c r="BG370" s="91"/>
      <c r="BH370" s="91"/>
      <c r="BI370" s="91"/>
      <c r="BJ370" s="91"/>
      <c r="BK370" s="91"/>
      <c r="BL370" s="91"/>
      <c r="BM370" s="91"/>
      <c r="BN370" s="91"/>
      <c r="BO370" s="91"/>
      <c r="BP370" s="91"/>
      <c r="BQ370" s="91"/>
      <c r="BR370" s="91"/>
      <c r="BS370" s="91"/>
      <c r="BT370" s="91"/>
      <c r="BU370" s="91"/>
      <c r="BV370" s="91"/>
      <c r="BW370" s="91"/>
      <c r="BX370" s="91"/>
      <c r="BY370" s="91"/>
      <c r="BZ370" s="91"/>
      <c r="CA370" s="91"/>
      <c r="CB370" s="91"/>
      <c r="CC370" s="91"/>
      <c r="CD370" s="91"/>
      <c r="CE370" s="91"/>
      <c r="CF370" s="91"/>
      <c r="CG370" s="91"/>
      <c r="CH370" s="91"/>
      <c r="CI370" s="91"/>
      <c r="CJ370" s="91"/>
      <c r="CK370" s="91"/>
      <c r="CL370" s="91"/>
      <c r="CM370" s="91"/>
      <c r="CN370" s="91"/>
      <c r="CO370" s="91"/>
      <c r="CP370" s="91"/>
      <c r="CQ370" s="91"/>
      <c r="CR370" s="91"/>
      <c r="CS370" s="91"/>
      <c r="CT370" s="91"/>
      <c r="CU370" s="91"/>
      <c r="CV370" s="91"/>
      <c r="CW370" s="91"/>
      <c r="CX370" s="91"/>
      <c r="CY370" s="91"/>
      <c r="CZ370" s="91"/>
      <c r="DA370" s="91"/>
      <c r="DB370" s="91"/>
      <c r="DC370" s="91"/>
      <c r="DD370" s="91"/>
      <c r="DE370" s="91"/>
      <c r="DF370" s="91"/>
    </row>
    <row r="371" spans="1:110" s="44" customFormat="1" ht="37.5" customHeight="1" thickBot="1">
      <c r="A371" s="3" t="s">
        <v>3</v>
      </c>
      <c r="B371" s="99"/>
      <c r="C371" s="100"/>
      <c r="D371" s="15" t="s">
        <v>459</v>
      </c>
      <c r="E371" s="15" t="s">
        <v>460</v>
      </c>
      <c r="F371" s="15" t="s">
        <v>461</v>
      </c>
      <c r="G371" s="15" t="s">
        <v>462</v>
      </c>
      <c r="H371" s="15" t="s">
        <v>463</v>
      </c>
      <c r="I371" s="15" t="s">
        <v>464</v>
      </c>
      <c r="J371" s="15" t="s">
        <v>465</v>
      </c>
      <c r="K371" s="15" t="s">
        <v>466</v>
      </c>
      <c r="L371" s="15" t="s">
        <v>467</v>
      </c>
      <c r="M371" s="16" t="s">
        <v>468</v>
      </c>
      <c r="N371" s="16" t="s">
        <v>469</v>
      </c>
      <c r="O371" s="16" t="s">
        <v>470</v>
      </c>
      <c r="P371" s="15" t="s">
        <v>471</v>
      </c>
      <c r="Q371" s="43" t="s">
        <v>472</v>
      </c>
      <c r="R371" s="43" t="s">
        <v>473</v>
      </c>
      <c r="S371" s="43" t="s">
        <v>474</v>
      </c>
      <c r="T371" s="43" t="s">
        <v>475</v>
      </c>
      <c r="U371" s="15" t="s">
        <v>476</v>
      </c>
      <c r="V371" s="15" t="s">
        <v>477</v>
      </c>
      <c r="W371" s="15" t="s">
        <v>478</v>
      </c>
      <c r="X371" s="352" t="s">
        <v>479</v>
      </c>
      <c r="Y371" s="358" t="s">
        <v>480</v>
      </c>
      <c r="Z371" s="358" t="s">
        <v>481</v>
      </c>
      <c r="AA371" s="358" t="s">
        <v>482</v>
      </c>
      <c r="AB371" s="358" t="s">
        <v>1021</v>
      </c>
      <c r="AC371" s="358" t="s">
        <v>1022</v>
      </c>
      <c r="AD371" s="358" t="s">
        <v>1023</v>
      </c>
      <c r="AE371" s="15" t="s">
        <v>1093</v>
      </c>
      <c r="AF371" s="358" t="s">
        <v>1025</v>
      </c>
      <c r="AG371" s="352" t="s">
        <v>982</v>
      </c>
      <c r="AH371" s="358" t="s">
        <v>903</v>
      </c>
      <c r="AI371" s="358" t="s">
        <v>571</v>
      </c>
      <c r="AJ371" s="91"/>
      <c r="AK371" s="91"/>
      <c r="AL371" s="91"/>
      <c r="AM371" s="91"/>
      <c r="AN371" s="91"/>
      <c r="AO371" s="91"/>
      <c r="AP371" s="91"/>
      <c r="AQ371" s="91"/>
      <c r="AR371" s="91"/>
      <c r="AS371" s="91"/>
      <c r="AT371" s="91"/>
      <c r="AU371" s="91"/>
      <c r="AV371" s="91"/>
      <c r="AW371" s="91"/>
      <c r="AX371" s="91"/>
      <c r="AY371" s="91"/>
      <c r="AZ371" s="91"/>
      <c r="BA371" s="91"/>
      <c r="BB371" s="91"/>
      <c r="BC371" s="91"/>
      <c r="BD371" s="91"/>
      <c r="BE371" s="91"/>
      <c r="BF371" s="91"/>
      <c r="BG371" s="91"/>
      <c r="BH371" s="91"/>
      <c r="BI371" s="91"/>
      <c r="BJ371" s="91"/>
      <c r="BK371" s="91"/>
      <c r="BL371" s="91"/>
      <c r="BM371" s="91"/>
      <c r="BN371" s="91"/>
      <c r="BO371" s="91"/>
      <c r="BP371" s="91"/>
      <c r="BQ371" s="91"/>
      <c r="BR371" s="91"/>
      <c r="BS371" s="91"/>
      <c r="BT371" s="91"/>
      <c r="BU371" s="91"/>
      <c r="BV371" s="91"/>
      <c r="BW371" s="91"/>
      <c r="BX371" s="91"/>
      <c r="BY371" s="91"/>
      <c r="BZ371" s="91"/>
      <c r="CA371" s="91"/>
      <c r="CB371" s="91"/>
      <c r="CC371" s="91"/>
      <c r="CD371" s="91"/>
      <c r="CE371" s="91"/>
      <c r="CF371" s="91"/>
      <c r="CG371" s="91"/>
      <c r="CH371" s="91"/>
      <c r="CI371" s="91"/>
      <c r="CJ371" s="91"/>
      <c r="CK371" s="91"/>
      <c r="CL371" s="91"/>
      <c r="CM371" s="91"/>
      <c r="CN371" s="91"/>
      <c r="CO371" s="91"/>
      <c r="CP371" s="91"/>
      <c r="CQ371" s="91"/>
      <c r="CR371" s="91"/>
      <c r="CS371" s="91"/>
      <c r="CT371" s="91"/>
      <c r="CU371" s="91"/>
      <c r="CV371" s="91"/>
      <c r="CW371" s="91"/>
      <c r="CX371" s="91"/>
      <c r="CY371" s="91"/>
      <c r="CZ371" s="91"/>
      <c r="DA371" s="91"/>
      <c r="DB371" s="91"/>
      <c r="DC371" s="91"/>
      <c r="DD371" s="91"/>
      <c r="DE371" s="91"/>
      <c r="DF371" s="91"/>
    </row>
    <row r="372" spans="1:110" s="46" customFormat="1" ht="18" customHeight="1">
      <c r="A372" s="40" t="s">
        <v>1077</v>
      </c>
      <c r="B372" s="40"/>
      <c r="C372" s="40"/>
      <c r="D372" s="7">
        <v>5447</v>
      </c>
      <c r="E372" s="7">
        <v>5558</v>
      </c>
      <c r="F372" s="6">
        <v>5308</v>
      </c>
      <c r="G372" s="6">
        <v>5690</v>
      </c>
      <c r="H372" s="6">
        <v>5636</v>
      </c>
      <c r="I372" s="175">
        <v>5657</v>
      </c>
      <c r="J372" s="175">
        <v>5659</v>
      </c>
      <c r="K372" s="175">
        <v>5599</v>
      </c>
      <c r="L372" s="6">
        <v>5633</v>
      </c>
      <c r="M372" s="175">
        <v>5524</v>
      </c>
      <c r="N372" s="175">
        <v>5396</v>
      </c>
      <c r="O372" s="175">
        <v>5331</v>
      </c>
      <c r="P372" s="175">
        <v>5351</v>
      </c>
      <c r="Q372" s="44">
        <v>5353</v>
      </c>
      <c r="R372" s="44">
        <v>5516</v>
      </c>
      <c r="S372" s="175">
        <v>5494</v>
      </c>
      <c r="T372" s="175">
        <v>5591</v>
      </c>
      <c r="U372" s="211">
        <v>5726</v>
      </c>
      <c r="V372" s="211">
        <v>5818</v>
      </c>
      <c r="W372" s="44">
        <v>5806</v>
      </c>
      <c r="X372" s="91">
        <v>5996</v>
      </c>
      <c r="Y372" s="91">
        <v>5998</v>
      </c>
      <c r="Z372" s="91">
        <v>5956</v>
      </c>
      <c r="AA372" s="91">
        <v>6247</v>
      </c>
      <c r="AB372" s="91">
        <v>6059</v>
      </c>
      <c r="AC372" s="240">
        <v>6199</v>
      </c>
      <c r="AD372" s="240">
        <v>6409</v>
      </c>
      <c r="AE372" s="240">
        <v>6389</v>
      </c>
      <c r="AF372" s="240">
        <v>6394</v>
      </c>
      <c r="AG372" s="240">
        <v>6374</v>
      </c>
      <c r="AH372" s="240">
        <v>6258</v>
      </c>
      <c r="AI372" s="240">
        <v>6329</v>
      </c>
      <c r="AJ372" s="91"/>
      <c r="AK372" s="91"/>
      <c r="AL372" s="91"/>
      <c r="AM372" s="91"/>
      <c r="AN372" s="91"/>
      <c r="AO372" s="91"/>
      <c r="AP372" s="91"/>
      <c r="AQ372" s="91"/>
      <c r="AR372" s="91"/>
      <c r="AS372" s="96"/>
      <c r="AT372" s="96"/>
      <c r="AU372" s="96"/>
      <c r="AV372" s="96"/>
      <c r="AW372" s="96"/>
      <c r="AX372" s="96"/>
      <c r="AY372" s="96"/>
      <c r="AZ372" s="96"/>
      <c r="BA372" s="96"/>
      <c r="BB372" s="96"/>
      <c r="BC372" s="96"/>
      <c r="BD372" s="96"/>
      <c r="BE372" s="96"/>
      <c r="BF372" s="96"/>
      <c r="BG372" s="96"/>
      <c r="BH372" s="96"/>
      <c r="BI372" s="96"/>
      <c r="BJ372" s="96"/>
      <c r="BK372" s="96"/>
      <c r="BL372" s="96"/>
      <c r="BM372" s="96"/>
      <c r="BN372" s="96"/>
      <c r="BO372" s="96"/>
      <c r="BP372" s="96"/>
      <c r="BQ372" s="96"/>
      <c r="BR372" s="96"/>
      <c r="BS372" s="96"/>
      <c r="BT372" s="96"/>
      <c r="BU372" s="96"/>
      <c r="BV372" s="96"/>
      <c r="BW372" s="96"/>
      <c r="BX372" s="96"/>
      <c r="BY372" s="96"/>
      <c r="BZ372" s="96"/>
      <c r="CA372" s="96"/>
      <c r="CB372" s="96"/>
      <c r="CC372" s="96"/>
      <c r="CD372" s="96"/>
      <c r="CE372" s="96"/>
      <c r="CF372" s="96"/>
      <c r="CG372" s="96"/>
      <c r="CH372" s="96"/>
      <c r="CI372" s="96"/>
      <c r="CJ372" s="96"/>
      <c r="CK372" s="96"/>
      <c r="CL372" s="96"/>
      <c r="CM372" s="96"/>
      <c r="CN372" s="96"/>
      <c r="CO372" s="96"/>
      <c r="CP372" s="96"/>
      <c r="CQ372" s="96"/>
      <c r="CR372" s="96"/>
      <c r="CS372" s="96"/>
      <c r="CT372" s="96"/>
      <c r="CU372" s="96"/>
      <c r="CV372" s="96"/>
      <c r="CW372" s="96"/>
      <c r="CX372" s="96"/>
      <c r="CY372" s="96"/>
      <c r="CZ372" s="96"/>
      <c r="DA372" s="96"/>
      <c r="DB372" s="96"/>
      <c r="DC372" s="96"/>
      <c r="DD372" s="96"/>
      <c r="DE372" s="96"/>
      <c r="DF372" s="96"/>
    </row>
    <row r="373" spans="1:110" s="46" customFormat="1" ht="18" customHeight="1">
      <c r="A373" s="40" t="s">
        <v>1078</v>
      </c>
      <c r="B373" s="40"/>
      <c r="C373" s="40"/>
      <c r="D373" s="7">
        <v>2513</v>
      </c>
      <c r="E373" s="7">
        <v>3186</v>
      </c>
      <c r="F373" s="6">
        <v>3216</v>
      </c>
      <c r="G373" s="6">
        <v>3407</v>
      </c>
      <c r="H373" s="6">
        <v>3444</v>
      </c>
      <c r="I373" s="175">
        <v>3333</v>
      </c>
      <c r="J373" s="175">
        <v>3402</v>
      </c>
      <c r="K373" s="175">
        <v>3507</v>
      </c>
      <c r="L373" s="6">
        <v>3617</v>
      </c>
      <c r="M373" s="175">
        <v>3599</v>
      </c>
      <c r="N373" s="175">
        <v>3595</v>
      </c>
      <c r="O373" s="175">
        <v>3468</v>
      </c>
      <c r="P373" s="175">
        <v>3482</v>
      </c>
      <c r="Q373" s="44">
        <v>3503</v>
      </c>
      <c r="R373" s="44">
        <v>3655</v>
      </c>
      <c r="S373" s="175">
        <v>3787</v>
      </c>
      <c r="T373" s="175">
        <v>3955</v>
      </c>
      <c r="U373" s="211">
        <v>3884</v>
      </c>
      <c r="V373" s="211">
        <v>4021</v>
      </c>
      <c r="W373" s="44">
        <v>4182</v>
      </c>
      <c r="X373" s="91">
        <v>4030</v>
      </c>
      <c r="Y373" s="91">
        <v>3911</v>
      </c>
      <c r="Z373" s="91">
        <v>3934</v>
      </c>
      <c r="AA373" s="91">
        <v>4191</v>
      </c>
      <c r="AB373" s="91">
        <v>4126</v>
      </c>
      <c r="AC373" s="240">
        <v>4027</v>
      </c>
      <c r="AD373" s="240">
        <v>4199</v>
      </c>
      <c r="AE373" s="240">
        <v>4286</v>
      </c>
      <c r="AF373" s="240">
        <v>4393</v>
      </c>
      <c r="AG373" s="240">
        <v>4144</v>
      </c>
      <c r="AH373" s="240">
        <v>4235</v>
      </c>
      <c r="AI373" s="240">
        <v>4283</v>
      </c>
      <c r="AJ373" s="91"/>
      <c r="AK373" s="91"/>
      <c r="AL373" s="91"/>
      <c r="AM373" s="91"/>
      <c r="AN373" s="91"/>
      <c r="AO373" s="91"/>
      <c r="AP373" s="91"/>
      <c r="AQ373" s="91"/>
      <c r="AR373" s="91"/>
      <c r="AS373" s="96"/>
      <c r="AT373" s="96"/>
      <c r="AU373" s="96"/>
      <c r="AV373" s="96"/>
      <c r="AW373" s="96"/>
      <c r="AX373" s="96"/>
      <c r="AY373" s="96"/>
      <c r="AZ373" s="96"/>
      <c r="BA373" s="96"/>
      <c r="BB373" s="96"/>
      <c r="BC373" s="96"/>
      <c r="BD373" s="96"/>
      <c r="BE373" s="96"/>
      <c r="BF373" s="96"/>
      <c r="BG373" s="96"/>
      <c r="BH373" s="96"/>
      <c r="BI373" s="96"/>
      <c r="BJ373" s="96"/>
      <c r="BK373" s="96"/>
      <c r="BL373" s="96"/>
      <c r="BM373" s="96"/>
      <c r="BN373" s="96"/>
      <c r="BO373" s="96"/>
      <c r="BP373" s="96"/>
      <c r="BQ373" s="96"/>
      <c r="BR373" s="96"/>
      <c r="BS373" s="96"/>
      <c r="BT373" s="96"/>
      <c r="BU373" s="96"/>
      <c r="BV373" s="96"/>
      <c r="BW373" s="96"/>
      <c r="BX373" s="96"/>
      <c r="BY373" s="96"/>
      <c r="BZ373" s="96"/>
      <c r="CA373" s="96"/>
      <c r="CB373" s="96"/>
      <c r="CC373" s="96"/>
      <c r="CD373" s="96"/>
      <c r="CE373" s="96"/>
      <c r="CF373" s="96"/>
      <c r="CG373" s="96"/>
      <c r="CH373" s="96"/>
      <c r="CI373" s="96"/>
      <c r="CJ373" s="96"/>
      <c r="CK373" s="96"/>
      <c r="CL373" s="96"/>
      <c r="CM373" s="96"/>
      <c r="CN373" s="96"/>
      <c r="CO373" s="96"/>
      <c r="CP373" s="96"/>
      <c r="CQ373" s="96"/>
      <c r="CR373" s="96"/>
      <c r="CS373" s="96"/>
      <c r="CT373" s="96"/>
      <c r="CU373" s="96"/>
      <c r="CV373" s="96"/>
      <c r="CW373" s="96"/>
      <c r="CX373" s="96"/>
      <c r="CY373" s="96"/>
      <c r="CZ373" s="96"/>
      <c r="DA373" s="96"/>
      <c r="DB373" s="96"/>
      <c r="DC373" s="96"/>
      <c r="DD373" s="96"/>
      <c r="DE373" s="96"/>
      <c r="DF373" s="96"/>
    </row>
    <row r="374" spans="1:110" s="46" customFormat="1" ht="18" customHeight="1">
      <c r="A374" s="40" t="s">
        <v>221</v>
      </c>
      <c r="B374" s="40"/>
      <c r="C374" s="40"/>
      <c r="D374" s="129">
        <v>153</v>
      </c>
      <c r="E374" s="129">
        <v>153</v>
      </c>
      <c r="F374" s="129">
        <v>360</v>
      </c>
      <c r="G374" s="129">
        <v>294</v>
      </c>
      <c r="H374" s="201">
        <v>302</v>
      </c>
      <c r="I374" s="201">
        <v>305</v>
      </c>
      <c r="J374" s="201">
        <v>482</v>
      </c>
      <c r="K374" s="201">
        <v>456</v>
      </c>
      <c r="L374" s="6">
        <v>2264</v>
      </c>
      <c r="M374" s="175">
        <v>2329</v>
      </c>
      <c r="N374" s="175">
        <v>2420</v>
      </c>
      <c r="O374" s="175">
        <v>2205</v>
      </c>
      <c r="P374" s="175">
        <v>2018</v>
      </c>
      <c r="Q374" s="44">
        <v>2062</v>
      </c>
      <c r="R374" s="44">
        <v>2112</v>
      </c>
      <c r="S374" s="175">
        <v>2260</v>
      </c>
      <c r="T374" s="175">
        <v>2489</v>
      </c>
      <c r="U374" s="211">
        <v>2690</v>
      </c>
      <c r="V374" s="211">
        <v>2522</v>
      </c>
      <c r="W374" s="44">
        <v>2817</v>
      </c>
      <c r="X374" s="91">
        <v>2918</v>
      </c>
      <c r="Y374" s="91">
        <v>3051</v>
      </c>
      <c r="Z374" s="91">
        <v>3009</v>
      </c>
      <c r="AA374" s="91">
        <v>3273</v>
      </c>
      <c r="AB374" s="91">
        <v>3549</v>
      </c>
      <c r="AC374" s="240">
        <v>3439</v>
      </c>
      <c r="AD374" s="240">
        <v>3639</v>
      </c>
      <c r="AE374" s="240">
        <v>3848</v>
      </c>
      <c r="AF374" s="240">
        <v>3998</v>
      </c>
      <c r="AG374" s="240">
        <v>3793</v>
      </c>
      <c r="AH374" s="240">
        <v>3795</v>
      </c>
      <c r="AI374" s="240">
        <v>3846</v>
      </c>
      <c r="AJ374" s="91"/>
      <c r="AK374" s="91"/>
      <c r="AL374" s="91"/>
      <c r="AM374" s="91"/>
      <c r="AN374" s="91"/>
      <c r="AO374" s="91"/>
      <c r="AP374" s="91"/>
      <c r="AQ374" s="91"/>
      <c r="AR374" s="91"/>
      <c r="AS374" s="96"/>
      <c r="AT374" s="96"/>
      <c r="AU374" s="96"/>
      <c r="AV374" s="96"/>
      <c r="AW374" s="96"/>
      <c r="AX374" s="96"/>
      <c r="AY374" s="96"/>
      <c r="AZ374" s="96"/>
      <c r="BA374" s="96"/>
      <c r="BB374" s="96"/>
      <c r="BC374" s="96"/>
      <c r="BD374" s="96"/>
      <c r="BE374" s="96"/>
      <c r="BF374" s="96"/>
      <c r="BG374" s="96"/>
      <c r="BH374" s="96"/>
      <c r="BI374" s="96"/>
      <c r="BJ374" s="96"/>
      <c r="BK374" s="96"/>
      <c r="BL374" s="96"/>
      <c r="BM374" s="96"/>
      <c r="BN374" s="96"/>
      <c r="BO374" s="96"/>
      <c r="BP374" s="96"/>
      <c r="BQ374" s="96"/>
      <c r="BR374" s="96"/>
      <c r="BS374" s="96"/>
      <c r="BT374" s="96"/>
      <c r="BU374" s="96"/>
      <c r="BV374" s="96"/>
      <c r="BW374" s="96"/>
      <c r="BX374" s="96"/>
      <c r="BY374" s="96"/>
      <c r="BZ374" s="96"/>
      <c r="CA374" s="96"/>
      <c r="CB374" s="96"/>
      <c r="CC374" s="96"/>
      <c r="CD374" s="96"/>
      <c r="CE374" s="96"/>
      <c r="CF374" s="96"/>
      <c r="CG374" s="96"/>
      <c r="CH374" s="96"/>
      <c r="CI374" s="96"/>
      <c r="CJ374" s="96"/>
      <c r="CK374" s="96"/>
      <c r="CL374" s="96"/>
      <c r="CM374" s="96"/>
      <c r="CN374" s="96"/>
      <c r="CO374" s="96"/>
      <c r="CP374" s="96"/>
      <c r="CQ374" s="96"/>
      <c r="CR374" s="96"/>
      <c r="CS374" s="96"/>
      <c r="CT374" s="96"/>
      <c r="CU374" s="96"/>
      <c r="CV374" s="96"/>
      <c r="CW374" s="96"/>
      <c r="CX374" s="96"/>
      <c r="CY374" s="96"/>
      <c r="CZ374" s="96"/>
      <c r="DA374" s="96"/>
      <c r="DB374" s="96"/>
      <c r="DC374" s="96"/>
      <c r="DD374" s="96"/>
      <c r="DE374" s="96"/>
      <c r="DF374" s="96"/>
    </row>
    <row r="375" spans="1:110" s="46" customFormat="1" ht="18" customHeight="1">
      <c r="A375" s="40" t="s">
        <v>1071</v>
      </c>
      <c r="B375" s="40"/>
      <c r="C375" s="40"/>
      <c r="D375" s="7">
        <v>3030</v>
      </c>
      <c r="E375" s="7">
        <v>3275</v>
      </c>
      <c r="F375" s="6">
        <v>3216</v>
      </c>
      <c r="G375" s="6">
        <v>3412</v>
      </c>
      <c r="H375" s="6">
        <v>3245</v>
      </c>
      <c r="I375" s="175">
        <v>3282</v>
      </c>
      <c r="J375" s="175">
        <v>3292</v>
      </c>
      <c r="K375" s="175">
        <v>3239</v>
      </c>
      <c r="L375" s="6">
        <v>3332</v>
      </c>
      <c r="M375" s="175">
        <v>3330</v>
      </c>
      <c r="N375" s="175">
        <v>3265</v>
      </c>
      <c r="O375" s="175">
        <v>3032</v>
      </c>
      <c r="P375" s="175">
        <v>3090</v>
      </c>
      <c r="Q375" s="44">
        <v>3106</v>
      </c>
      <c r="R375" s="44">
        <v>3248</v>
      </c>
      <c r="S375" s="175">
        <v>3299</v>
      </c>
      <c r="T375" s="175">
        <v>3419</v>
      </c>
      <c r="U375" s="211">
        <v>3482</v>
      </c>
      <c r="V375" s="211">
        <v>3560</v>
      </c>
      <c r="W375" s="44">
        <v>3683</v>
      </c>
      <c r="X375" s="91">
        <v>3711</v>
      </c>
      <c r="Y375" s="91">
        <v>3487</v>
      </c>
      <c r="Z375" s="91">
        <v>3463</v>
      </c>
      <c r="AA375" s="91">
        <v>3589</v>
      </c>
      <c r="AB375" s="91">
        <v>3618</v>
      </c>
      <c r="AC375" s="240">
        <v>3678</v>
      </c>
      <c r="AD375" s="240">
        <v>3826</v>
      </c>
      <c r="AE375" s="240">
        <v>3889</v>
      </c>
      <c r="AF375" s="240">
        <v>3965</v>
      </c>
      <c r="AG375" s="240">
        <v>3774</v>
      </c>
      <c r="AH375" s="240">
        <v>3786</v>
      </c>
      <c r="AI375" s="240">
        <v>3770</v>
      </c>
      <c r="AJ375" s="91"/>
      <c r="AK375" s="91"/>
      <c r="AL375" s="91"/>
      <c r="AM375" s="91"/>
      <c r="AN375" s="91"/>
      <c r="AO375" s="91"/>
      <c r="AP375" s="91"/>
      <c r="AQ375" s="91"/>
      <c r="AR375" s="91"/>
      <c r="AS375" s="96"/>
      <c r="AT375" s="96"/>
      <c r="AU375" s="96"/>
      <c r="AV375" s="96"/>
      <c r="AW375" s="96"/>
      <c r="AX375" s="96"/>
      <c r="AY375" s="96"/>
      <c r="AZ375" s="96"/>
      <c r="BA375" s="96"/>
      <c r="BB375" s="96"/>
      <c r="BC375" s="96"/>
      <c r="BD375" s="96"/>
      <c r="BE375" s="96"/>
      <c r="BF375" s="96"/>
      <c r="BG375" s="96"/>
      <c r="BH375" s="96"/>
      <c r="BI375" s="96"/>
      <c r="BJ375" s="96"/>
      <c r="BK375" s="96"/>
      <c r="BL375" s="96"/>
      <c r="BM375" s="96"/>
      <c r="BN375" s="96"/>
      <c r="BO375" s="96"/>
      <c r="BP375" s="96"/>
      <c r="BQ375" s="96"/>
      <c r="BR375" s="96"/>
      <c r="BS375" s="96"/>
      <c r="BT375" s="96"/>
      <c r="BU375" s="96"/>
      <c r="BV375" s="96"/>
      <c r="BW375" s="96"/>
      <c r="BX375" s="96"/>
      <c r="BY375" s="96"/>
      <c r="BZ375" s="96"/>
      <c r="CA375" s="96"/>
      <c r="CB375" s="96"/>
      <c r="CC375" s="96"/>
      <c r="CD375" s="96"/>
      <c r="CE375" s="96"/>
      <c r="CF375" s="96"/>
      <c r="CG375" s="96"/>
      <c r="CH375" s="96"/>
      <c r="CI375" s="96"/>
      <c r="CJ375" s="96"/>
      <c r="CK375" s="96"/>
      <c r="CL375" s="96"/>
      <c r="CM375" s="96"/>
      <c r="CN375" s="96"/>
      <c r="CO375" s="96"/>
      <c r="CP375" s="96"/>
      <c r="CQ375" s="96"/>
      <c r="CR375" s="96"/>
      <c r="CS375" s="96"/>
      <c r="CT375" s="96"/>
      <c r="CU375" s="96"/>
      <c r="CV375" s="96"/>
      <c r="CW375" s="96"/>
      <c r="CX375" s="96"/>
      <c r="CY375" s="96"/>
      <c r="CZ375" s="96"/>
      <c r="DA375" s="96"/>
      <c r="DB375" s="96"/>
      <c r="DC375" s="96"/>
      <c r="DD375" s="96"/>
      <c r="DE375" s="96"/>
      <c r="DF375" s="96"/>
    </row>
    <row r="376" spans="1:110" s="46" customFormat="1" ht="18" customHeight="1">
      <c r="A376" s="40" t="s">
        <v>1079</v>
      </c>
      <c r="B376" s="40"/>
      <c r="C376" s="40"/>
      <c r="D376" s="7">
        <v>356</v>
      </c>
      <c r="E376" s="7">
        <v>244</v>
      </c>
      <c r="F376" s="6">
        <v>248</v>
      </c>
      <c r="G376" s="6">
        <v>176</v>
      </c>
      <c r="H376" s="6">
        <v>140</v>
      </c>
      <c r="I376" s="175">
        <v>149</v>
      </c>
      <c r="J376" s="175">
        <v>157</v>
      </c>
      <c r="K376" s="175">
        <v>247</v>
      </c>
      <c r="L376" s="6">
        <v>169</v>
      </c>
      <c r="M376" s="175">
        <v>236</v>
      </c>
      <c r="N376" s="175">
        <v>229</v>
      </c>
      <c r="O376" s="175">
        <v>188</v>
      </c>
      <c r="P376" s="175">
        <v>90</v>
      </c>
      <c r="Q376" s="44">
        <v>81</v>
      </c>
      <c r="R376" s="44">
        <v>46</v>
      </c>
      <c r="S376" s="175">
        <v>125</v>
      </c>
      <c r="T376" s="175">
        <v>163</v>
      </c>
      <c r="U376" s="211">
        <v>59</v>
      </c>
      <c r="V376" s="211">
        <v>55</v>
      </c>
      <c r="W376" s="44">
        <v>210</v>
      </c>
      <c r="X376" s="91">
        <v>130</v>
      </c>
      <c r="Y376" s="91">
        <v>77</v>
      </c>
      <c r="Z376" s="91">
        <v>43</v>
      </c>
      <c r="AA376" s="91">
        <v>11</v>
      </c>
      <c r="AB376" s="91">
        <v>50</v>
      </c>
      <c r="AC376" s="240">
        <v>22</v>
      </c>
      <c r="AD376" s="240">
        <v>1</v>
      </c>
      <c r="AE376" s="240">
        <v>51</v>
      </c>
      <c r="AF376" s="240">
        <v>71</v>
      </c>
      <c r="AG376" s="240">
        <v>19</v>
      </c>
      <c r="AH376" s="240">
        <v>8</v>
      </c>
      <c r="AI376" s="240">
        <v>39</v>
      </c>
      <c r="AJ376" s="91"/>
      <c r="AK376" s="91"/>
      <c r="AL376" s="91"/>
      <c r="AM376" s="91"/>
      <c r="AN376" s="91"/>
      <c r="AO376" s="91"/>
      <c r="AP376" s="91"/>
      <c r="AQ376" s="91"/>
      <c r="AR376" s="91"/>
      <c r="AS376" s="96"/>
      <c r="AT376" s="96"/>
      <c r="AU376" s="96"/>
      <c r="AV376" s="96"/>
      <c r="AW376" s="96"/>
      <c r="AX376" s="96"/>
      <c r="AY376" s="96"/>
      <c r="AZ376" s="96"/>
      <c r="BA376" s="96"/>
      <c r="BB376" s="96"/>
      <c r="BC376" s="96"/>
      <c r="BD376" s="96"/>
      <c r="BE376" s="96"/>
      <c r="BF376" s="96"/>
      <c r="BG376" s="96"/>
      <c r="BH376" s="96"/>
      <c r="BI376" s="96"/>
      <c r="BJ376" s="96"/>
      <c r="BK376" s="96"/>
      <c r="BL376" s="96"/>
      <c r="BM376" s="96"/>
      <c r="BN376" s="96"/>
      <c r="BO376" s="96"/>
      <c r="BP376" s="96"/>
      <c r="BQ376" s="96"/>
      <c r="BR376" s="96"/>
      <c r="BS376" s="96"/>
      <c r="BT376" s="96"/>
      <c r="BU376" s="96"/>
      <c r="BV376" s="96"/>
      <c r="BW376" s="96"/>
      <c r="BX376" s="96"/>
      <c r="BY376" s="96"/>
      <c r="BZ376" s="96"/>
      <c r="CA376" s="96"/>
      <c r="CB376" s="96"/>
      <c r="CC376" s="96"/>
      <c r="CD376" s="96"/>
      <c r="CE376" s="96"/>
      <c r="CF376" s="96"/>
      <c r="CG376" s="96"/>
      <c r="CH376" s="96"/>
      <c r="CI376" s="96"/>
      <c r="CJ376" s="96"/>
      <c r="CK376" s="96"/>
      <c r="CL376" s="96"/>
      <c r="CM376" s="96"/>
      <c r="CN376" s="96"/>
      <c r="CO376" s="96"/>
      <c r="CP376" s="96"/>
      <c r="CQ376" s="96"/>
      <c r="CR376" s="96"/>
      <c r="CS376" s="96"/>
      <c r="CT376" s="96"/>
      <c r="CU376" s="96"/>
      <c r="CV376" s="96"/>
      <c r="CW376" s="96"/>
      <c r="CX376" s="96"/>
      <c r="CY376" s="96"/>
      <c r="CZ376" s="96"/>
      <c r="DA376" s="96"/>
      <c r="DB376" s="96"/>
      <c r="DC376" s="96"/>
      <c r="DD376" s="96"/>
      <c r="DE376" s="96"/>
      <c r="DF376" s="96"/>
    </row>
    <row r="377" spans="1:110" ht="18" customHeight="1">
      <c r="A377" s="107" t="s">
        <v>1095</v>
      </c>
      <c r="B377" s="107"/>
      <c r="C377" s="107"/>
      <c r="D377" s="19">
        <v>466</v>
      </c>
      <c r="E377" s="19">
        <v>788</v>
      </c>
      <c r="F377" s="9">
        <v>857</v>
      </c>
      <c r="G377" s="9">
        <v>835</v>
      </c>
      <c r="H377" s="9">
        <v>937</v>
      </c>
      <c r="I377" s="10">
        <v>1052</v>
      </c>
      <c r="J377" s="10">
        <v>1144</v>
      </c>
      <c r="K377" s="10">
        <v>1237</v>
      </c>
      <c r="L377" s="9">
        <v>822</v>
      </c>
      <c r="M377" s="175">
        <v>825</v>
      </c>
      <c r="N377" s="175">
        <v>823</v>
      </c>
      <c r="O377" s="175">
        <v>796</v>
      </c>
      <c r="P377" s="6">
        <v>722</v>
      </c>
      <c r="Q377" s="44">
        <v>476</v>
      </c>
      <c r="R377" s="44">
        <v>374</v>
      </c>
      <c r="S377" s="6">
        <v>382</v>
      </c>
      <c r="T377" s="6">
        <v>301</v>
      </c>
      <c r="U377" s="211">
        <v>285</v>
      </c>
      <c r="V377" s="211">
        <v>238</v>
      </c>
      <c r="W377" s="178">
        <v>29</v>
      </c>
      <c r="X377" s="91">
        <v>345</v>
      </c>
      <c r="Y377" s="91">
        <v>387</v>
      </c>
      <c r="Z377" s="91">
        <v>442</v>
      </c>
      <c r="AA377" s="91">
        <v>208</v>
      </c>
      <c r="AB377" s="91">
        <v>162</v>
      </c>
      <c r="AC377" s="240">
        <v>159</v>
      </c>
      <c r="AD377" s="240">
        <v>50</v>
      </c>
      <c r="AE377" s="240">
        <v>158</v>
      </c>
      <c r="AF377" s="240">
        <v>129</v>
      </c>
      <c r="AG377" s="240">
        <v>438</v>
      </c>
      <c r="AH377" s="240">
        <v>314</v>
      </c>
      <c r="AI377" s="240">
        <v>315</v>
      </c>
      <c r="AJ377" s="91"/>
      <c r="AK377" s="91"/>
    </row>
    <row r="378" spans="1:110" s="44" customFormat="1" ht="25.5" customHeight="1" thickBot="1">
      <c r="A378" s="116" t="s">
        <v>223</v>
      </c>
      <c r="B378" s="116"/>
      <c r="C378" s="116"/>
      <c r="D378" s="21">
        <f t="shared" ref="D378:W378" si="61">SUM(D372:D377)</f>
        <v>11965</v>
      </c>
      <c r="E378" s="21">
        <f t="shared" si="61"/>
        <v>13204</v>
      </c>
      <c r="F378" s="21">
        <f t="shared" si="61"/>
        <v>13205</v>
      </c>
      <c r="G378" s="21">
        <f t="shared" si="61"/>
        <v>13814</v>
      </c>
      <c r="H378" s="21">
        <f t="shared" si="61"/>
        <v>13704</v>
      </c>
      <c r="I378" s="21">
        <f t="shared" si="61"/>
        <v>13778</v>
      </c>
      <c r="J378" s="21">
        <f t="shared" si="61"/>
        <v>14136</v>
      </c>
      <c r="K378" s="21">
        <f t="shared" si="61"/>
        <v>14285</v>
      </c>
      <c r="L378" s="21">
        <f t="shared" si="61"/>
        <v>15837</v>
      </c>
      <c r="M378" s="21">
        <f t="shared" si="61"/>
        <v>15843</v>
      </c>
      <c r="N378" s="21">
        <f t="shared" si="61"/>
        <v>15728</v>
      </c>
      <c r="O378" s="21">
        <f t="shared" si="61"/>
        <v>15020</v>
      </c>
      <c r="P378" s="203">
        <f t="shared" si="61"/>
        <v>14753</v>
      </c>
      <c r="Q378" s="203">
        <f t="shared" si="61"/>
        <v>14581</v>
      </c>
      <c r="R378" s="203">
        <f t="shared" si="61"/>
        <v>14951</v>
      </c>
      <c r="S378" s="203">
        <f t="shared" si="61"/>
        <v>15347</v>
      </c>
      <c r="T378" s="203">
        <f t="shared" si="61"/>
        <v>15918</v>
      </c>
      <c r="U378" s="203">
        <f t="shared" si="61"/>
        <v>16126</v>
      </c>
      <c r="V378" s="203">
        <f t="shared" si="61"/>
        <v>16214</v>
      </c>
      <c r="W378" s="203">
        <f t="shared" si="61"/>
        <v>16727</v>
      </c>
      <c r="X378" s="338">
        <f t="shared" ref="X378:AH378" si="62">SUM(X372:X377)</f>
        <v>17130</v>
      </c>
      <c r="Y378" s="338">
        <f t="shared" si="62"/>
        <v>16911</v>
      </c>
      <c r="Z378" s="338">
        <f t="shared" si="62"/>
        <v>16847</v>
      </c>
      <c r="AA378" s="338">
        <f t="shared" si="62"/>
        <v>17519</v>
      </c>
      <c r="AB378" s="338">
        <f t="shared" si="62"/>
        <v>17564</v>
      </c>
      <c r="AC378" s="338">
        <f t="shared" si="62"/>
        <v>17524</v>
      </c>
      <c r="AD378" s="338">
        <f t="shared" si="62"/>
        <v>18124</v>
      </c>
      <c r="AE378" s="338">
        <f t="shared" si="62"/>
        <v>18621</v>
      </c>
      <c r="AF378" s="338">
        <f t="shared" si="62"/>
        <v>18950</v>
      </c>
      <c r="AG378" s="338">
        <f t="shared" si="62"/>
        <v>18542</v>
      </c>
      <c r="AH378" s="338">
        <f t="shared" si="62"/>
        <v>18396</v>
      </c>
      <c r="AI378" s="338">
        <f>SUM(AI372:AI377)</f>
        <v>18582</v>
      </c>
      <c r="AJ378" s="91"/>
      <c r="AK378" s="91"/>
      <c r="AL378" s="91"/>
      <c r="AM378" s="91"/>
      <c r="AN378" s="91"/>
      <c r="AO378" s="91"/>
      <c r="AP378" s="91"/>
      <c r="AQ378" s="91"/>
      <c r="AR378" s="91"/>
      <c r="AS378" s="91"/>
      <c r="AT378" s="91"/>
      <c r="AU378" s="91"/>
      <c r="AV378" s="91"/>
      <c r="AW378" s="91"/>
      <c r="AX378" s="91"/>
      <c r="AY378" s="91"/>
      <c r="AZ378" s="91"/>
      <c r="BA378" s="91"/>
      <c r="BB378" s="91"/>
      <c r="BC378" s="91"/>
      <c r="BD378" s="91"/>
      <c r="BE378" s="91"/>
      <c r="BF378" s="91"/>
      <c r="BG378" s="91"/>
      <c r="BH378" s="91"/>
      <c r="BI378" s="91"/>
      <c r="BJ378" s="91"/>
      <c r="BK378" s="91"/>
      <c r="BL378" s="91"/>
      <c r="BM378" s="91"/>
      <c r="BN378" s="91"/>
      <c r="BO378" s="91"/>
      <c r="BP378" s="91"/>
      <c r="BQ378" s="91"/>
      <c r="BR378" s="91"/>
      <c r="BS378" s="91"/>
      <c r="BT378" s="91"/>
      <c r="BU378" s="91"/>
      <c r="BV378" s="91"/>
      <c r="BW378" s="91"/>
      <c r="BX378" s="91"/>
      <c r="BY378" s="91"/>
      <c r="BZ378" s="91"/>
      <c r="CA378" s="91"/>
      <c r="CB378" s="91"/>
      <c r="CC378" s="91"/>
      <c r="CD378" s="91"/>
      <c r="CE378" s="91"/>
      <c r="CF378" s="91"/>
      <c r="CG378" s="91"/>
      <c r="CH378" s="91"/>
      <c r="CI378" s="91"/>
      <c r="CJ378" s="91"/>
      <c r="CK378" s="91"/>
      <c r="CL378" s="91"/>
      <c r="CM378" s="91"/>
      <c r="CN378" s="91"/>
      <c r="CO378" s="91"/>
      <c r="CP378" s="91"/>
      <c r="CQ378" s="91"/>
      <c r="CR378" s="91"/>
      <c r="CS378" s="91"/>
      <c r="CT378" s="91"/>
      <c r="CU378" s="91"/>
      <c r="CV378" s="91"/>
      <c r="CW378" s="91"/>
      <c r="CX378" s="91"/>
      <c r="CY378" s="91"/>
      <c r="CZ378" s="91"/>
      <c r="DA378" s="91"/>
      <c r="DB378" s="91"/>
      <c r="DC378" s="91"/>
      <c r="DD378" s="91"/>
      <c r="DE378" s="91"/>
      <c r="DF378" s="91"/>
    </row>
    <row r="379" spans="1:110" ht="19.5" customHeight="1" thickTop="1">
      <c r="A379" s="365"/>
      <c r="B379" s="46"/>
      <c r="C379" s="46"/>
      <c r="D379" s="2"/>
      <c r="E379" s="2"/>
      <c r="F379" s="2"/>
      <c r="G379" s="2"/>
      <c r="H379" s="2"/>
      <c r="I379" s="2"/>
      <c r="J379" s="2"/>
      <c r="K379" s="2"/>
      <c r="L379" s="2"/>
      <c r="M379" s="2"/>
      <c r="N379" s="2"/>
      <c r="O379" s="2"/>
      <c r="Y379" s="88"/>
    </row>
    <row r="380" spans="1:110" ht="19.5" customHeight="1">
      <c r="A380" s="365"/>
      <c r="B380" s="46"/>
      <c r="C380" s="46"/>
      <c r="D380" s="2"/>
      <c r="E380" s="2"/>
      <c r="F380" s="2"/>
      <c r="G380" s="2"/>
      <c r="H380" s="2"/>
      <c r="I380" s="2"/>
      <c r="J380" s="2"/>
      <c r="K380" s="2"/>
      <c r="L380" s="2"/>
      <c r="M380" s="2"/>
      <c r="N380" s="2"/>
      <c r="O380" s="2"/>
      <c r="Y380" s="88"/>
    </row>
    <row r="381" spans="1:110" s="44" customFormat="1" ht="18" customHeight="1">
      <c r="A381" s="39" t="s">
        <v>1005</v>
      </c>
      <c r="B381" s="42"/>
      <c r="C381" s="42"/>
      <c r="D381" s="8"/>
      <c r="E381" s="8"/>
      <c r="F381" s="8"/>
      <c r="G381" s="8"/>
      <c r="H381" s="8"/>
      <c r="I381" s="8"/>
      <c r="J381" s="8"/>
      <c r="K381" s="8"/>
      <c r="L381" s="8"/>
      <c r="M381" s="175"/>
      <c r="N381" s="175"/>
      <c r="O381" s="175"/>
      <c r="U381" s="46"/>
      <c r="X381" s="91"/>
      <c r="Y381" s="91"/>
      <c r="Z381" s="91"/>
      <c r="AA381" s="91"/>
      <c r="AB381" s="91"/>
      <c r="AC381" s="91"/>
      <c r="AD381" s="91"/>
      <c r="AE381" s="91"/>
      <c r="AF381" s="91"/>
      <c r="AG381" s="91"/>
      <c r="AH381" s="91"/>
      <c r="AI381" s="91"/>
      <c r="AJ381" s="91"/>
      <c r="AK381" s="91"/>
      <c r="AL381" s="91"/>
      <c r="AM381" s="91"/>
      <c r="AN381" s="91"/>
      <c r="AO381" s="91"/>
      <c r="AP381" s="91"/>
      <c r="AQ381" s="91"/>
      <c r="AR381" s="91"/>
      <c r="AS381" s="91"/>
      <c r="AT381" s="91"/>
      <c r="AU381" s="91"/>
      <c r="AV381" s="91"/>
      <c r="AW381" s="91"/>
      <c r="AX381" s="91"/>
      <c r="AY381" s="91"/>
      <c r="AZ381" s="91"/>
      <c r="BA381" s="91"/>
      <c r="BB381" s="91"/>
      <c r="BC381" s="91"/>
      <c r="BD381" s="91"/>
      <c r="BE381" s="91"/>
      <c r="BF381" s="91"/>
      <c r="BG381" s="91"/>
      <c r="BH381" s="91"/>
      <c r="BI381" s="91"/>
      <c r="BJ381" s="91"/>
      <c r="BK381" s="91"/>
      <c r="BL381" s="91"/>
      <c r="BM381" s="91"/>
      <c r="BN381" s="91"/>
      <c r="BO381" s="91"/>
      <c r="BP381" s="91"/>
      <c r="BQ381" s="91"/>
      <c r="BR381" s="91"/>
      <c r="BS381" s="91"/>
      <c r="BT381" s="91"/>
      <c r="BU381" s="91"/>
      <c r="BV381" s="91"/>
      <c r="BW381" s="91"/>
      <c r="BX381" s="91"/>
      <c r="BY381" s="91"/>
      <c r="BZ381" s="91"/>
      <c r="CA381" s="91"/>
      <c r="CB381" s="91"/>
      <c r="CC381" s="91"/>
      <c r="CD381" s="91"/>
      <c r="CE381" s="91"/>
      <c r="CF381" s="91"/>
      <c r="CG381" s="91"/>
      <c r="CH381" s="91"/>
      <c r="CI381" s="91"/>
      <c r="CJ381" s="91"/>
      <c r="CK381" s="91"/>
      <c r="CL381" s="91"/>
      <c r="CM381" s="91"/>
      <c r="CN381" s="91"/>
      <c r="CO381" s="91"/>
      <c r="CP381" s="91"/>
      <c r="CQ381" s="91"/>
      <c r="CR381" s="91"/>
      <c r="CS381" s="91"/>
      <c r="CT381" s="91"/>
      <c r="CU381" s="91"/>
      <c r="CV381" s="91"/>
      <c r="CW381" s="91"/>
      <c r="CX381" s="91"/>
      <c r="CY381" s="91"/>
      <c r="CZ381" s="91"/>
      <c r="DA381" s="91"/>
      <c r="DB381" s="91"/>
      <c r="DC381" s="91"/>
      <c r="DD381" s="91"/>
      <c r="DE381" s="91"/>
      <c r="DF381" s="91"/>
    </row>
    <row r="382" spans="1:110" s="44" customFormat="1" ht="56.25" customHeight="1" thickBot="1">
      <c r="A382" s="3" t="s">
        <v>3</v>
      </c>
      <c r="B382" s="99"/>
      <c r="C382" s="100"/>
      <c r="D382" s="15"/>
      <c r="E382" s="15"/>
      <c r="F382" s="15"/>
      <c r="G382" s="15" t="s">
        <v>462</v>
      </c>
      <c r="H382" s="15"/>
      <c r="I382" s="15"/>
      <c r="J382" s="15"/>
      <c r="K382" s="15" t="s">
        <v>466</v>
      </c>
      <c r="L382" s="15" t="s">
        <v>1096</v>
      </c>
      <c r="M382" s="16" t="s">
        <v>1097</v>
      </c>
      <c r="N382" s="16" t="s">
        <v>1098</v>
      </c>
      <c r="O382" s="16" t="s">
        <v>470</v>
      </c>
      <c r="P382" s="15" t="s">
        <v>1099</v>
      </c>
      <c r="Q382" s="43" t="s">
        <v>1100</v>
      </c>
      <c r="R382" s="43" t="s">
        <v>1101</v>
      </c>
      <c r="S382" s="43" t="s">
        <v>474</v>
      </c>
      <c r="T382" s="43" t="s">
        <v>1102</v>
      </c>
      <c r="U382" s="15" t="s">
        <v>1103</v>
      </c>
      <c r="V382" s="15" t="s">
        <v>1104</v>
      </c>
      <c r="W382" s="15" t="s">
        <v>478</v>
      </c>
      <c r="X382" s="352" t="s">
        <v>1105</v>
      </c>
      <c r="Y382" s="352" t="s">
        <v>1106</v>
      </c>
      <c r="Z382" s="352" t="s">
        <v>1107</v>
      </c>
      <c r="AA382" s="352" t="s">
        <v>482</v>
      </c>
      <c r="AB382" s="352" t="s">
        <v>1108</v>
      </c>
      <c r="AC382" s="352" t="s">
        <v>1109</v>
      </c>
      <c r="AD382" s="352" t="s">
        <v>1110</v>
      </c>
      <c r="AE382" s="15" t="s">
        <v>1024</v>
      </c>
      <c r="AF382" s="352" t="s">
        <v>1111</v>
      </c>
      <c r="AG382" s="352" t="s">
        <v>982</v>
      </c>
      <c r="AH382" s="352" t="s">
        <v>1112</v>
      </c>
      <c r="AI382" s="352" t="s">
        <v>571</v>
      </c>
      <c r="AJ382" s="91"/>
      <c r="AK382" s="91"/>
      <c r="AL382" s="91"/>
      <c r="AM382" s="91"/>
      <c r="AN382" s="91"/>
      <c r="AO382" s="91"/>
      <c r="AP382" s="91"/>
      <c r="AQ382" s="91"/>
      <c r="AR382" s="91"/>
      <c r="AS382" s="91"/>
      <c r="AT382" s="91"/>
      <c r="AU382" s="91"/>
      <c r="AV382" s="91"/>
      <c r="AW382" s="91"/>
      <c r="AX382" s="91"/>
      <c r="AY382" s="91"/>
      <c r="AZ382" s="91"/>
      <c r="BA382" s="91"/>
      <c r="BB382" s="91"/>
      <c r="BC382" s="91"/>
      <c r="BD382" s="91"/>
      <c r="BE382" s="91"/>
      <c r="BF382" s="91"/>
      <c r="BG382" s="91"/>
      <c r="BH382" s="91"/>
      <c r="BI382" s="91"/>
      <c r="BJ382" s="91"/>
      <c r="BK382" s="91"/>
      <c r="BL382" s="91"/>
      <c r="BM382" s="91"/>
      <c r="BN382" s="91"/>
      <c r="BO382" s="91"/>
      <c r="BP382" s="91"/>
      <c r="BQ382" s="91"/>
      <c r="BR382" s="91"/>
      <c r="BS382" s="91"/>
      <c r="BT382" s="91"/>
      <c r="BU382" s="91"/>
      <c r="BV382" s="91"/>
      <c r="BW382" s="91"/>
      <c r="BX382" s="91"/>
      <c r="BY382" s="91"/>
      <c r="BZ382" s="91"/>
      <c r="CA382" s="91"/>
      <c r="CB382" s="91"/>
      <c r="CC382" s="91"/>
      <c r="CD382" s="91"/>
      <c r="CE382" s="91"/>
      <c r="CF382" s="91"/>
      <c r="CG382" s="91"/>
      <c r="CH382" s="91"/>
      <c r="CI382" s="91"/>
      <c r="CJ382" s="91"/>
      <c r="CK382" s="91"/>
      <c r="CL382" s="91"/>
      <c r="CM382" s="91"/>
      <c r="CN382" s="91"/>
      <c r="CO382" s="91"/>
      <c r="CP382" s="91"/>
      <c r="CQ382" s="91"/>
      <c r="CR382" s="91"/>
      <c r="CS382" s="91"/>
      <c r="CT382" s="91"/>
      <c r="CU382" s="91"/>
      <c r="CV382" s="91"/>
      <c r="CW382" s="91"/>
      <c r="CX382" s="91"/>
      <c r="CY382" s="91"/>
      <c r="CZ382" s="91"/>
      <c r="DA382" s="91"/>
      <c r="DB382" s="91"/>
      <c r="DC382" s="91"/>
      <c r="DD382" s="91"/>
      <c r="DE382" s="91"/>
      <c r="DF382" s="91"/>
    </row>
    <row r="383" spans="1:110" s="46" customFormat="1" ht="18" customHeight="1">
      <c r="A383" s="40" t="s">
        <v>1077</v>
      </c>
      <c r="B383" s="40"/>
      <c r="C383" s="40"/>
      <c r="D383" s="7"/>
      <c r="E383" s="7"/>
      <c r="F383" s="7"/>
      <c r="G383" s="212">
        <v>17.5</v>
      </c>
      <c r="H383" s="38"/>
      <c r="I383" s="153"/>
      <c r="J383" s="153"/>
      <c r="K383" s="213">
        <v>19.2</v>
      </c>
      <c r="L383" s="85">
        <v>21.7</v>
      </c>
      <c r="M383" s="213">
        <v>22.2</v>
      </c>
      <c r="N383" s="213">
        <v>26.3</v>
      </c>
      <c r="O383" s="213">
        <v>29.6</v>
      </c>
      <c r="P383" s="213">
        <v>29.9</v>
      </c>
      <c r="Q383" s="214">
        <v>31</v>
      </c>
      <c r="R383" s="214">
        <v>28.3</v>
      </c>
      <c r="S383" s="213">
        <v>24.5</v>
      </c>
      <c r="T383" s="213">
        <v>24.9</v>
      </c>
      <c r="U383" s="215">
        <v>23.9</v>
      </c>
      <c r="V383" s="216">
        <v>22.9</v>
      </c>
      <c r="W383" s="216">
        <v>19.5</v>
      </c>
      <c r="X383" s="243">
        <v>19.600000000000001</v>
      </c>
      <c r="Y383" s="243">
        <v>19.2</v>
      </c>
      <c r="Z383" s="243">
        <v>19.2</v>
      </c>
      <c r="AA383" s="243">
        <v>24.6</v>
      </c>
      <c r="AB383" s="243">
        <v>22.5</v>
      </c>
      <c r="AC383" s="254">
        <v>21.5</v>
      </c>
      <c r="AD383" s="254">
        <v>20.2</v>
      </c>
      <c r="AE383" s="254">
        <v>18.7</v>
      </c>
      <c r="AF383" s="254">
        <v>16.8</v>
      </c>
      <c r="AG383" s="254">
        <v>18.7</v>
      </c>
      <c r="AH383" s="254">
        <v>19.899999999999999</v>
      </c>
      <c r="AI383" s="254">
        <v>14.6</v>
      </c>
      <c r="AJ383" s="91"/>
      <c r="AK383" s="91"/>
      <c r="AL383" s="91"/>
      <c r="AM383" s="91"/>
      <c r="AN383" s="91"/>
      <c r="AO383" s="91"/>
      <c r="AP383" s="91"/>
      <c r="AQ383" s="91"/>
      <c r="AR383" s="91"/>
      <c r="AS383" s="96"/>
      <c r="AT383" s="96"/>
      <c r="AU383" s="96"/>
      <c r="AV383" s="96"/>
      <c r="AW383" s="96"/>
      <c r="AX383" s="96"/>
      <c r="AY383" s="96"/>
      <c r="AZ383" s="96"/>
      <c r="BA383" s="96"/>
      <c r="BB383" s="96"/>
      <c r="BC383" s="96"/>
      <c r="BD383" s="96"/>
      <c r="BE383" s="96"/>
      <c r="BF383" s="96"/>
      <c r="BG383" s="96"/>
      <c r="BH383" s="96"/>
      <c r="BI383" s="96"/>
      <c r="BJ383" s="96"/>
      <c r="BK383" s="96"/>
      <c r="BL383" s="96"/>
      <c r="BM383" s="96"/>
      <c r="BN383" s="96"/>
      <c r="BO383" s="96"/>
      <c r="BP383" s="96"/>
      <c r="BQ383" s="96"/>
      <c r="BR383" s="96"/>
      <c r="BS383" s="96"/>
      <c r="BT383" s="96"/>
      <c r="BU383" s="96"/>
      <c r="BV383" s="96"/>
      <c r="BW383" s="96"/>
      <c r="BX383" s="96"/>
      <c r="BY383" s="96"/>
      <c r="BZ383" s="96"/>
      <c r="CA383" s="96"/>
      <c r="CB383" s="96"/>
      <c r="CC383" s="96"/>
      <c r="CD383" s="96"/>
      <c r="CE383" s="96"/>
      <c r="CF383" s="96"/>
      <c r="CG383" s="96"/>
      <c r="CH383" s="96"/>
      <c r="CI383" s="96"/>
      <c r="CJ383" s="96"/>
      <c r="CK383" s="96"/>
      <c r="CL383" s="96"/>
      <c r="CM383" s="96"/>
      <c r="CN383" s="96"/>
      <c r="CO383" s="96"/>
      <c r="CP383" s="96"/>
      <c r="CQ383" s="96"/>
      <c r="CR383" s="96"/>
      <c r="CS383" s="96"/>
      <c r="CT383" s="96"/>
      <c r="CU383" s="96"/>
      <c r="CV383" s="96"/>
      <c r="CW383" s="96"/>
      <c r="CX383" s="96"/>
      <c r="CY383" s="96"/>
      <c r="CZ383" s="96"/>
      <c r="DA383" s="96"/>
      <c r="DB383" s="96"/>
      <c r="DC383" s="96"/>
      <c r="DD383" s="96"/>
      <c r="DE383" s="96"/>
      <c r="DF383" s="96"/>
    </row>
    <row r="384" spans="1:110" s="46" customFormat="1" ht="18" customHeight="1">
      <c r="A384" s="40" t="s">
        <v>1078</v>
      </c>
      <c r="B384" s="40"/>
      <c r="C384" s="40"/>
      <c r="D384" s="7"/>
      <c r="E384" s="7"/>
      <c r="F384" s="7"/>
      <c r="G384" s="212">
        <v>9.6</v>
      </c>
      <c r="H384" s="38"/>
      <c r="I384" s="153"/>
      <c r="J384" s="153"/>
      <c r="K384" s="213">
        <v>9.3000000000000007</v>
      </c>
      <c r="L384" s="85">
        <v>8.8000000000000007</v>
      </c>
      <c r="M384" s="213">
        <v>8.8000000000000007</v>
      </c>
      <c r="N384" s="213">
        <v>8.1999999999999993</v>
      </c>
      <c r="O384" s="213">
        <v>8.9</v>
      </c>
      <c r="P384" s="213">
        <v>8.4</v>
      </c>
      <c r="Q384" s="214">
        <v>8.8000000000000007</v>
      </c>
      <c r="R384" s="214">
        <v>9</v>
      </c>
      <c r="S384" s="213">
        <v>7.9</v>
      </c>
      <c r="T384" s="213">
        <v>9.1999999999999993</v>
      </c>
      <c r="U384" s="215">
        <v>8.8000000000000007</v>
      </c>
      <c r="V384" s="216">
        <v>8.3000000000000007</v>
      </c>
      <c r="W384" s="216">
        <v>8.4</v>
      </c>
      <c r="X384" s="243">
        <v>10.6</v>
      </c>
      <c r="Y384" s="243">
        <v>10.5</v>
      </c>
      <c r="Z384" s="243">
        <v>10.6</v>
      </c>
      <c r="AA384" s="243">
        <v>9.9</v>
      </c>
      <c r="AB384" s="243">
        <v>8.8000000000000007</v>
      </c>
      <c r="AC384" s="254">
        <v>8.6</v>
      </c>
      <c r="AD384" s="254">
        <v>8.4</v>
      </c>
      <c r="AE384" s="254">
        <v>8.8000000000000007</v>
      </c>
      <c r="AF384" s="254">
        <v>7.7</v>
      </c>
      <c r="AG384" s="254">
        <v>7.5</v>
      </c>
      <c r="AH384" s="254">
        <v>9.5</v>
      </c>
      <c r="AI384" s="254">
        <v>7.2</v>
      </c>
      <c r="AJ384" s="91"/>
      <c r="AK384" s="91"/>
      <c r="AL384" s="91"/>
      <c r="AM384" s="91"/>
      <c r="AN384" s="91"/>
      <c r="AO384" s="91"/>
      <c r="AP384" s="91"/>
      <c r="AQ384" s="91"/>
      <c r="AR384" s="91"/>
      <c r="AS384" s="96"/>
      <c r="AT384" s="96"/>
      <c r="AU384" s="96"/>
      <c r="AV384" s="96"/>
      <c r="AW384" s="96"/>
      <c r="AX384" s="96"/>
      <c r="AY384" s="96"/>
      <c r="AZ384" s="96"/>
      <c r="BA384" s="96"/>
      <c r="BB384" s="96"/>
      <c r="BC384" s="96"/>
      <c r="BD384" s="96"/>
      <c r="BE384" s="96"/>
      <c r="BF384" s="96"/>
      <c r="BG384" s="96"/>
      <c r="BH384" s="96"/>
      <c r="BI384" s="96"/>
      <c r="BJ384" s="96"/>
      <c r="BK384" s="96"/>
      <c r="BL384" s="96"/>
      <c r="BM384" s="96"/>
      <c r="BN384" s="96"/>
      <c r="BO384" s="96"/>
      <c r="BP384" s="96"/>
      <c r="BQ384" s="96"/>
      <c r="BR384" s="96"/>
      <c r="BS384" s="96"/>
      <c r="BT384" s="96"/>
      <c r="BU384" s="96"/>
      <c r="BV384" s="96"/>
      <c r="BW384" s="96"/>
      <c r="BX384" s="96"/>
      <c r="BY384" s="96"/>
      <c r="BZ384" s="96"/>
      <c r="CA384" s="96"/>
      <c r="CB384" s="96"/>
      <c r="CC384" s="96"/>
      <c r="CD384" s="96"/>
      <c r="CE384" s="96"/>
      <c r="CF384" s="96"/>
      <c r="CG384" s="96"/>
      <c r="CH384" s="96"/>
      <c r="CI384" s="96"/>
      <c r="CJ384" s="96"/>
      <c r="CK384" s="96"/>
      <c r="CL384" s="96"/>
      <c r="CM384" s="96"/>
      <c r="CN384" s="96"/>
      <c r="CO384" s="96"/>
      <c r="CP384" s="96"/>
      <c r="CQ384" s="96"/>
      <c r="CR384" s="96"/>
      <c r="CS384" s="96"/>
      <c r="CT384" s="96"/>
      <c r="CU384" s="96"/>
      <c r="CV384" s="96"/>
      <c r="CW384" s="96"/>
      <c r="CX384" s="96"/>
      <c r="CY384" s="96"/>
      <c r="CZ384" s="96"/>
      <c r="DA384" s="96"/>
      <c r="DB384" s="96"/>
      <c r="DC384" s="96"/>
      <c r="DD384" s="96"/>
      <c r="DE384" s="96"/>
      <c r="DF384" s="96"/>
    </row>
    <row r="385" spans="1:110" s="46" customFormat="1" ht="18" customHeight="1">
      <c r="A385" s="40" t="s">
        <v>221</v>
      </c>
      <c r="B385" s="40"/>
      <c r="C385" s="40"/>
      <c r="D385" s="7"/>
      <c r="E385" s="7"/>
      <c r="F385" s="7"/>
      <c r="G385" s="7" t="s">
        <v>68</v>
      </c>
      <c r="H385" s="201"/>
      <c r="I385" s="201"/>
      <c r="J385" s="201"/>
      <c r="K385" s="213">
        <v>66.3</v>
      </c>
      <c r="L385" s="85">
        <v>32.1</v>
      </c>
      <c r="M385" s="213">
        <v>19.5</v>
      </c>
      <c r="N385" s="82">
        <v>-2.6</v>
      </c>
      <c r="O385" s="82">
        <v>-3.7</v>
      </c>
      <c r="P385" s="82">
        <v>-2.9</v>
      </c>
      <c r="Q385" s="217">
        <v>-2.7</v>
      </c>
      <c r="R385" s="217">
        <v>-1.9</v>
      </c>
      <c r="S385" s="213">
        <v>0</v>
      </c>
      <c r="T385" s="213">
        <v>1.2</v>
      </c>
      <c r="U385" s="215">
        <v>1.5</v>
      </c>
      <c r="V385" s="216">
        <v>2.9</v>
      </c>
      <c r="W385" s="216">
        <v>2.4</v>
      </c>
      <c r="X385" s="243">
        <v>2.6</v>
      </c>
      <c r="Y385" s="243">
        <v>4.4000000000000004</v>
      </c>
      <c r="Z385" s="243">
        <v>3.2</v>
      </c>
      <c r="AA385" s="243">
        <v>3.5</v>
      </c>
      <c r="AB385" s="243">
        <v>3.5</v>
      </c>
      <c r="AC385" s="254">
        <v>2.9</v>
      </c>
      <c r="AD385" s="254">
        <v>3</v>
      </c>
      <c r="AE385" s="254">
        <v>3</v>
      </c>
      <c r="AF385" s="254">
        <v>3.2</v>
      </c>
      <c r="AG385" s="254">
        <v>3.3</v>
      </c>
      <c r="AH385" s="254">
        <v>4</v>
      </c>
      <c r="AI385" s="254">
        <v>5.2</v>
      </c>
      <c r="AJ385" s="91"/>
      <c r="AK385" s="91"/>
      <c r="AL385" s="91"/>
      <c r="AM385" s="91"/>
      <c r="AN385" s="91"/>
      <c r="AO385" s="91"/>
      <c r="AP385" s="91"/>
      <c r="AQ385" s="91"/>
      <c r="AR385" s="91"/>
      <c r="AS385" s="96"/>
      <c r="AT385" s="96"/>
      <c r="AU385" s="96"/>
      <c r="AV385" s="96"/>
      <c r="AW385" s="96"/>
      <c r="AX385" s="96"/>
      <c r="AY385" s="96"/>
      <c r="AZ385" s="96"/>
      <c r="BA385" s="96"/>
      <c r="BB385" s="96"/>
      <c r="BC385" s="96"/>
      <c r="BD385" s="96"/>
      <c r="BE385" s="96"/>
      <c r="BF385" s="96"/>
      <c r="BG385" s="96"/>
      <c r="BH385" s="96"/>
      <c r="BI385" s="96"/>
      <c r="BJ385" s="96"/>
      <c r="BK385" s="96"/>
      <c r="BL385" s="96"/>
      <c r="BM385" s="96"/>
      <c r="BN385" s="96"/>
      <c r="BO385" s="96"/>
      <c r="BP385" s="96"/>
      <c r="BQ385" s="96"/>
      <c r="BR385" s="96"/>
      <c r="BS385" s="96"/>
      <c r="BT385" s="96"/>
      <c r="BU385" s="96"/>
      <c r="BV385" s="96"/>
      <c r="BW385" s="96"/>
      <c r="BX385" s="96"/>
      <c r="BY385" s="96"/>
      <c r="BZ385" s="96"/>
      <c r="CA385" s="96"/>
      <c r="CB385" s="96"/>
      <c r="CC385" s="96"/>
      <c r="CD385" s="96"/>
      <c r="CE385" s="96"/>
      <c r="CF385" s="96"/>
      <c r="CG385" s="96"/>
      <c r="CH385" s="96"/>
      <c r="CI385" s="96"/>
      <c r="CJ385" s="96"/>
      <c r="CK385" s="96"/>
      <c r="CL385" s="96"/>
      <c r="CM385" s="96"/>
      <c r="CN385" s="96"/>
      <c r="CO385" s="96"/>
      <c r="CP385" s="96"/>
      <c r="CQ385" s="96"/>
      <c r="CR385" s="96"/>
      <c r="CS385" s="96"/>
      <c r="CT385" s="96"/>
      <c r="CU385" s="96"/>
      <c r="CV385" s="96"/>
      <c r="CW385" s="96"/>
      <c r="CX385" s="96"/>
      <c r="CY385" s="96"/>
      <c r="CZ385" s="96"/>
      <c r="DA385" s="96"/>
      <c r="DB385" s="96"/>
      <c r="DC385" s="96"/>
      <c r="DD385" s="96"/>
      <c r="DE385" s="96"/>
      <c r="DF385" s="96"/>
    </row>
    <row r="386" spans="1:110" s="46" customFormat="1" ht="18" customHeight="1">
      <c r="A386" s="40" t="s">
        <v>1071</v>
      </c>
      <c r="B386" s="40"/>
      <c r="C386" s="40"/>
      <c r="D386" s="7"/>
      <c r="E386" s="7"/>
      <c r="F386" s="7"/>
      <c r="G386" s="212">
        <v>8.4</v>
      </c>
      <c r="H386" s="38"/>
      <c r="I386" s="153"/>
      <c r="J386" s="153"/>
      <c r="K386" s="213">
        <v>7.7</v>
      </c>
      <c r="L386" s="85">
        <v>8</v>
      </c>
      <c r="M386" s="213">
        <v>7.8</v>
      </c>
      <c r="N386" s="213">
        <v>7.8</v>
      </c>
      <c r="O386" s="213">
        <v>8.1</v>
      </c>
      <c r="P386" s="213">
        <v>7.9</v>
      </c>
      <c r="Q386" s="214">
        <v>8.1999999999999993</v>
      </c>
      <c r="R386" s="214">
        <v>8.1</v>
      </c>
      <c r="S386" s="213">
        <v>8.6999999999999993</v>
      </c>
      <c r="T386" s="213">
        <v>9.5</v>
      </c>
      <c r="U386" s="215">
        <v>9.1999999999999993</v>
      </c>
      <c r="V386" s="216">
        <v>9.5</v>
      </c>
      <c r="W386" s="216">
        <v>9.6999999999999993</v>
      </c>
      <c r="X386" s="243">
        <v>9.9</v>
      </c>
      <c r="Y386" s="243">
        <v>15.3</v>
      </c>
      <c r="Z386" s="243">
        <v>15.3</v>
      </c>
      <c r="AA386" s="243">
        <v>13.7</v>
      </c>
      <c r="AB386" s="243">
        <v>13.4</v>
      </c>
      <c r="AC386" s="254">
        <v>7.7</v>
      </c>
      <c r="AD386" s="254">
        <v>7.5</v>
      </c>
      <c r="AE386" s="254">
        <v>9.1</v>
      </c>
      <c r="AF386" s="254">
        <v>9.5</v>
      </c>
      <c r="AG386" s="254">
        <v>9.6</v>
      </c>
      <c r="AH386" s="254">
        <v>12.5</v>
      </c>
      <c r="AI386" s="254">
        <v>9.1999999999999993</v>
      </c>
      <c r="AJ386" s="91"/>
      <c r="AK386" s="91"/>
      <c r="AL386" s="91"/>
      <c r="AM386" s="91"/>
      <c r="AN386" s="91"/>
      <c r="AO386" s="91"/>
      <c r="AP386" s="91"/>
      <c r="AQ386" s="91"/>
      <c r="AR386" s="91"/>
      <c r="AS386" s="96"/>
      <c r="AT386" s="96"/>
      <c r="AU386" s="96"/>
      <c r="AV386" s="96"/>
      <c r="AW386" s="96"/>
      <c r="AX386" s="96"/>
      <c r="AY386" s="96"/>
      <c r="AZ386" s="96"/>
      <c r="BA386" s="96"/>
      <c r="BB386" s="96"/>
      <c r="BC386" s="96"/>
      <c r="BD386" s="96"/>
      <c r="BE386" s="96"/>
      <c r="BF386" s="96"/>
      <c r="BG386" s="96"/>
      <c r="BH386" s="96"/>
      <c r="BI386" s="96"/>
      <c r="BJ386" s="96"/>
      <c r="BK386" s="96"/>
      <c r="BL386" s="96"/>
      <c r="BM386" s="96"/>
      <c r="BN386" s="96"/>
      <c r="BO386" s="96"/>
      <c r="BP386" s="96"/>
      <c r="BQ386" s="96"/>
      <c r="BR386" s="96"/>
      <c r="BS386" s="96"/>
      <c r="BT386" s="96"/>
      <c r="BU386" s="96"/>
      <c r="BV386" s="96"/>
      <c r="BW386" s="96"/>
      <c r="BX386" s="96"/>
      <c r="BY386" s="96"/>
      <c r="BZ386" s="96"/>
      <c r="CA386" s="96"/>
      <c r="CB386" s="96"/>
      <c r="CC386" s="96"/>
      <c r="CD386" s="96"/>
      <c r="CE386" s="96"/>
      <c r="CF386" s="96"/>
      <c r="CG386" s="96"/>
      <c r="CH386" s="96"/>
      <c r="CI386" s="96"/>
      <c r="CJ386" s="96"/>
      <c r="CK386" s="96"/>
      <c r="CL386" s="96"/>
      <c r="CM386" s="96"/>
      <c r="CN386" s="96"/>
      <c r="CO386" s="96"/>
      <c r="CP386" s="96"/>
      <c r="CQ386" s="96"/>
      <c r="CR386" s="96"/>
      <c r="CS386" s="96"/>
      <c r="CT386" s="96"/>
      <c r="CU386" s="96"/>
      <c r="CV386" s="96"/>
      <c r="CW386" s="96"/>
      <c r="CX386" s="96"/>
      <c r="CY386" s="96"/>
      <c r="CZ386" s="96"/>
      <c r="DA386" s="96"/>
      <c r="DB386" s="96"/>
      <c r="DC386" s="96"/>
      <c r="DD386" s="96"/>
      <c r="DE386" s="96"/>
      <c r="DF386" s="96"/>
    </row>
    <row r="387" spans="1:110" s="46" customFormat="1" ht="18" customHeight="1">
      <c r="A387" s="40" t="s">
        <v>1079</v>
      </c>
      <c r="B387" s="40"/>
      <c r="C387" s="40"/>
      <c r="D387" s="7"/>
      <c r="E387" s="7"/>
      <c r="F387" s="7"/>
      <c r="G387" s="218">
        <v>-1.6</v>
      </c>
      <c r="H387" s="79"/>
      <c r="I387" s="201"/>
      <c r="J387" s="201"/>
      <c r="K387" s="213">
        <v>6.9</v>
      </c>
      <c r="L387" s="85">
        <v>1.7</v>
      </c>
      <c r="M387" s="213">
        <v>14.1</v>
      </c>
      <c r="N387" s="213">
        <v>0.5</v>
      </c>
      <c r="O387" s="82">
        <v>-14</v>
      </c>
      <c r="P387" s="82">
        <v>-17</v>
      </c>
      <c r="Q387" s="217">
        <v>-26.4</v>
      </c>
      <c r="R387" s="217">
        <v>-29.7</v>
      </c>
      <c r="S387" s="213">
        <v>28.9</v>
      </c>
      <c r="T387" s="213">
        <v>18.8</v>
      </c>
      <c r="U387" s="215">
        <v>26.4</v>
      </c>
      <c r="V387" s="215">
        <v>48</v>
      </c>
      <c r="W387" s="215">
        <v>38.4</v>
      </c>
      <c r="X387" s="243">
        <v>47</v>
      </c>
      <c r="Y387" s="243">
        <v>52.7</v>
      </c>
      <c r="Z387" s="243">
        <v>48.5</v>
      </c>
      <c r="AA387" s="243">
        <v>4.2</v>
      </c>
      <c r="AB387" s="243">
        <v>55.9</v>
      </c>
      <c r="AC387" s="254">
        <v>56.1</v>
      </c>
      <c r="AD387" s="254">
        <v>112.5</v>
      </c>
      <c r="AE387" s="254">
        <v>152.30000000000001</v>
      </c>
      <c r="AF387" s="254">
        <v>84.6</v>
      </c>
      <c r="AG387" s="254">
        <v>146.30000000000001</v>
      </c>
      <c r="AH387" s="254">
        <v>176.9</v>
      </c>
      <c r="AI387" s="254">
        <v>148.9</v>
      </c>
      <c r="AJ387" s="91"/>
      <c r="AK387" s="91"/>
      <c r="AL387" s="91"/>
      <c r="AM387" s="91"/>
      <c r="AN387" s="91"/>
      <c r="AO387" s="91"/>
      <c r="AP387" s="91"/>
      <c r="AQ387" s="91"/>
      <c r="AR387" s="91"/>
      <c r="AS387" s="96"/>
      <c r="AT387" s="96"/>
      <c r="AU387" s="96"/>
      <c r="AV387" s="96"/>
      <c r="AW387" s="96"/>
      <c r="AX387" s="96"/>
      <c r="AY387" s="96"/>
      <c r="AZ387" s="96"/>
      <c r="BA387" s="96"/>
      <c r="BB387" s="96"/>
      <c r="BC387" s="96"/>
      <c r="BD387" s="96"/>
      <c r="BE387" s="96"/>
      <c r="BF387" s="96"/>
      <c r="BG387" s="96"/>
      <c r="BH387" s="96"/>
      <c r="BI387" s="96"/>
      <c r="BJ387" s="96"/>
      <c r="BK387" s="96"/>
      <c r="BL387" s="96"/>
      <c r="BM387" s="96"/>
      <c r="BN387" s="96"/>
      <c r="BO387" s="96"/>
      <c r="BP387" s="96"/>
      <c r="BQ387" s="96"/>
      <c r="BR387" s="96"/>
      <c r="BS387" s="96"/>
      <c r="BT387" s="96"/>
      <c r="BU387" s="96"/>
      <c r="BV387" s="96"/>
      <c r="BW387" s="96"/>
      <c r="BX387" s="96"/>
      <c r="BY387" s="96"/>
      <c r="BZ387" s="96"/>
      <c r="CA387" s="96"/>
      <c r="CB387" s="96"/>
      <c r="CC387" s="96"/>
      <c r="CD387" s="96"/>
      <c r="CE387" s="96"/>
      <c r="CF387" s="96"/>
      <c r="CG387" s="96"/>
      <c r="CH387" s="96"/>
      <c r="CI387" s="96"/>
      <c r="CJ387" s="96"/>
      <c r="CK387" s="96"/>
      <c r="CL387" s="96"/>
      <c r="CM387" s="96"/>
      <c r="CN387" s="96"/>
      <c r="CO387" s="96"/>
      <c r="CP387" s="96"/>
      <c r="CQ387" s="96"/>
      <c r="CR387" s="96"/>
      <c r="CS387" s="96"/>
      <c r="CT387" s="96"/>
      <c r="CU387" s="96"/>
      <c r="CV387" s="96"/>
      <c r="CW387" s="96"/>
      <c r="CX387" s="96"/>
      <c r="CY387" s="96"/>
      <c r="CZ387" s="96"/>
      <c r="DA387" s="96"/>
      <c r="DB387" s="96"/>
      <c r="DC387" s="96"/>
      <c r="DD387" s="96"/>
      <c r="DE387" s="96"/>
      <c r="DF387" s="96"/>
    </row>
    <row r="388" spans="1:110">
      <c r="Y388" s="88"/>
      <c r="AC388" s="240"/>
      <c r="AD388" s="240"/>
      <c r="AE388" s="240"/>
      <c r="AF388" s="240"/>
      <c r="AG388" s="240"/>
      <c r="AH388" s="240"/>
      <c r="AI388" s="240"/>
    </row>
    <row r="389" spans="1:110" ht="19.5" customHeight="1">
      <c r="A389" s="365"/>
      <c r="B389" s="46"/>
      <c r="C389" s="46"/>
      <c r="D389" s="2"/>
      <c r="E389" s="2"/>
      <c r="F389" s="2"/>
      <c r="G389" s="7"/>
      <c r="H389" s="7"/>
      <c r="I389" s="7"/>
      <c r="J389" s="7"/>
      <c r="K389" s="7"/>
      <c r="L389" s="7"/>
      <c r="M389" s="7"/>
      <c r="N389" s="7"/>
      <c r="O389" s="7"/>
      <c r="P389" s="103"/>
      <c r="Q389" s="103"/>
      <c r="R389" s="103"/>
      <c r="S389" s="103"/>
      <c r="T389" s="103"/>
      <c r="U389" s="120"/>
      <c r="Y389" s="88"/>
    </row>
    <row r="390" spans="1:110" ht="19.5" customHeight="1">
      <c r="A390" s="40" t="s">
        <v>1113</v>
      </c>
      <c r="B390" s="46"/>
      <c r="C390" s="46"/>
      <c r="D390" s="2"/>
      <c r="E390" s="2"/>
      <c r="F390" s="2"/>
      <c r="G390" s="7"/>
      <c r="H390" s="7"/>
      <c r="I390" s="7"/>
      <c r="J390" s="7"/>
      <c r="K390" s="7"/>
      <c r="L390" s="7"/>
      <c r="M390" s="7"/>
      <c r="N390" s="7"/>
      <c r="O390" s="7"/>
      <c r="P390" s="103"/>
      <c r="Q390" s="103"/>
      <c r="R390" s="103"/>
      <c r="S390" s="103"/>
      <c r="T390" s="103"/>
      <c r="U390" s="120"/>
      <c r="Y390" s="88"/>
    </row>
    <row r="391" spans="1:110" ht="19.5" customHeight="1">
      <c r="A391" s="365"/>
      <c r="B391" s="46"/>
      <c r="C391" s="46"/>
      <c r="D391" s="2"/>
      <c r="E391" s="2"/>
      <c r="F391" s="2"/>
      <c r="G391" s="7"/>
      <c r="H391" s="7"/>
      <c r="I391" s="7"/>
      <c r="J391" s="7"/>
      <c r="K391" s="7"/>
      <c r="L391" s="7"/>
      <c r="M391" s="7"/>
      <c r="N391" s="7"/>
      <c r="O391" s="7"/>
      <c r="P391" s="103"/>
      <c r="Q391" s="103"/>
      <c r="R391" s="103"/>
      <c r="S391" s="103"/>
      <c r="T391" s="103"/>
      <c r="U391" s="120"/>
      <c r="Y391" s="88"/>
    </row>
    <row r="392" spans="1:110" s="44" customFormat="1" ht="18" customHeight="1">
      <c r="A392" s="39" t="s">
        <v>228</v>
      </c>
      <c r="B392" s="42"/>
      <c r="C392" s="42"/>
      <c r="D392" s="8"/>
      <c r="E392" s="8"/>
      <c r="F392" s="8"/>
      <c r="G392" s="7"/>
      <c r="H392" s="7"/>
      <c r="I392" s="7"/>
      <c r="J392" s="7"/>
      <c r="K392" s="7"/>
      <c r="L392" s="7"/>
      <c r="M392" s="153"/>
      <c r="N392" s="153"/>
      <c r="O392" s="153"/>
      <c r="P392" s="147"/>
      <c r="Q392" s="147"/>
      <c r="R392" s="147"/>
      <c r="S392" s="147"/>
      <c r="T392" s="147"/>
      <c r="U392" s="152"/>
      <c r="X392" s="91"/>
      <c r="Y392" s="91"/>
      <c r="Z392" s="91"/>
      <c r="AA392" s="91"/>
      <c r="AB392" s="91"/>
      <c r="AC392" s="91"/>
      <c r="AD392" s="91"/>
      <c r="AE392" s="91"/>
      <c r="AF392" s="91"/>
      <c r="AG392" s="91"/>
      <c r="AH392" s="91"/>
      <c r="AI392" s="91"/>
      <c r="AJ392" s="91"/>
      <c r="AK392" s="91"/>
      <c r="AL392" s="91"/>
      <c r="AM392" s="91"/>
      <c r="AN392" s="91"/>
      <c r="AO392" s="91"/>
      <c r="AP392" s="91"/>
      <c r="AQ392" s="91"/>
      <c r="AR392" s="91"/>
      <c r="AS392" s="91"/>
      <c r="AT392" s="91"/>
      <c r="AU392" s="91"/>
      <c r="AV392" s="91"/>
      <c r="AW392" s="91"/>
      <c r="AX392" s="91"/>
      <c r="AY392" s="91"/>
      <c r="AZ392" s="91"/>
      <c r="BA392" s="91"/>
      <c r="BB392" s="91"/>
      <c r="BC392" s="91"/>
      <c r="BD392" s="91"/>
      <c r="BE392" s="91"/>
      <c r="BF392" s="91"/>
      <c r="BG392" s="91"/>
      <c r="BH392" s="91"/>
      <c r="BI392" s="91"/>
      <c r="BJ392" s="91"/>
      <c r="BK392" s="91"/>
      <c r="BL392" s="91"/>
      <c r="BM392" s="91"/>
      <c r="BN392" s="91"/>
      <c r="BO392" s="91"/>
      <c r="BP392" s="91"/>
      <c r="BQ392" s="91"/>
      <c r="BR392" s="91"/>
      <c r="BS392" s="91"/>
      <c r="BT392" s="91"/>
      <c r="BU392" s="91"/>
      <c r="BV392" s="91"/>
      <c r="BW392" s="91"/>
      <c r="BX392" s="91"/>
      <c r="BY392" s="91"/>
      <c r="BZ392" s="91"/>
      <c r="CA392" s="91"/>
      <c r="CB392" s="91"/>
      <c r="CC392" s="91"/>
      <c r="CD392" s="91"/>
      <c r="CE392" s="91"/>
      <c r="CF392" s="91"/>
      <c r="CG392" s="91"/>
      <c r="CH392" s="91"/>
      <c r="CI392" s="91"/>
      <c r="CJ392" s="91"/>
      <c r="CK392" s="91"/>
      <c r="CL392" s="91"/>
      <c r="CM392" s="91"/>
      <c r="CN392" s="91"/>
      <c r="CO392" s="91"/>
      <c r="CP392" s="91"/>
      <c r="CQ392" s="91"/>
      <c r="CR392" s="91"/>
      <c r="CS392" s="91"/>
      <c r="CT392" s="91"/>
      <c r="CU392" s="91"/>
      <c r="CV392" s="91"/>
      <c r="CW392" s="91"/>
      <c r="CX392" s="91"/>
      <c r="CY392" s="91"/>
      <c r="CZ392" s="91"/>
      <c r="DA392" s="91"/>
      <c r="DB392" s="91"/>
      <c r="DC392" s="91"/>
      <c r="DD392" s="91"/>
      <c r="DE392" s="91"/>
      <c r="DF392" s="91"/>
    </row>
    <row r="393" spans="1:110" s="44" customFormat="1" ht="60" customHeight="1" thickBot="1">
      <c r="A393" s="3" t="s">
        <v>3</v>
      </c>
      <c r="B393" s="99"/>
      <c r="C393" s="100"/>
      <c r="D393" s="15"/>
      <c r="E393" s="15"/>
      <c r="F393" s="15"/>
      <c r="G393" s="15" t="s">
        <v>462</v>
      </c>
      <c r="H393" s="15"/>
      <c r="I393" s="15"/>
      <c r="J393" s="15"/>
      <c r="K393" s="15" t="s">
        <v>466</v>
      </c>
      <c r="L393" s="15" t="s">
        <v>1096</v>
      </c>
      <c r="M393" s="16" t="s">
        <v>1097</v>
      </c>
      <c r="N393" s="16" t="s">
        <v>1098</v>
      </c>
      <c r="O393" s="16" t="s">
        <v>470</v>
      </c>
      <c r="P393" s="15" t="s">
        <v>1099</v>
      </c>
      <c r="Q393" s="43" t="s">
        <v>1100</v>
      </c>
      <c r="R393" s="43" t="s">
        <v>1101</v>
      </c>
      <c r="S393" s="43" t="s">
        <v>474</v>
      </c>
      <c r="T393" s="43" t="s">
        <v>1102</v>
      </c>
      <c r="U393" s="43" t="s">
        <v>1103</v>
      </c>
      <c r="V393" s="15" t="s">
        <v>1104</v>
      </c>
      <c r="W393" s="15" t="s">
        <v>478</v>
      </c>
      <c r="X393" s="352" t="s">
        <v>1105</v>
      </c>
      <c r="Y393" s="352" t="s">
        <v>1106</v>
      </c>
      <c r="Z393" s="352" t="s">
        <v>1107</v>
      </c>
      <c r="AA393" s="352" t="s">
        <v>482</v>
      </c>
      <c r="AB393" s="352" t="s">
        <v>1108</v>
      </c>
      <c r="AC393" s="352" t="s">
        <v>1109</v>
      </c>
      <c r="AD393" s="352" t="s">
        <v>1110</v>
      </c>
      <c r="AE393" s="15" t="s">
        <v>1024</v>
      </c>
      <c r="AF393" s="352" t="s">
        <v>1111</v>
      </c>
      <c r="AG393" s="352" t="s">
        <v>982</v>
      </c>
      <c r="AH393" s="352" t="s">
        <v>1112</v>
      </c>
      <c r="AI393" s="352" t="s">
        <v>571</v>
      </c>
      <c r="AJ393" s="91"/>
      <c r="AK393" s="91"/>
      <c r="AL393" s="91"/>
      <c r="AM393" s="91"/>
      <c r="AN393" s="91"/>
      <c r="AO393" s="91"/>
      <c r="AP393" s="91"/>
      <c r="AQ393" s="91"/>
      <c r="AR393" s="91"/>
      <c r="AS393" s="91"/>
      <c r="AT393" s="91"/>
      <c r="AU393" s="91"/>
      <c r="AV393" s="91"/>
      <c r="AW393" s="91"/>
      <c r="AX393" s="91"/>
      <c r="AY393" s="91"/>
      <c r="AZ393" s="91"/>
      <c r="BA393" s="91"/>
      <c r="BB393" s="91"/>
      <c r="BC393" s="91"/>
      <c r="BD393" s="91"/>
      <c r="BE393" s="91"/>
      <c r="BF393" s="91"/>
      <c r="BG393" s="91"/>
      <c r="BH393" s="91"/>
      <c r="BI393" s="91"/>
      <c r="BJ393" s="91"/>
      <c r="BK393" s="91"/>
      <c r="BL393" s="91"/>
      <c r="BM393" s="91"/>
      <c r="BN393" s="91"/>
      <c r="BO393" s="91"/>
      <c r="BP393" s="91"/>
      <c r="BQ393" s="91"/>
      <c r="BR393" s="91"/>
      <c r="BS393" s="91"/>
      <c r="BT393" s="91"/>
      <c r="BU393" s="91"/>
      <c r="BV393" s="91"/>
      <c r="BW393" s="91"/>
      <c r="BX393" s="91"/>
      <c r="BY393" s="91"/>
      <c r="BZ393" s="91"/>
      <c r="CA393" s="91"/>
      <c r="CB393" s="91"/>
      <c r="CC393" s="91"/>
      <c r="CD393" s="91"/>
      <c r="CE393" s="91"/>
      <c r="CF393" s="91"/>
      <c r="CG393" s="91"/>
      <c r="CH393" s="91"/>
      <c r="CI393" s="91"/>
      <c r="CJ393" s="91"/>
      <c r="CK393" s="91"/>
      <c r="CL393" s="91"/>
      <c r="CM393" s="91"/>
      <c r="CN393" s="91"/>
      <c r="CO393" s="91"/>
      <c r="CP393" s="91"/>
      <c r="CQ393" s="91"/>
      <c r="CR393" s="91"/>
      <c r="CS393" s="91"/>
      <c r="CT393" s="91"/>
      <c r="CU393" s="91"/>
      <c r="CV393" s="91"/>
      <c r="CW393" s="91"/>
      <c r="CX393" s="91"/>
      <c r="CY393" s="91"/>
      <c r="CZ393" s="91"/>
      <c r="DA393" s="91"/>
      <c r="DB393" s="91"/>
      <c r="DC393" s="91"/>
      <c r="DD393" s="91"/>
      <c r="DE393" s="91"/>
      <c r="DF393" s="91"/>
    </row>
    <row r="394" spans="1:110" s="46" customFormat="1" ht="18" customHeight="1">
      <c r="A394" s="40" t="s">
        <v>1077</v>
      </c>
      <c r="B394" s="40"/>
      <c r="C394" s="40"/>
      <c r="D394" s="7"/>
      <c r="E394" s="7"/>
      <c r="F394" s="38"/>
      <c r="G394" s="212">
        <v>17.399999999999999</v>
      </c>
      <c r="H394" s="38"/>
      <c r="I394" s="153"/>
      <c r="J394" s="153"/>
      <c r="K394" s="213">
        <v>18.899999999999999</v>
      </c>
      <c r="L394" s="85">
        <v>20.2</v>
      </c>
      <c r="M394" s="213">
        <v>21.3</v>
      </c>
      <c r="N394" s="213">
        <v>27.1</v>
      </c>
      <c r="O394" s="213">
        <v>28</v>
      </c>
      <c r="P394" s="213">
        <v>28.7</v>
      </c>
      <c r="Q394" s="214">
        <v>28.2</v>
      </c>
      <c r="R394" s="214">
        <v>27.1</v>
      </c>
      <c r="S394" s="213">
        <v>26.4</v>
      </c>
      <c r="T394" s="213">
        <v>26.3</v>
      </c>
      <c r="U394" s="215">
        <v>24.4</v>
      </c>
      <c r="V394" s="214">
        <v>23.3</v>
      </c>
      <c r="W394" s="214">
        <v>22.3</v>
      </c>
      <c r="X394" s="243">
        <v>20.2</v>
      </c>
      <c r="Y394" s="243">
        <v>19.8</v>
      </c>
      <c r="Z394" s="243">
        <v>19.5</v>
      </c>
      <c r="AA394" s="243">
        <v>19.899999999999999</v>
      </c>
      <c r="AB394" s="243">
        <v>20.3</v>
      </c>
      <c r="AC394" s="254">
        <v>19.8</v>
      </c>
      <c r="AD394" s="254">
        <v>18.600000000000001</v>
      </c>
      <c r="AE394" s="254">
        <v>18.5</v>
      </c>
      <c r="AF394" s="254">
        <v>17.600000000000001</v>
      </c>
      <c r="AG394" s="254">
        <v>17.5</v>
      </c>
      <c r="AH394" s="254">
        <v>16.3</v>
      </c>
      <c r="AI394" s="254">
        <v>13.8</v>
      </c>
      <c r="AJ394" s="91"/>
      <c r="AK394" s="91"/>
      <c r="AL394" s="91"/>
      <c r="AM394" s="91"/>
      <c r="AN394" s="91"/>
      <c r="AO394" s="91"/>
      <c r="AP394" s="91"/>
      <c r="AQ394" s="91"/>
      <c r="AR394" s="91"/>
      <c r="AS394" s="96"/>
      <c r="AT394" s="96"/>
      <c r="AU394" s="96"/>
      <c r="AV394" s="96"/>
      <c r="AW394" s="96"/>
      <c r="AX394" s="96"/>
      <c r="AY394" s="96"/>
      <c r="AZ394" s="96"/>
      <c r="BA394" s="96"/>
      <c r="BB394" s="96"/>
      <c r="BC394" s="96"/>
      <c r="BD394" s="96"/>
      <c r="BE394" s="96"/>
      <c r="BF394" s="96"/>
      <c r="BG394" s="96"/>
      <c r="BH394" s="96"/>
      <c r="BI394" s="96"/>
      <c r="BJ394" s="96"/>
      <c r="BK394" s="96"/>
      <c r="BL394" s="96"/>
      <c r="BM394" s="96"/>
      <c r="BN394" s="96"/>
      <c r="BO394" s="96"/>
      <c r="BP394" s="96"/>
      <c r="BQ394" s="96"/>
      <c r="BR394" s="96"/>
      <c r="BS394" s="96"/>
      <c r="BT394" s="96"/>
      <c r="BU394" s="96"/>
      <c r="BV394" s="96"/>
      <c r="BW394" s="96"/>
      <c r="BX394" s="96"/>
      <c r="BY394" s="96"/>
      <c r="BZ394" s="96"/>
      <c r="CA394" s="96"/>
      <c r="CB394" s="96"/>
      <c r="CC394" s="96"/>
      <c r="CD394" s="96"/>
      <c r="CE394" s="96"/>
      <c r="CF394" s="96"/>
      <c r="CG394" s="96"/>
      <c r="CH394" s="96"/>
      <c r="CI394" s="96"/>
      <c r="CJ394" s="96"/>
      <c r="CK394" s="96"/>
      <c r="CL394" s="96"/>
      <c r="CM394" s="96"/>
      <c r="CN394" s="96"/>
      <c r="CO394" s="96"/>
      <c r="CP394" s="96"/>
      <c r="CQ394" s="96"/>
      <c r="CR394" s="96"/>
      <c r="CS394" s="96"/>
      <c r="CT394" s="96"/>
      <c r="CU394" s="96"/>
      <c r="CV394" s="96"/>
      <c r="CW394" s="96"/>
      <c r="CX394" s="96"/>
      <c r="CY394" s="96"/>
      <c r="CZ394" s="96"/>
      <c r="DA394" s="96"/>
      <c r="DB394" s="96"/>
      <c r="DC394" s="96"/>
      <c r="DD394" s="96"/>
      <c r="DE394" s="96"/>
      <c r="DF394" s="96"/>
    </row>
    <row r="395" spans="1:110" s="46" customFormat="1" ht="18" customHeight="1">
      <c r="A395" s="40" t="s">
        <v>1078</v>
      </c>
      <c r="B395" s="40"/>
      <c r="C395" s="40"/>
      <c r="D395" s="7"/>
      <c r="E395" s="7"/>
      <c r="F395" s="38"/>
      <c r="G395" s="212">
        <v>9.1999999999999993</v>
      </c>
      <c r="H395" s="38"/>
      <c r="I395" s="153"/>
      <c r="J395" s="153"/>
      <c r="K395" s="213">
        <v>9.1999999999999993</v>
      </c>
      <c r="L395" s="85">
        <v>8.6</v>
      </c>
      <c r="M395" s="213">
        <v>7.1</v>
      </c>
      <c r="N395" s="213">
        <v>7.5</v>
      </c>
      <c r="O395" s="213">
        <v>7.3</v>
      </c>
      <c r="P395" s="213">
        <v>7</v>
      </c>
      <c r="Q395" s="214">
        <v>7.3</v>
      </c>
      <c r="R395" s="214">
        <v>7.3</v>
      </c>
      <c r="S395" s="213">
        <v>7.3</v>
      </c>
      <c r="T395" s="213">
        <v>8</v>
      </c>
      <c r="U395" s="215">
        <v>7.8</v>
      </c>
      <c r="V395" s="214">
        <v>7.6</v>
      </c>
      <c r="W395" s="214">
        <v>7.7</v>
      </c>
      <c r="X395" s="243">
        <v>8.3000000000000007</v>
      </c>
      <c r="Y395" s="243">
        <v>8.1999999999999993</v>
      </c>
      <c r="Z395" s="243">
        <v>8.1</v>
      </c>
      <c r="AA395" s="243">
        <v>7.4</v>
      </c>
      <c r="AB395" s="243">
        <v>7.3</v>
      </c>
      <c r="AC395" s="254">
        <v>7.2</v>
      </c>
      <c r="AD395" s="254">
        <v>7.2</v>
      </c>
      <c r="AE395" s="254">
        <v>7</v>
      </c>
      <c r="AF395" s="254">
        <v>7.1</v>
      </c>
      <c r="AG395" s="254">
        <v>6.8</v>
      </c>
      <c r="AH395" s="254">
        <v>6.7</v>
      </c>
      <c r="AI395" s="254">
        <v>6.8</v>
      </c>
      <c r="AJ395" s="91"/>
      <c r="AK395" s="91"/>
      <c r="AL395" s="91"/>
      <c r="AM395" s="91"/>
      <c r="AN395" s="91"/>
      <c r="AO395" s="91"/>
      <c r="AP395" s="91"/>
      <c r="AQ395" s="91"/>
      <c r="AR395" s="91"/>
      <c r="AS395" s="96"/>
      <c r="AT395" s="96"/>
      <c r="AU395" s="96"/>
      <c r="AV395" s="96"/>
      <c r="AW395" s="96"/>
      <c r="AX395" s="96"/>
      <c r="AY395" s="96"/>
      <c r="AZ395" s="96"/>
      <c r="BA395" s="96"/>
      <c r="BB395" s="96"/>
      <c r="BC395" s="96"/>
      <c r="BD395" s="96"/>
      <c r="BE395" s="96"/>
      <c r="BF395" s="96"/>
      <c r="BG395" s="96"/>
      <c r="BH395" s="96"/>
      <c r="BI395" s="96"/>
      <c r="BJ395" s="96"/>
      <c r="BK395" s="96"/>
      <c r="BL395" s="96"/>
      <c r="BM395" s="96"/>
      <c r="BN395" s="96"/>
      <c r="BO395" s="96"/>
      <c r="BP395" s="96"/>
      <c r="BQ395" s="96"/>
      <c r="BR395" s="96"/>
      <c r="BS395" s="96"/>
      <c r="BT395" s="96"/>
      <c r="BU395" s="96"/>
      <c r="BV395" s="96"/>
      <c r="BW395" s="96"/>
      <c r="BX395" s="96"/>
      <c r="BY395" s="96"/>
      <c r="BZ395" s="96"/>
      <c r="CA395" s="96"/>
      <c r="CB395" s="96"/>
      <c r="CC395" s="96"/>
      <c r="CD395" s="96"/>
      <c r="CE395" s="96"/>
      <c r="CF395" s="96"/>
      <c r="CG395" s="96"/>
      <c r="CH395" s="96"/>
      <c r="CI395" s="96"/>
      <c r="CJ395" s="96"/>
      <c r="CK395" s="96"/>
      <c r="CL395" s="96"/>
      <c r="CM395" s="96"/>
      <c r="CN395" s="96"/>
      <c r="CO395" s="96"/>
      <c r="CP395" s="96"/>
      <c r="CQ395" s="96"/>
      <c r="CR395" s="96"/>
      <c r="CS395" s="96"/>
      <c r="CT395" s="96"/>
      <c r="CU395" s="96"/>
      <c r="CV395" s="96"/>
      <c r="CW395" s="96"/>
      <c r="CX395" s="96"/>
      <c r="CY395" s="96"/>
      <c r="CZ395" s="96"/>
      <c r="DA395" s="96"/>
      <c r="DB395" s="96"/>
      <c r="DC395" s="96"/>
      <c r="DD395" s="96"/>
      <c r="DE395" s="96"/>
      <c r="DF395" s="96"/>
    </row>
    <row r="396" spans="1:110" s="46" customFormat="1" ht="18" customHeight="1">
      <c r="A396" s="40" t="s">
        <v>221</v>
      </c>
      <c r="B396" s="40"/>
      <c r="C396" s="40"/>
      <c r="D396" s="7"/>
      <c r="E396" s="7"/>
      <c r="F396" s="7"/>
      <c r="G396" s="7" t="s">
        <v>68</v>
      </c>
      <c r="H396" s="201"/>
      <c r="I396" s="201"/>
      <c r="J396" s="201"/>
      <c r="K396" s="213">
        <v>0</v>
      </c>
      <c r="L396" s="85">
        <v>0</v>
      </c>
      <c r="M396" s="82">
        <v>-1.4</v>
      </c>
      <c r="N396" s="82">
        <v>-3.3</v>
      </c>
      <c r="O396" s="82">
        <v>-3.8</v>
      </c>
      <c r="P396" s="82">
        <v>-3</v>
      </c>
      <c r="Q396" s="217">
        <v>-2.7</v>
      </c>
      <c r="R396" s="217">
        <v>-1.9</v>
      </c>
      <c r="S396" s="213">
        <v>0</v>
      </c>
      <c r="T396" s="213">
        <v>0.5</v>
      </c>
      <c r="U396" s="215">
        <v>0.8</v>
      </c>
      <c r="V396" s="214">
        <v>1</v>
      </c>
      <c r="W396" s="214">
        <v>0.7</v>
      </c>
      <c r="X396" s="243">
        <v>1.6</v>
      </c>
      <c r="Y396" s="243">
        <v>3.4</v>
      </c>
      <c r="Z396" s="243">
        <v>3.2</v>
      </c>
      <c r="AA396" s="243">
        <v>3.5</v>
      </c>
      <c r="AB396" s="243">
        <v>3.5</v>
      </c>
      <c r="AC396" s="254">
        <v>2.5</v>
      </c>
      <c r="AD396" s="254">
        <v>2.7</v>
      </c>
      <c r="AE396" s="254">
        <v>2.7</v>
      </c>
      <c r="AF396" s="254">
        <v>2.9</v>
      </c>
      <c r="AG396" s="254">
        <v>3.3</v>
      </c>
      <c r="AH396" s="254">
        <v>3.2</v>
      </c>
      <c r="AI396" s="254">
        <v>5.2</v>
      </c>
      <c r="AJ396" s="91"/>
      <c r="AK396" s="91"/>
      <c r="AL396" s="91"/>
      <c r="AM396" s="91"/>
      <c r="AN396" s="91"/>
      <c r="AO396" s="91"/>
      <c r="AP396" s="91"/>
      <c r="AQ396" s="91"/>
      <c r="AR396" s="91"/>
      <c r="AS396" s="96"/>
      <c r="AT396" s="96"/>
      <c r="AU396" s="96"/>
      <c r="AV396" s="96"/>
      <c r="AW396" s="96"/>
      <c r="AX396" s="96"/>
      <c r="AY396" s="96"/>
      <c r="AZ396" s="96"/>
      <c r="BA396" s="96"/>
      <c r="BB396" s="96"/>
      <c r="BC396" s="96"/>
      <c r="BD396" s="96"/>
      <c r="BE396" s="96"/>
      <c r="BF396" s="96"/>
      <c r="BG396" s="96"/>
      <c r="BH396" s="96"/>
      <c r="BI396" s="96"/>
      <c r="BJ396" s="96"/>
      <c r="BK396" s="96"/>
      <c r="BL396" s="96"/>
      <c r="BM396" s="96"/>
      <c r="BN396" s="96"/>
      <c r="BO396" s="96"/>
      <c r="BP396" s="96"/>
      <c r="BQ396" s="96"/>
      <c r="BR396" s="96"/>
      <c r="BS396" s="96"/>
      <c r="BT396" s="96"/>
      <c r="BU396" s="96"/>
      <c r="BV396" s="96"/>
      <c r="BW396" s="96"/>
      <c r="BX396" s="96"/>
      <c r="BY396" s="96"/>
      <c r="BZ396" s="96"/>
      <c r="CA396" s="96"/>
      <c r="CB396" s="96"/>
      <c r="CC396" s="96"/>
      <c r="CD396" s="96"/>
      <c r="CE396" s="96"/>
      <c r="CF396" s="96"/>
      <c r="CG396" s="96"/>
      <c r="CH396" s="96"/>
      <c r="CI396" s="96"/>
      <c r="CJ396" s="96"/>
      <c r="CK396" s="96"/>
      <c r="CL396" s="96"/>
      <c r="CM396" s="96"/>
      <c r="CN396" s="96"/>
      <c r="CO396" s="96"/>
      <c r="CP396" s="96"/>
      <c r="CQ396" s="96"/>
      <c r="CR396" s="96"/>
      <c r="CS396" s="96"/>
      <c r="CT396" s="96"/>
      <c r="CU396" s="96"/>
      <c r="CV396" s="96"/>
      <c r="CW396" s="96"/>
      <c r="CX396" s="96"/>
      <c r="CY396" s="96"/>
      <c r="CZ396" s="96"/>
      <c r="DA396" s="96"/>
      <c r="DB396" s="96"/>
      <c r="DC396" s="96"/>
      <c r="DD396" s="96"/>
      <c r="DE396" s="96"/>
      <c r="DF396" s="96"/>
    </row>
    <row r="397" spans="1:110" s="46" customFormat="1" ht="18" customHeight="1">
      <c r="A397" s="40" t="s">
        <v>1071</v>
      </c>
      <c r="B397" s="40"/>
      <c r="C397" s="40"/>
      <c r="D397" s="7"/>
      <c r="E397" s="7"/>
      <c r="F397" s="38"/>
      <c r="G397" s="212">
        <v>8.3000000000000007</v>
      </c>
      <c r="H397" s="38"/>
      <c r="I397" s="153"/>
      <c r="J397" s="153"/>
      <c r="K397" s="213">
        <v>7.6</v>
      </c>
      <c r="L397" s="85">
        <v>8</v>
      </c>
      <c r="M397" s="213">
        <v>8.3000000000000007</v>
      </c>
      <c r="N397" s="213">
        <v>7.6</v>
      </c>
      <c r="O397" s="213">
        <v>8.1999999999999993</v>
      </c>
      <c r="P397" s="213">
        <v>7.9</v>
      </c>
      <c r="Q397" s="214">
        <v>8.1999999999999993</v>
      </c>
      <c r="R397" s="214">
        <v>8.1</v>
      </c>
      <c r="S397" s="213">
        <v>8.6</v>
      </c>
      <c r="T397" s="213">
        <v>9.1</v>
      </c>
      <c r="U397" s="215">
        <v>8.9</v>
      </c>
      <c r="V397" s="214">
        <v>9.1</v>
      </c>
      <c r="W397" s="214">
        <v>9.3000000000000007</v>
      </c>
      <c r="X397" s="243">
        <v>9.8000000000000007</v>
      </c>
      <c r="Y397" s="243">
        <v>9.9</v>
      </c>
      <c r="Z397" s="243">
        <v>9.9</v>
      </c>
      <c r="AA397" s="243">
        <v>8.6</v>
      </c>
      <c r="AB397" s="243">
        <v>8.1</v>
      </c>
      <c r="AC397" s="254">
        <v>7.8</v>
      </c>
      <c r="AD397" s="254">
        <v>7.5</v>
      </c>
      <c r="AE397" s="254">
        <v>8.8000000000000007</v>
      </c>
      <c r="AF397" s="254">
        <v>9.4</v>
      </c>
      <c r="AG397" s="254">
        <v>9.5</v>
      </c>
      <c r="AH397" s="254">
        <v>9.5</v>
      </c>
      <c r="AI397" s="254">
        <v>8.8000000000000007</v>
      </c>
      <c r="AJ397" s="91"/>
      <c r="AK397" s="91"/>
      <c r="AL397" s="91"/>
      <c r="AM397" s="91"/>
      <c r="AN397" s="91"/>
      <c r="AO397" s="91"/>
      <c r="AP397" s="91"/>
      <c r="AQ397" s="91"/>
      <c r="AR397" s="91"/>
      <c r="AS397" s="96"/>
      <c r="AT397" s="96"/>
      <c r="AU397" s="96"/>
      <c r="AV397" s="96"/>
      <c r="AW397" s="96"/>
      <c r="AX397" s="96"/>
      <c r="AY397" s="96"/>
      <c r="AZ397" s="96"/>
      <c r="BA397" s="96"/>
      <c r="BB397" s="96"/>
      <c r="BC397" s="96"/>
      <c r="BD397" s="96"/>
      <c r="BE397" s="96"/>
      <c r="BF397" s="96"/>
      <c r="BG397" s="96"/>
      <c r="BH397" s="96"/>
      <c r="BI397" s="96"/>
      <c r="BJ397" s="96"/>
      <c r="BK397" s="96"/>
      <c r="BL397" s="96"/>
      <c r="BM397" s="96"/>
      <c r="BN397" s="96"/>
      <c r="BO397" s="96"/>
      <c r="BP397" s="96"/>
      <c r="BQ397" s="96"/>
      <c r="BR397" s="96"/>
      <c r="BS397" s="96"/>
      <c r="BT397" s="96"/>
      <c r="BU397" s="96"/>
      <c r="BV397" s="96"/>
      <c r="BW397" s="96"/>
      <c r="BX397" s="96"/>
      <c r="BY397" s="96"/>
      <c r="BZ397" s="96"/>
      <c r="CA397" s="96"/>
      <c r="CB397" s="96"/>
      <c r="CC397" s="96"/>
      <c r="CD397" s="96"/>
      <c r="CE397" s="96"/>
      <c r="CF397" s="96"/>
      <c r="CG397" s="96"/>
      <c r="CH397" s="96"/>
      <c r="CI397" s="96"/>
      <c r="CJ397" s="96"/>
      <c r="CK397" s="96"/>
      <c r="CL397" s="96"/>
      <c r="CM397" s="96"/>
      <c r="CN397" s="96"/>
      <c r="CO397" s="96"/>
      <c r="CP397" s="96"/>
      <c r="CQ397" s="96"/>
      <c r="CR397" s="96"/>
      <c r="CS397" s="96"/>
      <c r="CT397" s="96"/>
      <c r="CU397" s="96"/>
      <c r="CV397" s="96"/>
      <c r="CW397" s="96"/>
      <c r="CX397" s="96"/>
      <c r="CY397" s="96"/>
      <c r="CZ397" s="96"/>
      <c r="DA397" s="96"/>
      <c r="DB397" s="96"/>
      <c r="DC397" s="96"/>
      <c r="DD397" s="96"/>
      <c r="DE397" s="96"/>
      <c r="DF397" s="96"/>
    </row>
    <row r="398" spans="1:110" s="46" customFormat="1" ht="18" customHeight="1">
      <c r="A398" s="40" t="s">
        <v>1079</v>
      </c>
      <c r="B398" s="40"/>
      <c r="C398" s="40"/>
      <c r="D398" s="7"/>
      <c r="E398" s="7"/>
      <c r="F398" s="38"/>
      <c r="G398" s="218">
        <v>-0.8</v>
      </c>
      <c r="H398" s="79"/>
      <c r="I398" s="201"/>
      <c r="J398" s="201"/>
      <c r="K398" s="82">
        <v>-0.6</v>
      </c>
      <c r="L398" s="85">
        <v>1.2</v>
      </c>
      <c r="M398" s="82">
        <v>-10</v>
      </c>
      <c r="N398" s="82">
        <v>-31.2</v>
      </c>
      <c r="O398" s="82">
        <v>-15.3</v>
      </c>
      <c r="P398" s="82">
        <v>-11.8</v>
      </c>
      <c r="Q398" s="214">
        <v>0.7</v>
      </c>
      <c r="R398" s="214">
        <v>9.3000000000000007</v>
      </c>
      <c r="S398" s="213">
        <v>18.600000000000001</v>
      </c>
      <c r="T398" s="213">
        <v>7.3</v>
      </c>
      <c r="U398" s="215">
        <v>14</v>
      </c>
      <c r="V398" s="214">
        <v>17.899999999999999</v>
      </c>
      <c r="W398" s="214">
        <v>9.3000000000000007</v>
      </c>
      <c r="X398" s="243">
        <v>29.1</v>
      </c>
      <c r="Y398" s="243">
        <v>34.1</v>
      </c>
      <c r="Z398" s="243">
        <v>30.5</v>
      </c>
      <c r="AA398" s="243">
        <v>33.5</v>
      </c>
      <c r="AB398" s="243">
        <v>46.8</v>
      </c>
      <c r="AC398" s="254">
        <v>91.5</v>
      </c>
      <c r="AD398" s="254">
        <v>231.3</v>
      </c>
      <c r="AE398" s="254">
        <v>203.1</v>
      </c>
      <c r="AF398" s="254">
        <v>125.7</v>
      </c>
      <c r="AG398" s="254">
        <v>157.6</v>
      </c>
      <c r="AH398" s="254">
        <v>179.6</v>
      </c>
      <c r="AI398" s="254">
        <v>137.9</v>
      </c>
      <c r="AJ398" s="91"/>
      <c r="AK398" s="91"/>
      <c r="AL398" s="91"/>
      <c r="AM398" s="91"/>
      <c r="AN398" s="91"/>
      <c r="AO398" s="91"/>
      <c r="AP398" s="91"/>
      <c r="AQ398" s="91"/>
      <c r="AR398" s="91"/>
      <c r="AS398" s="96"/>
      <c r="AT398" s="96"/>
      <c r="AU398" s="96"/>
      <c r="AV398" s="96"/>
      <c r="AW398" s="96"/>
      <c r="AX398" s="96"/>
      <c r="AY398" s="96"/>
      <c r="AZ398" s="96"/>
      <c r="BA398" s="96"/>
      <c r="BB398" s="96"/>
      <c r="BC398" s="96"/>
      <c r="BD398" s="96"/>
      <c r="BE398" s="96"/>
      <c r="BF398" s="96"/>
      <c r="BG398" s="96"/>
      <c r="BH398" s="96"/>
      <c r="BI398" s="96"/>
      <c r="BJ398" s="96"/>
      <c r="BK398" s="96"/>
      <c r="BL398" s="96"/>
      <c r="BM398" s="96"/>
      <c r="BN398" s="96"/>
      <c r="BO398" s="96"/>
      <c r="BP398" s="96"/>
      <c r="BQ398" s="96"/>
      <c r="BR398" s="96"/>
      <c r="BS398" s="96"/>
      <c r="BT398" s="96"/>
      <c r="BU398" s="96"/>
      <c r="BV398" s="96"/>
      <c r="BW398" s="96"/>
      <c r="BX398" s="96"/>
      <c r="BY398" s="96"/>
      <c r="BZ398" s="96"/>
      <c r="CA398" s="96"/>
      <c r="CB398" s="96"/>
      <c r="CC398" s="96"/>
      <c r="CD398" s="96"/>
      <c r="CE398" s="96"/>
      <c r="CF398" s="96"/>
      <c r="CG398" s="96"/>
      <c r="CH398" s="96"/>
      <c r="CI398" s="96"/>
      <c r="CJ398" s="96"/>
      <c r="CK398" s="96"/>
      <c r="CL398" s="96"/>
      <c r="CM398" s="96"/>
      <c r="CN398" s="96"/>
      <c r="CO398" s="96"/>
      <c r="CP398" s="96"/>
      <c r="CQ398" s="96"/>
      <c r="CR398" s="96"/>
      <c r="CS398" s="96"/>
      <c r="CT398" s="96"/>
      <c r="CU398" s="96"/>
      <c r="CV398" s="96"/>
      <c r="CW398" s="96"/>
      <c r="CX398" s="96"/>
      <c r="CY398" s="96"/>
      <c r="CZ398" s="96"/>
      <c r="DA398" s="96"/>
      <c r="DB398" s="96"/>
      <c r="DC398" s="96"/>
      <c r="DD398" s="96"/>
      <c r="DE398" s="96"/>
      <c r="DF398" s="96"/>
    </row>
    <row r="399" spans="1:110">
      <c r="Y399" s="88"/>
    </row>
    <row r="400" spans="1:110" ht="18" customHeight="1">
      <c r="D400" s="7"/>
      <c r="E400" s="7"/>
      <c r="F400" s="6"/>
      <c r="G400" s="6"/>
      <c r="H400" s="6"/>
      <c r="I400" s="2"/>
      <c r="J400" s="2"/>
      <c r="K400" s="2"/>
      <c r="L400" s="38"/>
      <c r="M400" s="153"/>
      <c r="N400" s="153"/>
      <c r="O400" s="153"/>
      <c r="P400" s="38"/>
      <c r="Q400" s="147"/>
      <c r="R400" s="147"/>
      <c r="S400" s="38"/>
      <c r="T400" s="38"/>
      <c r="U400" s="219"/>
      <c r="V400" s="46"/>
      <c r="W400" s="44"/>
      <c r="X400" s="91"/>
      <c r="Y400" s="91"/>
      <c r="Z400" s="91"/>
      <c r="AA400" s="91"/>
      <c r="AB400" s="91"/>
      <c r="AC400" s="91"/>
      <c r="AD400" s="91"/>
      <c r="AE400" s="91"/>
      <c r="AF400" s="91"/>
      <c r="AG400" s="91"/>
      <c r="AH400" s="91"/>
      <c r="AI400" s="91"/>
      <c r="AJ400" s="91"/>
      <c r="AK400" s="91"/>
    </row>
    <row r="401" spans="1:110" ht="18" customHeight="1">
      <c r="A401" s="40" t="s">
        <v>1113</v>
      </c>
      <c r="D401" s="7"/>
      <c r="E401" s="7"/>
      <c r="F401" s="6"/>
      <c r="G401" s="6"/>
      <c r="H401" s="6"/>
      <c r="I401" s="2"/>
      <c r="J401" s="2"/>
      <c r="K401" s="2"/>
      <c r="L401" s="6"/>
      <c r="M401" s="175"/>
      <c r="N401" s="175"/>
      <c r="O401" s="175"/>
      <c r="P401" s="6"/>
      <c r="Q401" s="44"/>
      <c r="R401" s="44"/>
      <c r="S401" s="6"/>
      <c r="T401" s="6"/>
      <c r="U401" s="220"/>
      <c r="V401" s="46"/>
      <c r="W401" s="44"/>
      <c r="X401" s="91"/>
      <c r="Y401" s="91"/>
      <c r="Z401" s="91"/>
      <c r="AA401" s="91"/>
      <c r="AB401" s="91"/>
      <c r="AC401" s="91"/>
      <c r="AD401" s="91"/>
      <c r="AE401" s="91"/>
      <c r="AF401" s="91"/>
      <c r="AG401" s="91"/>
      <c r="AH401" s="91"/>
      <c r="AI401" s="91"/>
      <c r="AJ401" s="91"/>
      <c r="AK401" s="91"/>
    </row>
    <row r="402" spans="1:110" ht="18" customHeight="1">
      <c r="D402" s="7"/>
      <c r="E402" s="7"/>
      <c r="F402" s="6"/>
      <c r="G402" s="6"/>
      <c r="H402" s="6"/>
      <c r="I402" s="2"/>
      <c r="J402" s="2"/>
      <c r="K402" s="2"/>
      <c r="L402" s="6"/>
      <c r="M402" s="175"/>
      <c r="N402" s="175"/>
      <c r="O402" s="175"/>
      <c r="P402" s="6"/>
      <c r="Q402" s="44"/>
      <c r="R402" s="44"/>
      <c r="S402" s="6"/>
      <c r="T402" s="6"/>
      <c r="U402" s="220"/>
      <c r="V402" s="46"/>
      <c r="W402" s="44"/>
      <c r="X402" s="91"/>
      <c r="Y402" s="91"/>
      <c r="Z402" s="91"/>
      <c r="AA402" s="91"/>
      <c r="AB402" s="91"/>
      <c r="AC402" s="91"/>
      <c r="AD402" s="91"/>
      <c r="AE402" s="91"/>
      <c r="AF402" s="91"/>
      <c r="AG402" s="91"/>
      <c r="AH402" s="91"/>
      <c r="AI402" s="91"/>
      <c r="AJ402" s="91"/>
      <c r="AK402" s="91"/>
    </row>
    <row r="403" spans="1:110" s="44" customFormat="1" ht="19.149999999999999" customHeight="1">
      <c r="A403" s="39" t="s">
        <v>1114</v>
      </c>
      <c r="B403" s="40"/>
      <c r="C403" s="40"/>
      <c r="D403" s="2"/>
      <c r="E403" s="2"/>
      <c r="F403" s="2"/>
      <c r="G403" s="2"/>
      <c r="H403" s="2"/>
      <c r="I403" s="2"/>
      <c r="J403" s="2"/>
      <c r="K403" s="2"/>
      <c r="L403" s="2"/>
      <c r="M403" s="175"/>
      <c r="N403" s="175"/>
      <c r="O403" s="175"/>
      <c r="U403" s="46"/>
      <c r="X403" s="91"/>
      <c r="Y403" s="91"/>
      <c r="Z403" s="91"/>
      <c r="AA403" s="91"/>
      <c r="AB403" s="91"/>
      <c r="AC403" s="91"/>
      <c r="AD403" s="91"/>
      <c r="AE403" s="91"/>
      <c r="AF403" s="91"/>
      <c r="AG403" s="91"/>
      <c r="AH403" s="91"/>
      <c r="AI403" s="91"/>
      <c r="AJ403" s="91"/>
      <c r="AK403" s="91"/>
      <c r="AL403" s="91"/>
      <c r="AM403" s="91"/>
      <c r="AN403" s="91"/>
      <c r="AO403" s="91"/>
      <c r="AP403" s="91"/>
      <c r="AQ403" s="91"/>
      <c r="AR403" s="91"/>
      <c r="AS403" s="91"/>
      <c r="AT403" s="91"/>
      <c r="AU403" s="91"/>
      <c r="AV403" s="91"/>
      <c r="AW403" s="91"/>
      <c r="AX403" s="91"/>
      <c r="AY403" s="91"/>
      <c r="AZ403" s="91"/>
      <c r="BA403" s="91"/>
      <c r="BB403" s="91"/>
      <c r="BC403" s="91"/>
      <c r="BD403" s="91"/>
      <c r="BE403" s="91"/>
      <c r="BF403" s="91"/>
      <c r="BG403" s="91"/>
      <c r="BH403" s="91"/>
      <c r="BI403" s="91"/>
      <c r="BJ403" s="91"/>
      <c r="BK403" s="91"/>
      <c r="BL403" s="91"/>
      <c r="BM403" s="91"/>
      <c r="BN403" s="91"/>
      <c r="BO403" s="91"/>
      <c r="BP403" s="91"/>
      <c r="BQ403" s="91"/>
      <c r="BR403" s="91"/>
      <c r="BS403" s="91"/>
      <c r="BT403" s="91"/>
      <c r="BU403" s="91"/>
      <c r="BV403" s="91"/>
      <c r="BW403" s="91"/>
      <c r="BX403" s="91"/>
      <c r="BY403" s="91"/>
      <c r="BZ403" s="91"/>
      <c r="CA403" s="91"/>
      <c r="CB403" s="91"/>
      <c r="CC403" s="91"/>
      <c r="CD403" s="91"/>
      <c r="CE403" s="91"/>
      <c r="CF403" s="91"/>
      <c r="CG403" s="91"/>
      <c r="CH403" s="91"/>
      <c r="CI403" s="91"/>
      <c r="CJ403" s="91"/>
      <c r="CK403" s="91"/>
      <c r="CL403" s="91"/>
      <c r="CM403" s="91"/>
      <c r="CN403" s="91"/>
      <c r="CO403" s="91"/>
      <c r="CP403" s="91"/>
      <c r="CQ403" s="91"/>
      <c r="CR403" s="91"/>
      <c r="CS403" s="91"/>
      <c r="CT403" s="91"/>
      <c r="CU403" s="91"/>
      <c r="CV403" s="91"/>
      <c r="CW403" s="91"/>
      <c r="CX403" s="91"/>
      <c r="CY403" s="91"/>
      <c r="CZ403" s="91"/>
      <c r="DA403" s="91"/>
      <c r="DB403" s="91"/>
      <c r="DC403" s="91"/>
      <c r="DD403" s="91"/>
      <c r="DE403" s="91"/>
      <c r="DF403" s="91"/>
    </row>
    <row r="404" spans="1:110" s="46" customFormat="1" ht="37.5" customHeight="1" thickBot="1">
      <c r="A404" s="3" t="s">
        <v>3</v>
      </c>
      <c r="B404" s="14"/>
      <c r="C404" s="100"/>
      <c r="D404" s="15" t="s">
        <v>459</v>
      </c>
      <c r="E404" s="15" t="s">
        <v>460</v>
      </c>
      <c r="F404" s="15" t="s">
        <v>461</v>
      </c>
      <c r="G404" s="15" t="s">
        <v>462</v>
      </c>
      <c r="H404" s="15" t="s">
        <v>463</v>
      </c>
      <c r="I404" s="15" t="s">
        <v>464</v>
      </c>
      <c r="J404" s="15" t="s">
        <v>465</v>
      </c>
      <c r="K404" s="15" t="s">
        <v>466</v>
      </c>
      <c r="L404" s="15" t="s">
        <v>467</v>
      </c>
      <c r="M404" s="16" t="s">
        <v>468</v>
      </c>
      <c r="N404" s="16" t="s">
        <v>469</v>
      </c>
      <c r="O404" s="16" t="s">
        <v>470</v>
      </c>
      <c r="P404" s="15" t="s">
        <v>471</v>
      </c>
      <c r="Q404" s="43" t="s">
        <v>472</v>
      </c>
      <c r="R404" s="43" t="s">
        <v>473</v>
      </c>
      <c r="S404" s="43" t="s">
        <v>474</v>
      </c>
      <c r="T404" s="43" t="s">
        <v>475</v>
      </c>
      <c r="U404" s="15" t="s">
        <v>476</v>
      </c>
      <c r="V404" s="15" t="s">
        <v>477</v>
      </c>
      <c r="W404" s="15" t="s">
        <v>478</v>
      </c>
      <c r="X404" s="352" t="s">
        <v>479</v>
      </c>
      <c r="Y404" s="358" t="s">
        <v>480</v>
      </c>
      <c r="Z404" s="358" t="s">
        <v>481</v>
      </c>
      <c r="AA404" s="358" t="s">
        <v>482</v>
      </c>
      <c r="AB404" s="358" t="s">
        <v>1021</v>
      </c>
      <c r="AC404" s="358" t="s">
        <v>1022</v>
      </c>
      <c r="AD404" s="358" t="s">
        <v>1023</v>
      </c>
      <c r="AE404" s="15" t="s">
        <v>1024</v>
      </c>
      <c r="AF404" s="358" t="s">
        <v>1025</v>
      </c>
      <c r="AG404" s="352" t="s">
        <v>982</v>
      </c>
      <c r="AH404" s="358" t="s">
        <v>903</v>
      </c>
      <c r="AI404" s="358" t="s">
        <v>571</v>
      </c>
      <c r="AJ404" s="91"/>
      <c r="AK404" s="91"/>
      <c r="AL404" s="91"/>
      <c r="AM404" s="91"/>
      <c r="AN404" s="91"/>
      <c r="AO404" s="91"/>
      <c r="AP404" s="91"/>
      <c r="AQ404" s="91"/>
      <c r="AR404" s="91"/>
      <c r="AS404" s="96"/>
      <c r="AT404" s="96"/>
      <c r="AU404" s="96"/>
      <c r="AV404" s="96"/>
      <c r="AW404" s="96"/>
      <c r="AX404" s="96"/>
      <c r="AY404" s="96"/>
      <c r="AZ404" s="96"/>
      <c r="BA404" s="96"/>
      <c r="BB404" s="96"/>
      <c r="BC404" s="96"/>
      <c r="BD404" s="96"/>
      <c r="BE404" s="96"/>
      <c r="BF404" s="96"/>
      <c r="BG404" s="96"/>
      <c r="BH404" s="96"/>
      <c r="BI404" s="96"/>
      <c r="BJ404" s="96"/>
      <c r="BK404" s="96"/>
      <c r="BL404" s="96"/>
      <c r="BM404" s="96"/>
      <c r="BN404" s="96"/>
      <c r="BO404" s="96"/>
      <c r="BP404" s="96"/>
      <c r="BQ404" s="96"/>
      <c r="BR404" s="96"/>
      <c r="BS404" s="96"/>
      <c r="BT404" s="96"/>
      <c r="BU404" s="96"/>
      <c r="BV404" s="96"/>
      <c r="BW404" s="96"/>
      <c r="BX404" s="96"/>
      <c r="BY404" s="96"/>
      <c r="BZ404" s="96"/>
      <c r="CA404" s="96"/>
      <c r="CB404" s="96"/>
      <c r="CC404" s="96"/>
      <c r="CD404" s="96"/>
      <c r="CE404" s="96"/>
      <c r="CF404" s="96"/>
      <c r="CG404" s="96"/>
      <c r="CH404" s="96"/>
      <c r="CI404" s="96"/>
      <c r="CJ404" s="96"/>
      <c r="CK404" s="96"/>
      <c r="CL404" s="96"/>
      <c r="CM404" s="96"/>
      <c r="CN404" s="96"/>
      <c r="CO404" s="96"/>
      <c r="CP404" s="96"/>
      <c r="CQ404" s="96"/>
      <c r="CR404" s="96"/>
      <c r="CS404" s="96"/>
      <c r="CT404" s="96"/>
      <c r="CU404" s="96"/>
      <c r="CV404" s="96"/>
      <c r="CW404" s="96"/>
      <c r="CX404" s="96"/>
      <c r="CY404" s="96"/>
      <c r="CZ404" s="96"/>
      <c r="DA404" s="96"/>
      <c r="DB404" s="96"/>
      <c r="DC404" s="96"/>
      <c r="DD404" s="96"/>
      <c r="DE404" s="96"/>
      <c r="DF404" s="96"/>
    </row>
    <row r="405" spans="1:110" s="46" customFormat="1" ht="18" customHeight="1">
      <c r="A405" s="40" t="s">
        <v>1077</v>
      </c>
      <c r="B405" s="40"/>
      <c r="C405" s="40"/>
      <c r="D405" s="175">
        <v>6401</v>
      </c>
      <c r="E405" s="175">
        <v>6678</v>
      </c>
      <c r="F405" s="175">
        <v>6617</v>
      </c>
      <c r="G405" s="175">
        <v>6814</v>
      </c>
      <c r="H405" s="175">
        <v>6567</v>
      </c>
      <c r="I405" s="175">
        <v>6561</v>
      </c>
      <c r="J405" s="175">
        <v>6607</v>
      </c>
      <c r="K405" s="175">
        <v>6604</v>
      </c>
      <c r="L405" s="175">
        <v>6629</v>
      </c>
      <c r="M405" s="175">
        <v>6796</v>
      </c>
      <c r="N405" s="175">
        <v>6542</v>
      </c>
      <c r="O405" s="175">
        <v>6202</v>
      </c>
      <c r="P405" s="175">
        <v>5928</v>
      </c>
      <c r="Q405" s="44">
        <v>6081</v>
      </c>
      <c r="R405" s="44">
        <v>6191</v>
      </c>
      <c r="S405" s="175">
        <v>6260</v>
      </c>
      <c r="T405" s="175">
        <v>6301</v>
      </c>
      <c r="U405" s="44">
        <v>6680</v>
      </c>
      <c r="V405" s="44">
        <v>6820</v>
      </c>
      <c r="W405" s="44">
        <v>6934</v>
      </c>
      <c r="X405" s="91">
        <v>6864</v>
      </c>
      <c r="Y405" s="91">
        <v>6834</v>
      </c>
      <c r="Z405" s="91">
        <v>6825</v>
      </c>
      <c r="AA405" s="91">
        <v>7134</v>
      </c>
      <c r="AB405" s="91">
        <v>7078</v>
      </c>
      <c r="AC405" s="91">
        <v>7183</v>
      </c>
      <c r="AD405" s="91">
        <v>7416</v>
      </c>
      <c r="AE405" s="91">
        <v>7380</v>
      </c>
      <c r="AF405" s="91">
        <v>7478</v>
      </c>
      <c r="AG405" s="91">
        <v>7424</v>
      </c>
      <c r="AH405" s="91">
        <v>7286</v>
      </c>
      <c r="AI405" s="91">
        <v>7337</v>
      </c>
      <c r="AJ405" s="91"/>
      <c r="AK405" s="91"/>
      <c r="AL405" s="91"/>
      <c r="AM405" s="91"/>
      <c r="AN405" s="91"/>
      <c r="AO405" s="91"/>
      <c r="AP405" s="91"/>
      <c r="AQ405" s="91"/>
      <c r="AR405" s="91"/>
      <c r="AS405" s="96"/>
      <c r="AT405" s="96"/>
      <c r="AU405" s="96"/>
      <c r="AV405" s="96"/>
      <c r="AW405" s="96"/>
      <c r="AX405" s="96"/>
      <c r="AY405" s="96"/>
      <c r="AZ405" s="96"/>
      <c r="BA405" s="96"/>
      <c r="BB405" s="96"/>
      <c r="BC405" s="96"/>
      <c r="BD405" s="96"/>
      <c r="BE405" s="96"/>
      <c r="BF405" s="96"/>
      <c r="BG405" s="96"/>
      <c r="BH405" s="96"/>
      <c r="BI405" s="96"/>
      <c r="BJ405" s="96"/>
      <c r="BK405" s="96"/>
      <c r="BL405" s="96"/>
      <c r="BM405" s="96"/>
      <c r="BN405" s="96"/>
      <c r="BO405" s="96"/>
      <c r="BP405" s="96"/>
      <c r="BQ405" s="96"/>
      <c r="BR405" s="96"/>
      <c r="BS405" s="96"/>
      <c r="BT405" s="96"/>
      <c r="BU405" s="96"/>
      <c r="BV405" s="96"/>
      <c r="BW405" s="96"/>
      <c r="BX405" s="96"/>
      <c r="BY405" s="96"/>
      <c r="BZ405" s="96"/>
      <c r="CA405" s="96"/>
      <c r="CB405" s="96"/>
      <c r="CC405" s="96"/>
      <c r="CD405" s="96"/>
      <c r="CE405" s="96"/>
      <c r="CF405" s="96"/>
      <c r="CG405" s="96"/>
      <c r="CH405" s="96"/>
      <c r="CI405" s="96"/>
      <c r="CJ405" s="96"/>
      <c r="CK405" s="96"/>
      <c r="CL405" s="96"/>
      <c r="CM405" s="96"/>
      <c r="CN405" s="96"/>
      <c r="CO405" s="96"/>
      <c r="CP405" s="96"/>
      <c r="CQ405" s="96"/>
      <c r="CR405" s="96"/>
      <c r="CS405" s="96"/>
      <c r="CT405" s="96"/>
      <c r="CU405" s="96"/>
      <c r="CV405" s="96"/>
      <c r="CW405" s="96"/>
      <c r="CX405" s="96"/>
      <c r="CY405" s="96"/>
      <c r="CZ405" s="96"/>
      <c r="DA405" s="96"/>
      <c r="DB405" s="96"/>
      <c r="DC405" s="96"/>
      <c r="DD405" s="96"/>
      <c r="DE405" s="96"/>
      <c r="DF405" s="96"/>
    </row>
    <row r="406" spans="1:110" s="46" customFormat="1" ht="18" customHeight="1">
      <c r="A406" s="40" t="s">
        <v>1078</v>
      </c>
      <c r="B406" s="40"/>
      <c r="C406" s="40"/>
      <c r="D406" s="175">
        <v>2871</v>
      </c>
      <c r="E406" s="175">
        <v>3593</v>
      </c>
      <c r="F406" s="175">
        <v>3636</v>
      </c>
      <c r="G406" s="175">
        <v>3870</v>
      </c>
      <c r="H406" s="175">
        <v>3830</v>
      </c>
      <c r="I406" s="175">
        <v>3686</v>
      </c>
      <c r="J406" s="175">
        <v>3766</v>
      </c>
      <c r="K406" s="175">
        <v>3928</v>
      </c>
      <c r="L406" s="175">
        <v>4033</v>
      </c>
      <c r="M406" s="175">
        <v>3976</v>
      </c>
      <c r="N406" s="175">
        <v>3949</v>
      </c>
      <c r="O406" s="175">
        <v>3923</v>
      </c>
      <c r="P406" s="175">
        <v>3892</v>
      </c>
      <c r="Q406" s="44">
        <v>3844</v>
      </c>
      <c r="R406" s="44">
        <v>4007</v>
      </c>
      <c r="S406" s="175">
        <v>4244</v>
      </c>
      <c r="T406" s="175">
        <v>4391</v>
      </c>
      <c r="U406" s="44">
        <v>4237</v>
      </c>
      <c r="V406" s="44">
        <v>4373</v>
      </c>
      <c r="W406" s="44">
        <v>4733</v>
      </c>
      <c r="X406" s="91">
        <v>4514</v>
      </c>
      <c r="Y406" s="91">
        <v>4262</v>
      </c>
      <c r="Z406" s="91">
        <v>4245</v>
      </c>
      <c r="AA406" s="91">
        <v>4597</v>
      </c>
      <c r="AB406" s="91">
        <v>4549</v>
      </c>
      <c r="AC406" s="91">
        <v>4389</v>
      </c>
      <c r="AD406" s="91">
        <v>4552</v>
      </c>
      <c r="AE406" s="91">
        <v>4785</v>
      </c>
      <c r="AF406" s="91">
        <v>4853</v>
      </c>
      <c r="AG406" s="91">
        <v>4503</v>
      </c>
      <c r="AH406" s="91">
        <v>4565</v>
      </c>
      <c r="AI406" s="91">
        <v>4709</v>
      </c>
      <c r="AJ406" s="91"/>
      <c r="AK406" s="91"/>
      <c r="AL406" s="91"/>
      <c r="AM406" s="91"/>
      <c r="AN406" s="91"/>
      <c r="AO406" s="91"/>
      <c r="AP406" s="91"/>
      <c r="AQ406" s="91"/>
      <c r="AR406" s="91"/>
      <c r="AS406" s="96"/>
      <c r="AT406" s="96"/>
      <c r="AU406" s="96"/>
      <c r="AV406" s="96"/>
      <c r="AW406" s="96"/>
      <c r="AX406" s="96"/>
      <c r="AY406" s="96"/>
      <c r="AZ406" s="96"/>
      <c r="BA406" s="96"/>
      <c r="BB406" s="96"/>
      <c r="BC406" s="96"/>
      <c r="BD406" s="96"/>
      <c r="BE406" s="96"/>
      <c r="BF406" s="96"/>
      <c r="BG406" s="96"/>
      <c r="BH406" s="96"/>
      <c r="BI406" s="96"/>
      <c r="BJ406" s="96"/>
      <c r="BK406" s="96"/>
      <c r="BL406" s="96"/>
      <c r="BM406" s="96"/>
      <c r="BN406" s="96"/>
      <c r="BO406" s="96"/>
      <c r="BP406" s="96"/>
      <c r="BQ406" s="96"/>
      <c r="BR406" s="96"/>
      <c r="BS406" s="96"/>
      <c r="BT406" s="96"/>
      <c r="BU406" s="96"/>
      <c r="BV406" s="96"/>
      <c r="BW406" s="96"/>
      <c r="BX406" s="96"/>
      <c r="BY406" s="96"/>
      <c r="BZ406" s="96"/>
      <c r="CA406" s="96"/>
      <c r="CB406" s="96"/>
      <c r="CC406" s="96"/>
      <c r="CD406" s="96"/>
      <c r="CE406" s="96"/>
      <c r="CF406" s="96"/>
      <c r="CG406" s="96"/>
      <c r="CH406" s="96"/>
      <c r="CI406" s="96"/>
      <c r="CJ406" s="96"/>
      <c r="CK406" s="96"/>
      <c r="CL406" s="96"/>
      <c r="CM406" s="96"/>
      <c r="CN406" s="96"/>
      <c r="CO406" s="96"/>
      <c r="CP406" s="96"/>
      <c r="CQ406" s="96"/>
      <c r="CR406" s="96"/>
      <c r="CS406" s="96"/>
      <c r="CT406" s="96"/>
      <c r="CU406" s="96"/>
      <c r="CV406" s="96"/>
      <c r="CW406" s="96"/>
      <c r="CX406" s="96"/>
      <c r="CY406" s="96"/>
      <c r="CZ406" s="96"/>
      <c r="DA406" s="96"/>
      <c r="DB406" s="96"/>
      <c r="DC406" s="96"/>
      <c r="DD406" s="96"/>
      <c r="DE406" s="96"/>
      <c r="DF406" s="96"/>
    </row>
    <row r="407" spans="1:110" s="44" customFormat="1" ht="18" customHeight="1">
      <c r="A407" s="40" t="s">
        <v>221</v>
      </c>
      <c r="B407" s="40"/>
      <c r="C407" s="40"/>
      <c r="D407" s="129">
        <v>153</v>
      </c>
      <c r="E407" s="129">
        <v>153</v>
      </c>
      <c r="F407" s="129">
        <v>360</v>
      </c>
      <c r="G407" s="129">
        <v>294</v>
      </c>
      <c r="H407" s="201">
        <v>302</v>
      </c>
      <c r="I407" s="201">
        <v>305</v>
      </c>
      <c r="J407" s="201">
        <v>482</v>
      </c>
      <c r="K407" s="201">
        <v>456</v>
      </c>
      <c r="L407" s="175">
        <v>2541</v>
      </c>
      <c r="M407" s="175">
        <v>2589</v>
      </c>
      <c r="N407" s="175">
        <v>2691</v>
      </c>
      <c r="O407" s="175">
        <v>2476</v>
      </c>
      <c r="P407" s="175">
        <v>2273</v>
      </c>
      <c r="Q407" s="44">
        <v>2327</v>
      </c>
      <c r="R407" s="44">
        <v>2370</v>
      </c>
      <c r="S407" s="175">
        <v>2542</v>
      </c>
      <c r="T407" s="175">
        <v>2790</v>
      </c>
      <c r="U407" s="44">
        <v>3024</v>
      </c>
      <c r="V407" s="44">
        <v>2835</v>
      </c>
      <c r="W407" s="44">
        <v>3173</v>
      </c>
      <c r="X407" s="91">
        <v>3312</v>
      </c>
      <c r="Y407" s="91">
        <v>3441</v>
      </c>
      <c r="Z407" s="91">
        <v>3390</v>
      </c>
      <c r="AA407" s="91">
        <v>3692</v>
      </c>
      <c r="AB407" s="91">
        <v>3984</v>
      </c>
      <c r="AC407" s="91">
        <v>3840</v>
      </c>
      <c r="AD407" s="91">
        <v>4051</v>
      </c>
      <c r="AE407" s="91">
        <v>4309</v>
      </c>
      <c r="AF407" s="91">
        <v>4450</v>
      </c>
      <c r="AG407" s="91">
        <v>4193</v>
      </c>
      <c r="AH407" s="91">
        <v>4189</v>
      </c>
      <c r="AI407" s="91">
        <v>4150</v>
      </c>
      <c r="AJ407" s="91"/>
      <c r="AK407" s="91"/>
      <c r="AL407" s="91"/>
      <c r="AM407" s="91"/>
      <c r="AN407" s="91"/>
      <c r="AO407" s="91"/>
      <c r="AP407" s="91"/>
      <c r="AQ407" s="91"/>
      <c r="AR407" s="91"/>
      <c r="AS407" s="91"/>
      <c r="AT407" s="91"/>
      <c r="AU407" s="91"/>
      <c r="AV407" s="91"/>
      <c r="AW407" s="91"/>
      <c r="AX407" s="91"/>
      <c r="AY407" s="91"/>
      <c r="AZ407" s="91"/>
      <c r="BA407" s="91"/>
      <c r="BB407" s="91"/>
      <c r="BC407" s="91"/>
      <c r="BD407" s="91"/>
      <c r="BE407" s="91"/>
      <c r="BF407" s="91"/>
      <c r="BG407" s="91"/>
      <c r="BH407" s="91"/>
      <c r="BI407" s="91"/>
      <c r="BJ407" s="91"/>
      <c r="BK407" s="91"/>
      <c r="BL407" s="91"/>
      <c r="BM407" s="91"/>
      <c r="BN407" s="91"/>
      <c r="BO407" s="91"/>
      <c r="BP407" s="91"/>
      <c r="BQ407" s="91"/>
      <c r="BR407" s="91"/>
      <c r="BS407" s="91"/>
      <c r="BT407" s="91"/>
      <c r="BU407" s="91"/>
      <c r="BV407" s="91"/>
      <c r="BW407" s="91"/>
      <c r="BX407" s="91"/>
      <c r="BY407" s="91"/>
      <c r="BZ407" s="91"/>
      <c r="CA407" s="91"/>
      <c r="CB407" s="91"/>
      <c r="CC407" s="91"/>
      <c r="CD407" s="91"/>
      <c r="CE407" s="91"/>
      <c r="CF407" s="91"/>
      <c r="CG407" s="91"/>
      <c r="CH407" s="91"/>
      <c r="CI407" s="91"/>
      <c r="CJ407" s="91"/>
      <c r="CK407" s="91"/>
      <c r="CL407" s="91"/>
      <c r="CM407" s="91"/>
      <c r="CN407" s="91"/>
      <c r="CO407" s="91"/>
      <c r="CP407" s="91"/>
      <c r="CQ407" s="91"/>
      <c r="CR407" s="91"/>
      <c r="CS407" s="91"/>
      <c r="CT407" s="91"/>
      <c r="CU407" s="91"/>
      <c r="CV407" s="91"/>
      <c r="CW407" s="91"/>
      <c r="CX407" s="91"/>
      <c r="CY407" s="91"/>
      <c r="CZ407" s="91"/>
      <c r="DA407" s="91"/>
      <c r="DB407" s="91"/>
      <c r="DC407" s="91"/>
      <c r="DD407" s="91"/>
      <c r="DE407" s="91"/>
      <c r="DF407" s="91"/>
    </row>
    <row r="408" spans="1:110" s="44" customFormat="1" ht="18" customHeight="1">
      <c r="A408" s="40" t="s">
        <v>1071</v>
      </c>
      <c r="B408" s="40"/>
      <c r="C408" s="40"/>
      <c r="D408" s="175">
        <v>3456</v>
      </c>
      <c r="E408" s="175">
        <v>3744</v>
      </c>
      <c r="F408" s="175">
        <v>3698</v>
      </c>
      <c r="G408" s="175">
        <v>3911</v>
      </c>
      <c r="H408" s="175">
        <v>3735</v>
      </c>
      <c r="I408" s="175">
        <v>3729</v>
      </c>
      <c r="J408" s="175">
        <v>3741</v>
      </c>
      <c r="K408" s="175">
        <v>3778</v>
      </c>
      <c r="L408" s="175">
        <v>3874</v>
      </c>
      <c r="M408" s="175">
        <v>3815</v>
      </c>
      <c r="N408" s="175">
        <v>3766</v>
      </c>
      <c r="O408" s="175">
        <v>3546</v>
      </c>
      <c r="P408" s="175">
        <v>3595</v>
      </c>
      <c r="Q408" s="44">
        <v>3553</v>
      </c>
      <c r="R408" s="44">
        <v>3692</v>
      </c>
      <c r="S408" s="175">
        <v>3765</v>
      </c>
      <c r="T408" s="175">
        <v>3917</v>
      </c>
      <c r="U408" s="44">
        <v>3929</v>
      </c>
      <c r="V408" s="44">
        <v>4024</v>
      </c>
      <c r="W408" s="44">
        <v>4207</v>
      </c>
      <c r="X408" s="91">
        <v>4243</v>
      </c>
      <c r="Y408" s="91">
        <v>3978</v>
      </c>
      <c r="Z408" s="91">
        <v>3956</v>
      </c>
      <c r="AA408" s="91">
        <v>4187</v>
      </c>
      <c r="AB408" s="91">
        <v>4170</v>
      </c>
      <c r="AC408" s="91">
        <v>4172</v>
      </c>
      <c r="AD408" s="91">
        <v>4322</v>
      </c>
      <c r="AE408" s="91">
        <v>4428</v>
      </c>
      <c r="AF408" s="91">
        <v>4513</v>
      </c>
      <c r="AG408" s="91">
        <v>4275</v>
      </c>
      <c r="AH408" s="91">
        <v>4260</v>
      </c>
      <c r="AI408" s="91">
        <v>4301</v>
      </c>
      <c r="AJ408" s="91"/>
      <c r="AK408" s="91"/>
      <c r="AL408" s="91"/>
      <c r="AM408" s="91"/>
      <c r="AN408" s="91"/>
      <c r="AO408" s="91"/>
      <c r="AP408" s="91"/>
      <c r="AQ408" s="91"/>
      <c r="AR408" s="91"/>
      <c r="AS408" s="91"/>
      <c r="AT408" s="91"/>
      <c r="AU408" s="91"/>
      <c r="AV408" s="91"/>
      <c r="AW408" s="91"/>
      <c r="AX408" s="91"/>
      <c r="AY408" s="91"/>
      <c r="AZ408" s="91"/>
      <c r="BA408" s="91"/>
      <c r="BB408" s="91"/>
      <c r="BC408" s="91"/>
      <c r="BD408" s="91"/>
      <c r="BE408" s="91"/>
      <c r="BF408" s="91"/>
      <c r="BG408" s="91"/>
      <c r="BH408" s="91"/>
      <c r="BI408" s="91"/>
      <c r="BJ408" s="91"/>
      <c r="BK408" s="91"/>
      <c r="BL408" s="91"/>
      <c r="BM408" s="91"/>
      <c r="BN408" s="91"/>
      <c r="BO408" s="91"/>
      <c r="BP408" s="91"/>
      <c r="BQ408" s="91"/>
      <c r="BR408" s="91"/>
      <c r="BS408" s="91"/>
      <c r="BT408" s="91"/>
      <c r="BU408" s="91"/>
      <c r="BV408" s="91"/>
      <c r="BW408" s="91"/>
      <c r="BX408" s="91"/>
      <c r="BY408" s="91"/>
      <c r="BZ408" s="91"/>
      <c r="CA408" s="91"/>
      <c r="CB408" s="91"/>
      <c r="CC408" s="91"/>
      <c r="CD408" s="91"/>
      <c r="CE408" s="91"/>
      <c r="CF408" s="91"/>
      <c r="CG408" s="91"/>
      <c r="CH408" s="91"/>
      <c r="CI408" s="91"/>
      <c r="CJ408" s="91"/>
      <c r="CK408" s="91"/>
      <c r="CL408" s="91"/>
      <c r="CM408" s="91"/>
      <c r="CN408" s="91"/>
      <c r="CO408" s="91"/>
      <c r="CP408" s="91"/>
      <c r="CQ408" s="91"/>
      <c r="CR408" s="91"/>
      <c r="CS408" s="91"/>
      <c r="CT408" s="91"/>
      <c r="CU408" s="91"/>
      <c r="CV408" s="91"/>
      <c r="CW408" s="91"/>
      <c r="CX408" s="91"/>
      <c r="CY408" s="91"/>
      <c r="CZ408" s="91"/>
      <c r="DA408" s="91"/>
      <c r="DB408" s="91"/>
      <c r="DC408" s="91"/>
      <c r="DD408" s="91"/>
      <c r="DE408" s="91"/>
      <c r="DF408" s="91"/>
    </row>
    <row r="409" spans="1:110" s="44" customFormat="1" ht="18" customHeight="1">
      <c r="A409" s="40" t="s">
        <v>1079</v>
      </c>
      <c r="B409" s="40"/>
      <c r="C409" s="40"/>
      <c r="D409" s="175">
        <v>754</v>
      </c>
      <c r="E409" s="175">
        <v>667</v>
      </c>
      <c r="F409" s="175">
        <v>711</v>
      </c>
      <c r="G409" s="175">
        <v>618</v>
      </c>
      <c r="H409" s="175">
        <v>617</v>
      </c>
      <c r="I409" s="175">
        <v>496</v>
      </c>
      <c r="J409" s="175">
        <v>468</v>
      </c>
      <c r="K409" s="175">
        <v>630</v>
      </c>
      <c r="L409" s="175">
        <v>612</v>
      </c>
      <c r="M409" s="175">
        <v>794</v>
      </c>
      <c r="N409" s="175">
        <v>631</v>
      </c>
      <c r="O409" s="175">
        <v>663</v>
      </c>
      <c r="P409" s="175">
        <v>728</v>
      </c>
      <c r="Q409" s="44">
        <v>448</v>
      </c>
      <c r="R409" s="44">
        <v>482</v>
      </c>
      <c r="S409" s="175">
        <v>475</v>
      </c>
      <c r="T409" s="175">
        <v>542</v>
      </c>
      <c r="U409" s="44">
        <v>379</v>
      </c>
      <c r="V409" s="44">
        <v>323</v>
      </c>
      <c r="W409" s="44">
        <v>663</v>
      </c>
      <c r="X409" s="91">
        <v>492</v>
      </c>
      <c r="Y409" s="91">
        <v>300</v>
      </c>
      <c r="Z409" s="91">
        <v>255</v>
      </c>
      <c r="AA409" s="91">
        <v>249</v>
      </c>
      <c r="AB409" s="91">
        <v>343</v>
      </c>
      <c r="AC409" s="91">
        <v>230</v>
      </c>
      <c r="AD409" s="91">
        <v>203</v>
      </c>
      <c r="AE409" s="91">
        <v>292</v>
      </c>
      <c r="AF409" s="91">
        <v>361</v>
      </c>
      <c r="AG409" s="91">
        <v>241</v>
      </c>
      <c r="AH409" s="91">
        <v>193</v>
      </c>
      <c r="AI409" s="91">
        <v>310</v>
      </c>
      <c r="AJ409" s="91"/>
      <c r="AK409" s="91"/>
      <c r="AL409" s="91"/>
      <c r="AM409" s="91"/>
      <c r="AN409" s="91"/>
      <c r="AO409" s="91"/>
      <c r="AP409" s="91"/>
      <c r="AQ409" s="91"/>
      <c r="AR409" s="91"/>
      <c r="AS409" s="91"/>
      <c r="AT409" s="91"/>
      <c r="AU409" s="91"/>
      <c r="AV409" s="91"/>
      <c r="AW409" s="91"/>
      <c r="AX409" s="91"/>
      <c r="AY409" s="91"/>
      <c r="AZ409" s="91"/>
      <c r="BA409" s="91"/>
      <c r="BB409" s="91"/>
      <c r="BC409" s="91"/>
      <c r="BD409" s="91"/>
      <c r="BE409" s="91"/>
      <c r="BF409" s="91"/>
      <c r="BG409" s="91"/>
      <c r="BH409" s="91"/>
      <c r="BI409" s="91"/>
      <c r="BJ409" s="91"/>
      <c r="BK409" s="91"/>
      <c r="BL409" s="91"/>
      <c r="BM409" s="91"/>
      <c r="BN409" s="91"/>
      <c r="BO409" s="91"/>
      <c r="BP409" s="91"/>
      <c r="BQ409" s="91"/>
      <c r="BR409" s="91"/>
      <c r="BS409" s="91"/>
      <c r="BT409" s="91"/>
      <c r="BU409" s="91"/>
      <c r="BV409" s="91"/>
      <c r="BW409" s="91"/>
      <c r="BX409" s="91"/>
      <c r="BY409" s="91"/>
      <c r="BZ409" s="91"/>
      <c r="CA409" s="91"/>
      <c r="CB409" s="91"/>
      <c r="CC409" s="91"/>
      <c r="CD409" s="91"/>
      <c r="CE409" s="91"/>
      <c r="CF409" s="91"/>
      <c r="CG409" s="91"/>
      <c r="CH409" s="91"/>
      <c r="CI409" s="91"/>
      <c r="CJ409" s="91"/>
      <c r="CK409" s="91"/>
      <c r="CL409" s="91"/>
      <c r="CM409" s="91"/>
      <c r="CN409" s="91"/>
      <c r="CO409" s="91"/>
      <c r="CP409" s="91"/>
      <c r="CQ409" s="91"/>
      <c r="CR409" s="91"/>
      <c r="CS409" s="91"/>
      <c r="CT409" s="91"/>
      <c r="CU409" s="91"/>
      <c r="CV409" s="91"/>
      <c r="CW409" s="91"/>
      <c r="CX409" s="91"/>
      <c r="CY409" s="91"/>
      <c r="CZ409" s="91"/>
      <c r="DA409" s="91"/>
      <c r="DB409" s="91"/>
      <c r="DC409" s="91"/>
      <c r="DD409" s="91"/>
      <c r="DE409" s="91"/>
      <c r="DF409" s="91"/>
    </row>
    <row r="410" spans="1:110" s="44" customFormat="1" ht="18" customHeight="1">
      <c r="A410" s="40" t="s">
        <v>77</v>
      </c>
      <c r="B410" s="40"/>
      <c r="C410" s="40"/>
      <c r="D410" s="175">
        <v>547</v>
      </c>
      <c r="E410" s="175">
        <v>874</v>
      </c>
      <c r="F410" s="175">
        <v>921</v>
      </c>
      <c r="G410" s="175">
        <v>1005</v>
      </c>
      <c r="H410" s="175">
        <v>1057</v>
      </c>
      <c r="I410" s="175">
        <v>1166</v>
      </c>
      <c r="J410" s="175">
        <v>1264</v>
      </c>
      <c r="K410" s="175">
        <v>1392</v>
      </c>
      <c r="L410" s="175">
        <v>934</v>
      </c>
      <c r="M410" s="175">
        <v>920</v>
      </c>
      <c r="N410" s="175">
        <v>927</v>
      </c>
      <c r="O410" s="175">
        <v>997</v>
      </c>
      <c r="P410" s="175">
        <v>1036</v>
      </c>
      <c r="Q410" s="44">
        <v>726</v>
      </c>
      <c r="R410" s="44">
        <v>785</v>
      </c>
      <c r="S410" s="175">
        <v>621</v>
      </c>
      <c r="T410" s="175">
        <v>848</v>
      </c>
      <c r="U410" s="44">
        <v>534</v>
      </c>
      <c r="V410" s="44">
        <v>599</v>
      </c>
      <c r="W410" s="44">
        <v>723</v>
      </c>
      <c r="X410" s="91">
        <v>691</v>
      </c>
      <c r="Y410" s="91">
        <v>625</v>
      </c>
      <c r="Z410" s="91">
        <v>673</v>
      </c>
      <c r="AA410" s="91">
        <v>628</v>
      </c>
      <c r="AB410" s="91">
        <v>768</v>
      </c>
      <c r="AC410" s="91">
        <v>790</v>
      </c>
      <c r="AD410" s="91">
        <v>728</v>
      </c>
      <c r="AE410" s="91">
        <v>660</v>
      </c>
      <c r="AF410" s="91">
        <v>493</v>
      </c>
      <c r="AG410" s="91">
        <v>572</v>
      </c>
      <c r="AH410" s="91">
        <v>465</v>
      </c>
      <c r="AI410" s="91">
        <v>460</v>
      </c>
      <c r="AJ410" s="91"/>
      <c r="AK410" s="91"/>
      <c r="AL410" s="91"/>
      <c r="AM410" s="91"/>
      <c r="AN410" s="91"/>
      <c r="AO410" s="91"/>
      <c r="AP410" s="91"/>
      <c r="AQ410" s="91"/>
      <c r="AR410" s="91"/>
      <c r="AS410" s="91"/>
      <c r="AT410" s="91"/>
      <c r="AU410" s="91"/>
      <c r="AV410" s="91"/>
      <c r="AW410" s="91"/>
      <c r="AX410" s="91"/>
      <c r="AY410" s="91"/>
      <c r="AZ410" s="91"/>
      <c r="BA410" s="91"/>
      <c r="BB410" s="91"/>
      <c r="BC410" s="91"/>
      <c r="BD410" s="91"/>
      <c r="BE410" s="91"/>
      <c r="BF410" s="91"/>
      <c r="BG410" s="91"/>
      <c r="BH410" s="91"/>
      <c r="BI410" s="91"/>
      <c r="BJ410" s="91"/>
      <c r="BK410" s="91"/>
      <c r="BL410" s="91"/>
      <c r="BM410" s="91"/>
      <c r="BN410" s="91"/>
      <c r="BO410" s="91"/>
      <c r="BP410" s="91"/>
      <c r="BQ410" s="91"/>
      <c r="BR410" s="91"/>
      <c r="BS410" s="91"/>
      <c r="BT410" s="91"/>
      <c r="BU410" s="91"/>
      <c r="BV410" s="91"/>
      <c r="BW410" s="91"/>
      <c r="BX410" s="91"/>
      <c r="BY410" s="91"/>
      <c r="BZ410" s="91"/>
      <c r="CA410" s="91"/>
      <c r="CB410" s="91"/>
      <c r="CC410" s="91"/>
      <c r="CD410" s="91"/>
      <c r="CE410" s="91"/>
      <c r="CF410" s="91"/>
      <c r="CG410" s="91"/>
      <c r="CH410" s="91"/>
      <c r="CI410" s="91"/>
      <c r="CJ410" s="91"/>
      <c r="CK410" s="91"/>
      <c r="CL410" s="91"/>
      <c r="CM410" s="91"/>
      <c r="CN410" s="91"/>
      <c r="CO410" s="91"/>
      <c r="CP410" s="91"/>
      <c r="CQ410" s="91"/>
      <c r="CR410" s="91"/>
      <c r="CS410" s="91"/>
      <c r="CT410" s="91"/>
      <c r="CU410" s="91"/>
      <c r="CV410" s="91"/>
      <c r="CW410" s="91"/>
      <c r="CX410" s="91"/>
      <c r="CY410" s="91"/>
      <c r="CZ410" s="91"/>
      <c r="DA410" s="91"/>
      <c r="DB410" s="91"/>
      <c r="DC410" s="91"/>
      <c r="DD410" s="91"/>
      <c r="DE410" s="91"/>
      <c r="DF410" s="91"/>
    </row>
    <row r="411" spans="1:110" s="44" customFormat="1" ht="18" customHeight="1">
      <c r="A411" s="107" t="s">
        <v>242</v>
      </c>
      <c r="B411" s="107"/>
      <c r="C411" s="107"/>
      <c r="D411" s="176">
        <v>-547</v>
      </c>
      <c r="E411" s="176">
        <v>-589</v>
      </c>
      <c r="F411" s="176">
        <v>-791</v>
      </c>
      <c r="G411" s="176">
        <v>-727</v>
      </c>
      <c r="H411" s="176">
        <v>-530</v>
      </c>
      <c r="I411" s="176">
        <v>-400</v>
      </c>
      <c r="J411" s="176">
        <v>-353</v>
      </c>
      <c r="K411" s="176">
        <v>-450</v>
      </c>
      <c r="L411" s="176">
        <v>-474</v>
      </c>
      <c r="M411" s="176">
        <v>-770</v>
      </c>
      <c r="N411" s="176">
        <v>-510</v>
      </c>
      <c r="O411" s="176">
        <v>-470</v>
      </c>
      <c r="P411" s="176">
        <v>-498</v>
      </c>
      <c r="Q411" s="178">
        <v>-272</v>
      </c>
      <c r="R411" s="178">
        <v>-315</v>
      </c>
      <c r="S411" s="176">
        <v>-293</v>
      </c>
      <c r="T411" s="176">
        <v>-312</v>
      </c>
      <c r="U411" s="178">
        <v>-242</v>
      </c>
      <c r="V411" s="178">
        <v>-236</v>
      </c>
      <c r="W411" s="178">
        <v>-576</v>
      </c>
      <c r="X411" s="241">
        <v>-349</v>
      </c>
      <c r="Y411" s="241">
        <v>-230</v>
      </c>
      <c r="Z411" s="241">
        <v>-252</v>
      </c>
      <c r="AA411" s="241">
        <v>-306</v>
      </c>
      <c r="AB411" s="241">
        <v>-606</v>
      </c>
      <c r="AC411" s="241">
        <v>-504</v>
      </c>
      <c r="AD411" s="241">
        <v>-433</v>
      </c>
      <c r="AE411" s="241">
        <v>-403</v>
      </c>
      <c r="AF411" s="241">
        <v>-317</v>
      </c>
      <c r="AG411" s="241">
        <v>-231</v>
      </c>
      <c r="AH411" s="241">
        <v>-203</v>
      </c>
      <c r="AI411" s="241">
        <v>-268</v>
      </c>
      <c r="AJ411" s="91"/>
      <c r="AK411" s="91"/>
      <c r="AL411" s="91"/>
      <c r="AM411" s="91"/>
      <c r="AN411" s="91"/>
      <c r="AO411" s="91"/>
      <c r="AP411" s="91"/>
      <c r="AQ411" s="91"/>
      <c r="AR411" s="91"/>
      <c r="AS411" s="91"/>
      <c r="AT411" s="91"/>
      <c r="AU411" s="91"/>
      <c r="AV411" s="91"/>
      <c r="AW411" s="91"/>
      <c r="AX411" s="91"/>
      <c r="AY411" s="91"/>
      <c r="AZ411" s="91"/>
      <c r="BA411" s="91"/>
      <c r="BB411" s="91"/>
      <c r="BC411" s="91"/>
      <c r="BD411" s="91"/>
      <c r="BE411" s="91"/>
      <c r="BF411" s="91"/>
      <c r="BG411" s="91"/>
      <c r="BH411" s="91"/>
      <c r="BI411" s="91"/>
      <c r="BJ411" s="91"/>
      <c r="BK411" s="91"/>
      <c r="BL411" s="91"/>
      <c r="BM411" s="91"/>
      <c r="BN411" s="91"/>
      <c r="BO411" s="91"/>
      <c r="BP411" s="91"/>
      <c r="BQ411" s="91"/>
      <c r="BR411" s="91"/>
      <c r="BS411" s="91"/>
      <c r="BT411" s="91"/>
      <c r="BU411" s="91"/>
      <c r="BV411" s="91"/>
      <c r="BW411" s="91"/>
      <c r="BX411" s="91"/>
      <c r="BY411" s="91"/>
      <c r="BZ411" s="91"/>
      <c r="CA411" s="91"/>
      <c r="CB411" s="91"/>
      <c r="CC411" s="91"/>
      <c r="CD411" s="91"/>
      <c r="CE411" s="91"/>
      <c r="CF411" s="91"/>
      <c r="CG411" s="91"/>
      <c r="CH411" s="91"/>
      <c r="CI411" s="91"/>
      <c r="CJ411" s="91"/>
      <c r="CK411" s="91"/>
      <c r="CL411" s="91"/>
      <c r="CM411" s="91"/>
      <c r="CN411" s="91"/>
      <c r="CO411" s="91"/>
      <c r="CP411" s="91"/>
      <c r="CQ411" s="91"/>
      <c r="CR411" s="91"/>
      <c r="CS411" s="91"/>
      <c r="CT411" s="91"/>
      <c r="CU411" s="91"/>
      <c r="CV411" s="91"/>
      <c r="CW411" s="91"/>
      <c r="CX411" s="91"/>
      <c r="CY411" s="91"/>
      <c r="CZ411" s="91"/>
      <c r="DA411" s="91"/>
      <c r="DB411" s="91"/>
      <c r="DC411" s="91"/>
      <c r="DD411" s="91"/>
      <c r="DE411" s="91"/>
      <c r="DF411" s="91"/>
    </row>
    <row r="412" spans="1:110" s="46" customFormat="1" ht="19.5" customHeight="1">
      <c r="A412" s="39" t="s">
        <v>1115</v>
      </c>
      <c r="B412" s="39"/>
      <c r="C412" s="39"/>
      <c r="D412" s="175">
        <f t="shared" ref="D412:W412" si="63">SUM(D405:D411)</f>
        <v>13635</v>
      </c>
      <c r="E412" s="175">
        <f t="shared" si="63"/>
        <v>15120</v>
      </c>
      <c r="F412" s="175">
        <f t="shared" si="63"/>
        <v>15152</v>
      </c>
      <c r="G412" s="175">
        <f t="shared" si="63"/>
        <v>15785</v>
      </c>
      <c r="H412" s="175">
        <f t="shared" si="63"/>
        <v>15578</v>
      </c>
      <c r="I412" s="175">
        <f t="shared" si="63"/>
        <v>15543</v>
      </c>
      <c r="J412" s="175">
        <f t="shared" si="63"/>
        <v>15975</v>
      </c>
      <c r="K412" s="175">
        <f t="shared" si="63"/>
        <v>16338</v>
      </c>
      <c r="L412" s="175">
        <f t="shared" si="63"/>
        <v>18149</v>
      </c>
      <c r="M412" s="175">
        <f t="shared" si="63"/>
        <v>18120</v>
      </c>
      <c r="N412" s="175">
        <f t="shared" si="63"/>
        <v>17996</v>
      </c>
      <c r="O412" s="175">
        <f t="shared" si="63"/>
        <v>17337</v>
      </c>
      <c r="P412" s="44">
        <f t="shared" si="63"/>
        <v>16954</v>
      </c>
      <c r="Q412" s="44">
        <f t="shared" si="63"/>
        <v>16707</v>
      </c>
      <c r="R412" s="44">
        <f t="shared" si="63"/>
        <v>17212</v>
      </c>
      <c r="S412" s="44">
        <f t="shared" si="63"/>
        <v>17614</v>
      </c>
      <c r="T412" s="44">
        <f t="shared" si="63"/>
        <v>18477</v>
      </c>
      <c r="U412" s="44">
        <f t="shared" si="63"/>
        <v>18541</v>
      </c>
      <c r="V412" s="44">
        <f t="shared" si="63"/>
        <v>18738</v>
      </c>
      <c r="W412" s="44">
        <f t="shared" si="63"/>
        <v>19857</v>
      </c>
      <c r="X412" s="91">
        <f t="shared" ref="X412:AH412" si="64">SUM(X405:X411)</f>
        <v>19767</v>
      </c>
      <c r="Y412" s="91">
        <f t="shared" si="64"/>
        <v>19210</v>
      </c>
      <c r="Z412" s="91">
        <f t="shared" si="64"/>
        <v>19092</v>
      </c>
      <c r="AA412" s="91">
        <f t="shared" si="64"/>
        <v>20181</v>
      </c>
      <c r="AB412" s="91">
        <f t="shared" si="64"/>
        <v>20286</v>
      </c>
      <c r="AC412" s="91">
        <f t="shared" si="64"/>
        <v>20100</v>
      </c>
      <c r="AD412" s="91">
        <f t="shared" si="64"/>
        <v>20839</v>
      </c>
      <c r="AE412" s="91">
        <f t="shared" si="64"/>
        <v>21451</v>
      </c>
      <c r="AF412" s="91">
        <f t="shared" si="64"/>
        <v>21831</v>
      </c>
      <c r="AG412" s="91">
        <f t="shared" si="64"/>
        <v>20977</v>
      </c>
      <c r="AH412" s="91">
        <f t="shared" si="64"/>
        <v>20755</v>
      </c>
      <c r="AI412" s="91">
        <f>SUM(AI405:AI411)</f>
        <v>20999</v>
      </c>
      <c r="AJ412" s="91"/>
      <c r="AK412" s="91"/>
      <c r="AL412" s="91"/>
      <c r="AM412" s="91"/>
      <c r="AN412" s="91"/>
      <c r="AO412" s="91"/>
      <c r="AP412" s="91"/>
      <c r="AQ412" s="91"/>
      <c r="AR412" s="91"/>
      <c r="AS412" s="96"/>
      <c r="AT412" s="96"/>
      <c r="AU412" s="96"/>
      <c r="AV412" s="96"/>
      <c r="AW412" s="96"/>
      <c r="AX412" s="96"/>
      <c r="AY412" s="96"/>
      <c r="AZ412" s="96"/>
      <c r="BA412" s="96"/>
      <c r="BB412" s="96"/>
      <c r="BC412" s="96"/>
      <c r="BD412" s="96"/>
      <c r="BE412" s="96"/>
      <c r="BF412" s="96"/>
      <c r="BG412" s="96"/>
      <c r="BH412" s="96"/>
      <c r="BI412" s="96"/>
      <c r="BJ412" s="96"/>
      <c r="BK412" s="96"/>
      <c r="BL412" s="96"/>
      <c r="BM412" s="96"/>
      <c r="BN412" s="96"/>
      <c r="BO412" s="96"/>
      <c r="BP412" s="96"/>
      <c r="BQ412" s="96"/>
      <c r="BR412" s="96"/>
      <c r="BS412" s="96"/>
      <c r="BT412" s="96"/>
      <c r="BU412" s="96"/>
      <c r="BV412" s="96"/>
      <c r="BW412" s="96"/>
      <c r="BX412" s="96"/>
      <c r="BY412" s="96"/>
      <c r="BZ412" s="96"/>
      <c r="CA412" s="96"/>
      <c r="CB412" s="96"/>
      <c r="CC412" s="96"/>
      <c r="CD412" s="96"/>
      <c r="CE412" s="96"/>
      <c r="CF412" s="96"/>
      <c r="CG412" s="96"/>
      <c r="CH412" s="96"/>
      <c r="CI412" s="96"/>
      <c r="CJ412" s="96"/>
      <c r="CK412" s="96"/>
      <c r="CL412" s="96"/>
      <c r="CM412" s="96"/>
      <c r="CN412" s="96"/>
      <c r="CO412" s="96"/>
      <c r="CP412" s="96"/>
      <c r="CQ412" s="96"/>
      <c r="CR412" s="96"/>
      <c r="CS412" s="96"/>
      <c r="CT412" s="96"/>
      <c r="CU412" s="96"/>
      <c r="CV412" s="96"/>
      <c r="CW412" s="96"/>
      <c r="CX412" s="96"/>
      <c r="CY412" s="96"/>
      <c r="CZ412" s="96"/>
      <c r="DA412" s="96"/>
      <c r="DB412" s="96"/>
      <c r="DC412" s="96"/>
      <c r="DD412" s="96"/>
      <c r="DE412" s="96"/>
      <c r="DF412" s="96"/>
    </row>
    <row r="413" spans="1:110" s="44" customFormat="1" ht="19.149999999999999" customHeight="1">
      <c r="A413" s="40" t="s">
        <v>244</v>
      </c>
      <c r="B413" s="40"/>
      <c r="C413" s="40"/>
      <c r="D413" s="175">
        <v>652</v>
      </c>
      <c r="E413" s="175">
        <v>650</v>
      </c>
      <c r="F413" s="175">
        <v>672</v>
      </c>
      <c r="G413" s="175">
        <v>693</v>
      </c>
      <c r="H413" s="175">
        <v>710</v>
      </c>
      <c r="I413" s="175">
        <v>718</v>
      </c>
      <c r="J413" s="175">
        <v>738</v>
      </c>
      <c r="K413" s="175">
        <v>747</v>
      </c>
      <c r="L413" s="175">
        <v>792</v>
      </c>
      <c r="M413" s="175">
        <v>823</v>
      </c>
      <c r="N413" s="175">
        <v>826</v>
      </c>
      <c r="O413" s="175">
        <v>799</v>
      </c>
      <c r="P413" s="44">
        <v>815</v>
      </c>
      <c r="Q413" s="44">
        <v>837</v>
      </c>
      <c r="R413" s="44">
        <v>913</v>
      </c>
      <c r="S413" s="44">
        <v>943</v>
      </c>
      <c r="T413" s="44">
        <v>1044</v>
      </c>
      <c r="U413" s="44">
        <v>1079</v>
      </c>
      <c r="V413" s="44">
        <v>1161</v>
      </c>
      <c r="W413" s="44">
        <v>1208</v>
      </c>
      <c r="X413" s="91">
        <v>1210</v>
      </c>
      <c r="Y413" s="91">
        <v>1178</v>
      </c>
      <c r="Z413" s="91">
        <v>1157</v>
      </c>
      <c r="AA413" s="91">
        <v>1219</v>
      </c>
      <c r="AB413" s="91">
        <v>1274</v>
      </c>
      <c r="AC413" s="91">
        <v>1274</v>
      </c>
      <c r="AD413" s="91">
        <v>1321</v>
      </c>
      <c r="AE413" s="91">
        <v>1393</v>
      </c>
      <c r="AF413" s="91">
        <v>1420</v>
      </c>
      <c r="AG413" s="91">
        <v>1368</v>
      </c>
      <c r="AH413" s="91">
        <v>1421</v>
      </c>
      <c r="AI413" s="91">
        <v>1467</v>
      </c>
      <c r="AJ413" s="91"/>
      <c r="AK413" s="91"/>
      <c r="AL413" s="91"/>
      <c r="AM413" s="91"/>
      <c r="AN413" s="91"/>
      <c r="AO413" s="91"/>
      <c r="AP413" s="91"/>
      <c r="AQ413" s="91"/>
      <c r="AR413" s="91"/>
      <c r="AS413" s="91"/>
      <c r="AT413" s="91"/>
      <c r="AU413" s="91"/>
      <c r="AV413" s="91"/>
      <c r="AW413" s="91"/>
      <c r="AX413" s="91"/>
      <c r="AY413" s="91"/>
      <c r="AZ413" s="91"/>
      <c r="BA413" s="91"/>
      <c r="BB413" s="91"/>
      <c r="BC413" s="91"/>
      <c r="BD413" s="91"/>
      <c r="BE413" s="91"/>
      <c r="BF413" s="91"/>
      <c r="BG413" s="91"/>
      <c r="BH413" s="91"/>
      <c r="BI413" s="91"/>
      <c r="BJ413" s="91"/>
      <c r="BK413" s="91"/>
      <c r="BL413" s="91"/>
      <c r="BM413" s="91"/>
      <c r="BN413" s="91"/>
      <c r="BO413" s="91"/>
      <c r="BP413" s="91"/>
      <c r="BQ413" s="91"/>
      <c r="BR413" s="91"/>
      <c r="BS413" s="91"/>
      <c r="BT413" s="91"/>
      <c r="BU413" s="91"/>
      <c r="BV413" s="91"/>
      <c r="BW413" s="91"/>
      <c r="BX413" s="91"/>
      <c r="BY413" s="91"/>
      <c r="BZ413" s="91"/>
      <c r="CA413" s="91"/>
      <c r="CB413" s="91"/>
      <c r="CC413" s="91"/>
      <c r="CD413" s="91"/>
      <c r="CE413" s="91"/>
      <c r="CF413" s="91"/>
      <c r="CG413" s="91"/>
      <c r="CH413" s="91"/>
      <c r="CI413" s="91"/>
      <c r="CJ413" s="91"/>
      <c r="CK413" s="91"/>
      <c r="CL413" s="91"/>
      <c r="CM413" s="91"/>
      <c r="CN413" s="91"/>
      <c r="CO413" s="91"/>
      <c r="CP413" s="91"/>
      <c r="CQ413" s="91"/>
      <c r="CR413" s="91"/>
      <c r="CS413" s="91"/>
      <c r="CT413" s="91"/>
      <c r="CU413" s="91"/>
      <c r="CV413" s="91"/>
      <c r="CW413" s="91"/>
      <c r="CX413" s="91"/>
      <c r="CY413" s="91"/>
      <c r="CZ413" s="91"/>
      <c r="DA413" s="91"/>
      <c r="DB413" s="91"/>
      <c r="DC413" s="91"/>
      <c r="DD413" s="91"/>
      <c r="DE413" s="91"/>
      <c r="DF413" s="91"/>
    </row>
    <row r="414" spans="1:110" s="44" customFormat="1" ht="19.149999999999999" customHeight="1">
      <c r="A414" s="40" t="s">
        <v>245</v>
      </c>
      <c r="B414" s="40"/>
      <c r="C414" s="40"/>
      <c r="D414" s="175">
        <v>68</v>
      </c>
      <c r="E414" s="175">
        <v>103</v>
      </c>
      <c r="F414" s="175">
        <v>27</v>
      </c>
      <c r="G414" s="175">
        <v>5</v>
      </c>
      <c r="H414" s="175">
        <v>7</v>
      </c>
      <c r="I414" s="175">
        <v>4</v>
      </c>
      <c r="J414" s="175">
        <v>3</v>
      </c>
      <c r="K414" s="175">
        <v>3</v>
      </c>
      <c r="L414" s="175">
        <v>1</v>
      </c>
      <c r="M414" s="175">
        <v>42</v>
      </c>
      <c r="N414" s="175">
        <v>0</v>
      </c>
      <c r="O414" s="175">
        <v>2</v>
      </c>
      <c r="P414" s="44">
        <v>3</v>
      </c>
      <c r="Q414" s="44">
        <v>4</v>
      </c>
      <c r="R414" s="44">
        <v>7</v>
      </c>
      <c r="S414" s="44">
        <v>47</v>
      </c>
      <c r="T414" s="44">
        <v>59</v>
      </c>
      <c r="U414" s="44">
        <v>61</v>
      </c>
      <c r="V414" s="44">
        <v>57</v>
      </c>
      <c r="W414" s="44">
        <v>141</v>
      </c>
      <c r="X414" s="91">
        <v>152</v>
      </c>
      <c r="Y414" s="91">
        <v>152</v>
      </c>
      <c r="Z414" s="91">
        <v>148</v>
      </c>
      <c r="AA414" s="91">
        <v>150</v>
      </c>
      <c r="AB414" s="91">
        <v>174</v>
      </c>
      <c r="AC414" s="91">
        <v>170</v>
      </c>
      <c r="AD414" s="91">
        <v>178</v>
      </c>
      <c r="AE414" s="91">
        <v>177</v>
      </c>
      <c r="AF414" s="91">
        <v>128</v>
      </c>
      <c r="AG414" s="91">
        <v>138</v>
      </c>
      <c r="AH414" s="91">
        <v>169</v>
      </c>
      <c r="AI414" s="91">
        <v>130</v>
      </c>
      <c r="AJ414" s="91"/>
      <c r="AK414" s="91"/>
      <c r="AL414" s="91"/>
      <c r="AM414" s="91"/>
      <c r="AN414" s="91"/>
      <c r="AO414" s="91"/>
      <c r="AP414" s="91"/>
      <c r="AQ414" s="91"/>
      <c r="AR414" s="91"/>
      <c r="AS414" s="91"/>
      <c r="AT414" s="91"/>
      <c r="AU414" s="91"/>
      <c r="AV414" s="91"/>
      <c r="AW414" s="91"/>
      <c r="AX414" s="91"/>
      <c r="AY414" s="91"/>
      <c r="AZ414" s="91"/>
      <c r="BA414" s="91"/>
      <c r="BB414" s="91"/>
      <c r="BC414" s="91"/>
      <c r="BD414" s="91"/>
      <c r="BE414" s="91"/>
      <c r="BF414" s="91"/>
      <c r="BG414" s="91"/>
      <c r="BH414" s="91"/>
      <c r="BI414" s="91"/>
      <c r="BJ414" s="91"/>
      <c r="BK414" s="91"/>
      <c r="BL414" s="91"/>
      <c r="BM414" s="91"/>
      <c r="BN414" s="91"/>
      <c r="BO414" s="91"/>
      <c r="BP414" s="91"/>
      <c r="BQ414" s="91"/>
      <c r="BR414" s="91"/>
      <c r="BS414" s="91"/>
      <c r="BT414" s="91"/>
      <c r="BU414" s="91"/>
      <c r="BV414" s="91"/>
      <c r="BW414" s="91"/>
      <c r="BX414" s="91"/>
      <c r="BY414" s="91"/>
      <c r="BZ414" s="91"/>
      <c r="CA414" s="91"/>
      <c r="CB414" s="91"/>
      <c r="CC414" s="91"/>
      <c r="CD414" s="91"/>
      <c r="CE414" s="91"/>
      <c r="CF414" s="91"/>
      <c r="CG414" s="91"/>
      <c r="CH414" s="91"/>
      <c r="CI414" s="91"/>
      <c r="CJ414" s="91"/>
      <c r="CK414" s="91"/>
      <c r="CL414" s="91"/>
      <c r="CM414" s="91"/>
      <c r="CN414" s="91"/>
      <c r="CO414" s="91"/>
      <c r="CP414" s="91"/>
      <c r="CQ414" s="91"/>
      <c r="CR414" s="91"/>
      <c r="CS414" s="91"/>
      <c r="CT414" s="91"/>
      <c r="CU414" s="91"/>
      <c r="CV414" s="91"/>
      <c r="CW414" s="91"/>
      <c r="CX414" s="91"/>
      <c r="CY414" s="91"/>
      <c r="CZ414" s="91"/>
      <c r="DA414" s="91"/>
      <c r="DB414" s="91"/>
      <c r="DC414" s="91"/>
      <c r="DD414" s="91"/>
      <c r="DE414" s="91"/>
      <c r="DF414" s="91"/>
    </row>
    <row r="415" spans="1:110" s="44" customFormat="1" ht="18.75" customHeight="1">
      <c r="A415" s="40" t="s">
        <v>246</v>
      </c>
      <c r="B415" s="40"/>
      <c r="C415" s="40"/>
      <c r="D415" s="175">
        <v>139</v>
      </c>
      <c r="E415" s="175">
        <v>179</v>
      </c>
      <c r="F415" s="175">
        <v>242</v>
      </c>
      <c r="G415" s="175">
        <v>199</v>
      </c>
      <c r="H415" s="175">
        <v>377</v>
      </c>
      <c r="I415" s="175">
        <v>307</v>
      </c>
      <c r="J415" s="175">
        <v>138</v>
      </c>
      <c r="K415" s="175">
        <v>159</v>
      </c>
      <c r="L415" s="175">
        <v>312</v>
      </c>
      <c r="M415" s="175">
        <v>299</v>
      </c>
      <c r="N415" s="175">
        <v>545</v>
      </c>
      <c r="O415" s="175">
        <v>819</v>
      </c>
      <c r="P415" s="44">
        <v>896</v>
      </c>
      <c r="Q415" s="44">
        <v>485</v>
      </c>
      <c r="R415" s="44">
        <v>612</v>
      </c>
      <c r="S415" s="40">
        <v>347</v>
      </c>
      <c r="T415" s="40">
        <v>240</v>
      </c>
      <c r="U415" s="40">
        <v>231</v>
      </c>
      <c r="V415" s="40">
        <v>266</v>
      </c>
      <c r="W415" s="44">
        <v>202</v>
      </c>
      <c r="X415" s="91">
        <v>159</v>
      </c>
      <c r="Y415" s="91">
        <v>168</v>
      </c>
      <c r="Z415" s="91">
        <v>427</v>
      </c>
      <c r="AA415" s="91">
        <v>717</v>
      </c>
      <c r="AB415" s="91">
        <v>732</v>
      </c>
      <c r="AC415" s="91">
        <v>593</v>
      </c>
      <c r="AD415" s="91">
        <v>611</v>
      </c>
      <c r="AE415" s="91">
        <v>577</v>
      </c>
      <c r="AF415" s="91">
        <v>437</v>
      </c>
      <c r="AG415" s="91">
        <v>463</v>
      </c>
      <c r="AH415" s="91">
        <v>390</v>
      </c>
      <c r="AI415" s="91">
        <v>570</v>
      </c>
      <c r="AJ415" s="91"/>
      <c r="AK415" s="91"/>
      <c r="AL415" s="91"/>
      <c r="AM415" s="91"/>
      <c r="AN415" s="91"/>
      <c r="AO415" s="91"/>
      <c r="AP415" s="91"/>
      <c r="AQ415" s="91"/>
      <c r="AR415" s="91"/>
      <c r="AS415" s="91"/>
      <c r="AT415" s="91"/>
      <c r="AU415" s="91"/>
      <c r="AV415" s="91"/>
      <c r="AW415" s="91"/>
      <c r="AX415" s="91"/>
      <c r="AY415" s="91"/>
      <c r="AZ415" s="91"/>
      <c r="BA415" s="91"/>
      <c r="BB415" s="91"/>
      <c r="BC415" s="91"/>
      <c r="BD415" s="91"/>
      <c r="BE415" s="91"/>
      <c r="BF415" s="91"/>
      <c r="BG415" s="91"/>
      <c r="BH415" s="91"/>
      <c r="BI415" s="91"/>
      <c r="BJ415" s="91"/>
      <c r="BK415" s="91"/>
      <c r="BL415" s="91"/>
      <c r="BM415" s="91"/>
      <c r="BN415" s="91"/>
      <c r="BO415" s="91"/>
      <c r="BP415" s="91"/>
      <c r="BQ415" s="91"/>
      <c r="BR415" s="91"/>
      <c r="BS415" s="91"/>
      <c r="BT415" s="91"/>
      <c r="BU415" s="91"/>
      <c r="BV415" s="91"/>
      <c r="BW415" s="91"/>
      <c r="BX415" s="91"/>
      <c r="BY415" s="91"/>
      <c r="BZ415" s="91"/>
      <c r="CA415" s="91"/>
      <c r="CB415" s="91"/>
      <c r="CC415" s="91"/>
      <c r="CD415" s="91"/>
      <c r="CE415" s="91"/>
      <c r="CF415" s="91"/>
      <c r="CG415" s="91"/>
      <c r="CH415" s="91"/>
      <c r="CI415" s="91"/>
      <c r="CJ415" s="91"/>
      <c r="CK415" s="91"/>
      <c r="CL415" s="91"/>
      <c r="CM415" s="91"/>
      <c r="CN415" s="91"/>
      <c r="CO415" s="91"/>
      <c r="CP415" s="91"/>
      <c r="CQ415" s="91"/>
      <c r="CR415" s="91"/>
      <c r="CS415" s="91"/>
      <c r="CT415" s="91"/>
      <c r="CU415" s="91"/>
      <c r="CV415" s="91"/>
      <c r="CW415" s="91"/>
      <c r="CX415" s="91"/>
      <c r="CY415" s="91"/>
      <c r="CZ415" s="91"/>
      <c r="DA415" s="91"/>
      <c r="DB415" s="91"/>
      <c r="DC415" s="91"/>
      <c r="DD415" s="91"/>
      <c r="DE415" s="91"/>
      <c r="DF415" s="91"/>
    </row>
    <row r="416" spans="1:110" s="44" customFormat="1" ht="18.75" customHeight="1">
      <c r="A416" s="40" t="s">
        <v>1116</v>
      </c>
      <c r="B416" s="40"/>
      <c r="C416" s="40"/>
      <c r="D416" s="153" t="s">
        <v>68</v>
      </c>
      <c r="E416" s="153" t="s">
        <v>68</v>
      </c>
      <c r="F416" s="153" t="s">
        <v>68</v>
      </c>
      <c r="G416" s="153" t="s">
        <v>68</v>
      </c>
      <c r="H416" s="153" t="s">
        <v>68</v>
      </c>
      <c r="I416" s="153" t="s">
        <v>68</v>
      </c>
      <c r="J416" s="153" t="s">
        <v>68</v>
      </c>
      <c r="K416" s="153" t="s">
        <v>68</v>
      </c>
      <c r="L416" s="153" t="s">
        <v>68</v>
      </c>
      <c r="M416" s="153" t="s">
        <v>68</v>
      </c>
      <c r="N416" s="153" t="s">
        <v>68</v>
      </c>
      <c r="O416" s="153" t="s">
        <v>68</v>
      </c>
      <c r="P416" s="153" t="s">
        <v>68</v>
      </c>
      <c r="Q416" s="153" t="s">
        <v>68</v>
      </c>
      <c r="R416" s="153" t="s">
        <v>68</v>
      </c>
      <c r="S416" s="153" t="s">
        <v>68</v>
      </c>
      <c r="T416" s="153" t="s">
        <v>68</v>
      </c>
      <c r="U416" s="103" t="s">
        <v>68</v>
      </c>
      <c r="V416" s="103" t="s">
        <v>68</v>
      </c>
      <c r="W416" s="103" t="s">
        <v>68</v>
      </c>
      <c r="X416" s="240" t="s">
        <v>68</v>
      </c>
      <c r="Y416" s="240" t="s">
        <v>68</v>
      </c>
      <c r="Z416" s="240" t="s">
        <v>68</v>
      </c>
      <c r="AA416" s="240" t="s">
        <v>68</v>
      </c>
      <c r="AB416" s="240" t="s">
        <v>68</v>
      </c>
      <c r="AC416" s="240" t="s">
        <v>68</v>
      </c>
      <c r="AD416" s="240" t="s">
        <v>68</v>
      </c>
      <c r="AE416" s="240" t="s">
        <v>68</v>
      </c>
      <c r="AF416" s="240" t="s">
        <v>68</v>
      </c>
      <c r="AG416" s="240" t="s">
        <v>68</v>
      </c>
      <c r="AH416" s="240" t="s">
        <v>68</v>
      </c>
      <c r="AI416" s="240" t="s">
        <v>68</v>
      </c>
      <c r="AJ416" s="91"/>
      <c r="AK416" s="91"/>
      <c r="AL416" s="91"/>
      <c r="AM416" s="91"/>
      <c r="AN416" s="91"/>
      <c r="AO416" s="91"/>
      <c r="AP416" s="91"/>
      <c r="AQ416" s="91"/>
      <c r="AR416" s="91"/>
      <c r="AS416" s="91"/>
      <c r="AT416" s="91"/>
      <c r="AU416" s="91"/>
      <c r="AV416" s="91"/>
      <c r="AW416" s="91"/>
      <c r="AX416" s="91"/>
      <c r="AY416" s="91"/>
      <c r="AZ416" s="91"/>
      <c r="BA416" s="91"/>
      <c r="BB416" s="91"/>
      <c r="BC416" s="91"/>
      <c r="BD416" s="91"/>
      <c r="BE416" s="91"/>
      <c r="BF416" s="91"/>
      <c r="BG416" s="91"/>
      <c r="BH416" s="91"/>
      <c r="BI416" s="91"/>
      <c r="BJ416" s="91"/>
      <c r="BK416" s="91"/>
      <c r="BL416" s="91"/>
      <c r="BM416" s="91"/>
      <c r="BN416" s="91"/>
      <c r="BO416" s="91"/>
      <c r="BP416" s="91"/>
      <c r="BQ416" s="91"/>
      <c r="BR416" s="91"/>
      <c r="BS416" s="91"/>
      <c r="BT416" s="91"/>
      <c r="BU416" s="91"/>
      <c r="BV416" s="91"/>
      <c r="BW416" s="91"/>
      <c r="BX416" s="91"/>
      <c r="BY416" s="91"/>
      <c r="BZ416" s="91"/>
      <c r="CA416" s="91"/>
      <c r="CB416" s="91"/>
      <c r="CC416" s="91"/>
      <c r="CD416" s="91"/>
      <c r="CE416" s="91"/>
      <c r="CF416" s="91"/>
      <c r="CG416" s="91"/>
      <c r="CH416" s="91"/>
      <c r="CI416" s="91"/>
      <c r="CJ416" s="91"/>
      <c r="CK416" s="91"/>
      <c r="CL416" s="91"/>
      <c r="CM416" s="91"/>
      <c r="CN416" s="91"/>
      <c r="CO416" s="91"/>
      <c r="CP416" s="91"/>
      <c r="CQ416" s="91"/>
      <c r="CR416" s="91"/>
      <c r="CS416" s="91"/>
      <c r="CT416" s="91"/>
      <c r="CU416" s="91"/>
      <c r="CV416" s="91"/>
      <c r="CW416" s="91"/>
      <c r="CX416" s="91"/>
      <c r="CY416" s="91"/>
      <c r="CZ416" s="91"/>
      <c r="DA416" s="91"/>
      <c r="DB416" s="91"/>
      <c r="DC416" s="91"/>
      <c r="DD416" s="91"/>
      <c r="DE416" s="91"/>
      <c r="DF416" s="91"/>
    </row>
    <row r="417" spans="1:110" s="44" customFormat="1" ht="18.75" customHeight="1">
      <c r="A417" s="40" t="s">
        <v>110</v>
      </c>
      <c r="B417" s="40"/>
      <c r="C417" s="40"/>
      <c r="D417" s="176">
        <v>207</v>
      </c>
      <c r="E417" s="176">
        <v>677</v>
      </c>
      <c r="F417" s="176">
        <v>811</v>
      </c>
      <c r="G417" s="176">
        <v>157</v>
      </c>
      <c r="H417" s="176">
        <v>1067</v>
      </c>
      <c r="I417" s="176">
        <v>879</v>
      </c>
      <c r="J417" s="176">
        <v>815</v>
      </c>
      <c r="K417" s="176">
        <v>427</v>
      </c>
      <c r="L417" s="176">
        <v>2237</v>
      </c>
      <c r="M417" s="175">
        <v>1247</v>
      </c>
      <c r="N417" s="175">
        <v>1179</v>
      </c>
      <c r="O417" s="175">
        <v>1321</v>
      </c>
      <c r="P417" s="44">
        <v>3041</v>
      </c>
      <c r="Q417" s="44">
        <v>1440</v>
      </c>
      <c r="R417" s="44">
        <v>815</v>
      </c>
      <c r="S417" s="107">
        <v>890</v>
      </c>
      <c r="T417" s="107">
        <v>1498</v>
      </c>
      <c r="U417" s="107">
        <v>694</v>
      </c>
      <c r="V417" s="107">
        <v>980</v>
      </c>
      <c r="W417" s="178">
        <v>556</v>
      </c>
      <c r="X417" s="91">
        <v>1329</v>
      </c>
      <c r="Y417" s="91">
        <v>811</v>
      </c>
      <c r="Z417" s="91">
        <v>685</v>
      </c>
      <c r="AA417" s="91">
        <v>731</v>
      </c>
      <c r="AB417" s="91">
        <v>1574</v>
      </c>
      <c r="AC417" s="91">
        <v>404</v>
      </c>
      <c r="AD417" s="91">
        <v>1117</v>
      </c>
      <c r="AE417" s="91">
        <v>963</v>
      </c>
      <c r="AF417" s="91">
        <v>1719</v>
      </c>
      <c r="AG417" s="91">
        <v>1028</v>
      </c>
      <c r="AH417" s="91">
        <v>1095</v>
      </c>
      <c r="AI417" s="91">
        <v>1254</v>
      </c>
      <c r="AJ417" s="91"/>
      <c r="AK417" s="91"/>
      <c r="AL417" s="91"/>
      <c r="AM417" s="91"/>
      <c r="AN417" s="91"/>
      <c r="AO417" s="91"/>
      <c r="AP417" s="91"/>
      <c r="AQ417" s="91"/>
      <c r="AR417" s="91"/>
      <c r="AS417" s="91"/>
      <c r="AT417" s="91"/>
      <c r="AU417" s="91"/>
      <c r="AV417" s="91"/>
      <c r="AW417" s="91"/>
      <c r="AX417" s="91"/>
      <c r="AY417" s="91"/>
      <c r="AZ417" s="91"/>
      <c r="BA417" s="91"/>
      <c r="BB417" s="91"/>
      <c r="BC417" s="91"/>
      <c r="BD417" s="91"/>
      <c r="BE417" s="91"/>
      <c r="BF417" s="91"/>
      <c r="BG417" s="91"/>
      <c r="BH417" s="91"/>
      <c r="BI417" s="91"/>
      <c r="BJ417" s="91"/>
      <c r="BK417" s="91"/>
      <c r="BL417" s="91"/>
      <c r="BM417" s="91"/>
      <c r="BN417" s="91"/>
      <c r="BO417" s="91"/>
      <c r="BP417" s="91"/>
      <c r="BQ417" s="91"/>
      <c r="BR417" s="91"/>
      <c r="BS417" s="91"/>
      <c r="BT417" s="91"/>
      <c r="BU417" s="91"/>
      <c r="BV417" s="91"/>
      <c r="BW417" s="91"/>
      <c r="BX417" s="91"/>
      <c r="BY417" s="91"/>
      <c r="BZ417" s="91"/>
      <c r="CA417" s="91"/>
      <c r="CB417" s="91"/>
      <c r="CC417" s="91"/>
      <c r="CD417" s="91"/>
      <c r="CE417" s="91"/>
      <c r="CF417" s="91"/>
      <c r="CG417" s="91"/>
      <c r="CH417" s="91"/>
      <c r="CI417" s="91"/>
      <c r="CJ417" s="91"/>
      <c r="CK417" s="91"/>
      <c r="CL417" s="91"/>
      <c r="CM417" s="91"/>
      <c r="CN417" s="91"/>
      <c r="CO417" s="91"/>
      <c r="CP417" s="91"/>
      <c r="CQ417" s="91"/>
      <c r="CR417" s="91"/>
      <c r="CS417" s="91"/>
      <c r="CT417" s="91"/>
      <c r="CU417" s="91"/>
      <c r="CV417" s="91"/>
      <c r="CW417" s="91"/>
      <c r="CX417" s="91"/>
      <c r="CY417" s="91"/>
      <c r="CZ417" s="91"/>
      <c r="DA417" s="91"/>
      <c r="DB417" s="91"/>
      <c r="DC417" s="91"/>
      <c r="DD417" s="91"/>
      <c r="DE417" s="91"/>
      <c r="DF417" s="91"/>
    </row>
    <row r="418" spans="1:110" s="44" customFormat="1" ht="25.5" customHeight="1" thickBot="1">
      <c r="A418" s="116" t="s">
        <v>113</v>
      </c>
      <c r="B418" s="116"/>
      <c r="C418" s="116"/>
      <c r="D418" s="21">
        <f t="shared" ref="D418:W418" si="65">SUM(D412:D417)</f>
        <v>14701</v>
      </c>
      <c r="E418" s="21">
        <f t="shared" si="65"/>
        <v>16729</v>
      </c>
      <c r="F418" s="21">
        <f t="shared" si="65"/>
        <v>16904</v>
      </c>
      <c r="G418" s="21">
        <f t="shared" si="65"/>
        <v>16839</v>
      </c>
      <c r="H418" s="21">
        <f t="shared" si="65"/>
        <v>17739</v>
      </c>
      <c r="I418" s="21">
        <f t="shared" si="65"/>
        <v>17451</v>
      </c>
      <c r="J418" s="21">
        <f t="shared" si="65"/>
        <v>17669</v>
      </c>
      <c r="K418" s="21">
        <f t="shared" si="65"/>
        <v>17674</v>
      </c>
      <c r="L418" s="21">
        <f t="shared" si="65"/>
        <v>21491</v>
      </c>
      <c r="M418" s="21">
        <f t="shared" si="65"/>
        <v>20531</v>
      </c>
      <c r="N418" s="21">
        <f t="shared" si="65"/>
        <v>20546</v>
      </c>
      <c r="O418" s="21">
        <f t="shared" si="65"/>
        <v>20278</v>
      </c>
      <c r="P418" s="203">
        <f t="shared" si="65"/>
        <v>21709</v>
      </c>
      <c r="Q418" s="203">
        <f t="shared" si="65"/>
        <v>19473</v>
      </c>
      <c r="R418" s="203">
        <f t="shared" si="65"/>
        <v>19559</v>
      </c>
      <c r="S418" s="203">
        <f t="shared" si="65"/>
        <v>19841</v>
      </c>
      <c r="T418" s="203">
        <f t="shared" si="65"/>
        <v>21318</v>
      </c>
      <c r="U418" s="203">
        <f t="shared" si="65"/>
        <v>20606</v>
      </c>
      <c r="V418" s="203">
        <f t="shared" si="65"/>
        <v>21202</v>
      </c>
      <c r="W418" s="203">
        <f t="shared" si="65"/>
        <v>21964</v>
      </c>
      <c r="X418" s="338">
        <f t="shared" ref="X418:AH418" si="66">SUM(X412:X417)</f>
        <v>22617</v>
      </c>
      <c r="Y418" s="338">
        <f t="shared" si="66"/>
        <v>21519</v>
      </c>
      <c r="Z418" s="338">
        <f t="shared" si="66"/>
        <v>21509</v>
      </c>
      <c r="AA418" s="338">
        <f t="shared" si="66"/>
        <v>22998</v>
      </c>
      <c r="AB418" s="338">
        <f t="shared" si="66"/>
        <v>24040</v>
      </c>
      <c r="AC418" s="338">
        <f t="shared" si="66"/>
        <v>22541</v>
      </c>
      <c r="AD418" s="338">
        <f t="shared" si="66"/>
        <v>24066</v>
      </c>
      <c r="AE418" s="338">
        <f t="shared" si="66"/>
        <v>24561</v>
      </c>
      <c r="AF418" s="338">
        <f t="shared" si="66"/>
        <v>25535</v>
      </c>
      <c r="AG418" s="338">
        <f t="shared" si="66"/>
        <v>23974</v>
      </c>
      <c r="AH418" s="338">
        <f t="shared" si="66"/>
        <v>23830</v>
      </c>
      <c r="AI418" s="338">
        <f>SUM(AI412:AI417)</f>
        <v>24420</v>
      </c>
      <c r="AJ418" s="91"/>
      <c r="AK418" s="91"/>
      <c r="AL418" s="91"/>
      <c r="AM418" s="91"/>
      <c r="AN418" s="91"/>
      <c r="AO418" s="91"/>
      <c r="AP418" s="91"/>
      <c r="AQ418" s="91"/>
      <c r="AR418" s="91"/>
      <c r="AS418" s="91"/>
      <c r="AT418" s="91"/>
      <c r="AU418" s="91"/>
      <c r="AV418" s="91"/>
      <c r="AW418" s="91"/>
      <c r="AX418" s="91"/>
      <c r="AY418" s="91"/>
      <c r="AZ418" s="91"/>
      <c r="BA418" s="91"/>
      <c r="BB418" s="91"/>
      <c r="BC418" s="91"/>
      <c r="BD418" s="91"/>
      <c r="BE418" s="91"/>
      <c r="BF418" s="91"/>
      <c r="BG418" s="91"/>
      <c r="BH418" s="91"/>
      <c r="BI418" s="91"/>
      <c r="BJ418" s="91"/>
      <c r="BK418" s="91"/>
      <c r="BL418" s="91"/>
      <c r="BM418" s="91"/>
      <c r="BN418" s="91"/>
      <c r="BO418" s="91"/>
      <c r="BP418" s="91"/>
      <c r="BQ418" s="91"/>
      <c r="BR418" s="91"/>
      <c r="BS418" s="91"/>
      <c r="BT418" s="91"/>
      <c r="BU418" s="91"/>
      <c r="BV418" s="91"/>
      <c r="BW418" s="91"/>
      <c r="BX418" s="91"/>
      <c r="BY418" s="91"/>
      <c r="BZ418" s="91"/>
      <c r="CA418" s="91"/>
      <c r="CB418" s="91"/>
      <c r="CC418" s="91"/>
      <c r="CD418" s="91"/>
      <c r="CE418" s="91"/>
      <c r="CF418" s="91"/>
      <c r="CG418" s="91"/>
      <c r="CH418" s="91"/>
      <c r="CI418" s="91"/>
      <c r="CJ418" s="91"/>
      <c r="CK418" s="91"/>
      <c r="CL418" s="91"/>
      <c r="CM418" s="91"/>
      <c r="CN418" s="91"/>
      <c r="CO418" s="91"/>
      <c r="CP418" s="91"/>
      <c r="CQ418" s="91"/>
      <c r="CR418" s="91"/>
      <c r="CS418" s="91"/>
      <c r="CT418" s="91"/>
      <c r="CU418" s="91"/>
      <c r="CV418" s="91"/>
      <c r="CW418" s="91"/>
      <c r="CX418" s="91"/>
      <c r="CY418" s="91"/>
      <c r="CZ418" s="91"/>
      <c r="DA418" s="91"/>
      <c r="DB418" s="91"/>
      <c r="DC418" s="91"/>
      <c r="DD418" s="91"/>
      <c r="DE418" s="91"/>
      <c r="DF418" s="91"/>
    </row>
    <row r="419" spans="1:110" s="44" customFormat="1" ht="25.5" customHeight="1" thickTop="1">
      <c r="A419" s="39"/>
      <c r="B419" s="39"/>
      <c r="C419" s="39"/>
      <c r="D419" s="7"/>
      <c r="E419" s="7"/>
      <c r="F419" s="7"/>
      <c r="G419" s="7"/>
      <c r="H419" s="7"/>
      <c r="I419" s="7"/>
      <c r="J419" s="7"/>
      <c r="K419" s="7"/>
      <c r="L419" s="7"/>
      <c r="M419" s="7"/>
      <c r="N419" s="7"/>
      <c r="O419" s="7"/>
      <c r="P419" s="103"/>
      <c r="Q419" s="103"/>
      <c r="R419" s="103"/>
      <c r="S419" s="103"/>
      <c r="T419" s="103"/>
      <c r="U419" s="103"/>
      <c r="V419" s="103"/>
      <c r="W419" s="103"/>
      <c r="X419" s="253"/>
      <c r="Y419" s="253"/>
      <c r="Z419" s="253"/>
      <c r="AA419" s="253"/>
      <c r="AB419" s="253"/>
      <c r="AC419" s="253"/>
      <c r="AD419" s="253"/>
      <c r="AE419" s="253"/>
      <c r="AF419" s="253"/>
      <c r="AG419" s="253"/>
      <c r="AH419" s="253"/>
      <c r="AI419" s="253"/>
      <c r="AJ419" s="91"/>
      <c r="AK419" s="91"/>
      <c r="AL419" s="91"/>
      <c r="AM419" s="91"/>
      <c r="AN419" s="91"/>
      <c r="AO419" s="91"/>
      <c r="AP419" s="91"/>
      <c r="AQ419" s="91"/>
      <c r="AR419" s="91"/>
      <c r="AS419" s="91"/>
      <c r="AT419" s="91"/>
      <c r="AU419" s="91"/>
      <c r="AV419" s="91"/>
      <c r="AW419" s="91"/>
      <c r="AX419" s="91"/>
      <c r="AY419" s="91"/>
      <c r="AZ419" s="91"/>
      <c r="BA419" s="91"/>
      <c r="BB419" s="91"/>
      <c r="BC419" s="91"/>
      <c r="BD419" s="91"/>
      <c r="BE419" s="91"/>
      <c r="BF419" s="91"/>
      <c r="BG419" s="91"/>
      <c r="BH419" s="91"/>
      <c r="BI419" s="91"/>
      <c r="BJ419" s="91"/>
      <c r="BK419" s="91"/>
      <c r="BL419" s="91"/>
      <c r="BM419" s="91"/>
      <c r="BN419" s="91"/>
      <c r="BO419" s="91"/>
      <c r="BP419" s="91"/>
      <c r="BQ419" s="91"/>
      <c r="BR419" s="91"/>
      <c r="BS419" s="91"/>
      <c r="BT419" s="91"/>
      <c r="BU419" s="91"/>
      <c r="BV419" s="91"/>
      <c r="BW419" s="91"/>
      <c r="BX419" s="91"/>
      <c r="BY419" s="91"/>
      <c r="BZ419" s="91"/>
      <c r="CA419" s="91"/>
      <c r="CB419" s="91"/>
      <c r="CC419" s="91"/>
      <c r="CD419" s="91"/>
      <c r="CE419" s="91"/>
      <c r="CF419" s="91"/>
      <c r="CG419" s="91"/>
      <c r="CH419" s="91"/>
      <c r="CI419" s="91"/>
      <c r="CJ419" s="91"/>
      <c r="CK419" s="91"/>
      <c r="CL419" s="91"/>
      <c r="CM419" s="91"/>
      <c r="CN419" s="91"/>
      <c r="CO419" s="91"/>
      <c r="CP419" s="91"/>
      <c r="CQ419" s="91"/>
      <c r="CR419" s="91"/>
      <c r="CS419" s="91"/>
      <c r="CT419" s="91"/>
      <c r="CU419" s="91"/>
      <c r="CV419" s="91"/>
      <c r="CW419" s="91"/>
      <c r="CX419" s="91"/>
      <c r="CY419" s="91"/>
      <c r="CZ419" s="91"/>
      <c r="DA419" s="91"/>
      <c r="DB419" s="91"/>
      <c r="DC419" s="91"/>
      <c r="DD419" s="91"/>
      <c r="DE419" s="91"/>
      <c r="DF419" s="91"/>
    </row>
    <row r="420" spans="1:110" s="44" customFormat="1" ht="16.5" customHeight="1">
      <c r="A420" s="41" t="s">
        <v>1020</v>
      </c>
      <c r="B420" s="46"/>
      <c r="C420" s="46"/>
      <c r="D420" s="205"/>
      <c r="E420" s="205"/>
      <c r="F420" s="205"/>
      <c r="G420" s="205"/>
      <c r="H420" s="205"/>
      <c r="I420" s="205"/>
      <c r="J420" s="205"/>
      <c r="K420" s="205"/>
      <c r="L420" s="205"/>
      <c r="M420" s="175"/>
      <c r="N420" s="175"/>
      <c r="O420" s="175"/>
      <c r="U420" s="46"/>
      <c r="X420" s="91"/>
      <c r="Y420" s="91"/>
      <c r="Z420" s="91"/>
      <c r="AA420" s="91"/>
      <c r="AB420" s="91"/>
      <c r="AC420" s="91"/>
      <c r="AD420" s="91"/>
      <c r="AE420" s="91"/>
      <c r="AF420" s="91"/>
      <c r="AG420" s="91"/>
      <c r="AH420" s="91"/>
      <c r="AI420" s="91"/>
      <c r="AJ420" s="91"/>
      <c r="AK420" s="91"/>
      <c r="AL420" s="91"/>
      <c r="AM420" s="91"/>
      <c r="AN420" s="91"/>
      <c r="AO420" s="91"/>
      <c r="AP420" s="91"/>
      <c r="AQ420" s="91"/>
      <c r="AR420" s="91"/>
      <c r="AS420" s="91"/>
      <c r="AT420" s="91"/>
      <c r="AU420" s="91"/>
      <c r="AV420" s="91"/>
      <c r="AW420" s="91"/>
      <c r="AX420" s="91"/>
      <c r="AY420" s="91"/>
      <c r="AZ420" s="91"/>
      <c r="BA420" s="91"/>
      <c r="BB420" s="91"/>
      <c r="BC420" s="91"/>
      <c r="BD420" s="91"/>
      <c r="BE420" s="91"/>
      <c r="BF420" s="91"/>
      <c r="BG420" s="91"/>
      <c r="BH420" s="91"/>
      <c r="BI420" s="91"/>
      <c r="BJ420" s="91"/>
      <c r="BK420" s="91"/>
      <c r="BL420" s="91"/>
      <c r="BM420" s="91"/>
      <c r="BN420" s="91"/>
      <c r="BO420" s="91"/>
      <c r="BP420" s="91"/>
      <c r="BQ420" s="91"/>
      <c r="BR420" s="91"/>
      <c r="BS420" s="91"/>
      <c r="BT420" s="91"/>
      <c r="BU420" s="91"/>
      <c r="BV420" s="91"/>
      <c r="BW420" s="91"/>
      <c r="BX420" s="91"/>
      <c r="BY420" s="91"/>
      <c r="BZ420" s="91"/>
      <c r="CA420" s="91"/>
      <c r="CB420" s="91"/>
      <c r="CC420" s="91"/>
      <c r="CD420" s="91"/>
      <c r="CE420" s="91"/>
      <c r="CF420" s="91"/>
      <c r="CG420" s="91"/>
      <c r="CH420" s="91"/>
      <c r="CI420" s="91"/>
      <c r="CJ420" s="91"/>
      <c r="CK420" s="91"/>
      <c r="CL420" s="91"/>
      <c r="CM420" s="91"/>
      <c r="CN420" s="91"/>
      <c r="CO420" s="91"/>
      <c r="CP420" s="91"/>
      <c r="CQ420" s="91"/>
      <c r="CR420" s="91"/>
      <c r="CS420" s="91"/>
      <c r="CT420" s="91"/>
      <c r="CU420" s="91"/>
      <c r="CV420" s="91"/>
      <c r="CW420" s="91"/>
      <c r="CX420" s="91"/>
      <c r="CY420" s="91"/>
      <c r="CZ420" s="91"/>
      <c r="DA420" s="91"/>
      <c r="DB420" s="91"/>
      <c r="DC420" s="91"/>
      <c r="DD420" s="91"/>
      <c r="DE420" s="91"/>
      <c r="DF420" s="91"/>
    </row>
    <row r="421" spans="1:110" s="46" customFormat="1" ht="16.5" customHeight="1">
      <c r="A421" s="40"/>
      <c r="B421" s="44"/>
      <c r="C421" s="44"/>
      <c r="D421" s="175"/>
      <c r="E421" s="175"/>
      <c r="F421" s="175"/>
      <c r="G421" s="175"/>
      <c r="H421" s="175"/>
      <c r="I421" s="175"/>
      <c r="J421" s="175"/>
      <c r="K421" s="175"/>
      <c r="L421" s="175"/>
      <c r="M421" s="175"/>
      <c r="N421" s="175"/>
      <c r="O421" s="175"/>
      <c r="P421" s="44"/>
      <c r="Q421" s="44"/>
      <c r="R421" s="44"/>
      <c r="S421" s="44"/>
      <c r="T421" s="44"/>
      <c r="W421" s="44"/>
      <c r="X421" s="91"/>
      <c r="Y421" s="91"/>
      <c r="Z421" s="91"/>
      <c r="AA421" s="91"/>
      <c r="AB421" s="91"/>
      <c r="AC421" s="91"/>
      <c r="AD421" s="91"/>
      <c r="AE421" s="91"/>
      <c r="AF421" s="91"/>
      <c r="AG421" s="91"/>
      <c r="AH421" s="91"/>
      <c r="AI421" s="91"/>
      <c r="AJ421" s="91"/>
      <c r="AK421" s="91"/>
      <c r="AL421" s="91"/>
      <c r="AM421" s="91"/>
      <c r="AN421" s="91"/>
      <c r="AO421" s="91"/>
      <c r="AP421" s="91"/>
      <c r="AQ421" s="91"/>
      <c r="AR421" s="91"/>
      <c r="AS421" s="96"/>
      <c r="AT421" s="96"/>
      <c r="AU421" s="96"/>
      <c r="AV421" s="96"/>
      <c r="AW421" s="96"/>
      <c r="AX421" s="96"/>
      <c r="AY421" s="96"/>
      <c r="AZ421" s="96"/>
      <c r="BA421" s="96"/>
      <c r="BB421" s="96"/>
      <c r="BC421" s="96"/>
      <c r="BD421" s="96"/>
      <c r="BE421" s="96"/>
      <c r="BF421" s="96"/>
      <c r="BG421" s="96"/>
      <c r="BH421" s="96"/>
      <c r="BI421" s="96"/>
      <c r="BJ421" s="96"/>
      <c r="BK421" s="96"/>
      <c r="BL421" s="96"/>
      <c r="BM421" s="96"/>
      <c r="BN421" s="96"/>
      <c r="BO421" s="96"/>
      <c r="BP421" s="96"/>
      <c r="BQ421" s="96"/>
      <c r="BR421" s="96"/>
      <c r="BS421" s="96"/>
      <c r="BT421" s="96"/>
      <c r="BU421" s="96"/>
      <c r="BV421" s="96"/>
      <c r="BW421" s="96"/>
      <c r="BX421" s="96"/>
      <c r="BY421" s="96"/>
      <c r="BZ421" s="96"/>
      <c r="CA421" s="96"/>
      <c r="CB421" s="96"/>
      <c r="CC421" s="96"/>
      <c r="CD421" s="96"/>
      <c r="CE421" s="96"/>
      <c r="CF421" s="96"/>
      <c r="CG421" s="96"/>
      <c r="CH421" s="96"/>
      <c r="CI421" s="96"/>
      <c r="CJ421" s="96"/>
      <c r="CK421" s="96"/>
      <c r="CL421" s="96"/>
      <c r="CM421" s="96"/>
      <c r="CN421" s="96"/>
      <c r="CO421" s="96"/>
      <c r="CP421" s="96"/>
      <c r="CQ421" s="96"/>
      <c r="CR421" s="96"/>
      <c r="CS421" s="96"/>
      <c r="CT421" s="96"/>
      <c r="CU421" s="96"/>
      <c r="CV421" s="96"/>
      <c r="CW421" s="96"/>
      <c r="CX421" s="96"/>
      <c r="CY421" s="96"/>
      <c r="CZ421" s="96"/>
      <c r="DA421" s="96"/>
      <c r="DB421" s="96"/>
      <c r="DC421" s="96"/>
      <c r="DD421" s="96"/>
      <c r="DE421" s="96"/>
      <c r="DF421" s="96"/>
    </row>
    <row r="422" spans="1:110" s="44" customFormat="1" ht="19.149999999999999" customHeight="1">
      <c r="A422" s="39" t="s">
        <v>1117</v>
      </c>
      <c r="B422" s="40"/>
      <c r="C422" s="40"/>
      <c r="D422" s="2"/>
      <c r="E422" s="2"/>
      <c r="F422" s="2"/>
      <c r="G422" s="2"/>
      <c r="H422" s="2"/>
      <c r="I422" s="2"/>
      <c r="J422" s="2"/>
      <c r="K422" s="2"/>
      <c r="L422" s="2"/>
      <c r="M422" s="175"/>
      <c r="N422" s="175"/>
      <c r="O422" s="175"/>
      <c r="U422" s="46"/>
      <c r="X422" s="91"/>
      <c r="Y422" s="91"/>
      <c r="Z422" s="91"/>
      <c r="AA422" s="91"/>
      <c r="AB422" s="91"/>
      <c r="AC422" s="91"/>
      <c r="AD422" s="91"/>
      <c r="AE422" s="91"/>
      <c r="AF422" s="91"/>
      <c r="AG422" s="91"/>
      <c r="AH422" s="91"/>
      <c r="AI422" s="91"/>
      <c r="AJ422" s="91"/>
      <c r="AK422" s="91"/>
      <c r="AL422" s="91"/>
      <c r="AM422" s="91"/>
      <c r="AN422" s="91"/>
      <c r="AO422" s="91"/>
      <c r="AP422" s="91"/>
      <c r="AQ422" s="91"/>
      <c r="AR422" s="91"/>
      <c r="AS422" s="91"/>
      <c r="AT422" s="91"/>
      <c r="AU422" s="91"/>
      <c r="AV422" s="91"/>
      <c r="AW422" s="91"/>
      <c r="AX422" s="91"/>
      <c r="AY422" s="91"/>
      <c r="AZ422" s="91"/>
      <c r="BA422" s="91"/>
      <c r="BB422" s="91"/>
      <c r="BC422" s="91"/>
      <c r="BD422" s="91"/>
      <c r="BE422" s="91"/>
      <c r="BF422" s="91"/>
      <c r="BG422" s="91"/>
      <c r="BH422" s="91"/>
      <c r="BI422" s="91"/>
      <c r="BJ422" s="91"/>
      <c r="BK422" s="91"/>
      <c r="BL422" s="91"/>
      <c r="BM422" s="91"/>
      <c r="BN422" s="91"/>
      <c r="BO422" s="91"/>
      <c r="BP422" s="91"/>
      <c r="BQ422" s="91"/>
      <c r="BR422" s="91"/>
      <c r="BS422" s="91"/>
      <c r="BT422" s="91"/>
      <c r="BU422" s="91"/>
      <c r="BV422" s="91"/>
      <c r="BW422" s="91"/>
      <c r="BX422" s="91"/>
      <c r="BY422" s="91"/>
      <c r="BZ422" s="91"/>
      <c r="CA422" s="91"/>
      <c r="CB422" s="91"/>
      <c r="CC422" s="91"/>
      <c r="CD422" s="91"/>
      <c r="CE422" s="91"/>
      <c r="CF422" s="91"/>
      <c r="CG422" s="91"/>
      <c r="CH422" s="91"/>
      <c r="CI422" s="91"/>
      <c r="CJ422" s="91"/>
      <c r="CK422" s="91"/>
      <c r="CL422" s="91"/>
      <c r="CM422" s="91"/>
      <c r="CN422" s="91"/>
      <c r="CO422" s="91"/>
      <c r="CP422" s="91"/>
      <c r="CQ422" s="91"/>
      <c r="CR422" s="91"/>
      <c r="CS422" s="91"/>
      <c r="CT422" s="91"/>
      <c r="CU422" s="91"/>
      <c r="CV422" s="91"/>
      <c r="CW422" s="91"/>
      <c r="CX422" s="91"/>
      <c r="CY422" s="91"/>
      <c r="CZ422" s="91"/>
      <c r="DA422" s="91"/>
      <c r="DB422" s="91"/>
      <c r="DC422" s="91"/>
      <c r="DD422" s="91"/>
      <c r="DE422" s="91"/>
      <c r="DF422" s="91"/>
    </row>
    <row r="423" spans="1:110" s="46" customFormat="1" ht="37.5" customHeight="1" thickBot="1">
      <c r="A423" s="3" t="s">
        <v>3</v>
      </c>
      <c r="B423" s="14"/>
      <c r="C423" s="100"/>
      <c r="D423" s="15" t="s">
        <v>459</v>
      </c>
      <c r="E423" s="15" t="s">
        <v>460</v>
      </c>
      <c r="F423" s="15" t="s">
        <v>461</v>
      </c>
      <c r="G423" s="15" t="s">
        <v>462</v>
      </c>
      <c r="H423" s="15" t="s">
        <v>463</v>
      </c>
      <c r="I423" s="15" t="s">
        <v>464</v>
      </c>
      <c r="J423" s="15" t="s">
        <v>465</v>
      </c>
      <c r="K423" s="15" t="s">
        <v>466</v>
      </c>
      <c r="L423" s="15" t="s">
        <v>467</v>
      </c>
      <c r="M423" s="16" t="s">
        <v>468</v>
      </c>
      <c r="N423" s="16" t="s">
        <v>469</v>
      </c>
      <c r="O423" s="16" t="s">
        <v>470</v>
      </c>
      <c r="P423" s="15" t="s">
        <v>471</v>
      </c>
      <c r="Q423" s="43" t="s">
        <v>472</v>
      </c>
      <c r="R423" s="43" t="s">
        <v>473</v>
      </c>
      <c r="S423" s="43" t="s">
        <v>474</v>
      </c>
      <c r="T423" s="43" t="s">
        <v>475</v>
      </c>
      <c r="U423" s="15" t="s">
        <v>476</v>
      </c>
      <c r="V423" s="15" t="s">
        <v>477</v>
      </c>
      <c r="W423" s="15" t="s">
        <v>478</v>
      </c>
      <c r="X423" s="352" t="s">
        <v>479</v>
      </c>
      <c r="Y423" s="358" t="s">
        <v>480</v>
      </c>
      <c r="Z423" s="358" t="s">
        <v>481</v>
      </c>
      <c r="AA423" s="358" t="s">
        <v>482</v>
      </c>
      <c r="AB423" s="358" t="s">
        <v>1021</v>
      </c>
      <c r="AC423" s="358" t="s">
        <v>1022</v>
      </c>
      <c r="AD423" s="358" t="s">
        <v>1023</v>
      </c>
      <c r="AE423" s="15" t="s">
        <v>1024</v>
      </c>
      <c r="AF423" s="358" t="s">
        <v>1025</v>
      </c>
      <c r="AG423" s="352" t="s">
        <v>982</v>
      </c>
      <c r="AH423" s="358" t="s">
        <v>903</v>
      </c>
      <c r="AI423" s="358" t="s">
        <v>571</v>
      </c>
      <c r="AJ423" s="91"/>
      <c r="AK423" s="91"/>
      <c r="AL423" s="91"/>
      <c r="AM423" s="91"/>
      <c r="AN423" s="91"/>
      <c r="AO423" s="91"/>
      <c r="AP423" s="91"/>
      <c r="AQ423" s="91"/>
      <c r="AR423" s="91"/>
      <c r="AS423" s="96"/>
      <c r="AT423" s="96"/>
      <c r="AU423" s="96"/>
      <c r="AV423" s="96"/>
      <c r="AW423" s="96"/>
      <c r="AX423" s="96"/>
      <c r="AY423" s="96"/>
      <c r="AZ423" s="96"/>
      <c r="BA423" s="96"/>
      <c r="BB423" s="96"/>
      <c r="BC423" s="96"/>
      <c r="BD423" s="96"/>
      <c r="BE423" s="96"/>
      <c r="BF423" s="96"/>
      <c r="BG423" s="96"/>
      <c r="BH423" s="96"/>
      <c r="BI423" s="96"/>
      <c r="BJ423" s="96"/>
      <c r="BK423" s="96"/>
      <c r="BL423" s="96"/>
      <c r="BM423" s="96"/>
      <c r="BN423" s="96"/>
      <c r="BO423" s="96"/>
      <c r="BP423" s="96"/>
      <c r="BQ423" s="96"/>
      <c r="BR423" s="96"/>
      <c r="BS423" s="96"/>
      <c r="BT423" s="96"/>
      <c r="BU423" s="96"/>
      <c r="BV423" s="96"/>
      <c r="BW423" s="96"/>
      <c r="BX423" s="96"/>
      <c r="BY423" s="96"/>
      <c r="BZ423" s="96"/>
      <c r="CA423" s="96"/>
      <c r="CB423" s="96"/>
      <c r="CC423" s="96"/>
      <c r="CD423" s="96"/>
      <c r="CE423" s="96"/>
      <c r="CF423" s="96"/>
      <c r="CG423" s="96"/>
      <c r="CH423" s="96"/>
      <c r="CI423" s="96"/>
      <c r="CJ423" s="96"/>
      <c r="CK423" s="96"/>
      <c r="CL423" s="96"/>
      <c r="CM423" s="96"/>
      <c r="CN423" s="96"/>
      <c r="CO423" s="96"/>
      <c r="CP423" s="96"/>
      <c r="CQ423" s="96"/>
      <c r="CR423" s="96"/>
      <c r="CS423" s="96"/>
      <c r="CT423" s="96"/>
      <c r="CU423" s="96"/>
      <c r="CV423" s="96"/>
      <c r="CW423" s="96"/>
      <c r="CX423" s="96"/>
      <c r="CY423" s="96"/>
      <c r="CZ423" s="96"/>
      <c r="DA423" s="96"/>
      <c r="DB423" s="96"/>
      <c r="DC423" s="96"/>
      <c r="DD423" s="96"/>
      <c r="DE423" s="96"/>
      <c r="DF423" s="96"/>
    </row>
    <row r="424" spans="1:110" s="46" customFormat="1" ht="18" customHeight="1">
      <c r="A424" s="40" t="s">
        <v>1118</v>
      </c>
      <c r="B424" s="40"/>
      <c r="C424" s="40"/>
      <c r="D424" s="175">
        <v>954</v>
      </c>
      <c r="E424" s="175">
        <v>1120</v>
      </c>
      <c r="F424" s="175">
        <v>1309</v>
      </c>
      <c r="G424" s="175">
        <v>1124</v>
      </c>
      <c r="H424" s="175">
        <v>931</v>
      </c>
      <c r="I424" s="175">
        <v>904</v>
      </c>
      <c r="J424" s="175">
        <v>948</v>
      </c>
      <c r="K424" s="175">
        <v>1005</v>
      </c>
      <c r="L424" s="175">
        <v>996</v>
      </c>
      <c r="M424" s="175">
        <v>1272</v>
      </c>
      <c r="N424" s="175">
        <v>1146</v>
      </c>
      <c r="O424" s="175">
        <v>871</v>
      </c>
      <c r="P424" s="2">
        <v>577</v>
      </c>
      <c r="Q424" s="44">
        <v>728</v>
      </c>
      <c r="R424" s="44">
        <v>675</v>
      </c>
      <c r="S424" s="2">
        <v>766</v>
      </c>
      <c r="T424" s="2">
        <v>710</v>
      </c>
      <c r="U424" s="40">
        <v>954</v>
      </c>
      <c r="V424" s="40">
        <v>1002</v>
      </c>
      <c r="W424" s="44">
        <v>1128</v>
      </c>
      <c r="X424" s="91">
        <v>868</v>
      </c>
      <c r="Y424" s="91">
        <v>836</v>
      </c>
      <c r="Z424" s="91">
        <v>869</v>
      </c>
      <c r="AA424" s="91">
        <v>887</v>
      </c>
      <c r="AB424" s="91">
        <v>1019</v>
      </c>
      <c r="AC424" s="91">
        <v>984</v>
      </c>
      <c r="AD424" s="91">
        <v>1007</v>
      </c>
      <c r="AE424" s="91">
        <v>991</v>
      </c>
      <c r="AF424" s="91">
        <v>1084</v>
      </c>
      <c r="AG424" s="91">
        <v>1050</v>
      </c>
      <c r="AH424" s="91">
        <v>1028</v>
      </c>
      <c r="AI424" s="91">
        <v>1008</v>
      </c>
      <c r="AJ424" s="91"/>
      <c r="AK424" s="91"/>
      <c r="AL424" s="91"/>
      <c r="AM424" s="91"/>
      <c r="AN424" s="91"/>
      <c r="AO424" s="91"/>
      <c r="AP424" s="91"/>
      <c r="AQ424" s="91"/>
      <c r="AR424" s="91"/>
      <c r="AS424" s="96"/>
      <c r="AT424" s="96"/>
      <c r="AU424" s="96"/>
      <c r="AV424" s="96"/>
      <c r="AW424" s="96"/>
      <c r="AX424" s="96"/>
      <c r="AY424" s="96"/>
      <c r="AZ424" s="96"/>
      <c r="BA424" s="96"/>
      <c r="BB424" s="96"/>
      <c r="BC424" s="96"/>
      <c r="BD424" s="96"/>
      <c r="BE424" s="96"/>
      <c r="BF424" s="96"/>
      <c r="BG424" s="96"/>
      <c r="BH424" s="96"/>
      <c r="BI424" s="96"/>
      <c r="BJ424" s="96"/>
      <c r="BK424" s="96"/>
      <c r="BL424" s="96"/>
      <c r="BM424" s="96"/>
      <c r="BN424" s="96"/>
      <c r="BO424" s="96"/>
      <c r="BP424" s="96"/>
      <c r="BQ424" s="96"/>
      <c r="BR424" s="96"/>
      <c r="BS424" s="96"/>
      <c r="BT424" s="96"/>
      <c r="BU424" s="96"/>
      <c r="BV424" s="96"/>
      <c r="BW424" s="96"/>
      <c r="BX424" s="96"/>
      <c r="BY424" s="96"/>
      <c r="BZ424" s="96"/>
      <c r="CA424" s="96"/>
      <c r="CB424" s="96"/>
      <c r="CC424" s="96"/>
      <c r="CD424" s="96"/>
      <c r="CE424" s="96"/>
      <c r="CF424" s="96"/>
      <c r="CG424" s="96"/>
      <c r="CH424" s="96"/>
      <c r="CI424" s="96"/>
      <c r="CJ424" s="96"/>
      <c r="CK424" s="96"/>
      <c r="CL424" s="96"/>
      <c r="CM424" s="96"/>
      <c r="CN424" s="96"/>
      <c r="CO424" s="96"/>
      <c r="CP424" s="96"/>
      <c r="CQ424" s="96"/>
      <c r="CR424" s="96"/>
      <c r="CS424" s="96"/>
      <c r="CT424" s="96"/>
      <c r="CU424" s="96"/>
      <c r="CV424" s="96"/>
      <c r="CW424" s="96"/>
      <c r="CX424" s="96"/>
      <c r="CY424" s="96"/>
      <c r="CZ424" s="96"/>
      <c r="DA424" s="96"/>
      <c r="DB424" s="96"/>
      <c r="DC424" s="96"/>
      <c r="DD424" s="96"/>
      <c r="DE424" s="96"/>
      <c r="DF424" s="96"/>
    </row>
    <row r="425" spans="1:110" s="44" customFormat="1" ht="16.5" customHeight="1">
      <c r="A425" s="40" t="s">
        <v>1078</v>
      </c>
      <c r="B425" s="40"/>
      <c r="C425" s="40"/>
      <c r="D425" s="175">
        <v>358</v>
      </c>
      <c r="E425" s="175">
        <v>407</v>
      </c>
      <c r="F425" s="175">
        <v>420</v>
      </c>
      <c r="G425" s="175">
        <v>463</v>
      </c>
      <c r="H425" s="175">
        <v>386</v>
      </c>
      <c r="I425" s="175">
        <v>353</v>
      </c>
      <c r="J425" s="175">
        <v>364</v>
      </c>
      <c r="K425" s="175">
        <v>421</v>
      </c>
      <c r="L425" s="175">
        <v>416</v>
      </c>
      <c r="M425" s="175">
        <v>377</v>
      </c>
      <c r="N425" s="175">
        <v>354</v>
      </c>
      <c r="O425" s="175">
        <v>455</v>
      </c>
      <c r="P425" s="2">
        <v>410</v>
      </c>
      <c r="Q425" s="44">
        <v>341</v>
      </c>
      <c r="R425" s="44">
        <v>352</v>
      </c>
      <c r="S425" s="2">
        <v>456</v>
      </c>
      <c r="T425" s="2">
        <v>436</v>
      </c>
      <c r="U425" s="40">
        <v>353</v>
      </c>
      <c r="V425" s="40">
        <v>352</v>
      </c>
      <c r="W425" s="44">
        <v>551</v>
      </c>
      <c r="X425" s="91">
        <v>484</v>
      </c>
      <c r="Y425" s="91">
        <v>351</v>
      </c>
      <c r="Z425" s="91">
        <v>311</v>
      </c>
      <c r="AA425" s="91">
        <v>406</v>
      </c>
      <c r="AB425" s="91">
        <v>423</v>
      </c>
      <c r="AC425" s="91">
        <v>362</v>
      </c>
      <c r="AD425" s="91">
        <v>353</v>
      </c>
      <c r="AE425" s="91">
        <v>499</v>
      </c>
      <c r="AF425" s="91">
        <v>460</v>
      </c>
      <c r="AG425" s="91">
        <v>359</v>
      </c>
      <c r="AH425" s="91">
        <v>330</v>
      </c>
      <c r="AI425" s="91">
        <v>426</v>
      </c>
      <c r="AJ425" s="91"/>
      <c r="AK425" s="91"/>
      <c r="AL425" s="91"/>
      <c r="AM425" s="91"/>
      <c r="AN425" s="91"/>
      <c r="AO425" s="91"/>
      <c r="AP425" s="91"/>
      <c r="AQ425" s="91"/>
      <c r="AR425" s="91"/>
      <c r="AS425" s="91"/>
      <c r="AT425" s="91"/>
      <c r="AU425" s="91"/>
      <c r="AV425" s="91"/>
      <c r="AW425" s="91"/>
      <c r="AX425" s="91"/>
      <c r="AY425" s="91"/>
      <c r="AZ425" s="91"/>
      <c r="BA425" s="91"/>
      <c r="BB425" s="91"/>
      <c r="BC425" s="91"/>
      <c r="BD425" s="91"/>
      <c r="BE425" s="91"/>
      <c r="BF425" s="91"/>
      <c r="BG425" s="91"/>
      <c r="BH425" s="91"/>
      <c r="BI425" s="91"/>
      <c r="BJ425" s="91"/>
      <c r="BK425" s="91"/>
      <c r="BL425" s="91"/>
      <c r="BM425" s="91"/>
      <c r="BN425" s="91"/>
      <c r="BO425" s="91"/>
      <c r="BP425" s="91"/>
      <c r="BQ425" s="91"/>
      <c r="BR425" s="91"/>
      <c r="BS425" s="91"/>
      <c r="BT425" s="91"/>
      <c r="BU425" s="91"/>
      <c r="BV425" s="91"/>
      <c r="BW425" s="91"/>
      <c r="BX425" s="91"/>
      <c r="BY425" s="91"/>
      <c r="BZ425" s="91"/>
      <c r="CA425" s="91"/>
      <c r="CB425" s="91"/>
      <c r="CC425" s="91"/>
      <c r="CD425" s="91"/>
      <c r="CE425" s="91"/>
      <c r="CF425" s="91"/>
      <c r="CG425" s="91"/>
      <c r="CH425" s="91"/>
      <c r="CI425" s="91"/>
      <c r="CJ425" s="91"/>
      <c r="CK425" s="91"/>
      <c r="CL425" s="91"/>
      <c r="CM425" s="91"/>
      <c r="CN425" s="91"/>
      <c r="CO425" s="91"/>
      <c r="CP425" s="91"/>
      <c r="CQ425" s="91"/>
      <c r="CR425" s="91"/>
      <c r="CS425" s="91"/>
      <c r="CT425" s="91"/>
      <c r="CU425" s="91"/>
      <c r="CV425" s="91"/>
      <c r="CW425" s="91"/>
      <c r="CX425" s="91"/>
      <c r="CY425" s="91"/>
      <c r="CZ425" s="91"/>
      <c r="DA425" s="91"/>
      <c r="DB425" s="91"/>
      <c r="DC425" s="91"/>
      <c r="DD425" s="91"/>
      <c r="DE425" s="91"/>
      <c r="DF425" s="91"/>
    </row>
    <row r="426" spans="1:110" s="46" customFormat="1" ht="16.5" customHeight="1">
      <c r="A426" s="40" t="s">
        <v>221</v>
      </c>
      <c r="B426" s="40"/>
      <c r="C426" s="40"/>
      <c r="D426" s="182" t="s">
        <v>68</v>
      </c>
      <c r="E426" s="182" t="s">
        <v>68</v>
      </c>
      <c r="F426" s="182" t="s">
        <v>68</v>
      </c>
      <c r="G426" s="182" t="s">
        <v>68</v>
      </c>
      <c r="H426" s="201" t="s">
        <v>68</v>
      </c>
      <c r="I426" s="201" t="s">
        <v>68</v>
      </c>
      <c r="J426" s="201" t="s">
        <v>68</v>
      </c>
      <c r="K426" s="201" t="s">
        <v>68</v>
      </c>
      <c r="L426" s="175">
        <v>277</v>
      </c>
      <c r="M426" s="175">
        <v>260</v>
      </c>
      <c r="N426" s="175">
        <v>271</v>
      </c>
      <c r="O426" s="175">
        <v>271</v>
      </c>
      <c r="P426" s="221">
        <v>255</v>
      </c>
      <c r="Q426" s="44">
        <v>265</v>
      </c>
      <c r="R426" s="44">
        <v>258</v>
      </c>
      <c r="S426" s="221">
        <v>282</v>
      </c>
      <c r="T426" s="221">
        <v>301</v>
      </c>
      <c r="U426" s="221">
        <v>334</v>
      </c>
      <c r="V426" s="221">
        <v>313</v>
      </c>
      <c r="W426" s="44">
        <v>356</v>
      </c>
      <c r="X426" s="91">
        <v>394</v>
      </c>
      <c r="Y426" s="91">
        <v>390</v>
      </c>
      <c r="Z426" s="91">
        <v>381</v>
      </c>
      <c r="AA426" s="91">
        <v>419</v>
      </c>
      <c r="AB426" s="91">
        <v>435</v>
      </c>
      <c r="AC426" s="91">
        <v>401</v>
      </c>
      <c r="AD426" s="91">
        <v>412</v>
      </c>
      <c r="AE426" s="91">
        <v>461</v>
      </c>
      <c r="AF426" s="91">
        <v>452</v>
      </c>
      <c r="AG426" s="91">
        <v>400</v>
      </c>
      <c r="AH426" s="91">
        <v>394</v>
      </c>
      <c r="AI426" s="91">
        <v>304</v>
      </c>
      <c r="AJ426" s="91"/>
      <c r="AK426" s="91"/>
      <c r="AL426" s="91"/>
      <c r="AM426" s="91"/>
      <c r="AN426" s="91"/>
      <c r="AO426" s="91"/>
      <c r="AP426" s="91"/>
      <c r="AQ426" s="91"/>
      <c r="AR426" s="91"/>
      <c r="AS426" s="96"/>
      <c r="AT426" s="96"/>
      <c r="AU426" s="96"/>
      <c r="AV426" s="96"/>
      <c r="AW426" s="96"/>
      <c r="AX426" s="96"/>
      <c r="AY426" s="96"/>
      <c r="AZ426" s="96"/>
      <c r="BA426" s="96"/>
      <c r="BB426" s="96"/>
      <c r="BC426" s="96"/>
      <c r="BD426" s="96"/>
      <c r="BE426" s="96"/>
      <c r="BF426" s="96"/>
      <c r="BG426" s="96"/>
      <c r="BH426" s="96"/>
      <c r="BI426" s="96"/>
      <c r="BJ426" s="96"/>
      <c r="BK426" s="96"/>
      <c r="BL426" s="96"/>
      <c r="BM426" s="96"/>
      <c r="BN426" s="96"/>
      <c r="BO426" s="96"/>
      <c r="BP426" s="96"/>
      <c r="BQ426" s="96"/>
      <c r="BR426" s="96"/>
      <c r="BS426" s="96"/>
      <c r="BT426" s="96"/>
      <c r="BU426" s="96"/>
      <c r="BV426" s="96"/>
      <c r="BW426" s="96"/>
      <c r="BX426" s="96"/>
      <c r="BY426" s="96"/>
      <c r="BZ426" s="96"/>
      <c r="CA426" s="96"/>
      <c r="CB426" s="96"/>
      <c r="CC426" s="96"/>
      <c r="CD426" s="96"/>
      <c r="CE426" s="96"/>
      <c r="CF426" s="96"/>
      <c r="CG426" s="96"/>
      <c r="CH426" s="96"/>
      <c r="CI426" s="96"/>
      <c r="CJ426" s="96"/>
      <c r="CK426" s="96"/>
      <c r="CL426" s="96"/>
      <c r="CM426" s="96"/>
      <c r="CN426" s="96"/>
      <c r="CO426" s="96"/>
      <c r="CP426" s="96"/>
      <c r="CQ426" s="96"/>
      <c r="CR426" s="96"/>
      <c r="CS426" s="96"/>
      <c r="CT426" s="96"/>
      <c r="CU426" s="96"/>
      <c r="CV426" s="96"/>
      <c r="CW426" s="96"/>
      <c r="CX426" s="96"/>
      <c r="CY426" s="96"/>
      <c r="CZ426" s="96"/>
      <c r="DA426" s="96"/>
      <c r="DB426" s="96"/>
      <c r="DC426" s="96"/>
      <c r="DD426" s="96"/>
      <c r="DE426" s="96"/>
      <c r="DF426" s="96"/>
    </row>
    <row r="427" spans="1:110" s="44" customFormat="1">
      <c r="A427" s="40" t="s">
        <v>1071</v>
      </c>
      <c r="B427" s="40"/>
      <c r="C427" s="40"/>
      <c r="D427" s="175">
        <v>426</v>
      </c>
      <c r="E427" s="175">
        <v>469</v>
      </c>
      <c r="F427" s="175">
        <v>482</v>
      </c>
      <c r="G427" s="175">
        <v>499</v>
      </c>
      <c r="H427" s="175">
        <v>490</v>
      </c>
      <c r="I427" s="175">
        <v>447</v>
      </c>
      <c r="J427" s="175">
        <v>449</v>
      </c>
      <c r="K427" s="175">
        <v>539</v>
      </c>
      <c r="L427" s="175">
        <v>542</v>
      </c>
      <c r="M427" s="175">
        <v>485</v>
      </c>
      <c r="N427" s="175">
        <v>501</v>
      </c>
      <c r="O427" s="175">
        <v>514</v>
      </c>
      <c r="P427" s="2">
        <v>505</v>
      </c>
      <c r="Q427" s="44">
        <v>447</v>
      </c>
      <c r="R427" s="44">
        <v>443</v>
      </c>
      <c r="S427" s="2">
        <v>466</v>
      </c>
      <c r="T427" s="2">
        <v>498</v>
      </c>
      <c r="U427" s="40">
        <v>447</v>
      </c>
      <c r="V427" s="40">
        <v>464</v>
      </c>
      <c r="W427" s="44">
        <v>524</v>
      </c>
      <c r="X427" s="91">
        <v>532</v>
      </c>
      <c r="Y427" s="91">
        <v>491</v>
      </c>
      <c r="Z427" s="91">
        <v>493</v>
      </c>
      <c r="AA427" s="91">
        <v>598</v>
      </c>
      <c r="AB427" s="91">
        <v>552</v>
      </c>
      <c r="AC427" s="91">
        <v>494</v>
      </c>
      <c r="AD427" s="91">
        <v>496</v>
      </c>
      <c r="AE427" s="91">
        <v>539</v>
      </c>
      <c r="AF427" s="91">
        <v>548</v>
      </c>
      <c r="AG427" s="91">
        <v>501</v>
      </c>
      <c r="AH427" s="91">
        <v>474</v>
      </c>
      <c r="AI427" s="91">
        <v>531</v>
      </c>
      <c r="AJ427" s="91"/>
      <c r="AK427" s="91"/>
      <c r="AL427" s="91"/>
      <c r="AM427" s="91"/>
      <c r="AN427" s="91"/>
      <c r="AO427" s="91"/>
      <c r="AP427" s="91"/>
      <c r="AQ427" s="91"/>
      <c r="AR427" s="91"/>
      <c r="AS427" s="91"/>
      <c r="AT427" s="91"/>
      <c r="AU427" s="91"/>
      <c r="AV427" s="91"/>
      <c r="AW427" s="91"/>
      <c r="AX427" s="91"/>
      <c r="AY427" s="91"/>
      <c r="AZ427" s="91"/>
      <c r="BA427" s="91"/>
      <c r="BB427" s="91"/>
      <c r="BC427" s="91"/>
      <c r="BD427" s="91"/>
      <c r="BE427" s="91"/>
      <c r="BF427" s="91"/>
      <c r="BG427" s="91"/>
      <c r="BH427" s="91"/>
      <c r="BI427" s="91"/>
      <c r="BJ427" s="91"/>
      <c r="BK427" s="91"/>
      <c r="BL427" s="91"/>
      <c r="BM427" s="91"/>
      <c r="BN427" s="91"/>
      <c r="BO427" s="91"/>
      <c r="BP427" s="91"/>
      <c r="BQ427" s="91"/>
      <c r="BR427" s="91"/>
      <c r="BS427" s="91"/>
      <c r="BT427" s="91"/>
      <c r="BU427" s="91"/>
      <c r="BV427" s="91"/>
      <c r="BW427" s="91"/>
      <c r="BX427" s="91"/>
      <c r="BY427" s="91"/>
      <c r="BZ427" s="91"/>
      <c r="CA427" s="91"/>
      <c r="CB427" s="91"/>
      <c r="CC427" s="91"/>
      <c r="CD427" s="91"/>
      <c r="CE427" s="91"/>
      <c r="CF427" s="91"/>
      <c r="CG427" s="91"/>
      <c r="CH427" s="91"/>
      <c r="CI427" s="91"/>
      <c r="CJ427" s="91"/>
      <c r="CK427" s="91"/>
      <c r="CL427" s="91"/>
      <c r="CM427" s="91"/>
      <c r="CN427" s="91"/>
      <c r="CO427" s="91"/>
      <c r="CP427" s="91"/>
      <c r="CQ427" s="91"/>
      <c r="CR427" s="91"/>
      <c r="CS427" s="91"/>
      <c r="CT427" s="91"/>
      <c r="CU427" s="91"/>
      <c r="CV427" s="91"/>
      <c r="CW427" s="91"/>
      <c r="CX427" s="91"/>
      <c r="CY427" s="91"/>
      <c r="CZ427" s="91"/>
      <c r="DA427" s="91"/>
      <c r="DB427" s="91"/>
      <c r="DC427" s="91"/>
      <c r="DD427" s="91"/>
      <c r="DE427" s="91"/>
      <c r="DF427" s="91"/>
    </row>
    <row r="428" spans="1:110" s="46" customFormat="1" ht="16.5" customHeight="1">
      <c r="A428" s="40" t="s">
        <v>1079</v>
      </c>
      <c r="B428" s="40"/>
      <c r="C428" s="40"/>
      <c r="D428" s="175">
        <v>398</v>
      </c>
      <c r="E428" s="175">
        <v>423</v>
      </c>
      <c r="F428" s="175">
        <v>463</v>
      </c>
      <c r="G428" s="175">
        <v>442</v>
      </c>
      <c r="H428" s="175">
        <v>477</v>
      </c>
      <c r="I428" s="175">
        <v>347</v>
      </c>
      <c r="J428" s="175">
        <v>311</v>
      </c>
      <c r="K428" s="175">
        <v>383</v>
      </c>
      <c r="L428" s="175">
        <v>443</v>
      </c>
      <c r="M428" s="175">
        <v>558</v>
      </c>
      <c r="N428" s="175">
        <v>402</v>
      </c>
      <c r="O428" s="175">
        <v>475</v>
      </c>
      <c r="P428" s="2">
        <v>638</v>
      </c>
      <c r="Q428" s="44">
        <v>367</v>
      </c>
      <c r="R428" s="44">
        <v>436</v>
      </c>
      <c r="S428" s="2">
        <v>350</v>
      </c>
      <c r="T428" s="2">
        <v>379</v>
      </c>
      <c r="U428" s="40">
        <v>320</v>
      </c>
      <c r="V428" s="40">
        <v>268</v>
      </c>
      <c r="W428" s="44">
        <v>453</v>
      </c>
      <c r="X428" s="91">
        <v>362</v>
      </c>
      <c r="Y428" s="91">
        <v>223</v>
      </c>
      <c r="Z428" s="91">
        <v>212</v>
      </c>
      <c r="AA428" s="91">
        <v>238</v>
      </c>
      <c r="AB428" s="91">
        <v>293</v>
      </c>
      <c r="AC428" s="91">
        <v>208</v>
      </c>
      <c r="AD428" s="91">
        <v>202</v>
      </c>
      <c r="AE428" s="91">
        <v>241</v>
      </c>
      <c r="AF428" s="91">
        <v>290</v>
      </c>
      <c r="AG428" s="91">
        <v>222</v>
      </c>
      <c r="AH428" s="91">
        <v>185</v>
      </c>
      <c r="AI428" s="91">
        <v>271</v>
      </c>
      <c r="AJ428" s="91"/>
      <c r="AK428" s="91"/>
      <c r="AL428" s="91"/>
      <c r="AM428" s="91"/>
      <c r="AN428" s="91"/>
      <c r="AO428" s="91"/>
      <c r="AP428" s="91"/>
      <c r="AQ428" s="91"/>
      <c r="AR428" s="91"/>
      <c r="AS428" s="96"/>
      <c r="AT428" s="96"/>
      <c r="AU428" s="96"/>
      <c r="AV428" s="96"/>
      <c r="AW428" s="96"/>
      <c r="AX428" s="96"/>
      <c r="AY428" s="96"/>
      <c r="AZ428" s="96"/>
      <c r="BA428" s="96"/>
      <c r="BB428" s="96"/>
      <c r="BC428" s="96"/>
      <c r="BD428" s="96"/>
      <c r="BE428" s="96"/>
      <c r="BF428" s="96"/>
      <c r="BG428" s="96"/>
      <c r="BH428" s="96"/>
      <c r="BI428" s="96"/>
      <c r="BJ428" s="96"/>
      <c r="BK428" s="96"/>
      <c r="BL428" s="96"/>
      <c r="BM428" s="96"/>
      <c r="BN428" s="96"/>
      <c r="BO428" s="96"/>
      <c r="BP428" s="96"/>
      <c r="BQ428" s="96"/>
      <c r="BR428" s="96"/>
      <c r="BS428" s="96"/>
      <c r="BT428" s="96"/>
      <c r="BU428" s="96"/>
      <c r="BV428" s="96"/>
      <c r="BW428" s="96"/>
      <c r="BX428" s="96"/>
      <c r="BY428" s="96"/>
      <c r="BZ428" s="96"/>
      <c r="CA428" s="96"/>
      <c r="CB428" s="96"/>
      <c r="CC428" s="96"/>
      <c r="CD428" s="96"/>
      <c r="CE428" s="96"/>
      <c r="CF428" s="96"/>
      <c r="CG428" s="96"/>
      <c r="CH428" s="96"/>
      <c r="CI428" s="96"/>
      <c r="CJ428" s="96"/>
      <c r="CK428" s="96"/>
      <c r="CL428" s="96"/>
      <c r="CM428" s="96"/>
      <c r="CN428" s="96"/>
      <c r="CO428" s="96"/>
      <c r="CP428" s="96"/>
      <c r="CQ428" s="96"/>
      <c r="CR428" s="96"/>
      <c r="CS428" s="96"/>
      <c r="CT428" s="96"/>
      <c r="CU428" s="96"/>
      <c r="CV428" s="96"/>
      <c r="CW428" s="96"/>
      <c r="CX428" s="96"/>
      <c r="CY428" s="96"/>
      <c r="CZ428" s="96"/>
      <c r="DA428" s="96"/>
      <c r="DB428" s="96"/>
      <c r="DC428" s="96"/>
      <c r="DD428" s="96"/>
      <c r="DE428" s="96"/>
      <c r="DF428" s="96"/>
    </row>
    <row r="429" spans="1:110" s="46" customFormat="1">
      <c r="A429" s="40" t="s">
        <v>1095</v>
      </c>
      <c r="B429" s="40"/>
      <c r="C429" s="40"/>
      <c r="D429" s="175">
        <v>81</v>
      </c>
      <c r="E429" s="175">
        <v>86</v>
      </c>
      <c r="F429" s="175">
        <v>64</v>
      </c>
      <c r="G429" s="175">
        <v>170</v>
      </c>
      <c r="H429" s="175">
        <v>120</v>
      </c>
      <c r="I429" s="175">
        <v>114</v>
      </c>
      <c r="J429" s="175">
        <v>120</v>
      </c>
      <c r="K429" s="175">
        <v>155</v>
      </c>
      <c r="L429" s="175">
        <v>112</v>
      </c>
      <c r="M429" s="175">
        <v>95</v>
      </c>
      <c r="N429" s="175">
        <v>104</v>
      </c>
      <c r="O429" s="175">
        <v>201</v>
      </c>
      <c r="P429" s="221">
        <v>314</v>
      </c>
      <c r="Q429" s="44">
        <v>250</v>
      </c>
      <c r="R429" s="44">
        <v>412</v>
      </c>
      <c r="S429" s="221">
        <v>240</v>
      </c>
      <c r="T429" s="221">
        <v>547</v>
      </c>
      <c r="U429" s="221">
        <v>249</v>
      </c>
      <c r="V429" s="221">
        <v>361</v>
      </c>
      <c r="W429" s="44">
        <v>694</v>
      </c>
      <c r="X429" s="91">
        <v>346</v>
      </c>
      <c r="Y429" s="91">
        <v>238</v>
      </c>
      <c r="Z429" s="91">
        <v>231</v>
      </c>
      <c r="AA429" s="91">
        <v>420</v>
      </c>
      <c r="AB429" s="91">
        <v>606</v>
      </c>
      <c r="AC429" s="91">
        <v>631</v>
      </c>
      <c r="AD429" s="91">
        <v>678</v>
      </c>
      <c r="AE429" s="91">
        <v>502</v>
      </c>
      <c r="AF429" s="91">
        <v>364</v>
      </c>
      <c r="AG429" s="91">
        <v>134</v>
      </c>
      <c r="AH429" s="91">
        <v>151</v>
      </c>
      <c r="AI429" s="91">
        <v>145</v>
      </c>
      <c r="AJ429" s="91"/>
      <c r="AK429" s="91"/>
      <c r="AL429" s="91"/>
      <c r="AM429" s="91"/>
      <c r="AN429" s="91"/>
      <c r="AO429" s="91"/>
      <c r="AP429" s="91"/>
      <c r="AQ429" s="91"/>
      <c r="AR429" s="91"/>
      <c r="AS429" s="96"/>
      <c r="AT429" s="96"/>
      <c r="AU429" s="96"/>
      <c r="AV429" s="96"/>
      <c r="AW429" s="96"/>
      <c r="AX429" s="96"/>
      <c r="AY429" s="96"/>
      <c r="AZ429" s="96"/>
      <c r="BA429" s="96"/>
      <c r="BB429" s="96"/>
      <c r="BC429" s="96"/>
      <c r="BD429" s="96"/>
      <c r="BE429" s="96"/>
      <c r="BF429" s="96"/>
      <c r="BG429" s="96"/>
      <c r="BH429" s="96"/>
      <c r="BI429" s="96"/>
      <c r="BJ429" s="96"/>
      <c r="BK429" s="96"/>
      <c r="BL429" s="96"/>
      <c r="BM429" s="96"/>
      <c r="BN429" s="96"/>
      <c r="BO429" s="96"/>
      <c r="BP429" s="96"/>
      <c r="BQ429" s="96"/>
      <c r="BR429" s="96"/>
      <c r="BS429" s="96"/>
      <c r="BT429" s="96"/>
      <c r="BU429" s="96"/>
      <c r="BV429" s="96"/>
      <c r="BW429" s="96"/>
      <c r="BX429" s="96"/>
      <c r="BY429" s="96"/>
      <c r="BZ429" s="96"/>
      <c r="CA429" s="96"/>
      <c r="CB429" s="96"/>
      <c r="CC429" s="96"/>
      <c r="CD429" s="96"/>
      <c r="CE429" s="96"/>
      <c r="CF429" s="96"/>
      <c r="CG429" s="96"/>
      <c r="CH429" s="96"/>
      <c r="CI429" s="96"/>
      <c r="CJ429" s="96"/>
      <c r="CK429" s="96"/>
      <c r="CL429" s="96"/>
      <c r="CM429" s="96"/>
      <c r="CN429" s="96"/>
      <c r="CO429" s="96"/>
      <c r="CP429" s="96"/>
      <c r="CQ429" s="96"/>
      <c r="CR429" s="96"/>
      <c r="CS429" s="96"/>
      <c r="CT429" s="96"/>
      <c r="CU429" s="96"/>
      <c r="CV429" s="96"/>
      <c r="CW429" s="96"/>
      <c r="CX429" s="96"/>
      <c r="CY429" s="96"/>
      <c r="CZ429" s="96"/>
      <c r="DA429" s="96"/>
      <c r="DB429" s="96"/>
      <c r="DC429" s="96"/>
      <c r="DD429" s="96"/>
      <c r="DE429" s="96"/>
      <c r="DF429" s="96"/>
    </row>
    <row r="430" spans="1:110" s="46" customFormat="1">
      <c r="A430" s="107" t="s">
        <v>242</v>
      </c>
      <c r="B430" s="107"/>
      <c r="C430" s="107"/>
      <c r="D430" s="176">
        <v>-547</v>
      </c>
      <c r="E430" s="176">
        <v>-589</v>
      </c>
      <c r="F430" s="176">
        <v>-791</v>
      </c>
      <c r="G430" s="176">
        <v>-727</v>
      </c>
      <c r="H430" s="176">
        <v>-530</v>
      </c>
      <c r="I430" s="176">
        <v>-400</v>
      </c>
      <c r="J430" s="176">
        <v>-353</v>
      </c>
      <c r="K430" s="176">
        <v>-450</v>
      </c>
      <c r="L430" s="176">
        <v>-474</v>
      </c>
      <c r="M430" s="176">
        <v>-770</v>
      </c>
      <c r="N430" s="176">
        <v>-510</v>
      </c>
      <c r="O430" s="176">
        <v>-470</v>
      </c>
      <c r="P430" s="222">
        <v>-498</v>
      </c>
      <c r="Q430" s="178">
        <v>-272</v>
      </c>
      <c r="R430" s="178">
        <v>-315</v>
      </c>
      <c r="S430" s="222">
        <v>-293</v>
      </c>
      <c r="T430" s="222">
        <v>-312</v>
      </c>
      <c r="U430" s="222">
        <v>-242</v>
      </c>
      <c r="V430" s="222">
        <v>-236</v>
      </c>
      <c r="W430" s="178">
        <v>-576</v>
      </c>
      <c r="X430" s="241">
        <v>-349</v>
      </c>
      <c r="Y430" s="241">
        <v>-230</v>
      </c>
      <c r="Z430" s="241">
        <v>-252</v>
      </c>
      <c r="AA430" s="241">
        <v>-306</v>
      </c>
      <c r="AB430" s="241">
        <v>-606</v>
      </c>
      <c r="AC430" s="241">
        <v>-504</v>
      </c>
      <c r="AD430" s="241">
        <v>-433</v>
      </c>
      <c r="AE430" s="241">
        <v>-403</v>
      </c>
      <c r="AF430" s="241">
        <v>-317</v>
      </c>
      <c r="AG430" s="241">
        <v>-231</v>
      </c>
      <c r="AH430" s="241">
        <v>-203</v>
      </c>
      <c r="AI430" s="241">
        <v>-268</v>
      </c>
      <c r="AJ430" s="91"/>
      <c r="AK430" s="91"/>
      <c r="AL430" s="91"/>
      <c r="AM430" s="91"/>
      <c r="AN430" s="91"/>
      <c r="AO430" s="91"/>
      <c r="AP430" s="91"/>
      <c r="AQ430" s="91"/>
      <c r="AR430" s="91"/>
      <c r="AS430" s="96"/>
      <c r="AT430" s="96"/>
      <c r="AU430" s="96"/>
      <c r="AV430" s="96"/>
      <c r="AW430" s="96"/>
      <c r="AX430" s="96"/>
      <c r="AY430" s="96"/>
      <c r="AZ430" s="96"/>
      <c r="BA430" s="96"/>
      <c r="BB430" s="96"/>
      <c r="BC430" s="96"/>
      <c r="BD430" s="96"/>
      <c r="BE430" s="96"/>
      <c r="BF430" s="96"/>
      <c r="BG430" s="96"/>
      <c r="BH430" s="96"/>
      <c r="BI430" s="96"/>
      <c r="BJ430" s="96"/>
      <c r="BK430" s="96"/>
      <c r="BL430" s="96"/>
      <c r="BM430" s="96"/>
      <c r="BN430" s="96"/>
      <c r="BO430" s="96"/>
      <c r="BP430" s="96"/>
      <c r="BQ430" s="96"/>
      <c r="BR430" s="96"/>
      <c r="BS430" s="96"/>
      <c r="BT430" s="96"/>
      <c r="BU430" s="96"/>
      <c r="BV430" s="96"/>
      <c r="BW430" s="96"/>
      <c r="BX430" s="96"/>
      <c r="BY430" s="96"/>
      <c r="BZ430" s="96"/>
      <c r="CA430" s="96"/>
      <c r="CB430" s="96"/>
      <c r="CC430" s="96"/>
      <c r="CD430" s="96"/>
      <c r="CE430" s="96"/>
      <c r="CF430" s="96"/>
      <c r="CG430" s="96"/>
      <c r="CH430" s="96"/>
      <c r="CI430" s="96"/>
      <c r="CJ430" s="96"/>
      <c r="CK430" s="96"/>
      <c r="CL430" s="96"/>
      <c r="CM430" s="96"/>
      <c r="CN430" s="96"/>
      <c r="CO430" s="96"/>
      <c r="CP430" s="96"/>
      <c r="CQ430" s="96"/>
      <c r="CR430" s="96"/>
      <c r="CS430" s="96"/>
      <c r="CT430" s="96"/>
      <c r="CU430" s="96"/>
      <c r="CV430" s="96"/>
      <c r="CW430" s="96"/>
      <c r="CX430" s="96"/>
      <c r="CY430" s="96"/>
      <c r="CZ430" s="96"/>
      <c r="DA430" s="96"/>
      <c r="DB430" s="96"/>
      <c r="DC430" s="96"/>
      <c r="DD430" s="96"/>
      <c r="DE430" s="96"/>
      <c r="DF430" s="96"/>
    </row>
    <row r="431" spans="1:110" s="46" customFormat="1" ht="18.75" customHeight="1">
      <c r="A431" s="39" t="s">
        <v>1119</v>
      </c>
      <c r="B431" s="39"/>
      <c r="C431" s="39"/>
      <c r="D431" s="175">
        <f t="shared" ref="D431:W431" si="67">SUM(D424:D430)</f>
        <v>1670</v>
      </c>
      <c r="E431" s="175">
        <f t="shared" si="67"/>
        <v>1916</v>
      </c>
      <c r="F431" s="175">
        <f t="shared" si="67"/>
        <v>1947</v>
      </c>
      <c r="G431" s="175">
        <f t="shared" si="67"/>
        <v>1971</v>
      </c>
      <c r="H431" s="175">
        <f t="shared" si="67"/>
        <v>1874</v>
      </c>
      <c r="I431" s="175">
        <f t="shared" si="67"/>
        <v>1765</v>
      </c>
      <c r="J431" s="175">
        <f t="shared" si="67"/>
        <v>1839</v>
      </c>
      <c r="K431" s="175">
        <f t="shared" si="67"/>
        <v>2053</v>
      </c>
      <c r="L431" s="175">
        <f t="shared" si="67"/>
        <v>2312</v>
      </c>
      <c r="M431" s="175">
        <f t="shared" si="67"/>
        <v>2277</v>
      </c>
      <c r="N431" s="175">
        <f t="shared" si="67"/>
        <v>2268</v>
      </c>
      <c r="O431" s="175">
        <f t="shared" si="67"/>
        <v>2317</v>
      </c>
      <c r="P431" s="175">
        <f t="shared" si="67"/>
        <v>2201</v>
      </c>
      <c r="Q431" s="175">
        <f t="shared" si="67"/>
        <v>2126</v>
      </c>
      <c r="R431" s="175">
        <f t="shared" si="67"/>
        <v>2261</v>
      </c>
      <c r="S431" s="175">
        <f t="shared" si="67"/>
        <v>2267</v>
      </c>
      <c r="T431" s="175">
        <f t="shared" si="67"/>
        <v>2559</v>
      </c>
      <c r="U431" s="175">
        <f t="shared" si="67"/>
        <v>2415</v>
      </c>
      <c r="V431" s="175">
        <f t="shared" si="67"/>
        <v>2524</v>
      </c>
      <c r="W431" s="175">
        <f t="shared" si="67"/>
        <v>3130</v>
      </c>
      <c r="X431" s="244">
        <f t="shared" ref="X431:AH431" si="68">SUM(X424:X430)</f>
        <v>2637</v>
      </c>
      <c r="Y431" s="244">
        <f t="shared" si="68"/>
        <v>2299</v>
      </c>
      <c r="Z431" s="244">
        <f t="shared" si="68"/>
        <v>2245</v>
      </c>
      <c r="AA431" s="244">
        <f t="shared" si="68"/>
        <v>2662</v>
      </c>
      <c r="AB431" s="244">
        <f t="shared" si="68"/>
        <v>2722</v>
      </c>
      <c r="AC431" s="244">
        <f t="shared" si="68"/>
        <v>2576</v>
      </c>
      <c r="AD431" s="244">
        <f t="shared" si="68"/>
        <v>2715</v>
      </c>
      <c r="AE431" s="244">
        <f t="shared" si="68"/>
        <v>2830</v>
      </c>
      <c r="AF431" s="244">
        <f t="shared" si="68"/>
        <v>2881</v>
      </c>
      <c r="AG431" s="244">
        <f t="shared" si="68"/>
        <v>2435</v>
      </c>
      <c r="AH431" s="244">
        <f t="shared" si="68"/>
        <v>2359</v>
      </c>
      <c r="AI431" s="244">
        <f>SUM(AI424:AI430)</f>
        <v>2417</v>
      </c>
      <c r="AJ431" s="91"/>
      <c r="AK431" s="91"/>
      <c r="AL431" s="91"/>
      <c r="AM431" s="91"/>
      <c r="AN431" s="91"/>
      <c r="AO431" s="91"/>
      <c r="AP431" s="91"/>
      <c r="AQ431" s="91"/>
      <c r="AR431" s="91"/>
      <c r="AS431" s="96"/>
      <c r="AT431" s="96"/>
      <c r="AU431" s="96"/>
      <c r="AV431" s="96"/>
      <c r="AW431" s="96"/>
      <c r="AX431" s="96"/>
      <c r="AY431" s="96"/>
      <c r="AZ431" s="96"/>
      <c r="BA431" s="96"/>
      <c r="BB431" s="96"/>
      <c r="BC431" s="96"/>
      <c r="BD431" s="96"/>
      <c r="BE431" s="96"/>
      <c r="BF431" s="96"/>
      <c r="BG431" s="96"/>
      <c r="BH431" s="96"/>
      <c r="BI431" s="96"/>
      <c r="BJ431" s="96"/>
      <c r="BK431" s="96"/>
      <c r="BL431" s="96"/>
      <c r="BM431" s="96"/>
      <c r="BN431" s="96"/>
      <c r="BO431" s="96"/>
      <c r="BP431" s="96"/>
      <c r="BQ431" s="96"/>
      <c r="BR431" s="96"/>
      <c r="BS431" s="96"/>
      <c r="BT431" s="96"/>
      <c r="BU431" s="96"/>
      <c r="BV431" s="96"/>
      <c r="BW431" s="96"/>
      <c r="BX431" s="96"/>
      <c r="BY431" s="96"/>
      <c r="BZ431" s="96"/>
      <c r="CA431" s="96"/>
      <c r="CB431" s="96"/>
      <c r="CC431" s="96"/>
      <c r="CD431" s="96"/>
      <c r="CE431" s="96"/>
      <c r="CF431" s="96"/>
      <c r="CG431" s="96"/>
      <c r="CH431" s="96"/>
      <c r="CI431" s="96"/>
      <c r="CJ431" s="96"/>
      <c r="CK431" s="96"/>
      <c r="CL431" s="96"/>
      <c r="CM431" s="96"/>
      <c r="CN431" s="96"/>
      <c r="CO431" s="96"/>
      <c r="CP431" s="96"/>
      <c r="CQ431" s="96"/>
      <c r="CR431" s="96"/>
      <c r="CS431" s="96"/>
      <c r="CT431" s="96"/>
      <c r="CU431" s="96"/>
      <c r="CV431" s="96"/>
      <c r="CW431" s="96"/>
      <c r="CX431" s="96"/>
      <c r="CY431" s="96"/>
      <c r="CZ431" s="96"/>
      <c r="DA431" s="96"/>
      <c r="DB431" s="96"/>
      <c r="DC431" s="96"/>
      <c r="DD431" s="96"/>
      <c r="DE431" s="96"/>
      <c r="DF431" s="96"/>
    </row>
    <row r="432" spans="1:110">
      <c r="A432" s="40" t="s">
        <v>125</v>
      </c>
      <c r="D432" s="175">
        <v>1535</v>
      </c>
      <c r="E432" s="175">
        <v>1856</v>
      </c>
      <c r="F432" s="175">
        <v>1724</v>
      </c>
      <c r="G432" s="175">
        <v>1795</v>
      </c>
      <c r="H432" s="175">
        <v>1826</v>
      </c>
      <c r="I432" s="2">
        <v>1788</v>
      </c>
      <c r="J432" s="2">
        <v>1715</v>
      </c>
      <c r="K432" s="2">
        <v>1687</v>
      </c>
      <c r="L432" s="2">
        <v>1899</v>
      </c>
      <c r="M432" s="2">
        <v>1808</v>
      </c>
      <c r="N432" s="2">
        <v>1810</v>
      </c>
      <c r="O432" s="2">
        <v>1851</v>
      </c>
      <c r="P432" s="40">
        <v>1830</v>
      </c>
      <c r="Q432" s="40">
        <v>1762</v>
      </c>
      <c r="R432" s="40">
        <v>1810</v>
      </c>
      <c r="S432" s="223">
        <v>1750</v>
      </c>
      <c r="T432" s="223">
        <v>1814</v>
      </c>
      <c r="U432" s="223">
        <v>1784</v>
      </c>
      <c r="V432" s="223">
        <v>1810</v>
      </c>
      <c r="W432" s="40">
        <v>1725</v>
      </c>
      <c r="X432" s="88">
        <v>1825</v>
      </c>
      <c r="Y432" s="88">
        <v>1887</v>
      </c>
      <c r="Z432" s="88">
        <v>1885</v>
      </c>
      <c r="AA432" s="88">
        <v>2013</v>
      </c>
      <c r="AB432" s="88">
        <v>2021</v>
      </c>
      <c r="AC432" s="88">
        <v>2021</v>
      </c>
      <c r="AD432" s="88">
        <v>2071</v>
      </c>
      <c r="AE432" s="88">
        <v>1879</v>
      </c>
      <c r="AF432" s="88">
        <v>1842</v>
      </c>
      <c r="AG432" s="88">
        <v>1846</v>
      </c>
      <c r="AH432" s="88">
        <v>1845</v>
      </c>
      <c r="AI432" s="88">
        <v>1648</v>
      </c>
    </row>
    <row r="433" spans="1:110" ht="20.25" customHeight="1">
      <c r="A433" s="40" t="s">
        <v>249</v>
      </c>
      <c r="D433" s="176">
        <v>891</v>
      </c>
      <c r="E433" s="176">
        <v>836</v>
      </c>
      <c r="F433" s="176">
        <v>1017</v>
      </c>
      <c r="G433" s="176">
        <v>410</v>
      </c>
      <c r="H433" s="176">
        <v>1446</v>
      </c>
      <c r="I433" s="10">
        <v>395</v>
      </c>
      <c r="J433" s="10">
        <v>351</v>
      </c>
      <c r="K433" s="10">
        <v>390</v>
      </c>
      <c r="L433" s="10">
        <v>412</v>
      </c>
      <c r="M433" s="2">
        <v>853</v>
      </c>
      <c r="N433" s="2">
        <v>712</v>
      </c>
      <c r="O433" s="2">
        <v>199</v>
      </c>
      <c r="P433" s="40">
        <v>274</v>
      </c>
      <c r="Q433" s="40">
        <v>238</v>
      </c>
      <c r="R433" s="40">
        <v>304</v>
      </c>
      <c r="S433" s="224">
        <v>474</v>
      </c>
      <c r="T433" s="224">
        <v>1303</v>
      </c>
      <c r="U433" s="224">
        <v>545</v>
      </c>
      <c r="V433" s="224">
        <v>544</v>
      </c>
      <c r="W433" s="107">
        <v>985</v>
      </c>
      <c r="X433" s="88">
        <v>1595</v>
      </c>
      <c r="Y433" s="88">
        <v>335</v>
      </c>
      <c r="Z433" s="88">
        <v>345</v>
      </c>
      <c r="AA433" s="88">
        <v>392</v>
      </c>
      <c r="AB433" s="88">
        <v>437</v>
      </c>
      <c r="AC433" s="88">
        <v>254</v>
      </c>
      <c r="AD433" s="88">
        <v>324</v>
      </c>
      <c r="AE433" s="88">
        <v>432</v>
      </c>
      <c r="AF433" s="88">
        <v>490</v>
      </c>
      <c r="AG433" s="88">
        <v>345</v>
      </c>
      <c r="AH433" s="88">
        <v>413</v>
      </c>
      <c r="AI433" s="88">
        <v>575</v>
      </c>
    </row>
    <row r="434" spans="1:110" ht="18.75" customHeight="1">
      <c r="A434" s="607" t="s">
        <v>250</v>
      </c>
      <c r="B434" s="625"/>
      <c r="C434" s="625"/>
      <c r="D434" s="626">
        <f t="shared" ref="D434:W434" si="69">SUM(D431:D433)</f>
        <v>4096</v>
      </c>
      <c r="E434" s="626">
        <f t="shared" si="69"/>
        <v>4608</v>
      </c>
      <c r="F434" s="626">
        <f t="shared" si="69"/>
        <v>4688</v>
      </c>
      <c r="G434" s="626">
        <f t="shared" si="69"/>
        <v>4176</v>
      </c>
      <c r="H434" s="626">
        <f t="shared" si="69"/>
        <v>5146</v>
      </c>
      <c r="I434" s="626">
        <f t="shared" si="69"/>
        <v>3948</v>
      </c>
      <c r="J434" s="626">
        <f t="shared" si="69"/>
        <v>3905</v>
      </c>
      <c r="K434" s="626">
        <f t="shared" si="69"/>
        <v>4130</v>
      </c>
      <c r="L434" s="626">
        <f t="shared" si="69"/>
        <v>4623</v>
      </c>
      <c r="M434" s="626">
        <f t="shared" si="69"/>
        <v>4938</v>
      </c>
      <c r="N434" s="626">
        <f t="shared" si="69"/>
        <v>4790</v>
      </c>
      <c r="O434" s="626">
        <f t="shared" si="69"/>
        <v>4367</v>
      </c>
      <c r="P434" s="627">
        <f t="shared" si="69"/>
        <v>4305</v>
      </c>
      <c r="Q434" s="627">
        <f t="shared" si="69"/>
        <v>4126</v>
      </c>
      <c r="R434" s="627">
        <f t="shared" si="69"/>
        <v>4375</v>
      </c>
      <c r="S434" s="627">
        <f t="shared" si="69"/>
        <v>4491</v>
      </c>
      <c r="T434" s="627">
        <f t="shared" si="69"/>
        <v>5676</v>
      </c>
      <c r="U434" s="627">
        <f t="shared" si="69"/>
        <v>4744</v>
      </c>
      <c r="V434" s="627">
        <f t="shared" si="69"/>
        <v>4878</v>
      </c>
      <c r="W434" s="627">
        <f t="shared" si="69"/>
        <v>5840</v>
      </c>
      <c r="X434" s="628">
        <f t="shared" ref="X434:AH434" si="70">SUM(X431:X433)</f>
        <v>6057</v>
      </c>
      <c r="Y434" s="628">
        <f t="shared" si="70"/>
        <v>4521</v>
      </c>
      <c r="Z434" s="628">
        <f t="shared" si="70"/>
        <v>4475</v>
      </c>
      <c r="AA434" s="628">
        <f t="shared" si="70"/>
        <v>5067</v>
      </c>
      <c r="AB434" s="628">
        <f t="shared" si="70"/>
        <v>5180</v>
      </c>
      <c r="AC434" s="628">
        <f t="shared" si="70"/>
        <v>4851</v>
      </c>
      <c r="AD434" s="628">
        <f t="shared" si="70"/>
        <v>5110</v>
      </c>
      <c r="AE434" s="628">
        <f t="shared" si="70"/>
        <v>5141</v>
      </c>
      <c r="AF434" s="628">
        <f t="shared" si="70"/>
        <v>5213</v>
      </c>
      <c r="AG434" s="628">
        <f t="shared" si="70"/>
        <v>4626</v>
      </c>
      <c r="AH434" s="628">
        <f t="shared" si="70"/>
        <v>4617</v>
      </c>
      <c r="AI434" s="628">
        <f>SUM(AI431:AI433)</f>
        <v>4640</v>
      </c>
    </row>
    <row r="435" spans="1:110" ht="18.75" customHeight="1">
      <c r="A435" s="40" t="s">
        <v>124</v>
      </c>
      <c r="B435" s="46"/>
      <c r="C435" s="46"/>
      <c r="D435" s="175">
        <v>4107</v>
      </c>
      <c r="E435" s="175">
        <v>4985</v>
      </c>
      <c r="F435" s="175">
        <v>4970</v>
      </c>
      <c r="G435" s="175">
        <v>4502</v>
      </c>
      <c r="H435" s="175">
        <v>4999</v>
      </c>
      <c r="I435" s="2">
        <v>5489</v>
      </c>
      <c r="J435" s="2">
        <v>5271</v>
      </c>
      <c r="K435" s="2">
        <v>4893</v>
      </c>
      <c r="L435" s="2">
        <v>7465</v>
      </c>
      <c r="M435" s="2">
        <v>7501</v>
      </c>
      <c r="N435" s="2">
        <v>7699</v>
      </c>
      <c r="O435" s="2">
        <v>7500</v>
      </c>
      <c r="P435" s="40">
        <v>8675</v>
      </c>
      <c r="Q435" s="40">
        <v>7444</v>
      </c>
      <c r="R435" s="40">
        <v>6856</v>
      </c>
      <c r="S435" s="223">
        <v>6859</v>
      </c>
      <c r="T435" s="223">
        <v>7177</v>
      </c>
      <c r="U435" s="223">
        <v>7200</v>
      </c>
      <c r="V435" s="223">
        <v>7588</v>
      </c>
      <c r="W435" s="40">
        <v>7382</v>
      </c>
      <c r="X435" s="88">
        <v>7696</v>
      </c>
      <c r="Y435" s="88">
        <v>7594</v>
      </c>
      <c r="Z435" s="88">
        <v>7614</v>
      </c>
      <c r="AA435" s="88">
        <v>7770</v>
      </c>
      <c r="AB435" s="88">
        <v>8097</v>
      </c>
      <c r="AC435" s="88">
        <v>7824</v>
      </c>
      <c r="AD435" s="88">
        <v>8881</v>
      </c>
      <c r="AE435" s="88">
        <v>8777</v>
      </c>
      <c r="AF435" s="88">
        <v>9152</v>
      </c>
      <c r="AG435" s="88">
        <v>9063</v>
      </c>
      <c r="AH435" s="88">
        <v>8992</v>
      </c>
      <c r="AI435" s="88">
        <v>9118</v>
      </c>
    </row>
    <row r="436" spans="1:110" ht="18.75" customHeight="1">
      <c r="A436" s="40" t="s">
        <v>121</v>
      </c>
      <c r="B436" s="46"/>
      <c r="C436" s="46"/>
      <c r="D436" s="176">
        <v>6498</v>
      </c>
      <c r="E436" s="176">
        <v>7136</v>
      </c>
      <c r="F436" s="176">
        <v>7246</v>
      </c>
      <c r="G436" s="176">
        <v>8161</v>
      </c>
      <c r="H436" s="176">
        <v>7594</v>
      </c>
      <c r="I436" s="10">
        <v>8014</v>
      </c>
      <c r="J436" s="10">
        <v>8493</v>
      </c>
      <c r="K436" s="10">
        <v>8651</v>
      </c>
      <c r="L436" s="10">
        <v>9403</v>
      </c>
      <c r="M436" s="2">
        <v>8092</v>
      </c>
      <c r="N436" s="2">
        <v>8057</v>
      </c>
      <c r="O436" s="2">
        <v>8411</v>
      </c>
      <c r="P436" s="40">
        <v>8729</v>
      </c>
      <c r="Q436" s="40">
        <v>7903</v>
      </c>
      <c r="R436" s="40">
        <v>8328</v>
      </c>
      <c r="S436" s="224">
        <v>8491</v>
      </c>
      <c r="T436" s="224">
        <v>8465</v>
      </c>
      <c r="U436" s="224">
        <v>8662</v>
      </c>
      <c r="V436" s="224">
        <v>8736</v>
      </c>
      <c r="W436" s="107">
        <v>8742</v>
      </c>
      <c r="X436" s="88">
        <v>8864</v>
      </c>
      <c r="Y436" s="88">
        <v>9404</v>
      </c>
      <c r="Z436" s="88">
        <v>9420</v>
      </c>
      <c r="AA436" s="88">
        <v>10161</v>
      </c>
      <c r="AB436" s="88">
        <v>10763</v>
      </c>
      <c r="AC436" s="88">
        <v>9866</v>
      </c>
      <c r="AD436" s="88">
        <v>10075</v>
      </c>
      <c r="AE436" s="88">
        <v>10643</v>
      </c>
      <c r="AF436" s="88">
        <v>11170</v>
      </c>
      <c r="AG436" s="88">
        <v>10285</v>
      </c>
      <c r="AH436" s="88">
        <v>10221</v>
      </c>
      <c r="AI436" s="88">
        <v>10662</v>
      </c>
    </row>
    <row r="437" spans="1:110" s="44" customFormat="1" ht="25.5" customHeight="1" thickBot="1">
      <c r="A437" s="116" t="s">
        <v>137</v>
      </c>
      <c r="B437" s="116"/>
      <c r="C437" s="116"/>
      <c r="D437" s="21">
        <f t="shared" ref="D437:AH437" si="71">D434+D435+D436</f>
        <v>14701</v>
      </c>
      <c r="E437" s="21">
        <f t="shared" si="71"/>
        <v>16729</v>
      </c>
      <c r="F437" s="21">
        <f t="shared" si="71"/>
        <v>16904</v>
      </c>
      <c r="G437" s="21">
        <f t="shared" si="71"/>
        <v>16839</v>
      </c>
      <c r="H437" s="21">
        <f t="shared" si="71"/>
        <v>17739</v>
      </c>
      <c r="I437" s="21">
        <f t="shared" si="71"/>
        <v>17451</v>
      </c>
      <c r="J437" s="21">
        <f t="shared" si="71"/>
        <v>17669</v>
      </c>
      <c r="K437" s="21">
        <f t="shared" si="71"/>
        <v>17674</v>
      </c>
      <c r="L437" s="21">
        <f t="shared" si="71"/>
        <v>21491</v>
      </c>
      <c r="M437" s="21">
        <f t="shared" si="71"/>
        <v>20531</v>
      </c>
      <c r="N437" s="21">
        <f t="shared" si="71"/>
        <v>20546</v>
      </c>
      <c r="O437" s="21">
        <f t="shared" si="71"/>
        <v>20278</v>
      </c>
      <c r="P437" s="203">
        <f t="shared" si="71"/>
        <v>21709</v>
      </c>
      <c r="Q437" s="203">
        <f t="shared" si="71"/>
        <v>19473</v>
      </c>
      <c r="R437" s="203">
        <f t="shared" si="71"/>
        <v>19559</v>
      </c>
      <c r="S437" s="203">
        <f t="shared" si="71"/>
        <v>19841</v>
      </c>
      <c r="T437" s="203">
        <f t="shared" si="71"/>
        <v>21318</v>
      </c>
      <c r="U437" s="203">
        <f t="shared" si="71"/>
        <v>20606</v>
      </c>
      <c r="V437" s="203">
        <f t="shared" si="71"/>
        <v>21202</v>
      </c>
      <c r="W437" s="203">
        <f t="shared" si="71"/>
        <v>21964</v>
      </c>
      <c r="X437" s="338">
        <f t="shared" si="71"/>
        <v>22617</v>
      </c>
      <c r="Y437" s="338">
        <f t="shared" si="71"/>
        <v>21519</v>
      </c>
      <c r="Z437" s="338">
        <f t="shared" si="71"/>
        <v>21509</v>
      </c>
      <c r="AA437" s="338">
        <f t="shared" si="71"/>
        <v>22998</v>
      </c>
      <c r="AB437" s="338">
        <f t="shared" si="71"/>
        <v>24040</v>
      </c>
      <c r="AC437" s="338">
        <f t="shared" si="71"/>
        <v>22541</v>
      </c>
      <c r="AD437" s="338">
        <f t="shared" si="71"/>
        <v>24066</v>
      </c>
      <c r="AE437" s="338">
        <f t="shared" si="71"/>
        <v>24561</v>
      </c>
      <c r="AF437" s="338">
        <f t="shared" si="71"/>
        <v>25535</v>
      </c>
      <c r="AG437" s="338">
        <f t="shared" si="71"/>
        <v>23974</v>
      </c>
      <c r="AH437" s="338">
        <f t="shared" si="71"/>
        <v>23830</v>
      </c>
      <c r="AI437" s="338">
        <f>AI434+AI435+AI436</f>
        <v>24420</v>
      </c>
      <c r="AJ437" s="91"/>
      <c r="AK437" s="91"/>
      <c r="AL437" s="91"/>
      <c r="AM437" s="91"/>
      <c r="AN437" s="91"/>
      <c r="AO437" s="91"/>
      <c r="AP437" s="91"/>
      <c r="AQ437" s="91"/>
      <c r="AR437" s="91"/>
      <c r="AS437" s="91"/>
      <c r="AT437" s="91"/>
      <c r="AU437" s="91"/>
      <c r="AV437" s="91"/>
      <c r="AW437" s="91"/>
      <c r="AX437" s="91"/>
      <c r="AY437" s="91"/>
      <c r="AZ437" s="91"/>
      <c r="BA437" s="91"/>
      <c r="BB437" s="91"/>
      <c r="BC437" s="91"/>
      <c r="BD437" s="91"/>
      <c r="BE437" s="91"/>
      <c r="BF437" s="91"/>
      <c r="BG437" s="91"/>
      <c r="BH437" s="91"/>
      <c r="BI437" s="91"/>
      <c r="BJ437" s="91"/>
      <c r="BK437" s="91"/>
      <c r="BL437" s="91"/>
      <c r="BM437" s="91"/>
      <c r="BN437" s="91"/>
      <c r="BO437" s="91"/>
      <c r="BP437" s="91"/>
      <c r="BQ437" s="91"/>
      <c r="BR437" s="91"/>
      <c r="BS437" s="91"/>
      <c r="BT437" s="91"/>
      <c r="BU437" s="91"/>
      <c r="BV437" s="91"/>
      <c r="BW437" s="91"/>
      <c r="BX437" s="91"/>
      <c r="BY437" s="91"/>
      <c r="BZ437" s="91"/>
      <c r="CA437" s="91"/>
      <c r="CB437" s="91"/>
      <c r="CC437" s="91"/>
      <c r="CD437" s="91"/>
      <c r="CE437" s="91"/>
      <c r="CF437" s="91"/>
      <c r="CG437" s="91"/>
      <c r="CH437" s="91"/>
      <c r="CI437" s="91"/>
      <c r="CJ437" s="91"/>
      <c r="CK437" s="91"/>
      <c r="CL437" s="91"/>
      <c r="CM437" s="91"/>
      <c r="CN437" s="91"/>
      <c r="CO437" s="91"/>
      <c r="CP437" s="91"/>
      <c r="CQ437" s="91"/>
      <c r="CR437" s="91"/>
      <c r="CS437" s="91"/>
      <c r="CT437" s="91"/>
      <c r="CU437" s="91"/>
      <c r="CV437" s="91"/>
      <c r="CW437" s="91"/>
      <c r="CX437" s="91"/>
      <c r="CY437" s="91"/>
      <c r="CZ437" s="91"/>
      <c r="DA437" s="91"/>
      <c r="DB437" s="91"/>
      <c r="DC437" s="91"/>
      <c r="DD437" s="91"/>
      <c r="DE437" s="91"/>
      <c r="DF437" s="91"/>
    </row>
    <row r="438" spans="1:110" s="44" customFormat="1" ht="25.5" customHeight="1" thickTop="1">
      <c r="A438" s="41" t="s">
        <v>1020</v>
      </c>
      <c r="B438" s="39"/>
      <c r="C438" s="39"/>
      <c r="D438" s="103"/>
      <c r="E438" s="103"/>
      <c r="F438" s="103"/>
      <c r="G438" s="103"/>
      <c r="H438" s="103"/>
      <c r="I438" s="103"/>
      <c r="J438" s="103"/>
      <c r="K438" s="103"/>
      <c r="L438" s="103"/>
      <c r="M438" s="103"/>
      <c r="N438" s="103"/>
      <c r="O438" s="103"/>
      <c r="P438" s="103"/>
      <c r="Q438" s="103"/>
      <c r="R438" s="103"/>
      <c r="S438" s="103"/>
      <c r="T438" s="103"/>
      <c r="U438" s="120"/>
      <c r="X438" s="91"/>
      <c r="Y438" s="91"/>
      <c r="Z438" s="91"/>
      <c r="AA438" s="91"/>
      <c r="AB438" s="91"/>
      <c r="AC438" s="91"/>
      <c r="AD438" s="91"/>
      <c r="AE438" s="91"/>
      <c r="AF438" s="91"/>
      <c r="AG438" s="91"/>
      <c r="AH438" s="91"/>
      <c r="AI438" s="91"/>
      <c r="AJ438" s="91"/>
      <c r="AK438" s="91"/>
      <c r="AL438" s="91"/>
      <c r="AM438" s="91"/>
      <c r="AN438" s="91"/>
      <c r="AO438" s="91"/>
      <c r="AP438" s="91"/>
      <c r="AQ438" s="91"/>
      <c r="AR438" s="91"/>
      <c r="AS438" s="91"/>
      <c r="AT438" s="91"/>
      <c r="AU438" s="91"/>
      <c r="AV438" s="91"/>
      <c r="AW438" s="91"/>
      <c r="AX438" s="91"/>
      <c r="AY438" s="91"/>
      <c r="AZ438" s="91"/>
      <c r="BA438" s="91"/>
      <c r="BB438" s="91"/>
      <c r="BC438" s="91"/>
      <c r="BD438" s="91"/>
      <c r="BE438" s="91"/>
      <c r="BF438" s="91"/>
      <c r="BG438" s="91"/>
      <c r="BH438" s="91"/>
      <c r="BI438" s="91"/>
      <c r="BJ438" s="91"/>
      <c r="BK438" s="91"/>
      <c r="BL438" s="91"/>
      <c r="BM438" s="91"/>
      <c r="BN438" s="91"/>
      <c r="BO438" s="91"/>
      <c r="BP438" s="91"/>
      <c r="BQ438" s="91"/>
      <c r="BR438" s="91"/>
      <c r="BS438" s="91"/>
      <c r="BT438" s="91"/>
      <c r="BU438" s="91"/>
      <c r="BV438" s="91"/>
      <c r="BW438" s="91"/>
      <c r="BX438" s="91"/>
      <c r="BY438" s="91"/>
      <c r="BZ438" s="91"/>
      <c r="CA438" s="91"/>
      <c r="CB438" s="91"/>
      <c r="CC438" s="91"/>
      <c r="CD438" s="91"/>
      <c r="CE438" s="91"/>
      <c r="CF438" s="91"/>
      <c r="CG438" s="91"/>
      <c r="CH438" s="91"/>
      <c r="CI438" s="91"/>
      <c r="CJ438" s="91"/>
      <c r="CK438" s="91"/>
      <c r="CL438" s="91"/>
      <c r="CM438" s="91"/>
      <c r="CN438" s="91"/>
      <c r="CO438" s="91"/>
      <c r="CP438" s="91"/>
      <c r="CQ438" s="91"/>
      <c r="CR438" s="91"/>
      <c r="CS438" s="91"/>
      <c r="CT438" s="91"/>
      <c r="CU438" s="91"/>
      <c r="CV438" s="91"/>
      <c r="CW438" s="91"/>
      <c r="CX438" s="91"/>
      <c r="CY438" s="91"/>
      <c r="CZ438" s="91"/>
      <c r="DA438" s="91"/>
      <c r="DB438" s="91"/>
      <c r="DC438" s="91"/>
      <c r="DD438" s="91"/>
      <c r="DE438" s="91"/>
      <c r="DF438" s="91"/>
    </row>
    <row r="439" spans="1:110" s="44" customFormat="1" ht="25.5" customHeight="1">
      <c r="A439" s="41"/>
      <c r="B439" s="39"/>
      <c r="C439" s="39"/>
      <c r="D439" s="103"/>
      <c r="E439" s="103"/>
      <c r="F439" s="103"/>
      <c r="G439" s="103"/>
      <c r="H439" s="103"/>
      <c r="I439" s="103"/>
      <c r="J439" s="103"/>
      <c r="K439" s="103"/>
      <c r="L439" s="103"/>
      <c r="M439" s="103"/>
      <c r="N439" s="103"/>
      <c r="O439" s="103"/>
      <c r="P439" s="103"/>
      <c r="Q439" s="103"/>
      <c r="R439" s="103"/>
      <c r="S439" s="103"/>
      <c r="T439" s="103"/>
      <c r="U439" s="120"/>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91"/>
      <c r="BC439" s="91"/>
      <c r="BD439" s="91"/>
      <c r="BE439" s="91"/>
      <c r="BF439" s="91"/>
      <c r="BG439" s="91"/>
      <c r="BH439" s="91"/>
      <c r="BI439" s="91"/>
      <c r="BJ439" s="91"/>
      <c r="BK439" s="91"/>
      <c r="BL439" s="91"/>
      <c r="BM439" s="91"/>
      <c r="BN439" s="91"/>
      <c r="BO439" s="91"/>
      <c r="BP439" s="91"/>
      <c r="BQ439" s="91"/>
      <c r="BR439" s="91"/>
      <c r="BS439" s="91"/>
      <c r="BT439" s="91"/>
      <c r="BU439" s="91"/>
      <c r="BV439" s="91"/>
      <c r="BW439" s="91"/>
      <c r="BX439" s="91"/>
      <c r="BY439" s="91"/>
      <c r="BZ439" s="91"/>
      <c r="CA439" s="91"/>
      <c r="CB439" s="91"/>
      <c r="CC439" s="91"/>
      <c r="CD439" s="91"/>
      <c r="CE439" s="91"/>
      <c r="CF439" s="91"/>
      <c r="CG439" s="91"/>
      <c r="CH439" s="91"/>
      <c r="CI439" s="91"/>
      <c r="CJ439" s="91"/>
      <c r="CK439" s="91"/>
      <c r="CL439" s="91"/>
      <c r="CM439" s="91"/>
      <c r="CN439" s="91"/>
      <c r="CO439" s="91"/>
      <c r="CP439" s="91"/>
      <c r="CQ439" s="91"/>
      <c r="CR439" s="91"/>
      <c r="CS439" s="91"/>
      <c r="CT439" s="91"/>
      <c r="CU439" s="91"/>
      <c r="CV439" s="91"/>
      <c r="CW439" s="91"/>
      <c r="CX439" s="91"/>
      <c r="CY439" s="91"/>
      <c r="CZ439" s="91"/>
      <c r="DA439" s="91"/>
      <c r="DB439" s="91"/>
      <c r="DC439" s="91"/>
      <c r="DD439" s="91"/>
      <c r="DE439" s="91"/>
      <c r="DF439" s="91"/>
    </row>
    <row r="440" spans="1:110" s="44" customFormat="1" ht="18" customHeight="1">
      <c r="A440" s="39" t="s">
        <v>251</v>
      </c>
      <c r="B440" s="42"/>
      <c r="C440" s="42"/>
      <c r="D440" s="8"/>
      <c r="E440" s="8"/>
      <c r="F440" s="8"/>
      <c r="G440" s="8"/>
      <c r="H440" s="8"/>
      <c r="I440" s="8"/>
      <c r="J440" s="8"/>
      <c r="K440" s="8"/>
      <c r="L440" s="8"/>
      <c r="M440" s="175"/>
      <c r="N440" s="175"/>
      <c r="O440" s="175"/>
      <c r="U440" s="46"/>
      <c r="X440" s="91"/>
      <c r="Y440" s="91"/>
      <c r="Z440" s="91"/>
      <c r="AA440" s="91"/>
      <c r="AB440" s="91"/>
      <c r="AC440" s="91"/>
      <c r="AD440" s="91"/>
      <c r="AE440" s="91"/>
      <c r="AF440" s="91"/>
      <c r="AG440" s="91"/>
      <c r="AH440" s="91"/>
      <c r="AI440" s="91"/>
      <c r="AJ440" s="91"/>
      <c r="AK440" s="91"/>
      <c r="AL440" s="91"/>
      <c r="AM440" s="91"/>
      <c r="AN440" s="91"/>
      <c r="AO440" s="91"/>
      <c r="AP440" s="91"/>
      <c r="AQ440" s="91"/>
      <c r="AR440" s="91"/>
      <c r="AS440" s="91"/>
      <c r="AT440" s="91"/>
      <c r="AU440" s="91"/>
      <c r="AV440" s="91"/>
      <c r="AW440" s="91"/>
      <c r="AX440" s="91"/>
      <c r="AY440" s="91"/>
      <c r="AZ440" s="91"/>
      <c r="BA440" s="91"/>
      <c r="BB440" s="91"/>
      <c r="BC440" s="91"/>
      <c r="BD440" s="91"/>
      <c r="BE440" s="91"/>
      <c r="BF440" s="91"/>
      <c r="BG440" s="91"/>
      <c r="BH440" s="91"/>
      <c r="BI440" s="91"/>
      <c r="BJ440" s="91"/>
      <c r="BK440" s="91"/>
      <c r="BL440" s="91"/>
      <c r="BM440" s="91"/>
      <c r="BN440" s="91"/>
      <c r="BO440" s="91"/>
      <c r="BP440" s="91"/>
      <c r="BQ440" s="91"/>
      <c r="BR440" s="91"/>
      <c r="BS440" s="91"/>
      <c r="BT440" s="91"/>
      <c r="BU440" s="91"/>
      <c r="BV440" s="91"/>
      <c r="BW440" s="91"/>
      <c r="BX440" s="91"/>
      <c r="BY440" s="91"/>
      <c r="BZ440" s="91"/>
      <c r="CA440" s="91"/>
      <c r="CB440" s="91"/>
      <c r="CC440" s="91"/>
      <c r="CD440" s="91"/>
      <c r="CE440" s="91"/>
      <c r="CF440" s="91"/>
      <c r="CG440" s="91"/>
      <c r="CH440" s="91"/>
      <c r="CI440" s="91"/>
      <c r="CJ440" s="91"/>
      <c r="CK440" s="91"/>
      <c r="CL440" s="91"/>
      <c r="CM440" s="91"/>
      <c r="CN440" s="91"/>
      <c r="CO440" s="91"/>
      <c r="CP440" s="91"/>
      <c r="CQ440" s="91"/>
      <c r="CR440" s="91"/>
      <c r="CS440" s="91"/>
      <c r="CT440" s="91"/>
      <c r="CU440" s="91"/>
      <c r="CV440" s="91"/>
      <c r="CW440" s="91"/>
      <c r="CX440" s="91"/>
      <c r="CY440" s="91"/>
      <c r="CZ440" s="91"/>
      <c r="DA440" s="91"/>
      <c r="DB440" s="91"/>
      <c r="DC440" s="91"/>
      <c r="DD440" s="91"/>
      <c r="DE440" s="91"/>
      <c r="DF440" s="91"/>
    </row>
    <row r="441" spans="1:110" s="44" customFormat="1" ht="37.5" customHeight="1" thickBot="1">
      <c r="A441" s="3"/>
      <c r="B441" s="99"/>
      <c r="C441" s="100"/>
      <c r="D441" s="15" t="s">
        <v>459</v>
      </c>
      <c r="E441" s="15" t="s">
        <v>460</v>
      </c>
      <c r="F441" s="15" t="s">
        <v>461</v>
      </c>
      <c r="G441" s="15" t="s">
        <v>462</v>
      </c>
      <c r="H441" s="15" t="s">
        <v>463</v>
      </c>
      <c r="I441" s="15" t="s">
        <v>464</v>
      </c>
      <c r="J441" s="15" t="s">
        <v>465</v>
      </c>
      <c r="K441" s="15" t="s">
        <v>466</v>
      </c>
      <c r="L441" s="15" t="s">
        <v>467</v>
      </c>
      <c r="M441" s="16" t="s">
        <v>468</v>
      </c>
      <c r="N441" s="16" t="s">
        <v>469</v>
      </c>
      <c r="O441" s="16" t="s">
        <v>470</v>
      </c>
      <c r="P441" s="15" t="s">
        <v>471</v>
      </c>
      <c r="Q441" s="43" t="s">
        <v>472</v>
      </c>
      <c r="R441" s="43" t="s">
        <v>473</v>
      </c>
      <c r="S441" s="43" t="s">
        <v>474</v>
      </c>
      <c r="T441" s="43" t="s">
        <v>475</v>
      </c>
      <c r="U441" s="15" t="s">
        <v>476</v>
      </c>
      <c r="V441" s="15" t="s">
        <v>477</v>
      </c>
      <c r="W441" s="15" t="s">
        <v>478</v>
      </c>
      <c r="X441" s="352" t="s">
        <v>479</v>
      </c>
      <c r="Y441" s="358" t="s">
        <v>480</v>
      </c>
      <c r="Z441" s="358" t="s">
        <v>481</v>
      </c>
      <c r="AA441" s="358" t="s">
        <v>482</v>
      </c>
      <c r="AB441" s="358" t="s">
        <v>483</v>
      </c>
      <c r="AC441" s="358" t="s">
        <v>1120</v>
      </c>
      <c r="AD441" s="358" t="s">
        <v>485</v>
      </c>
      <c r="AE441" s="15" t="s">
        <v>486</v>
      </c>
      <c r="AF441" s="358" t="s">
        <v>1025</v>
      </c>
      <c r="AG441" s="352" t="s">
        <v>982</v>
      </c>
      <c r="AH441" s="358" t="s">
        <v>903</v>
      </c>
      <c r="AI441" s="358" t="s">
        <v>571</v>
      </c>
      <c r="AJ441" s="91"/>
      <c r="AK441" s="91"/>
      <c r="AL441" s="91"/>
      <c r="AM441" s="91"/>
      <c r="AN441" s="91"/>
      <c r="AO441" s="91"/>
      <c r="AP441" s="91"/>
      <c r="AQ441" s="91"/>
      <c r="AR441" s="91"/>
      <c r="AS441" s="91"/>
      <c r="AT441" s="91"/>
      <c r="AU441" s="91"/>
      <c r="AV441" s="91"/>
      <c r="AW441" s="91"/>
      <c r="AX441" s="91"/>
      <c r="AY441" s="91"/>
      <c r="AZ441" s="91"/>
      <c r="BA441" s="91"/>
      <c r="BB441" s="91"/>
      <c r="BC441" s="91"/>
      <c r="BD441" s="91"/>
      <c r="BE441" s="91"/>
      <c r="BF441" s="91"/>
      <c r="BG441" s="91"/>
      <c r="BH441" s="91"/>
      <c r="BI441" s="91"/>
      <c r="BJ441" s="91"/>
      <c r="BK441" s="91"/>
      <c r="BL441" s="91"/>
      <c r="BM441" s="91"/>
      <c r="BN441" s="91"/>
      <c r="BO441" s="91"/>
      <c r="BP441" s="91"/>
      <c r="BQ441" s="91"/>
      <c r="BR441" s="91"/>
      <c r="BS441" s="91"/>
      <c r="BT441" s="91"/>
      <c r="BU441" s="91"/>
      <c r="BV441" s="91"/>
      <c r="BW441" s="91"/>
      <c r="BX441" s="91"/>
      <c r="BY441" s="91"/>
      <c r="BZ441" s="91"/>
      <c r="CA441" s="91"/>
      <c r="CB441" s="91"/>
      <c r="CC441" s="91"/>
      <c r="CD441" s="91"/>
      <c r="CE441" s="91"/>
      <c r="CF441" s="91"/>
      <c r="CG441" s="91"/>
      <c r="CH441" s="91"/>
      <c r="CI441" s="91"/>
      <c r="CJ441" s="91"/>
      <c r="CK441" s="91"/>
      <c r="CL441" s="91"/>
      <c r="CM441" s="91"/>
      <c r="CN441" s="91"/>
      <c r="CO441" s="91"/>
      <c r="CP441" s="91"/>
      <c r="CQ441" s="91"/>
      <c r="CR441" s="91"/>
      <c r="CS441" s="91"/>
      <c r="CT441" s="91"/>
      <c r="CU441" s="91"/>
      <c r="CV441" s="91"/>
      <c r="CW441" s="91"/>
      <c r="CX441" s="91"/>
      <c r="CY441" s="91"/>
      <c r="CZ441" s="91"/>
      <c r="DA441" s="91"/>
      <c r="DB441" s="91"/>
      <c r="DC441" s="91"/>
      <c r="DD441" s="91"/>
      <c r="DE441" s="91"/>
      <c r="DF441" s="91"/>
    </row>
    <row r="442" spans="1:110" s="46" customFormat="1" ht="18" customHeight="1">
      <c r="A442" s="40" t="s">
        <v>1077</v>
      </c>
      <c r="B442" s="40"/>
      <c r="C442" s="40"/>
      <c r="D442" s="2"/>
      <c r="E442" s="2"/>
      <c r="F442" s="2"/>
      <c r="G442" s="2"/>
      <c r="H442" s="2"/>
      <c r="I442" s="2"/>
      <c r="J442" s="2"/>
      <c r="K442" s="2"/>
      <c r="L442" s="2"/>
      <c r="M442" s="2"/>
      <c r="N442" s="2"/>
      <c r="O442" s="2"/>
      <c r="P442" s="2">
        <v>2018</v>
      </c>
      <c r="Q442" s="2">
        <v>2026</v>
      </c>
      <c r="R442" s="2">
        <v>1977</v>
      </c>
      <c r="S442" s="2">
        <v>1916</v>
      </c>
      <c r="T442" s="2">
        <v>1866</v>
      </c>
      <c r="U442" s="2">
        <v>1983</v>
      </c>
      <c r="V442" s="2">
        <v>1892</v>
      </c>
      <c r="W442" s="2">
        <v>1819</v>
      </c>
      <c r="X442" s="353">
        <v>1812</v>
      </c>
      <c r="Y442" s="353">
        <v>1995</v>
      </c>
      <c r="Z442" s="353">
        <v>1902</v>
      </c>
      <c r="AA442" s="353">
        <v>1847</v>
      </c>
      <c r="AB442" s="353">
        <v>1842</v>
      </c>
      <c r="AC442" s="353">
        <v>2019</v>
      </c>
      <c r="AD442" s="353">
        <v>1921</v>
      </c>
      <c r="AE442" s="353">
        <v>1846</v>
      </c>
      <c r="AF442" s="353">
        <v>1884</v>
      </c>
      <c r="AG442" s="353">
        <v>1994</v>
      </c>
      <c r="AH442" s="353">
        <v>1876</v>
      </c>
      <c r="AI442" s="353">
        <v>1709</v>
      </c>
      <c r="AJ442" s="91"/>
      <c r="AK442" s="91"/>
      <c r="AL442" s="91"/>
      <c r="AM442" s="91"/>
      <c r="AN442" s="91"/>
      <c r="AO442" s="91"/>
      <c r="AP442" s="91"/>
      <c r="AQ442" s="91"/>
      <c r="AR442" s="91"/>
      <c r="AS442" s="96"/>
      <c r="AT442" s="96"/>
      <c r="AU442" s="96"/>
      <c r="AV442" s="96"/>
      <c r="AW442" s="96"/>
      <c r="AX442" s="96"/>
      <c r="AY442" s="96"/>
      <c r="AZ442" s="96"/>
      <c r="BA442" s="96"/>
      <c r="BB442" s="96"/>
      <c r="BC442" s="96"/>
      <c r="BD442" s="96"/>
      <c r="BE442" s="96"/>
      <c r="BF442" s="96"/>
      <c r="BG442" s="96"/>
      <c r="BH442" s="96"/>
      <c r="BI442" s="96"/>
      <c r="BJ442" s="96"/>
      <c r="BK442" s="96"/>
      <c r="BL442" s="96"/>
      <c r="BM442" s="96"/>
      <c r="BN442" s="96"/>
      <c r="BO442" s="96"/>
      <c r="BP442" s="96"/>
      <c r="BQ442" s="96"/>
      <c r="BR442" s="96"/>
      <c r="BS442" s="96"/>
      <c r="BT442" s="96"/>
      <c r="BU442" s="96"/>
      <c r="BV442" s="96"/>
      <c r="BW442" s="96"/>
      <c r="BX442" s="96"/>
      <c r="BY442" s="96"/>
      <c r="BZ442" s="96"/>
      <c r="CA442" s="96"/>
      <c r="CB442" s="96"/>
      <c r="CC442" s="96"/>
      <c r="CD442" s="96"/>
      <c r="CE442" s="96"/>
      <c r="CF442" s="96"/>
      <c r="CG442" s="96"/>
      <c r="CH442" s="96"/>
      <c r="CI442" s="96"/>
      <c r="CJ442" s="96"/>
      <c r="CK442" s="96"/>
      <c r="CL442" s="96"/>
      <c r="CM442" s="96"/>
      <c r="CN442" s="96"/>
      <c r="CO442" s="96"/>
      <c r="CP442" s="96"/>
      <c r="CQ442" s="96"/>
      <c r="CR442" s="96"/>
      <c r="CS442" s="96"/>
      <c r="CT442" s="96"/>
      <c r="CU442" s="96"/>
      <c r="CV442" s="96"/>
      <c r="CW442" s="96"/>
      <c r="CX442" s="96"/>
      <c r="CY442" s="96"/>
      <c r="CZ442" s="96"/>
      <c r="DA442" s="96"/>
      <c r="DB442" s="96"/>
      <c r="DC442" s="96"/>
      <c r="DD442" s="96"/>
      <c r="DE442" s="96"/>
      <c r="DF442" s="96"/>
    </row>
    <row r="443" spans="1:110" s="46" customFormat="1" ht="18" customHeight="1">
      <c r="A443" s="40" t="s">
        <v>1078</v>
      </c>
      <c r="B443" s="40"/>
      <c r="C443" s="40"/>
      <c r="D443" s="6"/>
      <c r="E443" s="6"/>
      <c r="F443" s="6"/>
      <c r="G443" s="6"/>
      <c r="H443" s="6"/>
      <c r="I443" s="6"/>
      <c r="J443" s="6"/>
      <c r="K443" s="7"/>
      <c r="L443" s="7"/>
      <c r="M443" s="7"/>
      <c r="N443" s="7"/>
      <c r="O443" s="7"/>
      <c r="P443" s="7">
        <v>2695</v>
      </c>
      <c r="Q443" s="7">
        <v>2666</v>
      </c>
      <c r="R443" s="7">
        <v>2578</v>
      </c>
      <c r="S443" s="7">
        <v>2552</v>
      </c>
      <c r="T443" s="7">
        <v>2479</v>
      </c>
      <c r="U443" s="7">
        <v>2549</v>
      </c>
      <c r="V443" s="7">
        <v>2434</v>
      </c>
      <c r="W443" s="7">
        <v>2394</v>
      </c>
      <c r="X443" s="323">
        <v>2770</v>
      </c>
      <c r="Y443" s="323">
        <v>2793</v>
      </c>
      <c r="Z443" s="323">
        <v>2627</v>
      </c>
      <c r="AA443" s="323">
        <v>2504</v>
      </c>
      <c r="AB443" s="323">
        <v>2352</v>
      </c>
      <c r="AC443" s="323">
        <v>2439</v>
      </c>
      <c r="AD443" s="323">
        <v>2341</v>
      </c>
      <c r="AE443" s="323">
        <v>2212</v>
      </c>
      <c r="AF443" s="323">
        <v>2192</v>
      </c>
      <c r="AG443" s="323">
        <v>2221</v>
      </c>
      <c r="AH443" s="323">
        <v>2107</v>
      </c>
      <c r="AI443" s="323">
        <v>2102</v>
      </c>
      <c r="AJ443" s="91"/>
      <c r="AK443" s="91"/>
      <c r="AL443" s="91"/>
      <c r="AM443" s="91"/>
      <c r="AN443" s="91"/>
      <c r="AO443" s="91"/>
      <c r="AP443" s="91"/>
      <c r="AQ443" s="91"/>
      <c r="AR443" s="91"/>
      <c r="AS443" s="96"/>
      <c r="AT443" s="96"/>
      <c r="AU443" s="96"/>
      <c r="AV443" s="96"/>
      <c r="AW443" s="96"/>
      <c r="AX443" s="96"/>
      <c r="AY443" s="96"/>
      <c r="AZ443" s="96"/>
      <c r="BA443" s="96"/>
      <c r="BB443" s="96"/>
      <c r="BC443" s="96"/>
      <c r="BD443" s="96"/>
      <c r="BE443" s="96"/>
      <c r="BF443" s="96"/>
      <c r="BG443" s="96"/>
      <c r="BH443" s="96"/>
      <c r="BI443" s="96"/>
      <c r="BJ443" s="96"/>
      <c r="BK443" s="96"/>
      <c r="BL443" s="96"/>
      <c r="BM443" s="96"/>
      <c r="BN443" s="96"/>
      <c r="BO443" s="96"/>
      <c r="BP443" s="96"/>
      <c r="BQ443" s="96"/>
      <c r="BR443" s="96"/>
      <c r="BS443" s="96"/>
      <c r="BT443" s="96"/>
      <c r="BU443" s="96"/>
      <c r="BV443" s="96"/>
      <c r="BW443" s="96"/>
      <c r="BX443" s="96"/>
      <c r="BY443" s="96"/>
      <c r="BZ443" s="96"/>
      <c r="CA443" s="96"/>
      <c r="CB443" s="96"/>
      <c r="CC443" s="96"/>
      <c r="CD443" s="96"/>
      <c r="CE443" s="96"/>
      <c r="CF443" s="96"/>
      <c r="CG443" s="96"/>
      <c r="CH443" s="96"/>
      <c r="CI443" s="96"/>
      <c r="CJ443" s="96"/>
      <c r="CK443" s="96"/>
      <c r="CL443" s="96"/>
      <c r="CM443" s="96"/>
      <c r="CN443" s="96"/>
      <c r="CO443" s="96"/>
      <c r="CP443" s="96"/>
      <c r="CQ443" s="96"/>
      <c r="CR443" s="96"/>
      <c r="CS443" s="96"/>
      <c r="CT443" s="96"/>
      <c r="CU443" s="96"/>
      <c r="CV443" s="96"/>
      <c r="CW443" s="96"/>
      <c r="CX443" s="96"/>
      <c r="CY443" s="96"/>
      <c r="CZ443" s="96"/>
      <c r="DA443" s="96"/>
      <c r="DB443" s="96"/>
      <c r="DC443" s="96"/>
      <c r="DD443" s="96"/>
      <c r="DE443" s="96"/>
      <c r="DF443" s="96"/>
    </row>
    <row r="444" spans="1:110" s="46" customFormat="1" ht="18" customHeight="1">
      <c r="A444" s="40" t="s">
        <v>221</v>
      </c>
      <c r="B444" s="40"/>
      <c r="C444" s="40"/>
      <c r="D444" s="7"/>
      <c r="E444" s="7"/>
      <c r="F444" s="7"/>
      <c r="G444" s="7"/>
      <c r="H444" s="7"/>
      <c r="I444" s="7"/>
      <c r="J444" s="7"/>
      <c r="K444" s="7"/>
      <c r="L444" s="7"/>
      <c r="M444" s="2"/>
      <c r="N444" s="2"/>
      <c r="O444" s="2"/>
      <c r="P444" s="2">
        <v>7136</v>
      </c>
      <c r="Q444" s="2">
        <v>6483</v>
      </c>
      <c r="R444" s="2">
        <v>5107</v>
      </c>
      <c r="S444" s="2">
        <v>4855</v>
      </c>
      <c r="T444" s="2">
        <v>4688</v>
      </c>
      <c r="U444" s="2">
        <v>4584</v>
      </c>
      <c r="V444" s="2">
        <v>4332</v>
      </c>
      <c r="W444" s="2">
        <v>4294</v>
      </c>
      <c r="X444" s="353">
        <v>4418</v>
      </c>
      <c r="Y444" s="353">
        <v>4497</v>
      </c>
      <c r="Z444" s="353">
        <v>4488</v>
      </c>
      <c r="AA444" s="353">
        <v>4379</v>
      </c>
      <c r="AB444" s="353">
        <v>4337</v>
      </c>
      <c r="AC444" s="353">
        <v>4272</v>
      </c>
      <c r="AD444" s="353">
        <v>4270</v>
      </c>
      <c r="AE444" s="353">
        <v>4253</v>
      </c>
      <c r="AF444" s="353">
        <v>4284</v>
      </c>
      <c r="AG444" s="353">
        <v>4297</v>
      </c>
      <c r="AH444" s="353">
        <v>4197</v>
      </c>
      <c r="AI444" s="353">
        <v>4162</v>
      </c>
      <c r="AJ444" s="91"/>
      <c r="AK444" s="91"/>
      <c r="AL444" s="91"/>
      <c r="AM444" s="91"/>
      <c r="AN444" s="91"/>
      <c r="AO444" s="91"/>
      <c r="AP444" s="91"/>
      <c r="AQ444" s="91"/>
      <c r="AR444" s="91"/>
      <c r="AS444" s="96"/>
      <c r="AT444" s="96"/>
      <c r="AU444" s="96"/>
      <c r="AV444" s="96"/>
      <c r="AW444" s="96"/>
      <c r="AX444" s="96"/>
      <c r="AY444" s="96"/>
      <c r="AZ444" s="96"/>
      <c r="BA444" s="96"/>
      <c r="BB444" s="96"/>
      <c r="BC444" s="96"/>
      <c r="BD444" s="96"/>
      <c r="BE444" s="96"/>
      <c r="BF444" s="96"/>
      <c r="BG444" s="96"/>
      <c r="BH444" s="96"/>
      <c r="BI444" s="96"/>
      <c r="BJ444" s="96"/>
      <c r="BK444" s="96"/>
      <c r="BL444" s="96"/>
      <c r="BM444" s="96"/>
      <c r="BN444" s="96"/>
      <c r="BO444" s="96"/>
      <c r="BP444" s="96"/>
      <c r="BQ444" s="96"/>
      <c r="BR444" s="96"/>
      <c r="BS444" s="96"/>
      <c r="BT444" s="96"/>
      <c r="BU444" s="96"/>
      <c r="BV444" s="96"/>
      <c r="BW444" s="96"/>
      <c r="BX444" s="96"/>
      <c r="BY444" s="96"/>
      <c r="BZ444" s="96"/>
      <c r="CA444" s="96"/>
      <c r="CB444" s="96"/>
      <c r="CC444" s="96"/>
      <c r="CD444" s="96"/>
      <c r="CE444" s="96"/>
      <c r="CF444" s="96"/>
      <c r="CG444" s="96"/>
      <c r="CH444" s="96"/>
      <c r="CI444" s="96"/>
      <c r="CJ444" s="96"/>
      <c r="CK444" s="96"/>
      <c r="CL444" s="96"/>
      <c r="CM444" s="96"/>
      <c r="CN444" s="96"/>
      <c r="CO444" s="96"/>
      <c r="CP444" s="96"/>
      <c r="CQ444" s="96"/>
      <c r="CR444" s="96"/>
      <c r="CS444" s="96"/>
      <c r="CT444" s="96"/>
      <c r="CU444" s="96"/>
      <c r="CV444" s="96"/>
      <c r="CW444" s="96"/>
      <c r="CX444" s="96"/>
      <c r="CY444" s="96"/>
      <c r="CZ444" s="96"/>
      <c r="DA444" s="96"/>
      <c r="DB444" s="96"/>
      <c r="DC444" s="96"/>
      <c r="DD444" s="96"/>
      <c r="DE444" s="96"/>
      <c r="DF444" s="96"/>
    </row>
    <row r="445" spans="1:110" s="46" customFormat="1" ht="18" customHeight="1">
      <c r="A445" s="40" t="s">
        <v>1071</v>
      </c>
      <c r="B445" s="40"/>
      <c r="C445" s="40"/>
      <c r="D445" s="6"/>
      <c r="E445" s="6"/>
      <c r="F445" s="6"/>
      <c r="G445" s="6"/>
      <c r="H445" s="6"/>
      <c r="I445" s="6"/>
      <c r="J445" s="6"/>
      <c r="K445" s="7"/>
      <c r="L445" s="7"/>
      <c r="M445" s="7"/>
      <c r="N445" s="7"/>
      <c r="O445" s="7"/>
      <c r="P445" s="7">
        <v>1184</v>
      </c>
      <c r="Q445" s="7">
        <v>1169</v>
      </c>
      <c r="R445" s="7">
        <v>1154</v>
      </c>
      <c r="S445" s="7">
        <v>1088</v>
      </c>
      <c r="T445" s="7">
        <v>1132</v>
      </c>
      <c r="U445" s="7">
        <v>1144</v>
      </c>
      <c r="V445" s="7">
        <v>1090</v>
      </c>
      <c r="W445" s="7">
        <v>962</v>
      </c>
      <c r="X445" s="323">
        <v>888</v>
      </c>
      <c r="Y445" s="323">
        <v>928</v>
      </c>
      <c r="Z445" s="323">
        <v>894</v>
      </c>
      <c r="AA445" s="323">
        <v>898</v>
      </c>
      <c r="AB445" s="323">
        <v>851</v>
      </c>
      <c r="AC445" s="323">
        <v>907</v>
      </c>
      <c r="AD445" s="323">
        <v>870</v>
      </c>
      <c r="AE445" s="323">
        <v>870</v>
      </c>
      <c r="AF445" s="323">
        <v>866</v>
      </c>
      <c r="AG445" s="323">
        <v>882</v>
      </c>
      <c r="AH445" s="323">
        <v>860</v>
      </c>
      <c r="AI445" s="323">
        <v>852</v>
      </c>
      <c r="AJ445" s="91"/>
      <c r="AK445" s="91"/>
      <c r="AL445" s="91"/>
      <c r="AM445" s="91"/>
      <c r="AN445" s="91"/>
      <c r="AO445" s="91"/>
      <c r="AP445" s="91"/>
      <c r="AQ445" s="91"/>
      <c r="AR445" s="91"/>
      <c r="AS445" s="96"/>
      <c r="AT445" s="96"/>
      <c r="AU445" s="96"/>
      <c r="AV445" s="96"/>
      <c r="AW445" s="96"/>
      <c r="AX445" s="96"/>
      <c r="AY445" s="96"/>
      <c r="AZ445" s="96"/>
      <c r="BA445" s="96"/>
      <c r="BB445" s="96"/>
      <c r="BC445" s="96"/>
      <c r="BD445" s="96"/>
      <c r="BE445" s="96"/>
      <c r="BF445" s="96"/>
      <c r="BG445" s="96"/>
      <c r="BH445" s="96"/>
      <c r="BI445" s="96"/>
      <c r="BJ445" s="96"/>
      <c r="BK445" s="96"/>
      <c r="BL445" s="96"/>
      <c r="BM445" s="96"/>
      <c r="BN445" s="96"/>
      <c r="BO445" s="96"/>
      <c r="BP445" s="96"/>
      <c r="BQ445" s="96"/>
      <c r="BR445" s="96"/>
      <c r="BS445" s="96"/>
      <c r="BT445" s="96"/>
      <c r="BU445" s="96"/>
      <c r="BV445" s="96"/>
      <c r="BW445" s="96"/>
      <c r="BX445" s="96"/>
      <c r="BY445" s="96"/>
      <c r="BZ445" s="96"/>
      <c r="CA445" s="96"/>
      <c r="CB445" s="96"/>
      <c r="CC445" s="96"/>
      <c r="CD445" s="96"/>
      <c r="CE445" s="96"/>
      <c r="CF445" s="96"/>
      <c r="CG445" s="96"/>
      <c r="CH445" s="96"/>
      <c r="CI445" s="96"/>
      <c r="CJ445" s="96"/>
      <c r="CK445" s="96"/>
      <c r="CL445" s="96"/>
      <c r="CM445" s="96"/>
      <c r="CN445" s="96"/>
      <c r="CO445" s="96"/>
      <c r="CP445" s="96"/>
      <c r="CQ445" s="96"/>
      <c r="CR445" s="96"/>
      <c r="CS445" s="96"/>
      <c r="CT445" s="96"/>
      <c r="CU445" s="96"/>
      <c r="CV445" s="96"/>
      <c r="CW445" s="96"/>
      <c r="CX445" s="96"/>
      <c r="CY445" s="96"/>
      <c r="CZ445" s="96"/>
      <c r="DA445" s="96"/>
      <c r="DB445" s="96"/>
      <c r="DC445" s="96"/>
      <c r="DD445" s="96"/>
      <c r="DE445" s="96"/>
      <c r="DF445" s="96"/>
    </row>
    <row r="446" spans="1:110" s="46" customFormat="1" ht="18" customHeight="1">
      <c r="A446" s="40" t="s">
        <v>1079</v>
      </c>
      <c r="B446" s="40"/>
      <c r="C446" s="40"/>
      <c r="D446" s="6"/>
      <c r="E446" s="6"/>
      <c r="F446" s="6"/>
      <c r="G446" s="6"/>
      <c r="H446" s="6"/>
      <c r="I446" s="6"/>
      <c r="J446" s="6"/>
      <c r="K446" s="2"/>
      <c r="L446" s="2"/>
      <c r="M446" s="2"/>
      <c r="N446" s="2"/>
      <c r="O446" s="2"/>
      <c r="P446" s="2">
        <v>626</v>
      </c>
      <c r="Q446" s="2">
        <v>637</v>
      </c>
      <c r="R446" s="2">
        <v>638</v>
      </c>
      <c r="S446" s="2">
        <v>611</v>
      </c>
      <c r="T446" s="2">
        <v>539</v>
      </c>
      <c r="U446" s="2">
        <v>549</v>
      </c>
      <c r="V446" s="2">
        <v>521</v>
      </c>
      <c r="W446" s="2">
        <v>525</v>
      </c>
      <c r="X446" s="353">
        <v>500</v>
      </c>
      <c r="Y446" s="353">
        <v>518</v>
      </c>
      <c r="Z446" s="353">
        <v>507</v>
      </c>
      <c r="AA446" s="353">
        <v>519</v>
      </c>
      <c r="AB446" s="353">
        <v>516</v>
      </c>
      <c r="AC446" s="353">
        <v>528</v>
      </c>
      <c r="AD446" s="353">
        <v>514</v>
      </c>
      <c r="AE446" s="353">
        <v>509</v>
      </c>
      <c r="AF446" s="353">
        <v>502</v>
      </c>
      <c r="AG446" s="353">
        <v>519</v>
      </c>
      <c r="AH446" s="353">
        <v>500</v>
      </c>
      <c r="AI446" s="353">
        <v>496</v>
      </c>
      <c r="AJ446" s="91"/>
      <c r="AK446" s="91"/>
      <c r="AL446" s="91"/>
      <c r="AM446" s="91"/>
      <c r="AN446" s="91"/>
      <c r="AO446" s="91"/>
      <c r="AP446" s="91"/>
      <c r="AQ446" s="91"/>
      <c r="AR446" s="91"/>
      <c r="AS446" s="96"/>
      <c r="AT446" s="96"/>
      <c r="AU446" s="96"/>
      <c r="AV446" s="96"/>
      <c r="AW446" s="96"/>
      <c r="AX446" s="96"/>
      <c r="AY446" s="96"/>
      <c r="AZ446" s="96"/>
      <c r="BA446" s="96"/>
      <c r="BB446" s="96"/>
      <c r="BC446" s="96"/>
      <c r="BD446" s="96"/>
      <c r="BE446" s="96"/>
      <c r="BF446" s="96"/>
      <c r="BG446" s="96"/>
      <c r="BH446" s="96"/>
      <c r="BI446" s="96"/>
      <c r="BJ446" s="96"/>
      <c r="BK446" s="96"/>
      <c r="BL446" s="96"/>
      <c r="BM446" s="96"/>
      <c r="BN446" s="96"/>
      <c r="BO446" s="96"/>
      <c r="BP446" s="96"/>
      <c r="BQ446" s="96"/>
      <c r="BR446" s="96"/>
      <c r="BS446" s="96"/>
      <c r="BT446" s="96"/>
      <c r="BU446" s="96"/>
      <c r="BV446" s="96"/>
      <c r="BW446" s="96"/>
      <c r="BX446" s="96"/>
      <c r="BY446" s="96"/>
      <c r="BZ446" s="96"/>
      <c r="CA446" s="96"/>
      <c r="CB446" s="96"/>
      <c r="CC446" s="96"/>
      <c r="CD446" s="96"/>
      <c r="CE446" s="96"/>
      <c r="CF446" s="96"/>
      <c r="CG446" s="96"/>
      <c r="CH446" s="96"/>
      <c r="CI446" s="96"/>
      <c r="CJ446" s="96"/>
      <c r="CK446" s="96"/>
      <c r="CL446" s="96"/>
      <c r="CM446" s="96"/>
      <c r="CN446" s="96"/>
      <c r="CO446" s="96"/>
      <c r="CP446" s="96"/>
      <c r="CQ446" s="96"/>
      <c r="CR446" s="96"/>
      <c r="CS446" s="96"/>
      <c r="CT446" s="96"/>
      <c r="CU446" s="96"/>
      <c r="CV446" s="96"/>
      <c r="CW446" s="96"/>
      <c r="CX446" s="96"/>
      <c r="CY446" s="96"/>
      <c r="CZ446" s="96"/>
      <c r="DA446" s="96"/>
      <c r="DB446" s="96"/>
      <c r="DC446" s="96"/>
      <c r="DD446" s="96"/>
      <c r="DE446" s="96"/>
      <c r="DF446" s="96"/>
    </row>
    <row r="447" spans="1:110" ht="18" customHeight="1">
      <c r="A447" s="107" t="s">
        <v>1095</v>
      </c>
      <c r="B447" s="107"/>
      <c r="C447" s="107"/>
      <c r="D447" s="19"/>
      <c r="E447" s="19"/>
      <c r="F447" s="9"/>
      <c r="G447" s="9"/>
      <c r="H447" s="9"/>
      <c r="I447" s="10"/>
      <c r="J447" s="10"/>
      <c r="K447" s="10"/>
      <c r="L447" s="9"/>
      <c r="M447" s="175"/>
      <c r="N447" s="175"/>
      <c r="O447" s="175"/>
      <c r="P447" s="6">
        <v>608</v>
      </c>
      <c r="Q447" s="44">
        <v>605</v>
      </c>
      <c r="R447" s="44">
        <v>600</v>
      </c>
      <c r="S447" s="6">
        <v>591</v>
      </c>
      <c r="T447" s="6">
        <v>586</v>
      </c>
      <c r="U447" s="211">
        <v>597</v>
      </c>
      <c r="V447" s="211">
        <v>596</v>
      </c>
      <c r="W447" s="178">
        <v>591</v>
      </c>
      <c r="X447" s="91">
        <v>588</v>
      </c>
      <c r="Y447" s="91">
        <v>611</v>
      </c>
      <c r="Z447" s="91">
        <v>623</v>
      </c>
      <c r="AA447" s="91">
        <v>633</v>
      </c>
      <c r="AB447" s="91">
        <v>644</v>
      </c>
      <c r="AC447" s="240">
        <v>683</v>
      </c>
      <c r="AD447" s="240">
        <v>668</v>
      </c>
      <c r="AE447" s="240">
        <v>681</v>
      </c>
      <c r="AF447" s="240">
        <v>585</v>
      </c>
      <c r="AG447" s="240">
        <v>593</v>
      </c>
      <c r="AH447" s="240">
        <v>565</v>
      </c>
      <c r="AI447" s="240">
        <v>565</v>
      </c>
      <c r="AJ447" s="91"/>
      <c r="AK447" s="91"/>
    </row>
    <row r="448" spans="1:110" s="44" customFormat="1" ht="25.5" customHeight="1" thickBot="1">
      <c r="A448" s="116" t="s">
        <v>223</v>
      </c>
      <c r="B448" s="116"/>
      <c r="C448" s="116"/>
      <c r="D448" s="21">
        <f t="shared" ref="D448:W448" si="72">SUM(D442:D447)</f>
        <v>0</v>
      </c>
      <c r="E448" s="21">
        <f t="shared" si="72"/>
        <v>0</v>
      </c>
      <c r="F448" s="21">
        <f t="shared" si="72"/>
        <v>0</v>
      </c>
      <c r="G448" s="21">
        <f t="shared" si="72"/>
        <v>0</v>
      </c>
      <c r="H448" s="21">
        <f t="shared" si="72"/>
        <v>0</v>
      </c>
      <c r="I448" s="21">
        <f t="shared" si="72"/>
        <v>0</v>
      </c>
      <c r="J448" s="21">
        <f t="shared" si="72"/>
        <v>0</v>
      </c>
      <c r="K448" s="21">
        <f t="shared" si="72"/>
        <v>0</v>
      </c>
      <c r="L448" s="21">
        <f t="shared" si="72"/>
        <v>0</v>
      </c>
      <c r="M448" s="21">
        <f t="shared" si="72"/>
        <v>0</v>
      </c>
      <c r="N448" s="21">
        <f t="shared" si="72"/>
        <v>0</v>
      </c>
      <c r="O448" s="21">
        <f t="shared" si="72"/>
        <v>0</v>
      </c>
      <c r="P448" s="203">
        <f t="shared" si="72"/>
        <v>14267</v>
      </c>
      <c r="Q448" s="203">
        <f t="shared" si="72"/>
        <v>13586</v>
      </c>
      <c r="R448" s="203">
        <f t="shared" si="72"/>
        <v>12054</v>
      </c>
      <c r="S448" s="203">
        <f t="shared" si="72"/>
        <v>11613</v>
      </c>
      <c r="T448" s="203">
        <f t="shared" si="72"/>
        <v>11290</v>
      </c>
      <c r="U448" s="203">
        <f t="shared" si="72"/>
        <v>11406</v>
      </c>
      <c r="V448" s="203">
        <f t="shared" si="72"/>
        <v>10865</v>
      </c>
      <c r="W448" s="203">
        <f t="shared" si="72"/>
        <v>10585</v>
      </c>
      <c r="X448" s="338">
        <f t="shared" ref="X448:AH448" si="73">SUM(X442:X447)</f>
        <v>10976</v>
      </c>
      <c r="Y448" s="338">
        <f t="shared" si="73"/>
        <v>11342</v>
      </c>
      <c r="Z448" s="338">
        <f t="shared" si="73"/>
        <v>11041</v>
      </c>
      <c r="AA448" s="338">
        <f t="shared" si="73"/>
        <v>10780</v>
      </c>
      <c r="AB448" s="338">
        <f t="shared" si="73"/>
        <v>10542</v>
      </c>
      <c r="AC448" s="338">
        <f t="shared" si="73"/>
        <v>10848</v>
      </c>
      <c r="AD448" s="338">
        <f t="shared" si="73"/>
        <v>10584</v>
      </c>
      <c r="AE448" s="338">
        <f t="shared" si="73"/>
        <v>10371</v>
      </c>
      <c r="AF448" s="338">
        <f t="shared" si="73"/>
        <v>10313</v>
      </c>
      <c r="AG448" s="338">
        <f t="shared" si="73"/>
        <v>10506</v>
      </c>
      <c r="AH448" s="338">
        <f t="shared" si="73"/>
        <v>10105</v>
      </c>
      <c r="AI448" s="338">
        <f>SUM(AI442:AI447)</f>
        <v>9886</v>
      </c>
      <c r="AJ448" s="91"/>
      <c r="AK448" s="91"/>
      <c r="AL448" s="91"/>
      <c r="AM448" s="91"/>
      <c r="AN448" s="91"/>
      <c r="AO448" s="91"/>
      <c r="AP448" s="91"/>
      <c r="AQ448" s="91"/>
      <c r="AR448" s="91"/>
      <c r="AS448" s="91"/>
      <c r="AT448" s="91"/>
      <c r="AU448" s="91"/>
      <c r="AV448" s="91"/>
      <c r="AW448" s="91"/>
      <c r="AX448" s="91"/>
      <c r="AY448" s="91"/>
      <c r="AZ448" s="91"/>
      <c r="BA448" s="91"/>
      <c r="BB448" s="91"/>
      <c r="BC448" s="91"/>
      <c r="BD448" s="91"/>
      <c r="BE448" s="91"/>
      <c r="BF448" s="91"/>
      <c r="BG448" s="91"/>
      <c r="BH448" s="91"/>
      <c r="BI448" s="91"/>
      <c r="BJ448" s="91"/>
      <c r="BK448" s="91"/>
      <c r="BL448" s="91"/>
      <c r="BM448" s="91"/>
      <c r="BN448" s="91"/>
      <c r="BO448" s="91"/>
      <c r="BP448" s="91"/>
      <c r="BQ448" s="91"/>
      <c r="BR448" s="91"/>
      <c r="BS448" s="91"/>
      <c r="BT448" s="91"/>
      <c r="BU448" s="91"/>
      <c r="BV448" s="91"/>
      <c r="BW448" s="91"/>
      <c r="BX448" s="91"/>
      <c r="BY448" s="91"/>
      <c r="BZ448" s="91"/>
      <c r="CA448" s="91"/>
      <c r="CB448" s="91"/>
      <c r="CC448" s="91"/>
      <c r="CD448" s="91"/>
      <c r="CE448" s="91"/>
      <c r="CF448" s="91"/>
      <c r="CG448" s="91"/>
      <c r="CH448" s="91"/>
      <c r="CI448" s="91"/>
      <c r="CJ448" s="91"/>
      <c r="CK448" s="91"/>
      <c r="CL448" s="91"/>
      <c r="CM448" s="91"/>
      <c r="CN448" s="91"/>
      <c r="CO448" s="91"/>
      <c r="CP448" s="91"/>
      <c r="CQ448" s="91"/>
      <c r="CR448" s="91"/>
      <c r="CS448" s="91"/>
      <c r="CT448" s="91"/>
      <c r="CU448" s="91"/>
      <c r="CV448" s="91"/>
      <c r="CW448" s="91"/>
      <c r="CX448" s="91"/>
      <c r="CY448" s="91"/>
      <c r="CZ448" s="91"/>
      <c r="DA448" s="91"/>
      <c r="DB448" s="91"/>
      <c r="DC448" s="91"/>
      <c r="DD448" s="91"/>
      <c r="DE448" s="91"/>
      <c r="DF448" s="91"/>
    </row>
    <row r="449" spans="1:110" s="44" customFormat="1" ht="25.5" customHeight="1" thickTop="1">
      <c r="A449" s="41"/>
      <c r="B449" s="39"/>
      <c r="C449" s="39"/>
      <c r="D449" s="103"/>
      <c r="E449" s="103"/>
      <c r="F449" s="103"/>
      <c r="G449" s="103"/>
      <c r="H449" s="103"/>
      <c r="I449" s="103"/>
      <c r="J449" s="103"/>
      <c r="K449" s="103"/>
      <c r="L449" s="103"/>
      <c r="M449" s="103"/>
      <c r="N449" s="103"/>
      <c r="O449" s="103"/>
      <c r="P449" s="103"/>
      <c r="Q449" s="103"/>
      <c r="R449" s="103"/>
      <c r="S449" s="103"/>
      <c r="T449" s="103"/>
      <c r="U449" s="120"/>
      <c r="X449" s="91"/>
      <c r="Y449" s="91"/>
      <c r="Z449" s="91"/>
      <c r="AA449" s="91"/>
      <c r="AB449" s="91"/>
      <c r="AC449" s="91"/>
      <c r="AD449" s="91"/>
      <c r="AE449" s="91"/>
      <c r="AF449" s="91"/>
      <c r="AG449" s="91"/>
      <c r="AH449" s="91"/>
      <c r="AI449" s="91"/>
      <c r="AJ449" s="91"/>
      <c r="AK449" s="91"/>
      <c r="AL449" s="91"/>
      <c r="AM449" s="91"/>
      <c r="AN449" s="91"/>
      <c r="AO449" s="91"/>
      <c r="AP449" s="91"/>
      <c r="AQ449" s="91"/>
      <c r="AR449" s="91"/>
      <c r="AS449" s="91"/>
      <c r="AT449" s="91"/>
      <c r="AU449" s="91"/>
      <c r="AV449" s="91"/>
      <c r="AW449" s="91"/>
      <c r="AX449" s="91"/>
      <c r="AY449" s="91"/>
      <c r="AZ449" s="91"/>
      <c r="BA449" s="91"/>
      <c r="BB449" s="91"/>
      <c r="BC449" s="91"/>
      <c r="BD449" s="91"/>
      <c r="BE449" s="91"/>
      <c r="BF449" s="91"/>
      <c r="BG449" s="91"/>
      <c r="BH449" s="91"/>
      <c r="BI449" s="91"/>
      <c r="BJ449" s="91"/>
      <c r="BK449" s="91"/>
      <c r="BL449" s="91"/>
      <c r="BM449" s="91"/>
      <c r="BN449" s="91"/>
      <c r="BO449" s="91"/>
      <c r="BP449" s="91"/>
      <c r="BQ449" s="91"/>
      <c r="BR449" s="91"/>
      <c r="BS449" s="91"/>
      <c r="BT449" s="91"/>
      <c r="BU449" s="91"/>
      <c r="BV449" s="91"/>
      <c r="BW449" s="91"/>
      <c r="BX449" s="91"/>
      <c r="BY449" s="91"/>
      <c r="BZ449" s="91"/>
      <c r="CA449" s="91"/>
      <c r="CB449" s="91"/>
      <c r="CC449" s="91"/>
      <c r="CD449" s="91"/>
      <c r="CE449" s="91"/>
      <c r="CF449" s="91"/>
      <c r="CG449" s="91"/>
      <c r="CH449" s="91"/>
      <c r="CI449" s="91"/>
      <c r="CJ449" s="91"/>
      <c r="CK449" s="91"/>
      <c r="CL449" s="91"/>
      <c r="CM449" s="91"/>
      <c r="CN449" s="91"/>
      <c r="CO449" s="91"/>
      <c r="CP449" s="91"/>
      <c r="CQ449" s="91"/>
      <c r="CR449" s="91"/>
      <c r="CS449" s="91"/>
      <c r="CT449" s="91"/>
      <c r="CU449" s="91"/>
      <c r="CV449" s="91"/>
      <c r="CW449" s="91"/>
      <c r="CX449" s="91"/>
      <c r="CY449" s="91"/>
      <c r="CZ449" s="91"/>
      <c r="DA449" s="91"/>
      <c r="DB449" s="91"/>
      <c r="DC449" s="91"/>
      <c r="DD449" s="91"/>
      <c r="DE449" s="91"/>
      <c r="DF449" s="91"/>
    </row>
    <row r="450" spans="1:110" s="44" customFormat="1" ht="25.5" customHeight="1">
      <c r="A450" s="41"/>
      <c r="B450" s="39"/>
      <c r="C450" s="39"/>
      <c r="D450" s="103"/>
      <c r="E450" s="103"/>
      <c r="F450" s="103"/>
      <c r="G450" s="103"/>
      <c r="H450" s="103"/>
      <c r="I450" s="103"/>
      <c r="J450" s="103"/>
      <c r="K450" s="103"/>
      <c r="L450" s="103"/>
      <c r="M450" s="103"/>
      <c r="N450" s="103"/>
      <c r="O450" s="103"/>
      <c r="P450" s="103"/>
      <c r="Q450" s="103"/>
      <c r="R450" s="103"/>
      <c r="S450" s="103"/>
      <c r="T450" s="103"/>
      <c r="U450" s="120"/>
      <c r="X450" s="91"/>
      <c r="Y450" s="91"/>
      <c r="Z450" s="91"/>
      <c r="AA450" s="91"/>
      <c r="AB450" s="91"/>
      <c r="AC450" s="91"/>
      <c r="AD450" s="91"/>
      <c r="AE450" s="91"/>
      <c r="AF450" s="91"/>
      <c r="AG450" s="91"/>
      <c r="AH450" s="91"/>
      <c r="AI450" s="91"/>
      <c r="AJ450" s="91"/>
      <c r="AK450" s="91"/>
      <c r="AL450" s="91"/>
      <c r="AM450" s="91"/>
      <c r="AN450" s="91"/>
      <c r="AO450" s="91"/>
      <c r="AP450" s="91"/>
      <c r="AQ450" s="91"/>
      <c r="AR450" s="91"/>
      <c r="AS450" s="91"/>
      <c r="AT450" s="91"/>
      <c r="AU450" s="91"/>
      <c r="AV450" s="91"/>
      <c r="AW450" s="91"/>
      <c r="AX450" s="91"/>
      <c r="AY450" s="91"/>
      <c r="AZ450" s="91"/>
      <c r="BA450" s="91"/>
      <c r="BB450" s="91"/>
      <c r="BC450" s="91"/>
      <c r="BD450" s="91"/>
      <c r="BE450" s="91"/>
      <c r="BF450" s="91"/>
      <c r="BG450" s="91"/>
      <c r="BH450" s="91"/>
      <c r="BI450" s="91"/>
      <c r="BJ450" s="91"/>
      <c r="BK450" s="91"/>
      <c r="BL450" s="91"/>
      <c r="BM450" s="91"/>
      <c r="BN450" s="91"/>
      <c r="BO450" s="91"/>
      <c r="BP450" s="91"/>
      <c r="BQ450" s="91"/>
      <c r="BR450" s="91"/>
      <c r="BS450" s="91"/>
      <c r="BT450" s="91"/>
      <c r="BU450" s="91"/>
      <c r="BV450" s="91"/>
      <c r="BW450" s="91"/>
      <c r="BX450" s="91"/>
      <c r="BY450" s="91"/>
      <c r="BZ450" s="91"/>
      <c r="CA450" s="91"/>
      <c r="CB450" s="91"/>
      <c r="CC450" s="91"/>
      <c r="CD450" s="91"/>
      <c r="CE450" s="91"/>
      <c r="CF450" s="91"/>
      <c r="CG450" s="91"/>
      <c r="CH450" s="91"/>
      <c r="CI450" s="91"/>
      <c r="CJ450" s="91"/>
      <c r="CK450" s="91"/>
      <c r="CL450" s="91"/>
      <c r="CM450" s="91"/>
      <c r="CN450" s="91"/>
      <c r="CO450" s="91"/>
      <c r="CP450" s="91"/>
      <c r="CQ450" s="91"/>
      <c r="CR450" s="91"/>
      <c r="CS450" s="91"/>
      <c r="CT450" s="91"/>
      <c r="CU450" s="91"/>
      <c r="CV450" s="91"/>
      <c r="CW450" s="91"/>
      <c r="CX450" s="91"/>
      <c r="CY450" s="91"/>
      <c r="CZ450" s="91"/>
      <c r="DA450" s="91"/>
      <c r="DB450" s="91"/>
      <c r="DC450" s="91"/>
      <c r="DD450" s="91"/>
      <c r="DE450" s="91"/>
      <c r="DF450" s="91"/>
    </row>
    <row r="451" spans="1:110" s="44" customFormat="1" ht="25.5" customHeight="1">
      <c r="A451" s="41"/>
      <c r="B451" s="39"/>
      <c r="C451" s="39"/>
      <c r="D451" s="103"/>
      <c r="E451" s="103"/>
      <c r="F451" s="103"/>
      <c r="G451" s="103"/>
      <c r="H451" s="103"/>
      <c r="I451" s="103"/>
      <c r="J451" s="103"/>
      <c r="K451" s="103"/>
      <c r="L451" s="103"/>
      <c r="M451" s="103"/>
      <c r="N451" s="103"/>
      <c r="O451" s="103"/>
      <c r="P451" s="103"/>
      <c r="Q451" s="103"/>
      <c r="R451" s="103"/>
      <c r="S451" s="103"/>
      <c r="T451" s="103"/>
      <c r="U451" s="120"/>
      <c r="X451" s="91"/>
      <c r="Y451" s="91"/>
      <c r="Z451" s="91"/>
      <c r="AA451" s="91"/>
      <c r="AB451" s="91"/>
      <c r="AC451" s="91"/>
      <c r="AD451" s="91"/>
      <c r="AE451" s="91"/>
      <c r="AF451" s="91"/>
      <c r="AG451" s="91"/>
      <c r="AH451" s="91"/>
      <c r="AI451" s="91"/>
      <c r="AJ451" s="91"/>
      <c r="AK451" s="91"/>
      <c r="AL451" s="91"/>
      <c r="AM451" s="91"/>
      <c r="AN451" s="91"/>
      <c r="AO451" s="91"/>
      <c r="AP451" s="91"/>
      <c r="AQ451" s="91"/>
      <c r="AR451" s="91"/>
      <c r="AS451" s="91"/>
      <c r="AT451" s="91"/>
      <c r="AU451" s="91"/>
      <c r="AV451" s="91"/>
      <c r="AW451" s="91"/>
      <c r="AX451" s="91"/>
      <c r="AY451" s="91"/>
      <c r="AZ451" s="91"/>
      <c r="BA451" s="91"/>
      <c r="BB451" s="91"/>
      <c r="BC451" s="91"/>
      <c r="BD451" s="91"/>
      <c r="BE451" s="91"/>
      <c r="BF451" s="91"/>
      <c r="BG451" s="91"/>
      <c r="BH451" s="91"/>
      <c r="BI451" s="91"/>
      <c r="BJ451" s="91"/>
      <c r="BK451" s="91"/>
      <c r="BL451" s="91"/>
      <c r="BM451" s="91"/>
      <c r="BN451" s="91"/>
      <c r="BO451" s="91"/>
      <c r="BP451" s="91"/>
      <c r="BQ451" s="91"/>
      <c r="BR451" s="91"/>
      <c r="BS451" s="91"/>
      <c r="BT451" s="91"/>
      <c r="BU451" s="91"/>
      <c r="BV451" s="91"/>
      <c r="BW451" s="91"/>
      <c r="BX451" s="91"/>
      <c r="BY451" s="91"/>
      <c r="BZ451" s="91"/>
      <c r="CA451" s="91"/>
      <c r="CB451" s="91"/>
      <c r="CC451" s="91"/>
      <c r="CD451" s="91"/>
      <c r="CE451" s="91"/>
      <c r="CF451" s="91"/>
      <c r="CG451" s="91"/>
      <c r="CH451" s="91"/>
      <c r="CI451" s="91"/>
      <c r="CJ451" s="91"/>
      <c r="CK451" s="91"/>
      <c r="CL451" s="91"/>
      <c r="CM451" s="91"/>
      <c r="CN451" s="91"/>
      <c r="CO451" s="91"/>
      <c r="CP451" s="91"/>
      <c r="CQ451" s="91"/>
      <c r="CR451" s="91"/>
      <c r="CS451" s="91"/>
      <c r="CT451" s="91"/>
      <c r="CU451" s="91"/>
      <c r="CV451" s="91"/>
      <c r="CW451" s="91"/>
      <c r="CX451" s="91"/>
      <c r="CY451" s="91"/>
      <c r="CZ451" s="91"/>
      <c r="DA451" s="91"/>
      <c r="DB451" s="91"/>
      <c r="DC451" s="91"/>
      <c r="DD451" s="91"/>
      <c r="DE451" s="91"/>
      <c r="DF451" s="91"/>
    </row>
    <row r="452" spans="1:110" s="44" customFormat="1" ht="25.5" customHeight="1">
      <c r="A452" s="41"/>
      <c r="B452" s="39"/>
      <c r="C452" s="39"/>
      <c r="D452" s="103"/>
      <c r="E452" s="103"/>
      <c r="F452" s="103"/>
      <c r="G452" s="103"/>
      <c r="H452" s="103"/>
      <c r="I452" s="103"/>
      <c r="J452" s="103"/>
      <c r="K452" s="103"/>
      <c r="L452" s="103"/>
      <c r="M452" s="103"/>
      <c r="N452" s="103"/>
      <c r="O452" s="103"/>
      <c r="P452" s="103"/>
      <c r="Q452" s="103"/>
      <c r="R452" s="103"/>
      <c r="S452" s="103"/>
      <c r="T452" s="103"/>
      <c r="U452" s="120"/>
      <c r="X452" s="91"/>
      <c r="Y452" s="91"/>
      <c r="Z452" s="91"/>
      <c r="AA452" s="91"/>
      <c r="AB452" s="91"/>
      <c r="AC452" s="91"/>
      <c r="AD452" s="91"/>
      <c r="AE452" s="91"/>
      <c r="AF452" s="91"/>
      <c r="AG452" s="91"/>
      <c r="AH452" s="91"/>
      <c r="AI452" s="91"/>
      <c r="AJ452" s="91"/>
      <c r="AK452" s="91"/>
      <c r="AL452" s="91"/>
      <c r="AM452" s="91"/>
      <c r="AN452" s="91"/>
      <c r="AO452" s="91"/>
      <c r="AP452" s="91"/>
      <c r="AQ452" s="91"/>
      <c r="AR452" s="91"/>
      <c r="AS452" s="91"/>
      <c r="AT452" s="91"/>
      <c r="AU452" s="91"/>
      <c r="AV452" s="91"/>
      <c r="AW452" s="91"/>
      <c r="AX452" s="91"/>
      <c r="AY452" s="91"/>
      <c r="AZ452" s="91"/>
      <c r="BA452" s="91"/>
      <c r="BB452" s="91"/>
      <c r="BC452" s="91"/>
      <c r="BD452" s="91"/>
      <c r="BE452" s="91"/>
      <c r="BF452" s="91"/>
      <c r="BG452" s="91"/>
      <c r="BH452" s="91"/>
      <c r="BI452" s="91"/>
      <c r="BJ452" s="91"/>
      <c r="BK452" s="91"/>
      <c r="BL452" s="91"/>
      <c r="BM452" s="91"/>
      <c r="BN452" s="91"/>
      <c r="BO452" s="91"/>
      <c r="BP452" s="91"/>
      <c r="BQ452" s="91"/>
      <c r="BR452" s="91"/>
      <c r="BS452" s="91"/>
      <c r="BT452" s="91"/>
      <c r="BU452" s="91"/>
      <c r="BV452" s="91"/>
      <c r="BW452" s="91"/>
      <c r="BX452" s="91"/>
      <c r="BY452" s="91"/>
      <c r="BZ452" s="91"/>
      <c r="CA452" s="91"/>
      <c r="CB452" s="91"/>
      <c r="CC452" s="91"/>
      <c r="CD452" s="91"/>
      <c r="CE452" s="91"/>
      <c r="CF452" s="91"/>
      <c r="CG452" s="91"/>
      <c r="CH452" s="91"/>
      <c r="CI452" s="91"/>
      <c r="CJ452" s="91"/>
      <c r="CK452" s="91"/>
      <c r="CL452" s="91"/>
      <c r="CM452" s="91"/>
      <c r="CN452" s="91"/>
      <c r="CO452" s="91"/>
      <c r="CP452" s="91"/>
      <c r="CQ452" s="91"/>
      <c r="CR452" s="91"/>
      <c r="CS452" s="91"/>
      <c r="CT452" s="91"/>
      <c r="CU452" s="91"/>
      <c r="CV452" s="91"/>
      <c r="CW452" s="91"/>
      <c r="CX452" s="91"/>
      <c r="CY452" s="91"/>
      <c r="CZ452" s="91"/>
      <c r="DA452" s="91"/>
      <c r="DB452" s="91"/>
      <c r="DC452" s="91"/>
      <c r="DD452" s="91"/>
      <c r="DE452" s="91"/>
      <c r="DF452" s="91"/>
    </row>
    <row r="453" spans="1:110" s="44" customFormat="1" ht="25.5" customHeight="1">
      <c r="A453" s="41"/>
      <c r="B453" s="39"/>
      <c r="C453" s="39"/>
      <c r="D453" s="103"/>
      <c r="E453" s="103"/>
      <c r="F453" s="103"/>
      <c r="G453" s="103"/>
      <c r="H453" s="103"/>
      <c r="I453" s="103"/>
      <c r="J453" s="103"/>
      <c r="K453" s="103"/>
      <c r="L453" s="103"/>
      <c r="M453" s="103"/>
      <c r="N453" s="103"/>
      <c r="O453" s="103"/>
      <c r="P453" s="103"/>
      <c r="Q453" s="103"/>
      <c r="R453" s="103"/>
      <c r="S453" s="103"/>
      <c r="T453" s="103"/>
      <c r="U453" s="120"/>
      <c r="X453" s="91"/>
      <c r="Y453" s="91"/>
      <c r="Z453" s="91"/>
      <c r="AA453" s="91"/>
      <c r="AB453" s="91"/>
      <c r="AC453" s="91"/>
      <c r="AD453" s="91"/>
      <c r="AE453" s="91"/>
      <c r="AF453" s="91"/>
      <c r="AG453" s="91"/>
      <c r="AH453" s="91"/>
      <c r="AI453" s="91"/>
      <c r="AJ453" s="91"/>
      <c r="AK453" s="91"/>
      <c r="AL453" s="91"/>
      <c r="AM453" s="91"/>
      <c r="AN453" s="91"/>
      <c r="AO453" s="91"/>
      <c r="AP453" s="91"/>
      <c r="AQ453" s="91"/>
      <c r="AR453" s="91"/>
      <c r="AS453" s="91"/>
      <c r="AT453" s="91"/>
      <c r="AU453" s="91"/>
      <c r="AV453" s="91"/>
      <c r="AW453" s="91"/>
      <c r="AX453" s="91"/>
      <c r="AY453" s="91"/>
      <c r="AZ453" s="91"/>
      <c r="BA453" s="91"/>
      <c r="BB453" s="91"/>
      <c r="BC453" s="91"/>
      <c r="BD453" s="91"/>
      <c r="BE453" s="91"/>
      <c r="BF453" s="91"/>
      <c r="BG453" s="91"/>
      <c r="BH453" s="91"/>
      <c r="BI453" s="91"/>
      <c r="BJ453" s="91"/>
      <c r="BK453" s="91"/>
      <c r="BL453" s="91"/>
      <c r="BM453" s="91"/>
      <c r="BN453" s="91"/>
      <c r="BO453" s="91"/>
      <c r="BP453" s="91"/>
      <c r="BQ453" s="91"/>
      <c r="BR453" s="91"/>
      <c r="BS453" s="91"/>
      <c r="BT453" s="91"/>
      <c r="BU453" s="91"/>
      <c r="BV453" s="91"/>
      <c r="BW453" s="91"/>
      <c r="BX453" s="91"/>
      <c r="BY453" s="91"/>
      <c r="BZ453" s="91"/>
      <c r="CA453" s="91"/>
      <c r="CB453" s="91"/>
      <c r="CC453" s="91"/>
      <c r="CD453" s="91"/>
      <c r="CE453" s="91"/>
      <c r="CF453" s="91"/>
      <c r="CG453" s="91"/>
      <c r="CH453" s="91"/>
      <c r="CI453" s="91"/>
      <c r="CJ453" s="91"/>
      <c r="CK453" s="91"/>
      <c r="CL453" s="91"/>
      <c r="CM453" s="91"/>
      <c r="CN453" s="91"/>
      <c r="CO453" s="91"/>
      <c r="CP453" s="91"/>
      <c r="CQ453" s="91"/>
      <c r="CR453" s="91"/>
      <c r="CS453" s="91"/>
      <c r="CT453" s="91"/>
      <c r="CU453" s="91"/>
      <c r="CV453" s="91"/>
      <c r="CW453" s="91"/>
      <c r="CX453" s="91"/>
      <c r="CY453" s="91"/>
      <c r="CZ453" s="91"/>
      <c r="DA453" s="91"/>
      <c r="DB453" s="91"/>
      <c r="DC453" s="91"/>
      <c r="DD453" s="91"/>
      <c r="DE453" s="91"/>
      <c r="DF453" s="91"/>
    </row>
    <row r="454" spans="1:110" s="44" customFormat="1" ht="25.5" customHeight="1">
      <c r="A454" s="39"/>
      <c r="B454" s="39"/>
      <c r="C454" s="39"/>
      <c r="D454" s="103"/>
      <c r="E454" s="103"/>
      <c r="F454" s="103"/>
      <c r="G454" s="103"/>
      <c r="H454" s="103"/>
      <c r="I454" s="103"/>
      <c r="J454" s="103"/>
      <c r="K454" s="103"/>
      <c r="L454" s="103"/>
      <c r="M454" s="103"/>
      <c r="N454" s="103"/>
      <c r="O454" s="103"/>
      <c r="P454" s="103"/>
      <c r="Q454" s="103"/>
      <c r="R454" s="103"/>
      <c r="S454" s="103"/>
      <c r="T454" s="103"/>
      <c r="U454" s="120"/>
      <c r="X454" s="91"/>
      <c r="Y454" s="91"/>
      <c r="Z454" s="91"/>
      <c r="AA454" s="91"/>
      <c r="AB454" s="91"/>
      <c r="AC454" s="91"/>
      <c r="AD454" s="91"/>
      <c r="AE454" s="91"/>
      <c r="AF454" s="91"/>
      <c r="AG454" s="91"/>
      <c r="AH454" s="91"/>
      <c r="AI454" s="91"/>
      <c r="AJ454" s="91"/>
      <c r="AK454" s="91"/>
      <c r="AL454" s="91"/>
      <c r="AM454" s="91"/>
      <c r="AN454" s="91"/>
      <c r="AO454" s="91"/>
      <c r="AP454" s="91"/>
      <c r="AQ454" s="91"/>
      <c r="AR454" s="91"/>
      <c r="AS454" s="91"/>
      <c r="AT454" s="91"/>
      <c r="AU454" s="91"/>
      <c r="AV454" s="91"/>
      <c r="AW454" s="91"/>
      <c r="AX454" s="91"/>
      <c r="AY454" s="91"/>
      <c r="AZ454" s="91"/>
      <c r="BA454" s="91"/>
      <c r="BB454" s="91"/>
      <c r="BC454" s="91"/>
      <c r="BD454" s="91"/>
      <c r="BE454" s="91"/>
      <c r="BF454" s="91"/>
      <c r="BG454" s="91"/>
      <c r="BH454" s="91"/>
      <c r="BI454" s="91"/>
      <c r="BJ454" s="91"/>
      <c r="BK454" s="91"/>
      <c r="BL454" s="91"/>
      <c r="BM454" s="91"/>
      <c r="BN454" s="91"/>
      <c r="BO454" s="91"/>
      <c r="BP454" s="91"/>
      <c r="BQ454" s="91"/>
      <c r="BR454" s="91"/>
      <c r="BS454" s="91"/>
      <c r="BT454" s="91"/>
      <c r="BU454" s="91"/>
      <c r="BV454" s="91"/>
      <c r="BW454" s="91"/>
      <c r="BX454" s="91"/>
      <c r="BY454" s="91"/>
      <c r="BZ454" s="91"/>
      <c r="CA454" s="91"/>
      <c r="CB454" s="91"/>
      <c r="CC454" s="91"/>
      <c r="CD454" s="91"/>
      <c r="CE454" s="91"/>
      <c r="CF454" s="91"/>
      <c r="CG454" s="91"/>
      <c r="CH454" s="91"/>
      <c r="CI454" s="91"/>
      <c r="CJ454" s="91"/>
      <c r="CK454" s="91"/>
      <c r="CL454" s="91"/>
      <c r="CM454" s="91"/>
      <c r="CN454" s="91"/>
      <c r="CO454" s="91"/>
      <c r="CP454" s="91"/>
      <c r="CQ454" s="91"/>
      <c r="CR454" s="91"/>
      <c r="CS454" s="91"/>
      <c r="CT454" s="91"/>
      <c r="CU454" s="91"/>
      <c r="CV454" s="91"/>
      <c r="CW454" s="91"/>
      <c r="CX454" s="91"/>
      <c r="CY454" s="91"/>
      <c r="CZ454" s="91"/>
      <c r="DA454" s="91"/>
      <c r="DB454" s="91"/>
      <c r="DC454" s="91"/>
      <c r="DD454" s="91"/>
      <c r="DE454" s="91"/>
      <c r="DF454" s="91"/>
    </row>
  </sheetData>
  <sheetProtection formatCells="0"/>
  <mergeCells count="13">
    <mergeCell ref="A255:F255"/>
    <mergeCell ref="A218:C218"/>
    <mergeCell ref="A212:C212"/>
    <mergeCell ref="A217:C217"/>
    <mergeCell ref="A216:C216"/>
    <mergeCell ref="A214:C214"/>
    <mergeCell ref="A133:C133"/>
    <mergeCell ref="A41:C41"/>
    <mergeCell ref="A42:C42"/>
    <mergeCell ref="A210:C210"/>
    <mergeCell ref="A165:C165"/>
    <mergeCell ref="A118:C118"/>
    <mergeCell ref="A130:C130"/>
  </mergeCells>
  <phoneticPr fontId="16" type="noConversion"/>
  <pageMargins left="0.55118110236220474" right="0" top="0.51181102362204722" bottom="0.35433070866141736" header="0.39370078740157483" footer="0"/>
  <pageSetup paperSize="8" scale="37" fitToHeight="6" orientation="landscape" verticalDpi="300" r:id="rId1"/>
  <headerFooter alignWithMargins="0">
    <oddFooter>&amp;C&amp;P</oddFooter>
  </headerFooter>
  <rowBreaks count="5" manualBreakCount="5">
    <brk id="78" max="34" man="1"/>
    <brk id="151" max="34" man="1"/>
    <brk id="230" max="34" man="1"/>
    <brk id="333" max="34" man="1"/>
    <brk id="421" max="3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5EE02-4D99-4704-AB1E-D7DEE533AA69}">
  <sheetPr codeName="Sheet21">
    <pageSetUpPr fitToPage="1"/>
  </sheetPr>
  <dimension ref="A1:AX291"/>
  <sheetViews>
    <sheetView topLeftCell="A36" zoomScale="60" zoomScaleNormal="60" zoomScaleSheetLayoutView="50" zoomScalePageLayoutView="50" workbookViewId="0">
      <selection activeCell="AK75" sqref="AK75"/>
    </sheetView>
  </sheetViews>
  <sheetFormatPr defaultColWidth="8.77734375" defaultRowHeight="18"/>
  <cols>
    <col min="1" max="1" width="86" style="6" bestFit="1" customWidth="1"/>
    <col min="2" max="41" width="9.21875" customWidth="1"/>
    <col min="42" max="16384" width="8.77734375" style="60"/>
  </cols>
  <sheetData>
    <row r="1" spans="1:50" ht="39" customHeight="1">
      <c r="A1" s="27" t="s">
        <v>330</v>
      </c>
    </row>
    <row r="2" spans="1:50" ht="39" customHeight="1">
      <c r="A2" s="1" t="s">
        <v>331</v>
      </c>
    </row>
    <row r="3" spans="1:50" ht="18.75" thickBot="1">
      <c r="A3" s="3" t="s">
        <v>332</v>
      </c>
      <c r="B3" s="359" t="s">
        <v>405</v>
      </c>
      <c r="C3" s="359" t="s">
        <v>406</v>
      </c>
      <c r="D3" s="359" t="s">
        <v>407</v>
      </c>
      <c r="E3" s="359" t="s">
        <v>408</v>
      </c>
      <c r="F3" s="359" t="s">
        <v>409</v>
      </c>
      <c r="G3" s="359" t="s">
        <v>410</v>
      </c>
      <c r="H3" s="359" t="s">
        <v>411</v>
      </c>
      <c r="I3" s="359" t="s">
        <v>412</v>
      </c>
      <c r="J3" s="359" t="s">
        <v>413</v>
      </c>
      <c r="K3" s="359" t="s">
        <v>414</v>
      </c>
      <c r="L3" s="359" t="s">
        <v>415</v>
      </c>
      <c r="M3" s="359" t="s">
        <v>416</v>
      </c>
      <c r="N3" s="359" t="s">
        <v>417</v>
      </c>
      <c r="O3" s="359" t="s">
        <v>418</v>
      </c>
      <c r="P3" s="359" t="s">
        <v>419</v>
      </c>
      <c r="Q3" s="359" t="s">
        <v>420</v>
      </c>
      <c r="R3" s="359" t="s">
        <v>421</v>
      </c>
      <c r="S3" s="359" t="s">
        <v>422</v>
      </c>
      <c r="T3" s="359" t="s">
        <v>423</v>
      </c>
      <c r="U3" s="359" t="s">
        <v>424</v>
      </c>
      <c r="V3" s="359" t="s">
        <v>425</v>
      </c>
      <c r="W3" s="359" t="s">
        <v>426</v>
      </c>
      <c r="X3" s="359" t="s">
        <v>427</v>
      </c>
      <c r="Y3" s="359" t="s">
        <v>428</v>
      </c>
      <c r="Z3" s="359" t="s">
        <v>429</v>
      </c>
      <c r="AA3" s="359" t="s">
        <v>430</v>
      </c>
      <c r="AB3" s="359" t="s">
        <v>431</v>
      </c>
      <c r="AC3" s="359" t="s">
        <v>432</v>
      </c>
      <c r="AD3" s="359" t="s">
        <v>433</v>
      </c>
      <c r="AE3" s="359" t="s">
        <v>434</v>
      </c>
      <c r="AF3" s="359" t="s">
        <v>435</v>
      </c>
      <c r="AG3" s="359" t="s">
        <v>436</v>
      </c>
      <c r="AH3" s="359" t="s">
        <v>437</v>
      </c>
      <c r="AI3" s="359" t="s">
        <v>438</v>
      </c>
      <c r="AJ3" s="359" t="s">
        <v>439</v>
      </c>
      <c r="AK3" s="359" t="s">
        <v>440</v>
      </c>
      <c r="AL3" s="359" t="s">
        <v>188</v>
      </c>
      <c r="AM3" s="359" t="s">
        <v>189</v>
      </c>
      <c r="AN3" s="359" t="s">
        <v>190</v>
      </c>
      <c r="AO3" s="359" t="s">
        <v>191</v>
      </c>
    </row>
    <row r="4" spans="1:50" ht="21">
      <c r="A4" s="407" t="s">
        <v>1121</v>
      </c>
      <c r="B4" s="343"/>
      <c r="C4" s="343"/>
      <c r="D4" s="343"/>
      <c r="E4" s="343"/>
      <c r="F4" s="343"/>
      <c r="G4" s="343"/>
      <c r="H4" s="343"/>
      <c r="I4" s="343"/>
      <c r="J4" s="343"/>
      <c r="K4" s="343"/>
      <c r="L4" s="343"/>
      <c r="M4" s="343"/>
      <c r="N4" s="343"/>
      <c r="O4" s="343"/>
      <c r="P4" s="343"/>
      <c r="Q4" s="343"/>
      <c r="R4" s="343"/>
      <c r="S4" s="343"/>
      <c r="T4" s="343"/>
      <c r="U4" s="343"/>
      <c r="V4" s="343"/>
      <c r="W4" s="343"/>
      <c r="X4" s="343"/>
      <c r="Y4" s="343"/>
      <c r="Z4" s="347">
        <v>12</v>
      </c>
      <c r="AA4" s="347">
        <v>11.3</v>
      </c>
      <c r="AB4" s="347">
        <v>9.5</v>
      </c>
      <c r="AC4" s="347">
        <v>12.7</v>
      </c>
      <c r="AD4" s="347">
        <v>13.3</v>
      </c>
      <c r="AE4" s="347">
        <v>16.2</v>
      </c>
      <c r="AF4" s="347">
        <v>12.8</v>
      </c>
      <c r="AG4" s="347">
        <v>16.899999999999999</v>
      </c>
      <c r="AH4" s="347">
        <v>13.6</v>
      </c>
      <c r="AI4" s="347">
        <v>11.1</v>
      </c>
      <c r="AJ4" s="347">
        <v>10.7</v>
      </c>
      <c r="AK4" s="347">
        <v>12.6</v>
      </c>
      <c r="AL4" s="347">
        <v>11.9</v>
      </c>
      <c r="AM4" s="347">
        <v>10.4</v>
      </c>
      <c r="AN4" s="347">
        <v>9.6999999999999993</v>
      </c>
      <c r="AO4" s="347">
        <v>11.5</v>
      </c>
      <c r="AP4" s="566"/>
      <c r="AQ4" s="566"/>
      <c r="AR4" s="566"/>
      <c r="AS4" s="566"/>
      <c r="AT4" s="566"/>
      <c r="AU4" s="566"/>
      <c r="AV4" s="566"/>
      <c r="AW4" s="566"/>
      <c r="AX4" s="566"/>
    </row>
    <row r="5" spans="1:50" ht="21">
      <c r="A5" s="407" t="s">
        <v>1122</v>
      </c>
      <c r="B5" s="343"/>
      <c r="C5" s="343"/>
      <c r="D5" s="343"/>
      <c r="E5" s="343"/>
      <c r="F5" s="343"/>
      <c r="G5" s="343"/>
      <c r="H5" s="343"/>
      <c r="I5" s="343"/>
      <c r="J5" s="343"/>
      <c r="K5" s="343"/>
      <c r="L5" s="343"/>
      <c r="M5" s="343"/>
      <c r="N5" s="343"/>
      <c r="O5" s="343"/>
      <c r="P5" s="343"/>
      <c r="Q5" s="343"/>
      <c r="R5" s="343"/>
      <c r="S5" s="343"/>
      <c r="T5" s="343"/>
      <c r="U5" s="343"/>
      <c r="V5" s="343"/>
      <c r="W5" s="343"/>
      <c r="X5" s="343"/>
      <c r="Y5" s="343"/>
      <c r="Z5" s="347">
        <v>0.4</v>
      </c>
      <c r="AA5" s="347">
        <v>0.3</v>
      </c>
      <c r="AB5" s="347">
        <v>0.3</v>
      </c>
      <c r="AC5" s="347">
        <v>0.3</v>
      </c>
      <c r="AD5" s="347">
        <v>0.4</v>
      </c>
      <c r="AE5" s="347">
        <v>6.7</v>
      </c>
      <c r="AF5" s="347">
        <v>9.5</v>
      </c>
      <c r="AG5" s="347">
        <v>10.1</v>
      </c>
      <c r="AH5" s="347">
        <v>0.4</v>
      </c>
      <c r="AI5" s="347">
        <v>0.3</v>
      </c>
      <c r="AJ5" s="347">
        <v>0.1</v>
      </c>
      <c r="AK5" s="347">
        <v>0.2</v>
      </c>
      <c r="AL5" s="347">
        <v>0.2</v>
      </c>
      <c r="AM5" s="347">
        <v>0.1</v>
      </c>
      <c r="AN5" s="347">
        <v>0.2</v>
      </c>
      <c r="AO5" s="347">
        <v>0.2</v>
      </c>
    </row>
    <row r="6" spans="1:50" ht="21">
      <c r="A6" s="6" t="s">
        <v>1123</v>
      </c>
      <c r="B6" s="351">
        <v>14.4</v>
      </c>
      <c r="C6" s="351">
        <v>11.7</v>
      </c>
      <c r="D6" s="351">
        <v>10.1</v>
      </c>
      <c r="E6" s="351">
        <v>11.2</v>
      </c>
      <c r="F6" s="351">
        <v>14.3</v>
      </c>
      <c r="G6" s="351">
        <v>11.7</v>
      </c>
      <c r="H6" s="351">
        <v>10.7</v>
      </c>
      <c r="I6" s="351">
        <v>13.4</v>
      </c>
      <c r="J6" s="351">
        <v>13.3</v>
      </c>
      <c r="K6" s="351">
        <v>12.3</v>
      </c>
      <c r="L6" s="351">
        <v>12</v>
      </c>
      <c r="M6" s="351">
        <v>12.5</v>
      </c>
      <c r="N6" s="351">
        <v>14.3</v>
      </c>
      <c r="O6" s="351">
        <v>11.5</v>
      </c>
      <c r="P6" s="351">
        <v>10.3</v>
      </c>
      <c r="Q6" s="351">
        <v>11.5</v>
      </c>
      <c r="R6" s="351">
        <v>12.9</v>
      </c>
      <c r="S6" s="351">
        <v>11.9</v>
      </c>
      <c r="T6" s="351">
        <v>9.9</v>
      </c>
      <c r="U6" s="351">
        <v>12</v>
      </c>
      <c r="V6" s="351">
        <v>13.7</v>
      </c>
      <c r="W6" s="351">
        <v>11.2</v>
      </c>
      <c r="X6" s="351">
        <v>7.9</v>
      </c>
      <c r="Y6" s="351">
        <v>11.5</v>
      </c>
      <c r="Z6" s="395"/>
      <c r="AA6" s="395"/>
      <c r="AB6" s="395"/>
      <c r="AC6" s="395"/>
      <c r="AD6" s="395"/>
      <c r="AE6" s="395"/>
      <c r="AF6" s="395"/>
      <c r="AG6" s="395"/>
      <c r="AH6" s="395"/>
      <c r="AI6" s="395"/>
      <c r="AJ6" s="395"/>
      <c r="AK6" s="395"/>
      <c r="AL6" s="395"/>
      <c r="AM6" s="395"/>
      <c r="AN6" s="395"/>
      <c r="AO6" s="395"/>
    </row>
    <row r="7" spans="1:50">
      <c r="A7" s="6" t="s">
        <v>221</v>
      </c>
      <c r="B7" s="351">
        <v>5.5</v>
      </c>
      <c r="C7" s="351">
        <v>4.8</v>
      </c>
      <c r="D7" s="351">
        <v>4.2</v>
      </c>
      <c r="E7" s="351">
        <v>5.5</v>
      </c>
      <c r="F7" s="351">
        <v>6.3</v>
      </c>
      <c r="G7" s="351">
        <v>4.9000000000000004</v>
      </c>
      <c r="H7" s="351">
        <v>5</v>
      </c>
      <c r="I7" s="351">
        <v>7</v>
      </c>
      <c r="J7" s="351">
        <v>7.5</v>
      </c>
      <c r="K7" s="351">
        <v>5.6</v>
      </c>
      <c r="L7" s="351">
        <v>5.0999999999999996</v>
      </c>
      <c r="M7" s="351">
        <v>7.5</v>
      </c>
      <c r="N7" s="351">
        <v>7.4</v>
      </c>
      <c r="O7" s="351">
        <v>5.7</v>
      </c>
      <c r="P7" s="351">
        <v>5.5</v>
      </c>
      <c r="Q7" s="351">
        <v>6.9</v>
      </c>
      <c r="R7" s="351">
        <v>6.9</v>
      </c>
      <c r="S7" s="351">
        <v>6.1</v>
      </c>
      <c r="T7" s="351">
        <v>6.1</v>
      </c>
      <c r="U7" s="351">
        <v>7.2</v>
      </c>
      <c r="V7" s="351">
        <v>8.3223280100000014</v>
      </c>
      <c r="W7" s="351">
        <v>6.7093454259999996</v>
      </c>
      <c r="X7" s="351">
        <v>6.4954735320000001</v>
      </c>
      <c r="Y7" s="351">
        <v>8.0457920269999992</v>
      </c>
      <c r="Z7" s="351">
        <v>8.3000000000000007</v>
      </c>
      <c r="AA7" s="351">
        <v>6.9</v>
      </c>
      <c r="AB7" s="351">
        <v>6.7</v>
      </c>
      <c r="AC7" s="351">
        <v>7.4</v>
      </c>
      <c r="AD7" s="351">
        <v>8.4</v>
      </c>
      <c r="AE7" s="351">
        <v>14.8</v>
      </c>
      <c r="AF7" s="351">
        <v>14.5</v>
      </c>
      <c r="AG7" s="351">
        <v>17.899999999999999</v>
      </c>
      <c r="AH7" s="351"/>
      <c r="AI7" s="351"/>
      <c r="AJ7" s="351"/>
      <c r="AK7" s="351"/>
      <c r="AL7" s="351"/>
      <c r="AM7" s="351"/>
      <c r="AN7" s="351"/>
      <c r="AO7" s="351"/>
    </row>
    <row r="8" spans="1:50">
      <c r="A8" s="9" t="s">
        <v>336</v>
      </c>
      <c r="B8" s="501"/>
      <c r="C8" s="501"/>
      <c r="D8" s="501"/>
      <c r="E8" s="501"/>
      <c r="F8" s="501"/>
      <c r="G8" s="501"/>
      <c r="H8" s="501"/>
      <c r="I8" s="501"/>
      <c r="J8" s="501"/>
      <c r="K8" s="501"/>
      <c r="L8" s="501"/>
      <c r="M8" s="501"/>
      <c r="N8" s="501"/>
      <c r="O8" s="501"/>
      <c r="P8" s="501"/>
      <c r="Q8" s="501"/>
      <c r="R8" s="501"/>
      <c r="S8" s="501">
        <v>0.1</v>
      </c>
      <c r="T8" s="501">
        <v>0.1</v>
      </c>
      <c r="U8" s="501">
        <v>0.1</v>
      </c>
      <c r="V8" s="501">
        <v>0.1</v>
      </c>
      <c r="W8" s="501">
        <v>0.1</v>
      </c>
      <c r="X8" s="501">
        <v>0.1</v>
      </c>
      <c r="Y8" s="501">
        <v>0.1</v>
      </c>
      <c r="Z8" s="501">
        <v>0</v>
      </c>
      <c r="AA8" s="501">
        <v>0</v>
      </c>
      <c r="AB8" s="501">
        <v>0</v>
      </c>
      <c r="AC8" s="501">
        <v>0.1</v>
      </c>
      <c r="AD8" s="501">
        <v>0.2</v>
      </c>
      <c r="AE8" s="501">
        <v>0.1</v>
      </c>
      <c r="AF8" s="501">
        <v>0.1</v>
      </c>
      <c r="AG8" s="501">
        <v>0.1</v>
      </c>
      <c r="AH8" s="501">
        <v>0.2</v>
      </c>
      <c r="AI8" s="501">
        <v>0.1</v>
      </c>
      <c r="AJ8" s="501">
        <v>0.1</v>
      </c>
      <c r="AK8" s="501">
        <v>0.1</v>
      </c>
      <c r="AL8" s="501">
        <v>0</v>
      </c>
      <c r="AM8" s="501">
        <v>0</v>
      </c>
      <c r="AN8" s="501">
        <v>0</v>
      </c>
      <c r="AO8" s="501">
        <v>0</v>
      </c>
    </row>
    <row r="9" spans="1:50" ht="21">
      <c r="A9" s="5" t="s">
        <v>1124</v>
      </c>
      <c r="B9" s="351"/>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v>14.1</v>
      </c>
      <c r="AI9" s="351">
        <v>11.5</v>
      </c>
      <c r="AJ9" s="351">
        <v>10.9</v>
      </c>
      <c r="AK9" s="351">
        <v>12.9</v>
      </c>
      <c r="AL9" s="351">
        <v>12.1</v>
      </c>
      <c r="AM9" s="351">
        <v>10.5</v>
      </c>
      <c r="AN9" s="351">
        <v>9.9</v>
      </c>
      <c r="AO9" s="351">
        <v>11.700000000000001</v>
      </c>
    </row>
    <row r="10" spans="1:50" ht="21">
      <c r="A10" s="6" t="s">
        <v>1125</v>
      </c>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v>8.4</v>
      </c>
      <c r="AI10" s="351">
        <v>6.1</v>
      </c>
      <c r="AJ10" s="351">
        <v>6.4</v>
      </c>
      <c r="AK10" s="351">
        <v>7.7</v>
      </c>
      <c r="AL10" s="351">
        <v>8.3000000000000007</v>
      </c>
      <c r="AM10" s="351">
        <v>6.5</v>
      </c>
      <c r="AN10" s="351">
        <v>6.3</v>
      </c>
      <c r="AO10" s="351">
        <v>7.6</v>
      </c>
    </row>
    <row r="11" spans="1:50" s="62" customFormat="1" ht="21" thickBot="1">
      <c r="A11" s="32" t="s">
        <v>337</v>
      </c>
      <c r="B11" s="342">
        <f>SUM(B6:B8)</f>
        <v>19.899999999999999</v>
      </c>
      <c r="C11" s="342">
        <f>SUM(C6:C8)</f>
        <v>16.5</v>
      </c>
      <c r="D11" s="342">
        <f>SUM(D6:D8)</f>
        <v>14.3</v>
      </c>
      <c r="E11" s="342">
        <f>SUM(E6:E8)</f>
        <v>16.7</v>
      </c>
      <c r="F11" s="342">
        <v>20.6</v>
      </c>
      <c r="G11" s="342">
        <v>16.600000000000001</v>
      </c>
      <c r="H11" s="342">
        <v>15.6</v>
      </c>
      <c r="I11" s="342">
        <v>20.5</v>
      </c>
      <c r="J11" s="342">
        <v>20.8</v>
      </c>
      <c r="K11" s="342">
        <v>18</v>
      </c>
      <c r="L11" s="342">
        <v>17.100000000000001</v>
      </c>
      <c r="M11" s="342">
        <v>20.100000000000001</v>
      </c>
      <c r="N11" s="342">
        <v>21.7</v>
      </c>
      <c r="O11" s="342">
        <v>17.2</v>
      </c>
      <c r="P11" s="342">
        <v>15.8</v>
      </c>
      <c r="Q11" s="342">
        <v>18.399999999999999</v>
      </c>
      <c r="R11" s="342">
        <v>19.8</v>
      </c>
      <c r="S11" s="342">
        <v>18</v>
      </c>
      <c r="T11" s="342">
        <v>16.100000000000001</v>
      </c>
      <c r="U11" s="342">
        <v>19.3</v>
      </c>
      <c r="V11" s="342">
        <v>22.1</v>
      </c>
      <c r="W11" s="342">
        <v>18</v>
      </c>
      <c r="X11" s="342">
        <v>14.6</v>
      </c>
      <c r="Y11" s="342">
        <v>19.899999999999999</v>
      </c>
      <c r="Z11" s="342">
        <v>20.6</v>
      </c>
      <c r="AA11" s="342">
        <v>18.5</v>
      </c>
      <c r="AB11" s="342">
        <v>16.600000000000001</v>
      </c>
      <c r="AC11" s="342">
        <v>20.5</v>
      </c>
      <c r="AD11" s="342">
        <v>22.3</v>
      </c>
      <c r="AE11" s="342">
        <v>37.799999999999997</v>
      </c>
      <c r="AF11" s="342">
        <v>36.9</v>
      </c>
      <c r="AG11" s="342">
        <v>45.1</v>
      </c>
      <c r="AH11" s="342">
        <v>22.6</v>
      </c>
      <c r="AI11" s="342">
        <v>17.7</v>
      </c>
      <c r="AJ11" s="342">
        <v>17.3</v>
      </c>
      <c r="AK11" s="342">
        <v>20.5</v>
      </c>
      <c r="AL11" s="342">
        <v>20.399999999999999</v>
      </c>
      <c r="AM11" s="342">
        <v>17</v>
      </c>
      <c r="AN11" s="342">
        <v>16.2</v>
      </c>
      <c r="AO11" s="342">
        <v>19.3</v>
      </c>
    </row>
    <row r="12" spans="1:50" s="62" customFormat="1" ht="21" thickTop="1">
      <c r="A12" s="40" t="s">
        <v>1126</v>
      </c>
      <c r="B12" s="351"/>
      <c r="C12" s="351"/>
      <c r="D12" s="351"/>
      <c r="E12" s="351"/>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row>
    <row r="13" spans="1:50" s="62" customFormat="1" ht="20.25">
      <c r="A13" s="40" t="s">
        <v>1127</v>
      </c>
      <c r="B13" s="351"/>
      <c r="C13" s="351"/>
      <c r="D13" s="351"/>
      <c r="E13" s="351"/>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row>
    <row r="14" spans="1:50" ht="39" customHeight="1">
      <c r="A14" s="1" t="s">
        <v>338</v>
      </c>
    </row>
    <row r="15" spans="1:50" ht="18.75" thickBot="1">
      <c r="A15" s="3" t="s">
        <v>332</v>
      </c>
      <c r="B15" s="359" t="s">
        <v>405</v>
      </c>
      <c r="C15" s="359" t="s">
        <v>406</v>
      </c>
      <c r="D15" s="359" t="s">
        <v>407</v>
      </c>
      <c r="E15" s="359" t="s">
        <v>408</v>
      </c>
      <c r="F15" s="359" t="s">
        <v>409</v>
      </c>
      <c r="G15" s="359" t="s">
        <v>410</v>
      </c>
      <c r="H15" s="359" t="s">
        <v>411</v>
      </c>
      <c r="I15" s="359" t="s">
        <v>412</v>
      </c>
      <c r="J15" s="359" t="s">
        <v>413</v>
      </c>
      <c r="K15" s="359" t="s">
        <v>414</v>
      </c>
      <c r="L15" s="359" t="s">
        <v>415</v>
      </c>
      <c r="M15" s="359" t="s">
        <v>416</v>
      </c>
      <c r="N15" s="359" t="s">
        <v>417</v>
      </c>
      <c r="O15" s="359" t="s">
        <v>418</v>
      </c>
      <c r="P15" s="359" t="s">
        <v>419</v>
      </c>
      <c r="Q15" s="359" t="s">
        <v>420</v>
      </c>
      <c r="R15" s="359" t="s">
        <v>421</v>
      </c>
      <c r="S15" s="359" t="s">
        <v>422</v>
      </c>
      <c r="T15" s="359" t="s">
        <v>423</v>
      </c>
      <c r="U15" s="359" t="s">
        <v>424</v>
      </c>
      <c r="V15" s="359" t="s">
        <v>425</v>
      </c>
      <c r="W15" s="359" t="s">
        <v>426</v>
      </c>
      <c r="X15" s="359" t="s">
        <v>427</v>
      </c>
      <c r="Y15" s="359" t="s">
        <v>428</v>
      </c>
      <c r="Z15" s="359" t="s">
        <v>429</v>
      </c>
      <c r="AA15" s="359" t="s">
        <v>430</v>
      </c>
      <c r="AB15" s="359" t="s">
        <v>431</v>
      </c>
      <c r="AC15" s="359" t="s">
        <v>432</v>
      </c>
      <c r="AD15" s="359" t="s">
        <v>433</v>
      </c>
      <c r="AE15" s="359" t="s">
        <v>434</v>
      </c>
      <c r="AF15" s="359" t="s">
        <v>435</v>
      </c>
      <c r="AG15" s="359" t="s">
        <v>436</v>
      </c>
      <c r="AH15" s="359" t="s">
        <v>437</v>
      </c>
      <c r="AI15" s="359" t="s">
        <v>438</v>
      </c>
      <c r="AJ15" s="359" t="s">
        <v>439</v>
      </c>
      <c r="AK15" s="359" t="s">
        <v>440</v>
      </c>
      <c r="AL15" s="359" t="s">
        <v>188</v>
      </c>
      <c r="AM15" s="359" t="s">
        <v>189</v>
      </c>
      <c r="AN15" s="359" t="s">
        <v>190</v>
      </c>
      <c r="AO15" s="359" t="s">
        <v>191</v>
      </c>
    </row>
    <row r="16" spans="1:50" ht="21">
      <c r="A16" s="416" t="s">
        <v>1121</v>
      </c>
      <c r="B16" s="343"/>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7">
        <v>2</v>
      </c>
      <c r="AA16" s="347">
        <v>0.8</v>
      </c>
      <c r="AB16" s="347">
        <v>0.5</v>
      </c>
      <c r="AC16" s="347">
        <v>2.9</v>
      </c>
      <c r="AD16" s="347">
        <v>1.9</v>
      </c>
      <c r="AE16" s="347">
        <v>1</v>
      </c>
      <c r="AF16" s="347">
        <v>0.6</v>
      </c>
      <c r="AG16" s="347">
        <v>1.6</v>
      </c>
      <c r="AH16" s="405">
        <v>2.1494500125542935</v>
      </c>
      <c r="AI16" s="405">
        <v>0.90613596185564971</v>
      </c>
      <c r="AJ16" s="405">
        <v>0.58702950908000107</v>
      </c>
      <c r="AK16" s="405">
        <v>1.8761451450780164</v>
      </c>
      <c r="AL16" s="405">
        <v>1.9257556419899988</v>
      </c>
      <c r="AM16" s="405">
        <v>0.76361940519900107</v>
      </c>
      <c r="AN16" s="405">
        <v>0.4</v>
      </c>
      <c r="AO16" s="405">
        <v>1</v>
      </c>
    </row>
    <row r="17" spans="1:41" ht="21">
      <c r="A17" s="416" t="s">
        <v>1122</v>
      </c>
      <c r="B17" s="343"/>
      <c r="C17" s="343"/>
      <c r="D17" s="343"/>
      <c r="E17" s="343"/>
      <c r="F17" s="343"/>
      <c r="G17" s="343"/>
      <c r="H17" s="343"/>
      <c r="I17" s="343"/>
      <c r="J17" s="343"/>
      <c r="K17" s="343"/>
      <c r="L17" s="343"/>
      <c r="M17" s="343"/>
      <c r="N17" s="343"/>
      <c r="O17" s="343"/>
      <c r="P17" s="343"/>
      <c r="Q17" s="343"/>
      <c r="R17" s="343"/>
      <c r="S17" s="343"/>
      <c r="T17" s="343"/>
      <c r="U17" s="343"/>
      <c r="V17" s="343"/>
      <c r="W17" s="343"/>
      <c r="X17" s="343"/>
      <c r="Y17" s="343"/>
      <c r="Z17" s="347">
        <v>1.2</v>
      </c>
      <c r="AA17" s="347">
        <v>0.5</v>
      </c>
      <c r="AB17" s="347">
        <v>0.2</v>
      </c>
      <c r="AC17" s="347">
        <v>0.9</v>
      </c>
      <c r="AD17" s="347">
        <v>1.1000000000000001</v>
      </c>
      <c r="AE17" s="347">
        <v>1.9</v>
      </c>
      <c r="AF17" s="347">
        <v>1.6</v>
      </c>
      <c r="AG17" s="347">
        <v>2.5</v>
      </c>
      <c r="AH17" s="405">
        <v>1.2639584723043757</v>
      </c>
      <c r="AI17" s="405">
        <v>0.50572449655314133</v>
      </c>
      <c r="AJ17" s="405">
        <v>0.20482950277777801</v>
      </c>
      <c r="AK17" s="405">
        <v>0.32372367255555456</v>
      </c>
      <c r="AL17" s="405">
        <v>0.51269832811111093</v>
      </c>
      <c r="AM17" s="405">
        <v>0.17831972088888903</v>
      </c>
      <c r="AN17" s="405">
        <v>0.1</v>
      </c>
      <c r="AO17" s="405">
        <v>0.4</v>
      </c>
    </row>
    <row r="18" spans="1:41" ht="21" customHeight="1">
      <c r="A18" s="6" t="s">
        <v>1123</v>
      </c>
      <c r="B18" s="347">
        <v>3.8</v>
      </c>
      <c r="C18" s="347">
        <v>2</v>
      </c>
      <c r="D18" s="347">
        <v>1.5</v>
      </c>
      <c r="E18" s="347">
        <v>3.1</v>
      </c>
      <c r="F18" s="351">
        <v>3</v>
      </c>
      <c r="G18" s="351">
        <v>1.7</v>
      </c>
      <c r="H18" s="351">
        <v>1.2</v>
      </c>
      <c r="I18" s="351">
        <v>2.2000000000000002</v>
      </c>
      <c r="J18" s="351">
        <v>2.2999999999999998</v>
      </c>
      <c r="K18" s="351">
        <v>1.2</v>
      </c>
      <c r="L18" s="351">
        <v>0.8</v>
      </c>
      <c r="M18" s="351">
        <v>2</v>
      </c>
      <c r="N18" s="351">
        <v>2.6</v>
      </c>
      <c r="O18" s="351">
        <v>1.1000000000000001</v>
      </c>
      <c r="P18" s="351">
        <v>0.9</v>
      </c>
      <c r="Q18" s="351">
        <v>2.5</v>
      </c>
      <c r="R18" s="351">
        <v>2.8</v>
      </c>
      <c r="S18" s="351">
        <v>1.4</v>
      </c>
      <c r="T18" s="351">
        <v>1.3</v>
      </c>
      <c r="U18" s="351">
        <v>3</v>
      </c>
      <c r="V18" s="351">
        <v>3.7</v>
      </c>
      <c r="W18" s="351">
        <v>1.7</v>
      </c>
      <c r="X18" s="351">
        <v>0.9</v>
      </c>
      <c r="Y18" s="351">
        <v>3.1</v>
      </c>
      <c r="Z18" s="395"/>
      <c r="AA18" s="395"/>
      <c r="AB18" s="395"/>
      <c r="AC18" s="395"/>
      <c r="AD18" s="395"/>
      <c r="AE18" s="395"/>
      <c r="AF18" s="395"/>
      <c r="AG18" s="395"/>
      <c r="AH18" s="395"/>
      <c r="AI18" s="395"/>
      <c r="AJ18" s="395"/>
      <c r="AK18" s="395"/>
      <c r="AL18" s="395"/>
      <c r="AM18" s="395"/>
      <c r="AN18" s="395"/>
      <c r="AO18" s="395"/>
    </row>
    <row r="19" spans="1:41">
      <c r="A19" s="9" t="s">
        <v>221</v>
      </c>
      <c r="B19" s="386">
        <v>9.6</v>
      </c>
      <c r="C19" s="386">
        <v>4.0999999999999996</v>
      </c>
      <c r="D19" s="386">
        <v>2.5</v>
      </c>
      <c r="E19" s="386">
        <v>8</v>
      </c>
      <c r="F19" s="501">
        <v>9.9</v>
      </c>
      <c r="G19" s="501">
        <v>4.5</v>
      </c>
      <c r="H19" s="501">
        <v>2.8</v>
      </c>
      <c r="I19" s="501">
        <v>9.1999999999999993</v>
      </c>
      <c r="J19" s="501">
        <v>9.5</v>
      </c>
      <c r="K19" s="501">
        <v>4.4000000000000004</v>
      </c>
      <c r="L19" s="501">
        <v>2.9</v>
      </c>
      <c r="M19" s="501">
        <v>9</v>
      </c>
      <c r="N19" s="501">
        <v>8.8000000000000007</v>
      </c>
      <c r="O19" s="501">
        <v>2.4</v>
      </c>
      <c r="P19" s="501">
        <v>1.5</v>
      </c>
      <c r="Q19" s="501">
        <v>8</v>
      </c>
      <c r="R19" s="501">
        <v>8.1999999999999993</v>
      </c>
      <c r="S19" s="501">
        <v>3.1</v>
      </c>
      <c r="T19" s="501">
        <v>1.7</v>
      </c>
      <c r="U19" s="501">
        <v>7.1</v>
      </c>
      <c r="V19" s="501">
        <v>8.8000000000000007</v>
      </c>
      <c r="W19" s="501">
        <v>3.7</v>
      </c>
      <c r="X19" s="501">
        <v>1.5</v>
      </c>
      <c r="Y19" s="501">
        <v>6.4</v>
      </c>
      <c r="Z19" s="501">
        <v>6.9</v>
      </c>
      <c r="AA19" s="501">
        <v>2.7</v>
      </c>
      <c r="AB19" s="501">
        <v>1.7</v>
      </c>
      <c r="AC19" s="501">
        <v>6</v>
      </c>
      <c r="AD19" s="501">
        <v>6.2</v>
      </c>
      <c r="AE19" s="501">
        <v>2.7</v>
      </c>
      <c r="AF19" s="501">
        <v>1.8</v>
      </c>
      <c r="AG19" s="501">
        <v>6.7</v>
      </c>
      <c r="AH19" s="503"/>
      <c r="AI19" s="503"/>
      <c r="AJ19" s="503"/>
      <c r="AK19" s="503"/>
      <c r="AL19" s="503"/>
      <c r="AM19" s="503"/>
      <c r="AN19" s="503"/>
      <c r="AO19" s="503"/>
    </row>
    <row r="20" spans="1:41" ht="21">
      <c r="A20" s="5" t="s">
        <v>1124</v>
      </c>
      <c r="B20" s="347"/>
      <c r="C20" s="347"/>
      <c r="D20" s="347"/>
      <c r="E20" s="347"/>
      <c r="F20" s="351"/>
      <c r="G20" s="351"/>
      <c r="H20" s="351"/>
      <c r="I20" s="351"/>
      <c r="J20" s="351"/>
      <c r="K20" s="351"/>
      <c r="L20" s="351"/>
      <c r="M20" s="351"/>
      <c r="N20" s="351"/>
      <c r="O20" s="351"/>
      <c r="P20" s="351"/>
      <c r="Q20" s="351"/>
      <c r="R20" s="351"/>
      <c r="S20" s="351"/>
      <c r="T20" s="351"/>
      <c r="U20" s="351"/>
      <c r="V20" s="351"/>
      <c r="W20" s="351"/>
      <c r="X20" s="351"/>
      <c r="Y20" s="351"/>
      <c r="Z20" s="351"/>
      <c r="AA20" s="351"/>
      <c r="AB20" s="351"/>
      <c r="AC20" s="351"/>
      <c r="AD20" s="351"/>
      <c r="AE20" s="351"/>
      <c r="AF20" s="351"/>
      <c r="AG20" s="351"/>
      <c r="AH20" s="475">
        <v>3.4</v>
      </c>
      <c r="AI20" s="475">
        <v>1.4</v>
      </c>
      <c r="AJ20" s="475">
        <v>0.8</v>
      </c>
      <c r="AK20" s="475">
        <v>2.2000000000000002</v>
      </c>
      <c r="AL20" s="475">
        <v>2.4</v>
      </c>
      <c r="AM20" s="475">
        <v>0.9</v>
      </c>
      <c r="AN20" s="475">
        <v>0.5</v>
      </c>
      <c r="AO20" s="475">
        <v>1.3999999999999995</v>
      </c>
    </row>
    <row r="21" spans="1:41" ht="21">
      <c r="A21" s="6" t="s">
        <v>1125</v>
      </c>
      <c r="B21" s="347"/>
      <c r="C21" s="347"/>
      <c r="D21" s="347"/>
      <c r="E21" s="347"/>
      <c r="F21" s="351"/>
      <c r="G21" s="351"/>
      <c r="H21" s="351"/>
      <c r="I21" s="351"/>
      <c r="J21" s="351"/>
      <c r="K21" s="351"/>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475">
        <v>7.5408745561530006</v>
      </c>
      <c r="AI21" s="475">
        <v>2.3932593056589999</v>
      </c>
      <c r="AJ21" s="475">
        <v>1.6929756109999996</v>
      </c>
      <c r="AK21" s="475">
        <v>5.4598646766809988</v>
      </c>
      <c r="AL21" s="475">
        <v>6.2042236348450093</v>
      </c>
      <c r="AM21" s="475">
        <v>2.1067244910000014</v>
      </c>
      <c r="AN21" s="475">
        <v>1.5</v>
      </c>
      <c r="AO21" s="475">
        <v>5.9</v>
      </c>
    </row>
    <row r="22" spans="1:41" s="62" customFormat="1" ht="21" thickBot="1">
      <c r="A22" s="32" t="s">
        <v>337</v>
      </c>
      <c r="B22" s="350">
        <f>SUM(B18:B19)</f>
        <v>13.399999999999999</v>
      </c>
      <c r="C22" s="350">
        <f>SUM(C18:C19)</f>
        <v>6.1</v>
      </c>
      <c r="D22" s="350">
        <f>SUM(D18:D19)</f>
        <v>4</v>
      </c>
      <c r="E22" s="350">
        <f>SUM(E18:E19)</f>
        <v>11.1</v>
      </c>
      <c r="F22" s="342">
        <v>12.9</v>
      </c>
      <c r="G22" s="342">
        <v>6.3</v>
      </c>
      <c r="H22" s="342">
        <v>4</v>
      </c>
      <c r="I22" s="342">
        <v>11.4</v>
      </c>
      <c r="J22" s="342">
        <v>11.9</v>
      </c>
      <c r="K22" s="342">
        <v>5.6</v>
      </c>
      <c r="L22" s="342">
        <v>3.7</v>
      </c>
      <c r="M22" s="342">
        <v>11</v>
      </c>
      <c r="N22" s="342">
        <v>11.4</v>
      </c>
      <c r="O22" s="342">
        <v>3.5</v>
      </c>
      <c r="P22" s="342">
        <v>2.4</v>
      </c>
      <c r="Q22" s="342">
        <v>10.5</v>
      </c>
      <c r="R22" s="342">
        <v>11</v>
      </c>
      <c r="S22" s="342">
        <v>4.5999999999999996</v>
      </c>
      <c r="T22" s="342">
        <v>3</v>
      </c>
      <c r="U22" s="342">
        <v>10.1</v>
      </c>
      <c r="V22" s="342">
        <v>12.4</v>
      </c>
      <c r="W22" s="342">
        <v>5.3</v>
      </c>
      <c r="X22" s="342">
        <v>2.4</v>
      </c>
      <c r="Y22" s="342">
        <v>9.6</v>
      </c>
      <c r="Z22" s="342">
        <v>10.199999999999999</v>
      </c>
      <c r="AA22" s="342">
        <v>4</v>
      </c>
      <c r="AB22" s="342">
        <v>2.4</v>
      </c>
      <c r="AC22" s="342">
        <v>9.8000000000000007</v>
      </c>
      <c r="AD22" s="342">
        <v>9.1999999999999993</v>
      </c>
      <c r="AE22" s="342">
        <v>5.6</v>
      </c>
      <c r="AF22" s="342">
        <v>4</v>
      </c>
      <c r="AG22" s="342">
        <v>10.8</v>
      </c>
      <c r="AH22" s="474">
        <v>10.954283041011701</v>
      </c>
      <c r="AI22" s="474">
        <v>3.8051197640677987</v>
      </c>
      <c r="AJ22" s="474">
        <v>2.4848346228577007</v>
      </c>
      <c r="AK22" s="474">
        <v>7.6597334943145974</v>
      </c>
      <c r="AL22" s="474">
        <v>8.6426776049461207</v>
      </c>
      <c r="AM22" s="474">
        <v>3.0486636170878789</v>
      </c>
      <c r="AN22" s="474">
        <v>1.9</v>
      </c>
      <c r="AO22" s="474">
        <v>7.3</v>
      </c>
    </row>
    <row r="23" spans="1:41" s="62" customFormat="1" ht="21" thickTop="1">
      <c r="A23" s="40" t="s">
        <v>1126</v>
      </c>
      <c r="B23" s="347"/>
      <c r="C23" s="347"/>
      <c r="D23" s="347"/>
      <c r="E23" s="347"/>
      <c r="F23" s="351"/>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c r="AK23" s="351"/>
      <c r="AL23" s="351"/>
      <c r="AM23" s="351"/>
      <c r="AN23" s="351"/>
      <c r="AO23" s="351"/>
    </row>
    <row r="24" spans="1:41" s="62" customFormat="1" ht="20.25">
      <c r="A24" s="40" t="s">
        <v>1127</v>
      </c>
      <c r="B24" s="347"/>
      <c r="C24" s="347"/>
      <c r="D24" s="347"/>
      <c r="E24" s="347"/>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row>
    <row r="25" spans="1:41" ht="39" customHeight="1">
      <c r="A25" s="1" t="s">
        <v>339</v>
      </c>
    </row>
    <row r="26" spans="1:41" ht="53.25" customHeight="1" thickBot="1">
      <c r="A26" s="3" t="s">
        <v>340</v>
      </c>
      <c r="B26" s="15" t="s">
        <v>487</v>
      </c>
      <c r="C26" s="15" t="s">
        <v>488</v>
      </c>
      <c r="D26" s="15" t="s">
        <v>489</v>
      </c>
      <c r="E26" s="15" t="s">
        <v>571</v>
      </c>
      <c r="F26" s="358" t="s">
        <v>491</v>
      </c>
      <c r="G26" s="358" t="s">
        <v>492</v>
      </c>
      <c r="H26" s="358" t="s">
        <v>493</v>
      </c>
      <c r="I26" s="358" t="s">
        <v>494</v>
      </c>
      <c r="J26" s="358" t="s">
        <v>495</v>
      </c>
      <c r="K26" s="358" t="s">
        <v>496</v>
      </c>
      <c r="L26" s="358" t="s">
        <v>497</v>
      </c>
      <c r="M26" s="358" t="s">
        <v>498</v>
      </c>
      <c r="N26" s="358" t="s">
        <v>499</v>
      </c>
      <c r="O26" s="358" t="s">
        <v>500</v>
      </c>
      <c r="P26" s="358" t="s">
        <v>501</v>
      </c>
      <c r="Q26" s="358" t="s">
        <v>502</v>
      </c>
      <c r="R26" s="358" t="s">
        <v>503</v>
      </c>
      <c r="S26" s="358" t="s">
        <v>504</v>
      </c>
      <c r="T26" s="358" t="s">
        <v>505</v>
      </c>
      <c r="U26" s="358" t="s">
        <v>506</v>
      </c>
      <c r="V26" s="358" t="s">
        <v>507</v>
      </c>
      <c r="W26" s="358" t="s">
        <v>508</v>
      </c>
      <c r="X26" s="358" t="s">
        <v>509</v>
      </c>
      <c r="Y26" s="358" t="s">
        <v>510</v>
      </c>
      <c r="Z26" s="358" t="s">
        <v>511</v>
      </c>
      <c r="AA26" s="358" t="s">
        <v>1128</v>
      </c>
      <c r="AB26" s="358" t="s">
        <v>1129</v>
      </c>
      <c r="AC26" s="358" t="s">
        <v>863</v>
      </c>
      <c r="AD26" s="358" t="s">
        <v>1130</v>
      </c>
      <c r="AE26" s="358" t="s">
        <v>1131</v>
      </c>
      <c r="AF26" s="358" t="s">
        <v>1132</v>
      </c>
      <c r="AG26" s="358" t="s">
        <v>867</v>
      </c>
      <c r="AH26" s="358" t="s">
        <v>519</v>
      </c>
      <c r="AI26" s="358" t="s">
        <v>520</v>
      </c>
      <c r="AJ26" s="358" t="s">
        <v>521</v>
      </c>
      <c r="AK26" s="358" t="s">
        <v>522</v>
      </c>
      <c r="AL26" s="358" t="s">
        <v>79</v>
      </c>
      <c r="AM26" s="358" t="s">
        <v>80</v>
      </c>
      <c r="AN26" s="358" t="s">
        <v>81</v>
      </c>
      <c r="AO26" s="358" t="s">
        <v>82</v>
      </c>
    </row>
    <row r="27" spans="1:41" ht="19.5" customHeight="1">
      <c r="A27" s="6" t="s">
        <v>0</v>
      </c>
      <c r="B27" s="323">
        <v>9666</v>
      </c>
      <c r="C27" s="323">
        <v>9696</v>
      </c>
      <c r="D27" s="323">
        <v>9725</v>
      </c>
      <c r="E27" s="323">
        <v>9475</v>
      </c>
      <c r="F27" s="323">
        <v>9176</v>
      </c>
      <c r="G27" s="323">
        <v>9176</v>
      </c>
      <c r="H27" s="323">
        <v>9177</v>
      </c>
      <c r="I27" s="323">
        <v>9063</v>
      </c>
      <c r="J27" s="323">
        <v>9068</v>
      </c>
      <c r="K27" s="323">
        <v>9068</v>
      </c>
      <c r="L27" s="323">
        <v>8796</v>
      </c>
      <c r="M27" s="323">
        <v>8046</v>
      </c>
      <c r="N27" s="323">
        <v>8016</v>
      </c>
      <c r="O27" s="323">
        <v>8016</v>
      </c>
      <c r="P27" s="323">
        <v>8016</v>
      </c>
      <c r="Q27" s="323">
        <v>8039</v>
      </c>
      <c r="R27" s="323">
        <v>8038</v>
      </c>
      <c r="S27" s="323">
        <v>7842</v>
      </c>
      <c r="T27" s="323">
        <v>7847</v>
      </c>
      <c r="U27" s="323">
        <v>7862</v>
      </c>
      <c r="V27" s="323">
        <v>7969</v>
      </c>
      <c r="W27" s="323">
        <v>7969</v>
      </c>
      <c r="X27" s="323">
        <v>7968</v>
      </c>
      <c r="Y27" s="323">
        <v>8024</v>
      </c>
      <c r="Z27" s="323">
        <v>8218</v>
      </c>
      <c r="AA27" s="323">
        <v>8218</v>
      </c>
      <c r="AB27" s="323">
        <v>8218</v>
      </c>
      <c r="AC27" s="323">
        <v>8220</v>
      </c>
      <c r="AD27" s="323">
        <v>8258</v>
      </c>
      <c r="AE27" s="323">
        <v>8101</v>
      </c>
      <c r="AF27" s="323">
        <v>8101</v>
      </c>
      <c r="AG27" s="323">
        <v>8163</v>
      </c>
      <c r="AH27" s="272">
        <v>8038.9</v>
      </c>
      <c r="AI27" s="272">
        <v>8038.9</v>
      </c>
      <c r="AJ27" s="272">
        <v>8039.9</v>
      </c>
      <c r="AK27" s="272">
        <v>8040.9</v>
      </c>
      <c r="AL27" s="272">
        <v>8041</v>
      </c>
      <c r="AM27" s="272">
        <v>8041</v>
      </c>
      <c r="AN27" s="272">
        <v>8041</v>
      </c>
      <c r="AO27" s="272">
        <v>8041</v>
      </c>
    </row>
    <row r="28" spans="1:41">
      <c r="A28" s="6" t="s">
        <v>221</v>
      </c>
      <c r="B28" s="323">
        <v>3404</v>
      </c>
      <c r="C28" s="323">
        <v>3825</v>
      </c>
      <c r="D28" s="323">
        <v>3825</v>
      </c>
      <c r="E28" s="323">
        <v>4250</v>
      </c>
      <c r="F28" s="323">
        <v>4292</v>
      </c>
      <c r="G28" s="323">
        <v>4292</v>
      </c>
      <c r="H28" s="323">
        <v>4292</v>
      </c>
      <c r="I28" s="323">
        <v>4758</v>
      </c>
      <c r="J28" s="323">
        <v>4663</v>
      </c>
      <c r="K28" s="323">
        <v>4663</v>
      </c>
      <c r="L28" s="323">
        <v>4667</v>
      </c>
      <c r="M28" s="323">
        <v>4903</v>
      </c>
      <c r="N28" s="323">
        <v>4483</v>
      </c>
      <c r="O28" s="323">
        <v>4440</v>
      </c>
      <c r="P28" s="323">
        <v>4440</v>
      </c>
      <c r="Q28" s="323">
        <v>4482</v>
      </c>
      <c r="R28" s="323">
        <v>4482</v>
      </c>
      <c r="S28" s="323">
        <v>4512</v>
      </c>
      <c r="T28" s="323">
        <v>4512</v>
      </c>
      <c r="U28" s="323">
        <v>4794</v>
      </c>
      <c r="V28" s="323">
        <v>4816</v>
      </c>
      <c r="W28" s="323">
        <v>4913</v>
      </c>
      <c r="X28" s="323">
        <v>4913</v>
      </c>
      <c r="Y28" s="323">
        <v>4912</v>
      </c>
      <c r="Z28" s="323">
        <v>4913</v>
      </c>
      <c r="AA28" s="323">
        <v>4928</v>
      </c>
      <c r="AB28" s="323">
        <v>4928</v>
      </c>
      <c r="AC28" s="323">
        <v>4928</v>
      </c>
      <c r="AD28" s="323">
        <v>4928</v>
      </c>
      <c r="AE28" s="323">
        <v>4928</v>
      </c>
      <c r="AF28" s="323">
        <v>4928</v>
      </c>
      <c r="AG28" s="323">
        <v>4928</v>
      </c>
      <c r="AH28" s="272"/>
      <c r="AI28" s="272"/>
      <c r="AJ28" s="272"/>
      <c r="AK28" s="272"/>
      <c r="AL28" s="272"/>
      <c r="AM28" s="272"/>
      <c r="AN28" s="272"/>
      <c r="AO28" s="272"/>
    </row>
    <row r="29" spans="1:41">
      <c r="A29" s="40" t="s">
        <v>845</v>
      </c>
      <c r="B29" s="323">
        <v>957</v>
      </c>
      <c r="C29" s="323">
        <v>897</v>
      </c>
      <c r="D29" s="323">
        <v>919</v>
      </c>
      <c r="E29" s="323">
        <v>793</v>
      </c>
      <c r="F29" s="323">
        <v>793</v>
      </c>
      <c r="G29" s="323">
        <v>793</v>
      </c>
      <c r="H29" s="323">
        <v>793</v>
      </c>
      <c r="I29" s="323">
        <v>803</v>
      </c>
      <c r="J29" s="323">
        <v>749</v>
      </c>
      <c r="K29" s="323">
        <v>749</v>
      </c>
      <c r="L29" s="323">
        <v>749</v>
      </c>
      <c r="M29" s="323">
        <v>743</v>
      </c>
      <c r="N29" s="323">
        <v>717</v>
      </c>
      <c r="O29" s="323">
        <v>717</v>
      </c>
      <c r="P29" s="323">
        <v>760</v>
      </c>
      <c r="Q29" s="323">
        <v>760</v>
      </c>
      <c r="R29" s="323">
        <v>760</v>
      </c>
      <c r="S29" s="323">
        <v>756</v>
      </c>
      <c r="T29" s="323">
        <v>775</v>
      </c>
      <c r="U29" s="323">
        <v>775</v>
      </c>
      <c r="V29" s="323">
        <v>953</v>
      </c>
      <c r="W29" s="323">
        <v>967</v>
      </c>
      <c r="X29" s="323">
        <v>778</v>
      </c>
      <c r="Y29" s="323">
        <v>788</v>
      </c>
      <c r="Z29" s="323">
        <v>766</v>
      </c>
      <c r="AA29" s="323">
        <v>812</v>
      </c>
      <c r="AB29" s="323">
        <v>1062</v>
      </c>
      <c r="AC29" s="323">
        <v>1082</v>
      </c>
      <c r="AD29" s="323">
        <v>1006</v>
      </c>
      <c r="AE29" s="323">
        <v>1005</v>
      </c>
      <c r="AF29" s="323">
        <v>983</v>
      </c>
      <c r="AG29" s="323">
        <v>988</v>
      </c>
      <c r="AH29" s="272">
        <v>1050.0999999999999</v>
      </c>
      <c r="AI29" s="272">
        <v>1150.0999999999999</v>
      </c>
      <c r="AJ29" s="272">
        <v>1058.9000000000001</v>
      </c>
      <c r="AK29" s="272">
        <v>558.9</v>
      </c>
      <c r="AL29" s="272">
        <v>559</v>
      </c>
      <c r="AM29" s="272">
        <v>535</v>
      </c>
      <c r="AN29" s="272">
        <v>535</v>
      </c>
      <c r="AO29" s="272">
        <v>535</v>
      </c>
    </row>
    <row r="30" spans="1:41">
      <c r="A30" s="40" t="s">
        <v>222</v>
      </c>
      <c r="B30" s="323"/>
      <c r="C30" s="323"/>
      <c r="D30" s="323"/>
      <c r="E30" s="323"/>
      <c r="F30" s="323"/>
      <c r="G30" s="323"/>
      <c r="H30" s="323"/>
      <c r="I30" s="323"/>
      <c r="J30" s="323"/>
      <c r="K30" s="323"/>
      <c r="L30" s="323"/>
      <c r="M30" s="323"/>
      <c r="N30" s="323"/>
      <c r="O30" s="323"/>
      <c r="P30" s="323"/>
      <c r="Q30" s="323"/>
      <c r="R30" s="323"/>
      <c r="S30" s="323"/>
      <c r="T30" s="323"/>
      <c r="U30" s="323"/>
      <c r="V30" s="323"/>
      <c r="W30" s="323"/>
      <c r="X30" s="323"/>
      <c r="Y30" s="323"/>
      <c r="Z30" s="323"/>
      <c r="AA30" s="323"/>
      <c r="AB30" s="323"/>
      <c r="AC30" s="323"/>
      <c r="AD30" s="323">
        <v>35124</v>
      </c>
      <c r="AE30" s="323">
        <v>36214</v>
      </c>
      <c r="AF30" s="323">
        <v>36486</v>
      </c>
      <c r="AG30" s="323">
        <v>36218</v>
      </c>
      <c r="AH30" s="272"/>
      <c r="AI30" s="272"/>
      <c r="AJ30" s="272"/>
      <c r="AK30" s="272"/>
      <c r="AL30" s="272"/>
      <c r="AM30" s="272"/>
      <c r="AN30" s="272"/>
      <c r="AO30" s="272"/>
    </row>
    <row r="31" spans="1:41">
      <c r="A31" s="9" t="s">
        <v>77</v>
      </c>
      <c r="B31" s="236"/>
      <c r="C31" s="236"/>
      <c r="D31" s="236"/>
      <c r="E31" s="236"/>
      <c r="F31" s="236"/>
      <c r="G31" s="236"/>
      <c r="H31" s="236"/>
      <c r="I31" s="236"/>
      <c r="J31" s="236"/>
      <c r="K31" s="236"/>
      <c r="L31" s="236"/>
      <c r="M31" s="236"/>
      <c r="N31" s="236">
        <v>45</v>
      </c>
      <c r="O31" s="236">
        <v>45</v>
      </c>
      <c r="P31" s="236">
        <v>45</v>
      </c>
      <c r="Q31" s="236">
        <v>53</v>
      </c>
      <c r="R31" s="236">
        <v>155</v>
      </c>
      <c r="S31" s="236">
        <v>155</v>
      </c>
      <c r="T31" s="236">
        <v>155</v>
      </c>
      <c r="U31" s="236">
        <v>292</v>
      </c>
      <c r="V31" s="236">
        <v>0</v>
      </c>
      <c r="W31" s="236">
        <v>0</v>
      </c>
      <c r="X31" s="236">
        <v>0</v>
      </c>
      <c r="Y31" s="236">
        <v>0</v>
      </c>
      <c r="Z31" s="236">
        <v>0</v>
      </c>
      <c r="AA31" s="236">
        <v>0</v>
      </c>
      <c r="AB31" s="236">
        <v>0</v>
      </c>
      <c r="AC31" s="236">
        <v>0</v>
      </c>
      <c r="AD31" s="236">
        <v>0</v>
      </c>
      <c r="AE31" s="236">
        <v>0</v>
      </c>
      <c r="AF31" s="236">
        <v>0</v>
      </c>
      <c r="AG31" s="236">
        <v>0</v>
      </c>
      <c r="AH31" s="504">
        <v>0</v>
      </c>
      <c r="AI31" s="504">
        <v>0</v>
      </c>
      <c r="AJ31" s="504">
        <v>0</v>
      </c>
      <c r="AK31" s="504">
        <v>0</v>
      </c>
      <c r="AL31" s="504">
        <v>0</v>
      </c>
      <c r="AM31" s="504">
        <v>0</v>
      </c>
      <c r="AN31" s="504">
        <v>0</v>
      </c>
      <c r="AO31" s="504">
        <v>0</v>
      </c>
    </row>
    <row r="32" spans="1:41" ht="21">
      <c r="A32" s="5" t="s">
        <v>1133</v>
      </c>
      <c r="B32" s="323"/>
      <c r="C32" s="323"/>
      <c r="D32" s="323"/>
      <c r="E32" s="323"/>
      <c r="F32" s="323"/>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23"/>
      <c r="AE32" s="323"/>
      <c r="AF32" s="323"/>
      <c r="AG32" s="323"/>
      <c r="AH32" s="272">
        <v>9089</v>
      </c>
      <c r="AI32" s="272">
        <v>9189</v>
      </c>
      <c r="AJ32" s="272">
        <v>9099</v>
      </c>
      <c r="AK32" s="272">
        <v>8600</v>
      </c>
      <c r="AL32" s="272">
        <v>8600</v>
      </c>
      <c r="AM32" s="272">
        <v>8576</v>
      </c>
      <c r="AN32" s="272">
        <v>8576</v>
      </c>
      <c r="AO32" s="272">
        <v>8576</v>
      </c>
    </row>
    <row r="33" spans="1:41" ht="21">
      <c r="A33" s="6" t="s">
        <v>1134</v>
      </c>
      <c r="B33" s="323"/>
      <c r="C33" s="323"/>
      <c r="D33" s="323"/>
      <c r="E33" s="323"/>
      <c r="F33" s="323"/>
      <c r="G33" s="323"/>
      <c r="H33" s="323"/>
      <c r="I33" s="323"/>
      <c r="J33" s="323"/>
      <c r="K33" s="323"/>
      <c r="L33" s="323"/>
      <c r="M33" s="323"/>
      <c r="N33" s="323"/>
      <c r="O33" s="323"/>
      <c r="P33" s="323"/>
      <c r="Q33" s="323"/>
      <c r="R33" s="323"/>
      <c r="S33" s="323"/>
      <c r="T33" s="323"/>
      <c r="U33" s="323"/>
      <c r="V33" s="323"/>
      <c r="W33" s="323"/>
      <c r="X33" s="323"/>
      <c r="Y33" s="323"/>
      <c r="Z33" s="323"/>
      <c r="AA33" s="323"/>
      <c r="AB33" s="323"/>
      <c r="AC33" s="323"/>
      <c r="AD33" s="323"/>
      <c r="AE33" s="323"/>
      <c r="AF33" s="323"/>
      <c r="AG33" s="323"/>
      <c r="AH33" s="272">
        <v>4928</v>
      </c>
      <c r="AI33" s="272">
        <v>4928</v>
      </c>
      <c r="AJ33" s="272">
        <v>4672</v>
      </c>
      <c r="AK33" s="272">
        <v>4672</v>
      </c>
      <c r="AL33" s="272">
        <v>4672</v>
      </c>
      <c r="AM33" s="272">
        <v>4672</v>
      </c>
      <c r="AN33" s="272">
        <v>4672</v>
      </c>
      <c r="AO33" s="272">
        <v>4672</v>
      </c>
    </row>
    <row r="34" spans="1:41" s="62" customFormat="1" ht="21" thickBot="1">
      <c r="A34" s="32" t="s">
        <v>337</v>
      </c>
      <c r="B34" s="348">
        <f>SUM(B27:B29)</f>
        <v>14027</v>
      </c>
      <c r="C34" s="348">
        <f>SUM(C27:C29)</f>
        <v>14418</v>
      </c>
      <c r="D34" s="348">
        <f>SUM(D27:D29)</f>
        <v>14469</v>
      </c>
      <c r="E34" s="348">
        <f>SUM(E27:E29)</f>
        <v>14518</v>
      </c>
      <c r="F34" s="348">
        <v>14261</v>
      </c>
      <c r="G34" s="348">
        <v>14261</v>
      </c>
      <c r="H34" s="348">
        <v>14262</v>
      </c>
      <c r="I34" s="348">
        <v>14624</v>
      </c>
      <c r="J34" s="348">
        <v>14479</v>
      </c>
      <c r="K34" s="348">
        <v>14479</v>
      </c>
      <c r="L34" s="348">
        <v>14211</v>
      </c>
      <c r="M34" s="348">
        <v>13692</v>
      </c>
      <c r="N34" s="348">
        <v>13261</v>
      </c>
      <c r="O34" s="348">
        <v>13218</v>
      </c>
      <c r="P34" s="348">
        <v>13261</v>
      </c>
      <c r="Q34" s="348">
        <v>13334</v>
      </c>
      <c r="R34" s="348">
        <v>13434</v>
      </c>
      <c r="S34" s="348">
        <v>13265</v>
      </c>
      <c r="T34" s="348">
        <v>13288</v>
      </c>
      <c r="U34" s="348">
        <v>13722</v>
      </c>
      <c r="V34" s="348">
        <v>13738</v>
      </c>
      <c r="W34" s="348">
        <v>13848</v>
      </c>
      <c r="X34" s="348">
        <v>13658</v>
      </c>
      <c r="Y34" s="348">
        <v>13724</v>
      </c>
      <c r="Z34" s="348">
        <v>13896</v>
      </c>
      <c r="AA34" s="348">
        <v>13958</v>
      </c>
      <c r="AB34" s="348">
        <v>14208</v>
      </c>
      <c r="AC34" s="348">
        <v>14230</v>
      </c>
      <c r="AD34" s="348">
        <v>49316</v>
      </c>
      <c r="AE34" s="348">
        <v>50248</v>
      </c>
      <c r="AF34" s="348">
        <v>50498</v>
      </c>
      <c r="AG34" s="348">
        <v>50297</v>
      </c>
      <c r="AH34" s="479">
        <v>14017</v>
      </c>
      <c r="AI34" s="479">
        <v>14117</v>
      </c>
      <c r="AJ34" s="479">
        <v>13770.8</v>
      </c>
      <c r="AK34" s="479">
        <v>13271.8</v>
      </c>
      <c r="AL34" s="479">
        <v>13272</v>
      </c>
      <c r="AM34" s="479">
        <v>13248</v>
      </c>
      <c r="AN34" s="479">
        <v>13248</v>
      </c>
      <c r="AO34" s="479">
        <v>13248</v>
      </c>
    </row>
    <row r="35" spans="1:41" ht="23.25" customHeight="1" thickTop="1">
      <c r="A35" s="40" t="s">
        <v>1135</v>
      </c>
    </row>
    <row r="36" spans="1:41" ht="39" customHeight="1">
      <c r="A36" s="1" t="s">
        <v>345</v>
      </c>
    </row>
    <row r="37" spans="1:41" ht="56.25" customHeight="1" thickBot="1">
      <c r="A37" s="3" t="s">
        <v>340</v>
      </c>
      <c r="B37" s="15" t="s">
        <v>487</v>
      </c>
      <c r="C37" s="15" t="s">
        <v>488</v>
      </c>
      <c r="D37" s="15" t="s">
        <v>489</v>
      </c>
      <c r="E37" s="15" t="s">
        <v>571</v>
      </c>
      <c r="F37" s="358" t="s">
        <v>491</v>
      </c>
      <c r="G37" s="358" t="s">
        <v>492</v>
      </c>
      <c r="H37" s="358" t="s">
        <v>493</v>
      </c>
      <c r="I37" s="358" t="s">
        <v>494</v>
      </c>
      <c r="J37" s="358" t="s">
        <v>495</v>
      </c>
      <c r="K37" s="358" t="s">
        <v>496</v>
      </c>
      <c r="L37" s="358" t="s">
        <v>497</v>
      </c>
      <c r="M37" s="358" t="s">
        <v>498</v>
      </c>
      <c r="N37" s="358" t="s">
        <v>499</v>
      </c>
      <c r="O37" s="358" t="s">
        <v>500</v>
      </c>
      <c r="P37" s="358" t="s">
        <v>501</v>
      </c>
      <c r="Q37" s="358" t="s">
        <v>502</v>
      </c>
      <c r="R37" s="358" t="s">
        <v>503</v>
      </c>
      <c r="S37" s="358" t="s">
        <v>504</v>
      </c>
      <c r="T37" s="358" t="s">
        <v>505</v>
      </c>
      <c r="U37" s="358" t="s">
        <v>506</v>
      </c>
      <c r="V37" s="358" t="s">
        <v>507</v>
      </c>
      <c r="W37" s="358" t="s">
        <v>508</v>
      </c>
      <c r="X37" s="358" t="s">
        <v>509</v>
      </c>
      <c r="Y37" s="358" t="s">
        <v>510</v>
      </c>
      <c r="Z37" s="358" t="s">
        <v>511</v>
      </c>
      <c r="AA37" s="358" t="s">
        <v>1128</v>
      </c>
      <c r="AB37" s="358" t="s">
        <v>1129</v>
      </c>
      <c r="AC37" s="358" t="s">
        <v>863</v>
      </c>
      <c r="AD37" s="358" t="s">
        <v>1130</v>
      </c>
      <c r="AE37" s="358" t="s">
        <v>1131</v>
      </c>
      <c r="AF37" s="358" t="s">
        <v>1132</v>
      </c>
      <c r="AG37" s="358" t="s">
        <v>867</v>
      </c>
      <c r="AH37" s="358" t="s">
        <v>519</v>
      </c>
      <c r="AI37" s="358" t="s">
        <v>520</v>
      </c>
      <c r="AJ37" s="358" t="s">
        <v>521</v>
      </c>
      <c r="AK37" s="358" t="s">
        <v>522</v>
      </c>
      <c r="AL37" s="358" t="s">
        <v>79</v>
      </c>
      <c r="AM37" s="358" t="s">
        <v>80</v>
      </c>
      <c r="AN37" s="358" t="s">
        <v>81</v>
      </c>
      <c r="AO37" s="358" t="s">
        <v>82</v>
      </c>
    </row>
    <row r="38" spans="1:41" ht="20.25" customHeight="1">
      <c r="A38" s="6" t="s">
        <v>0</v>
      </c>
      <c r="B38" s="323">
        <v>250</v>
      </c>
      <c r="C38" s="323">
        <v>250</v>
      </c>
      <c r="D38" s="323">
        <v>250</v>
      </c>
      <c r="E38" s="323">
        <v>250</v>
      </c>
      <c r="F38" s="323">
        <v>250</v>
      </c>
      <c r="G38" s="323">
        <v>250</v>
      </c>
      <c r="H38" s="323">
        <v>250</v>
      </c>
      <c r="I38" s="323">
        <v>0</v>
      </c>
      <c r="J38" s="323">
        <v>0</v>
      </c>
      <c r="K38" s="323">
        <v>0</v>
      </c>
      <c r="L38" s="323">
        <v>0</v>
      </c>
      <c r="M38" s="323">
        <v>0</v>
      </c>
      <c r="N38" s="323">
        <v>0</v>
      </c>
      <c r="O38" s="323">
        <v>0</v>
      </c>
      <c r="P38" s="323">
        <v>0</v>
      </c>
      <c r="Q38" s="323">
        <v>0</v>
      </c>
      <c r="R38" s="323">
        <v>0</v>
      </c>
      <c r="S38" s="323">
        <v>0</v>
      </c>
      <c r="T38" s="323">
        <v>0</v>
      </c>
      <c r="U38" s="323">
        <v>0</v>
      </c>
      <c r="V38" s="323">
        <v>0</v>
      </c>
      <c r="W38" s="323">
        <v>0</v>
      </c>
      <c r="X38" s="323">
        <v>0</v>
      </c>
      <c r="Y38" s="323">
        <v>0</v>
      </c>
      <c r="Z38" s="323">
        <v>0</v>
      </c>
      <c r="AA38" s="323">
        <v>0</v>
      </c>
      <c r="AB38" s="323">
        <v>0</v>
      </c>
      <c r="AC38" s="323">
        <v>0</v>
      </c>
      <c r="AD38" s="323">
        <v>0</v>
      </c>
      <c r="AE38" s="323">
        <v>0</v>
      </c>
      <c r="AF38" s="323">
        <v>0</v>
      </c>
      <c r="AG38" s="323">
        <v>0</v>
      </c>
      <c r="AH38" s="272">
        <v>0</v>
      </c>
      <c r="AI38" s="272">
        <v>0</v>
      </c>
      <c r="AJ38" s="272">
        <v>0</v>
      </c>
      <c r="AK38" s="272">
        <v>0</v>
      </c>
      <c r="AL38" s="272">
        <v>0</v>
      </c>
      <c r="AM38" s="272">
        <v>0</v>
      </c>
      <c r="AN38" s="272">
        <v>0</v>
      </c>
      <c r="AO38" s="272">
        <v>0</v>
      </c>
    </row>
    <row r="39" spans="1:41">
      <c r="A39" s="6" t="s">
        <v>221</v>
      </c>
      <c r="B39" s="323">
        <v>13396</v>
      </c>
      <c r="C39" s="323">
        <v>13466</v>
      </c>
      <c r="D39" s="323">
        <v>13466</v>
      </c>
      <c r="E39" s="323">
        <v>13466</v>
      </c>
      <c r="F39" s="323">
        <v>13466</v>
      </c>
      <c r="G39" s="323">
        <v>13466</v>
      </c>
      <c r="H39" s="323">
        <v>13466</v>
      </c>
      <c r="I39" s="323">
        <v>13466</v>
      </c>
      <c r="J39" s="323">
        <v>12994</v>
      </c>
      <c r="K39" s="323">
        <v>12994</v>
      </c>
      <c r="L39" s="323">
        <v>12994</v>
      </c>
      <c r="M39" s="323">
        <v>12696</v>
      </c>
      <c r="N39" s="323">
        <v>10125</v>
      </c>
      <c r="O39" s="323">
        <v>9920</v>
      </c>
      <c r="P39" s="323">
        <v>9920</v>
      </c>
      <c r="Q39" s="323">
        <v>9920</v>
      </c>
      <c r="R39" s="323">
        <v>9920</v>
      </c>
      <c r="S39" s="323">
        <v>9920</v>
      </c>
      <c r="T39" s="323">
        <v>9920</v>
      </c>
      <c r="U39" s="323">
        <v>10094</v>
      </c>
      <c r="V39" s="323">
        <v>10075</v>
      </c>
      <c r="W39" s="323">
        <v>10229</v>
      </c>
      <c r="X39" s="323">
        <v>10229</v>
      </c>
      <c r="Y39" s="323">
        <v>10229</v>
      </c>
      <c r="Z39" s="323">
        <v>8583</v>
      </c>
      <c r="AA39" s="323">
        <v>8437</v>
      </c>
      <c r="AB39" s="323">
        <v>8437</v>
      </c>
      <c r="AC39" s="323">
        <v>8437</v>
      </c>
      <c r="AD39" s="323">
        <v>8437</v>
      </c>
      <c r="AE39" s="323">
        <v>8437</v>
      </c>
      <c r="AF39" s="323">
        <v>8437</v>
      </c>
      <c r="AG39" s="323">
        <v>8437</v>
      </c>
      <c r="AH39" s="272"/>
      <c r="AI39" s="272"/>
      <c r="AJ39" s="272"/>
      <c r="AK39" s="272"/>
      <c r="AL39" s="272"/>
      <c r="AM39" s="272"/>
      <c r="AN39" s="272"/>
      <c r="AO39" s="272"/>
    </row>
    <row r="40" spans="1:41">
      <c r="A40" s="40" t="s">
        <v>845</v>
      </c>
      <c r="B40" s="323">
        <v>4790</v>
      </c>
      <c r="C40" s="323">
        <v>4620</v>
      </c>
      <c r="D40" s="323">
        <v>4724</v>
      </c>
      <c r="E40" s="323">
        <v>4317</v>
      </c>
      <c r="F40" s="323">
        <v>4230</v>
      </c>
      <c r="G40" s="323">
        <v>3919</v>
      </c>
      <c r="H40" s="323">
        <v>3962</v>
      </c>
      <c r="I40" s="323">
        <v>3936</v>
      </c>
      <c r="J40" s="323">
        <v>3913</v>
      </c>
      <c r="K40" s="323">
        <v>3927</v>
      </c>
      <c r="L40" s="323">
        <v>3927</v>
      </c>
      <c r="M40" s="323">
        <v>3915</v>
      </c>
      <c r="N40" s="323">
        <v>3707</v>
      </c>
      <c r="O40" s="323">
        <v>3705</v>
      </c>
      <c r="P40" s="323">
        <v>3884</v>
      </c>
      <c r="Q40" s="323">
        <v>3818</v>
      </c>
      <c r="R40" s="323">
        <v>3818</v>
      </c>
      <c r="S40" s="323">
        <v>3806</v>
      </c>
      <c r="T40" s="323">
        <v>4860</v>
      </c>
      <c r="U40" s="323">
        <v>4671</v>
      </c>
      <c r="V40" s="323">
        <v>4768</v>
      </c>
      <c r="W40" s="323">
        <v>4771</v>
      </c>
      <c r="X40" s="323">
        <v>4739</v>
      </c>
      <c r="Y40" s="323">
        <v>4780</v>
      </c>
      <c r="Z40" s="323">
        <v>4671</v>
      </c>
      <c r="AA40" s="323">
        <v>4826</v>
      </c>
      <c r="AB40" s="323">
        <v>4784</v>
      </c>
      <c r="AC40" s="323">
        <v>4812</v>
      </c>
      <c r="AD40" s="323">
        <v>4392</v>
      </c>
      <c r="AE40" s="323">
        <v>4446</v>
      </c>
      <c r="AF40" s="323">
        <v>4054</v>
      </c>
      <c r="AG40" s="323">
        <v>4057</v>
      </c>
      <c r="AH40" s="272">
        <v>3792</v>
      </c>
      <c r="AI40" s="272">
        <v>3762</v>
      </c>
      <c r="AJ40" s="272">
        <v>3026</v>
      </c>
      <c r="AK40" s="272">
        <v>3026</v>
      </c>
      <c r="AL40" s="272">
        <v>3026</v>
      </c>
      <c r="AM40" s="272">
        <v>2085</v>
      </c>
      <c r="AN40" s="272">
        <v>2085</v>
      </c>
      <c r="AO40" s="272">
        <v>2135</v>
      </c>
    </row>
    <row r="41" spans="1:41">
      <c r="A41" s="9" t="s">
        <v>222</v>
      </c>
      <c r="B41" s="236"/>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504">
        <v>5929</v>
      </c>
      <c r="AE41" s="236">
        <v>5361</v>
      </c>
      <c r="AF41" s="236">
        <v>6374</v>
      </c>
      <c r="AG41" s="236">
        <v>7017</v>
      </c>
      <c r="AH41" s="506"/>
      <c r="AI41" s="506"/>
      <c r="AJ41" s="506"/>
      <c r="AK41" s="506"/>
      <c r="AL41" s="506"/>
      <c r="AM41" s="506"/>
      <c r="AN41" s="506"/>
      <c r="AO41" s="506"/>
    </row>
    <row r="42" spans="1:41" ht="21">
      <c r="A42" s="5" t="s">
        <v>1133</v>
      </c>
      <c r="B42" s="323"/>
      <c r="C42" s="323"/>
      <c r="D42" s="323"/>
      <c r="E42" s="323"/>
      <c r="F42" s="323"/>
      <c r="G42" s="323"/>
      <c r="H42" s="323"/>
      <c r="I42" s="323"/>
      <c r="J42" s="323"/>
      <c r="K42" s="323"/>
      <c r="L42" s="323"/>
      <c r="M42" s="323"/>
      <c r="N42" s="323"/>
      <c r="O42" s="323"/>
      <c r="P42" s="323"/>
      <c r="Q42" s="323"/>
      <c r="R42" s="323"/>
      <c r="S42" s="323"/>
      <c r="T42" s="323"/>
      <c r="U42" s="323"/>
      <c r="V42" s="323"/>
      <c r="W42" s="323"/>
      <c r="X42" s="323"/>
      <c r="Y42" s="323"/>
      <c r="Z42" s="323"/>
      <c r="AA42" s="323"/>
      <c r="AB42" s="323"/>
      <c r="AC42" s="323"/>
      <c r="AD42" s="272"/>
      <c r="AE42" s="323"/>
      <c r="AF42" s="323"/>
      <c r="AG42" s="323"/>
      <c r="AH42" s="323">
        <v>3792</v>
      </c>
      <c r="AI42" s="323">
        <v>3762</v>
      </c>
      <c r="AJ42" s="323">
        <v>3026</v>
      </c>
      <c r="AK42" s="323">
        <v>3026</v>
      </c>
      <c r="AL42" s="323">
        <v>3026</v>
      </c>
      <c r="AM42" s="323">
        <v>2085</v>
      </c>
      <c r="AN42" s="323">
        <v>2085</v>
      </c>
      <c r="AO42" s="323">
        <v>2135</v>
      </c>
    </row>
    <row r="43" spans="1:41" ht="21">
      <c r="A43" s="6" t="s">
        <v>1134</v>
      </c>
      <c r="B43" s="323"/>
      <c r="C43" s="323"/>
      <c r="D43" s="323"/>
      <c r="E43" s="323"/>
      <c r="F43" s="323"/>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272"/>
      <c r="AE43" s="323"/>
      <c r="AF43" s="323"/>
      <c r="AG43" s="323"/>
      <c r="AH43" s="323">
        <v>8437</v>
      </c>
      <c r="AI43" s="323">
        <v>8437</v>
      </c>
      <c r="AJ43" s="323">
        <v>7613</v>
      </c>
      <c r="AK43" s="323">
        <v>7613</v>
      </c>
      <c r="AL43" s="323">
        <v>7613</v>
      </c>
      <c r="AM43" s="323">
        <v>7613</v>
      </c>
      <c r="AN43" s="323">
        <v>7613</v>
      </c>
      <c r="AO43" s="323">
        <v>7613</v>
      </c>
    </row>
    <row r="44" spans="1:41" s="62" customFormat="1" ht="21" thickBot="1">
      <c r="A44" s="32" t="s">
        <v>337</v>
      </c>
      <c r="B44" s="348">
        <f>SUM(B38:B41)</f>
        <v>18436</v>
      </c>
      <c r="C44" s="348">
        <f>SUM(C38:C41)</f>
        <v>18336</v>
      </c>
      <c r="D44" s="348">
        <f>SUM(D38:D41)</f>
        <v>18440</v>
      </c>
      <c r="E44" s="348">
        <f>SUM(E38:E41)</f>
        <v>18033</v>
      </c>
      <c r="F44" s="348">
        <v>17946</v>
      </c>
      <c r="G44" s="348">
        <v>17635</v>
      </c>
      <c r="H44" s="348">
        <v>17678</v>
      </c>
      <c r="I44" s="348">
        <v>17402</v>
      </c>
      <c r="J44" s="348">
        <v>16906</v>
      </c>
      <c r="K44" s="348">
        <v>16921</v>
      </c>
      <c r="L44" s="348">
        <v>16920</v>
      </c>
      <c r="M44" s="348">
        <v>16611</v>
      </c>
      <c r="N44" s="348">
        <v>13832</v>
      </c>
      <c r="O44" s="348">
        <v>13625</v>
      </c>
      <c r="P44" s="348">
        <v>13804</v>
      </c>
      <c r="Q44" s="348">
        <v>13738</v>
      </c>
      <c r="R44" s="348">
        <v>13738</v>
      </c>
      <c r="S44" s="348">
        <v>13726</v>
      </c>
      <c r="T44" s="348">
        <v>14780</v>
      </c>
      <c r="U44" s="348">
        <v>14765</v>
      </c>
      <c r="V44" s="348">
        <v>14843</v>
      </c>
      <c r="W44" s="348">
        <v>14999</v>
      </c>
      <c r="X44" s="348">
        <v>14968</v>
      </c>
      <c r="Y44" s="348">
        <v>15009</v>
      </c>
      <c r="Z44" s="348">
        <v>13254</v>
      </c>
      <c r="AA44" s="348">
        <v>13263</v>
      </c>
      <c r="AB44" s="348">
        <v>13221</v>
      </c>
      <c r="AC44" s="348">
        <v>13249</v>
      </c>
      <c r="AD44" s="479">
        <v>18758</v>
      </c>
      <c r="AE44" s="348">
        <v>18244</v>
      </c>
      <c r="AF44" s="348">
        <v>18865</v>
      </c>
      <c r="AG44" s="348">
        <v>19511</v>
      </c>
      <c r="AH44" s="479">
        <v>12228.9</v>
      </c>
      <c r="AI44" s="479">
        <v>12199.3</v>
      </c>
      <c r="AJ44" s="479">
        <v>10639.7</v>
      </c>
      <c r="AK44" s="479">
        <v>10638.9</v>
      </c>
      <c r="AL44" s="479">
        <v>10640</v>
      </c>
      <c r="AM44" s="479">
        <v>9698</v>
      </c>
      <c r="AN44" s="479">
        <v>9698</v>
      </c>
      <c r="AO44" s="479">
        <v>9748</v>
      </c>
    </row>
    <row r="45" spans="1:41" s="62" customFormat="1" ht="21" thickTop="1">
      <c r="A45" s="40" t="s">
        <v>1135</v>
      </c>
      <c r="B45" s="323"/>
      <c r="C45" s="323"/>
      <c r="D45" s="323"/>
      <c r="E45" s="323"/>
      <c r="F45" s="323"/>
      <c r="G45" s="323"/>
      <c r="H45" s="323"/>
      <c r="I45" s="323"/>
      <c r="J45" s="323"/>
      <c r="K45" s="323"/>
      <c r="L45" s="323"/>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c r="AM45" s="323"/>
      <c r="AN45" s="323"/>
      <c r="AO45" s="323"/>
    </row>
    <row r="46" spans="1:41" ht="39" customHeight="1">
      <c r="A46" s="1" t="s">
        <v>346</v>
      </c>
    </row>
    <row r="47" spans="1:41" ht="18.75" thickBot="1">
      <c r="A47" s="24" t="s">
        <v>332</v>
      </c>
      <c r="B47" s="359" t="s">
        <v>405</v>
      </c>
      <c r="C47" s="359" t="s">
        <v>406</v>
      </c>
      <c r="D47" s="359" t="s">
        <v>407</v>
      </c>
      <c r="E47" s="359" t="s">
        <v>408</v>
      </c>
      <c r="F47" s="359" t="s">
        <v>409</v>
      </c>
      <c r="G47" s="359" t="s">
        <v>410</v>
      </c>
      <c r="H47" s="359" t="s">
        <v>411</v>
      </c>
      <c r="I47" s="359" t="s">
        <v>412</v>
      </c>
      <c r="J47" s="359" t="s">
        <v>413</v>
      </c>
      <c r="K47" s="359" t="s">
        <v>414</v>
      </c>
      <c r="L47" s="359" t="s">
        <v>415</v>
      </c>
      <c r="M47" s="359" t="s">
        <v>416</v>
      </c>
      <c r="N47" s="359" t="s">
        <v>417</v>
      </c>
      <c r="O47" s="359" t="s">
        <v>418</v>
      </c>
      <c r="P47" s="359" t="s">
        <v>419</v>
      </c>
      <c r="Q47" s="359" t="s">
        <v>420</v>
      </c>
      <c r="R47" s="359" t="s">
        <v>421</v>
      </c>
      <c r="S47" s="359" t="s">
        <v>422</v>
      </c>
      <c r="T47" s="359" t="s">
        <v>423</v>
      </c>
      <c r="U47" s="359" t="s">
        <v>424</v>
      </c>
      <c r="V47" s="359" t="s">
        <v>425</v>
      </c>
      <c r="W47" s="359" t="s">
        <v>426</v>
      </c>
      <c r="X47" s="359" t="s">
        <v>427</v>
      </c>
      <c r="Y47" s="359" t="s">
        <v>428</v>
      </c>
      <c r="Z47" s="359" t="s">
        <v>429</v>
      </c>
      <c r="AA47" s="359" t="s">
        <v>430</v>
      </c>
      <c r="AB47" s="359" t="s">
        <v>431</v>
      </c>
      <c r="AC47" s="359" t="s">
        <v>432</v>
      </c>
      <c r="AD47" s="359" t="s">
        <v>433</v>
      </c>
      <c r="AE47" s="359" t="s">
        <v>434</v>
      </c>
      <c r="AF47" s="359" t="s">
        <v>435</v>
      </c>
      <c r="AG47" s="359" t="s">
        <v>436</v>
      </c>
      <c r="AH47" s="359" t="s">
        <v>437</v>
      </c>
      <c r="AI47" s="359" t="s">
        <v>438</v>
      </c>
      <c r="AJ47" s="359" t="s">
        <v>439</v>
      </c>
      <c r="AK47" s="359" t="s">
        <v>440</v>
      </c>
      <c r="AL47" s="359" t="s">
        <v>188</v>
      </c>
      <c r="AM47" s="359" t="s">
        <v>189</v>
      </c>
      <c r="AN47" s="359" t="s">
        <v>190</v>
      </c>
      <c r="AO47" s="359" t="s">
        <v>191</v>
      </c>
    </row>
    <row r="48" spans="1:41" ht="20.25" customHeight="1">
      <c r="A48" s="6" t="s">
        <v>1136</v>
      </c>
      <c r="B48" s="347">
        <v>5.8</v>
      </c>
      <c r="C48" s="347">
        <v>4.5</v>
      </c>
      <c r="D48" s="347">
        <v>3.9</v>
      </c>
      <c r="E48" s="347">
        <v>3.9</v>
      </c>
      <c r="F48" s="347">
        <v>6.4</v>
      </c>
      <c r="G48" s="347">
        <v>5.8999999999999995</v>
      </c>
      <c r="H48" s="347">
        <v>4.0999999999999996</v>
      </c>
      <c r="I48" s="347">
        <v>6</v>
      </c>
      <c r="J48" s="347">
        <v>6.2</v>
      </c>
      <c r="K48" s="347">
        <v>6.4</v>
      </c>
      <c r="L48" s="347">
        <v>6.6</v>
      </c>
      <c r="M48" s="347">
        <v>5.8</v>
      </c>
      <c r="N48" s="347">
        <v>6.5</v>
      </c>
      <c r="O48" s="347">
        <v>5.7</v>
      </c>
      <c r="P48" s="347">
        <v>4.3</v>
      </c>
      <c r="Q48" s="347">
        <v>4.2</v>
      </c>
      <c r="R48" s="347">
        <v>5.3</v>
      </c>
      <c r="S48" s="347">
        <v>4.9000000000000004</v>
      </c>
      <c r="T48" s="347">
        <v>5</v>
      </c>
      <c r="U48" s="347">
        <v>5.7</v>
      </c>
      <c r="V48" s="347">
        <v>6.4</v>
      </c>
      <c r="W48" s="347">
        <v>5.0999999999999996</v>
      </c>
      <c r="X48" s="347">
        <v>2.9</v>
      </c>
      <c r="Y48" s="347">
        <v>4.9000000000000004</v>
      </c>
      <c r="Z48" s="347">
        <v>4.9000000000000004</v>
      </c>
      <c r="AA48" s="347">
        <v>5.4</v>
      </c>
      <c r="AB48" s="347">
        <v>4.4000000000000004</v>
      </c>
      <c r="AC48" s="347">
        <v>5.9</v>
      </c>
      <c r="AD48" s="347">
        <v>6.6</v>
      </c>
      <c r="AE48" s="347">
        <v>7.6</v>
      </c>
      <c r="AF48" s="347">
        <v>6.4</v>
      </c>
      <c r="AG48" s="347">
        <v>9</v>
      </c>
      <c r="AH48" s="405">
        <v>6.6816271439056001</v>
      </c>
      <c r="AI48" s="405">
        <v>5.5019591337136005</v>
      </c>
      <c r="AJ48" s="405">
        <v>5.0190513347070027</v>
      </c>
      <c r="AK48" s="405">
        <v>6.1092959772669992</v>
      </c>
      <c r="AL48" s="405">
        <v>5.4031570910540001</v>
      </c>
      <c r="AM48" s="405">
        <v>4.6948341328495005</v>
      </c>
      <c r="AN48" s="405">
        <v>4.2</v>
      </c>
      <c r="AO48" s="405">
        <v>4.8</v>
      </c>
    </row>
    <row r="49" spans="1:41">
      <c r="A49" s="6" t="s">
        <v>348</v>
      </c>
      <c r="B49" s="347">
        <v>6.7</v>
      </c>
      <c r="C49" s="347">
        <v>5.9</v>
      </c>
      <c r="D49" s="347">
        <v>5.0999999999999996</v>
      </c>
      <c r="E49" s="347">
        <v>6</v>
      </c>
      <c r="F49" s="347">
        <v>6.6</v>
      </c>
      <c r="G49" s="347">
        <v>5</v>
      </c>
      <c r="H49" s="347">
        <v>5.4</v>
      </c>
      <c r="I49" s="347">
        <v>6.9</v>
      </c>
      <c r="J49" s="347">
        <v>6.3</v>
      </c>
      <c r="K49" s="347">
        <v>5.4</v>
      </c>
      <c r="L49" s="347">
        <v>5.0999999999999996</v>
      </c>
      <c r="M49" s="347">
        <v>5.9</v>
      </c>
      <c r="N49" s="347">
        <v>6.8</v>
      </c>
      <c r="O49" s="347">
        <v>5.4</v>
      </c>
      <c r="P49" s="347">
        <v>5.6</v>
      </c>
      <c r="Q49" s="347">
        <v>6.2</v>
      </c>
      <c r="R49" s="347">
        <v>6.7</v>
      </c>
      <c r="S49" s="347">
        <v>6.1</v>
      </c>
      <c r="T49" s="347">
        <v>4.5999999999999996</v>
      </c>
      <c r="U49" s="347">
        <v>5.6</v>
      </c>
      <c r="V49" s="347">
        <v>6.3</v>
      </c>
      <c r="W49" s="347">
        <v>5.6</v>
      </c>
      <c r="X49" s="347">
        <v>4.7</v>
      </c>
      <c r="Y49" s="347">
        <v>6.1</v>
      </c>
      <c r="Z49" s="347">
        <v>6.3</v>
      </c>
      <c r="AA49" s="347">
        <v>5.9</v>
      </c>
      <c r="AB49" s="347">
        <v>5</v>
      </c>
      <c r="AC49" s="347">
        <v>6.3</v>
      </c>
      <c r="AD49" s="347">
        <v>6.3</v>
      </c>
      <c r="AE49" s="347">
        <v>8.4</v>
      </c>
      <c r="AF49" s="347">
        <v>6.2</v>
      </c>
      <c r="AG49" s="347">
        <v>7.6</v>
      </c>
      <c r="AH49" s="405">
        <v>6.3411597899999999</v>
      </c>
      <c r="AI49" s="405">
        <v>5.4211785400000005</v>
      </c>
      <c r="AJ49" s="405">
        <v>5.4507761000000006</v>
      </c>
      <c r="AK49" s="405">
        <v>6.3142663599999977</v>
      </c>
      <c r="AL49" s="405">
        <v>6.2659500799999996</v>
      </c>
      <c r="AM49" s="405">
        <v>5.5726987300000008</v>
      </c>
      <c r="AN49" s="405">
        <v>5.5</v>
      </c>
      <c r="AO49" s="405">
        <v>6.1</v>
      </c>
    </row>
    <row r="50" spans="1:41">
      <c r="A50" s="6" t="s">
        <v>1137</v>
      </c>
      <c r="B50" s="347">
        <v>1.2</v>
      </c>
      <c r="C50" s="347">
        <v>0.9</v>
      </c>
      <c r="D50" s="347">
        <v>0.6</v>
      </c>
      <c r="E50" s="347">
        <v>0.7</v>
      </c>
      <c r="F50" s="347">
        <v>0.5</v>
      </c>
      <c r="G50" s="347">
        <v>0.3</v>
      </c>
      <c r="H50" s="347">
        <v>0.7</v>
      </c>
      <c r="I50" s="347">
        <v>0.4</v>
      </c>
      <c r="J50" s="347">
        <v>0.4</v>
      </c>
      <c r="K50" s="347">
        <v>0.2</v>
      </c>
      <c r="L50" s="347">
        <v>0.1</v>
      </c>
      <c r="M50" s="347">
        <v>0.4</v>
      </c>
      <c r="N50" s="347">
        <v>0.5</v>
      </c>
      <c r="O50" s="347">
        <v>0.2</v>
      </c>
      <c r="P50" s="347">
        <v>0.1</v>
      </c>
      <c r="Q50" s="347">
        <v>0.6</v>
      </c>
      <c r="R50" s="347">
        <v>0.5</v>
      </c>
      <c r="S50" s="347">
        <v>0.6</v>
      </c>
      <c r="T50" s="347">
        <v>0.1</v>
      </c>
      <c r="U50" s="347">
        <v>0.3</v>
      </c>
      <c r="V50" s="347">
        <v>0.5</v>
      </c>
      <c r="W50" s="347">
        <v>0.2</v>
      </c>
      <c r="X50" s="347">
        <v>0.2</v>
      </c>
      <c r="Y50" s="347">
        <v>0.3</v>
      </c>
      <c r="Z50" s="347">
        <v>0.7</v>
      </c>
      <c r="AA50" s="347">
        <v>0</v>
      </c>
      <c r="AB50" s="347">
        <v>0.1</v>
      </c>
      <c r="AC50" s="347">
        <v>0.5</v>
      </c>
      <c r="AD50" s="347">
        <v>0.3</v>
      </c>
      <c r="AE50" s="347">
        <v>0.3</v>
      </c>
      <c r="AF50" s="347">
        <v>0.1</v>
      </c>
      <c r="AG50" s="347">
        <v>0.2</v>
      </c>
      <c r="AH50" s="405">
        <v>0.53478146599999998</v>
      </c>
      <c r="AI50" s="405">
        <v>0.156029152</v>
      </c>
      <c r="AJ50" s="405">
        <v>0.18093450972000003</v>
      </c>
      <c r="AK50" s="405">
        <v>0.14477058517999997</v>
      </c>
      <c r="AL50" s="405">
        <v>0.19850925319534901</v>
      </c>
      <c r="AM50" s="405">
        <v>0.10572839321627903</v>
      </c>
      <c r="AN50" s="405">
        <v>0</v>
      </c>
      <c r="AO50" s="405">
        <v>0.6</v>
      </c>
    </row>
    <row r="51" spans="1:41" s="62" customFormat="1" ht="21" thickBot="1">
      <c r="A51" s="32" t="s">
        <v>337</v>
      </c>
      <c r="B51" s="350">
        <v>13.7</v>
      </c>
      <c r="C51" s="350">
        <f>SUM(C48:C50)</f>
        <v>11.3</v>
      </c>
      <c r="D51" s="350">
        <f>SUM(D48:D50)</f>
        <v>9.6</v>
      </c>
      <c r="E51" s="350">
        <f>SUM(E48:E50)</f>
        <v>10.6</v>
      </c>
      <c r="F51" s="342">
        <v>13.5</v>
      </c>
      <c r="G51" s="342">
        <v>11.2</v>
      </c>
      <c r="H51" s="342">
        <v>10.199999999999999</v>
      </c>
      <c r="I51" s="342">
        <v>13.3</v>
      </c>
      <c r="J51" s="342">
        <v>12.8</v>
      </c>
      <c r="K51" s="342">
        <v>12</v>
      </c>
      <c r="L51" s="342">
        <v>11.8</v>
      </c>
      <c r="M51" s="342">
        <v>12.1</v>
      </c>
      <c r="N51" s="342">
        <v>13.9</v>
      </c>
      <c r="O51" s="342">
        <v>11.2</v>
      </c>
      <c r="P51" s="342">
        <v>10</v>
      </c>
      <c r="Q51" s="342">
        <v>11.1</v>
      </c>
      <c r="R51" s="342">
        <v>12.5</v>
      </c>
      <c r="S51" s="342">
        <v>11.6</v>
      </c>
      <c r="T51" s="342">
        <v>9.6999999999999993</v>
      </c>
      <c r="U51" s="342">
        <v>11.7</v>
      </c>
      <c r="V51" s="342">
        <v>13.3</v>
      </c>
      <c r="W51" s="342">
        <v>11</v>
      </c>
      <c r="X51" s="342">
        <v>7.8</v>
      </c>
      <c r="Y51" s="342">
        <v>11.4</v>
      </c>
      <c r="Z51" s="342">
        <v>12</v>
      </c>
      <c r="AA51" s="342">
        <v>11.3</v>
      </c>
      <c r="AB51" s="342">
        <v>9.5</v>
      </c>
      <c r="AC51" s="342">
        <v>12.7</v>
      </c>
      <c r="AD51" s="342">
        <v>13.3</v>
      </c>
      <c r="AE51" s="342">
        <v>16.2</v>
      </c>
      <c r="AF51" s="342">
        <v>12.8</v>
      </c>
      <c r="AG51" s="342">
        <v>16.899999999999999</v>
      </c>
      <c r="AH51" s="474">
        <v>13.5575683999056</v>
      </c>
      <c r="AI51" s="474">
        <v>11.079166825713598</v>
      </c>
      <c r="AJ51" s="474">
        <v>10.650761944426996</v>
      </c>
      <c r="AK51" s="474">
        <v>12.568332922447006</v>
      </c>
      <c r="AL51" s="474">
        <v>11.867616424249299</v>
      </c>
      <c r="AM51" s="474">
        <v>10.373261256065803</v>
      </c>
      <c r="AN51" s="474">
        <v>9.6999999999999993</v>
      </c>
      <c r="AO51" s="474">
        <v>11.5</v>
      </c>
    </row>
    <row r="52" spans="1:41" ht="18.75" thickTop="1"/>
    <row r="53" spans="1:41" ht="39" customHeight="1">
      <c r="A53" s="1" t="s">
        <v>346</v>
      </c>
      <c r="F53" s="278"/>
      <c r="G53" s="278"/>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78"/>
      <c r="AM53" s="278"/>
      <c r="AN53" s="278"/>
      <c r="AO53" s="278"/>
    </row>
    <row r="54" spans="1:41" ht="18.75" thickBot="1">
      <c r="A54" s="24" t="s">
        <v>229</v>
      </c>
      <c r="B54" s="359" t="s">
        <v>405</v>
      </c>
      <c r="C54" s="359" t="s">
        <v>406</v>
      </c>
      <c r="D54" s="359" t="s">
        <v>407</v>
      </c>
      <c r="E54" s="359" t="s">
        <v>408</v>
      </c>
      <c r="F54" s="359" t="s">
        <v>409</v>
      </c>
      <c r="G54" s="359" t="s">
        <v>410</v>
      </c>
      <c r="H54" s="359" t="s">
        <v>411</v>
      </c>
      <c r="I54" s="359" t="s">
        <v>412</v>
      </c>
      <c r="J54" s="359" t="s">
        <v>413</v>
      </c>
      <c r="K54" s="359" t="s">
        <v>414</v>
      </c>
      <c r="L54" s="359" t="s">
        <v>415</v>
      </c>
      <c r="M54" s="359" t="s">
        <v>416</v>
      </c>
      <c r="N54" s="359" t="s">
        <v>417</v>
      </c>
      <c r="O54" s="359" t="s">
        <v>418</v>
      </c>
      <c r="P54" s="359" t="s">
        <v>419</v>
      </c>
      <c r="Q54" s="359" t="s">
        <v>420</v>
      </c>
      <c r="R54" s="359" t="s">
        <v>421</v>
      </c>
      <c r="S54" s="359" t="s">
        <v>422</v>
      </c>
      <c r="T54" s="359" t="s">
        <v>423</v>
      </c>
      <c r="U54" s="359" t="s">
        <v>424</v>
      </c>
      <c r="V54" s="359" t="s">
        <v>425</v>
      </c>
      <c r="W54" s="359" t="s">
        <v>426</v>
      </c>
      <c r="X54" s="359" t="s">
        <v>427</v>
      </c>
      <c r="Y54" s="359" t="s">
        <v>428</v>
      </c>
      <c r="Z54" s="359" t="s">
        <v>429</v>
      </c>
      <c r="AA54" s="359" t="s">
        <v>430</v>
      </c>
      <c r="AB54" s="359" t="s">
        <v>431</v>
      </c>
      <c r="AC54" s="359" t="s">
        <v>432</v>
      </c>
      <c r="AD54" s="359" t="s">
        <v>433</v>
      </c>
      <c r="AE54" s="359" t="s">
        <v>434</v>
      </c>
      <c r="AF54" s="359" t="s">
        <v>435</v>
      </c>
      <c r="AG54" s="359" t="s">
        <v>436</v>
      </c>
      <c r="AH54" s="359" t="s">
        <v>437</v>
      </c>
      <c r="AI54" s="359" t="s">
        <v>438</v>
      </c>
      <c r="AJ54" s="359" t="s">
        <v>439</v>
      </c>
      <c r="AK54" s="359" t="s">
        <v>440</v>
      </c>
      <c r="AL54" s="359" t="s">
        <v>188</v>
      </c>
      <c r="AM54" s="359" t="s">
        <v>189</v>
      </c>
      <c r="AN54" s="359" t="s">
        <v>190</v>
      </c>
      <c r="AO54" s="359" t="s">
        <v>191</v>
      </c>
    </row>
    <row r="55" spans="1:41" ht="20.25" customHeight="1">
      <c r="A55" s="6" t="s">
        <v>1136</v>
      </c>
      <c r="B55" s="343">
        <v>42</v>
      </c>
      <c r="C55" s="343">
        <v>40</v>
      </c>
      <c r="D55" s="343">
        <v>41</v>
      </c>
      <c r="E55" s="343">
        <v>37</v>
      </c>
      <c r="F55" s="323">
        <v>48</v>
      </c>
      <c r="G55" s="323">
        <v>53</v>
      </c>
      <c r="H55" s="323">
        <v>40</v>
      </c>
      <c r="I55" s="323">
        <v>45</v>
      </c>
      <c r="J55" s="323">
        <v>48</v>
      </c>
      <c r="K55" s="323">
        <v>54</v>
      </c>
      <c r="L55" s="323">
        <v>57</v>
      </c>
      <c r="M55" s="323">
        <v>48</v>
      </c>
      <c r="N55" s="323">
        <v>47</v>
      </c>
      <c r="O55" s="323">
        <v>51</v>
      </c>
      <c r="P55" s="323">
        <v>43</v>
      </c>
      <c r="Q55" s="323">
        <v>38</v>
      </c>
      <c r="R55" s="323">
        <v>42</v>
      </c>
      <c r="S55" s="323">
        <v>42</v>
      </c>
      <c r="T55" s="323">
        <v>51</v>
      </c>
      <c r="U55" s="323">
        <v>49</v>
      </c>
      <c r="V55" s="323">
        <v>48</v>
      </c>
      <c r="W55" s="323">
        <v>47</v>
      </c>
      <c r="X55" s="323">
        <v>38</v>
      </c>
      <c r="Y55" s="323">
        <v>43</v>
      </c>
      <c r="Z55" s="323">
        <v>41</v>
      </c>
      <c r="AA55" s="323">
        <v>45</v>
      </c>
      <c r="AB55" s="323">
        <v>45</v>
      </c>
      <c r="AC55" s="323">
        <v>45</v>
      </c>
      <c r="AD55" s="323">
        <v>50</v>
      </c>
      <c r="AE55" s="323">
        <v>47</v>
      </c>
      <c r="AF55" s="323">
        <v>50</v>
      </c>
      <c r="AG55" s="323">
        <v>53</v>
      </c>
      <c r="AH55" s="272">
        <v>49.28337403005191</v>
      </c>
      <c r="AI55" s="272">
        <v>49.660405157399772</v>
      </c>
      <c r="AJ55" s="272">
        <v>47.12387114551197</v>
      </c>
      <c r="AK55" s="272">
        <v>48.608642172072116</v>
      </c>
      <c r="AL55" s="272">
        <v>45.528578763412334</v>
      </c>
      <c r="AM55" s="272">
        <v>45.258998274088377</v>
      </c>
      <c r="AN55" s="272">
        <v>43</v>
      </c>
      <c r="AO55" s="272">
        <v>42</v>
      </c>
    </row>
    <row r="56" spans="1:41">
      <c r="A56" s="6" t="s">
        <v>348</v>
      </c>
      <c r="B56" s="343">
        <v>49</v>
      </c>
      <c r="C56" s="343">
        <v>52</v>
      </c>
      <c r="D56" s="343">
        <v>53</v>
      </c>
      <c r="E56" s="343">
        <v>56</v>
      </c>
      <c r="F56" s="343">
        <v>49</v>
      </c>
      <c r="G56" s="343">
        <v>45</v>
      </c>
      <c r="H56" s="343">
        <v>53</v>
      </c>
      <c r="I56" s="343">
        <v>52</v>
      </c>
      <c r="J56" s="343">
        <v>49</v>
      </c>
      <c r="K56" s="343">
        <v>45</v>
      </c>
      <c r="L56" s="343">
        <v>43</v>
      </c>
      <c r="M56" s="343">
        <v>49</v>
      </c>
      <c r="N56" s="343">
        <v>49</v>
      </c>
      <c r="O56" s="343">
        <v>48</v>
      </c>
      <c r="P56" s="343">
        <v>56</v>
      </c>
      <c r="Q56" s="343">
        <v>56</v>
      </c>
      <c r="R56" s="343">
        <v>54</v>
      </c>
      <c r="S56" s="343">
        <v>53</v>
      </c>
      <c r="T56" s="343">
        <v>48</v>
      </c>
      <c r="U56" s="343">
        <v>48</v>
      </c>
      <c r="V56" s="343">
        <v>48</v>
      </c>
      <c r="W56" s="343">
        <v>51</v>
      </c>
      <c r="X56" s="343">
        <v>60</v>
      </c>
      <c r="Y56" s="343">
        <v>54</v>
      </c>
      <c r="Z56" s="343">
        <v>53</v>
      </c>
      <c r="AA56" s="343">
        <v>52</v>
      </c>
      <c r="AB56" s="343">
        <v>52</v>
      </c>
      <c r="AC56" s="343">
        <v>52</v>
      </c>
      <c r="AD56" s="343">
        <v>48</v>
      </c>
      <c r="AE56" s="343">
        <v>52</v>
      </c>
      <c r="AF56" s="343">
        <v>49</v>
      </c>
      <c r="AG56" s="343">
        <v>45</v>
      </c>
      <c r="AH56" s="272">
        <v>46.772102510979423</v>
      </c>
      <c r="AI56" s="272">
        <v>48.931283599936478</v>
      </c>
      <c r="AJ56" s="272">
        <v>51.177334808915852</v>
      </c>
      <c r="AK56" s="272">
        <v>50.239489986159867</v>
      </c>
      <c r="AL56" s="272">
        <v>52.798724326787969</v>
      </c>
      <c r="AM56" s="272">
        <v>53.721762061486153</v>
      </c>
      <c r="AN56" s="272">
        <v>57</v>
      </c>
      <c r="AO56" s="272">
        <v>53</v>
      </c>
    </row>
    <row r="57" spans="1:41">
      <c r="A57" s="6" t="s">
        <v>1137</v>
      </c>
      <c r="B57" s="343">
        <v>9</v>
      </c>
      <c r="C57" s="343">
        <v>8</v>
      </c>
      <c r="D57" s="343">
        <v>6</v>
      </c>
      <c r="E57" s="343">
        <v>7</v>
      </c>
      <c r="F57" s="343">
        <v>3</v>
      </c>
      <c r="G57" s="343">
        <v>2</v>
      </c>
      <c r="H57" s="343">
        <v>7</v>
      </c>
      <c r="I57" s="343">
        <v>3</v>
      </c>
      <c r="J57" s="343">
        <v>3</v>
      </c>
      <c r="K57" s="343">
        <v>1</v>
      </c>
      <c r="L57" s="343">
        <v>1</v>
      </c>
      <c r="M57" s="343">
        <v>3</v>
      </c>
      <c r="N57" s="343">
        <v>4</v>
      </c>
      <c r="O57" s="343">
        <v>1</v>
      </c>
      <c r="P57" s="343">
        <v>1</v>
      </c>
      <c r="Q57" s="343">
        <v>6</v>
      </c>
      <c r="R57" s="343">
        <v>4</v>
      </c>
      <c r="S57" s="343">
        <v>5</v>
      </c>
      <c r="T57" s="343">
        <v>1</v>
      </c>
      <c r="U57" s="343">
        <v>3</v>
      </c>
      <c r="V57" s="343">
        <v>4</v>
      </c>
      <c r="W57" s="343">
        <v>2</v>
      </c>
      <c r="X57" s="343">
        <v>2</v>
      </c>
      <c r="Y57" s="343">
        <v>3</v>
      </c>
      <c r="Z57" s="343">
        <v>6</v>
      </c>
      <c r="AA57" s="343">
        <v>3</v>
      </c>
      <c r="AB57" s="343">
        <v>3</v>
      </c>
      <c r="AC57" s="343">
        <v>3</v>
      </c>
      <c r="AD57" s="343">
        <v>2</v>
      </c>
      <c r="AE57" s="343">
        <v>2</v>
      </c>
      <c r="AF57" s="343">
        <v>1</v>
      </c>
      <c r="AG57" s="343">
        <v>1</v>
      </c>
      <c r="AH57" s="272">
        <v>3.9445234589686717</v>
      </c>
      <c r="AI57" s="272">
        <v>1.4083112426637761</v>
      </c>
      <c r="AJ57" s="272">
        <v>1.6987940455722408</v>
      </c>
      <c r="AK57" s="272">
        <v>1.1518678417679415</v>
      </c>
      <c r="AL57" s="272">
        <v>1.6726969098001156</v>
      </c>
      <c r="AM57" s="272">
        <v>1.0192396644252448</v>
      </c>
      <c r="AN57" s="272">
        <v>0</v>
      </c>
      <c r="AO57" s="272">
        <v>5</v>
      </c>
    </row>
    <row r="58" spans="1:41" s="62" customFormat="1" ht="21" thickBot="1">
      <c r="A58" s="32" t="s">
        <v>337</v>
      </c>
      <c r="B58" s="344">
        <f>SUM(B55:B57)</f>
        <v>100</v>
      </c>
      <c r="C58" s="344">
        <f>SUM(C55:C57)</f>
        <v>100</v>
      </c>
      <c r="D58" s="344">
        <f>SUM(D55:D57)</f>
        <v>100</v>
      </c>
      <c r="E58" s="344">
        <f>SUM(E55:E57)</f>
        <v>100</v>
      </c>
      <c r="F58" s="344">
        <v>100</v>
      </c>
      <c r="G58" s="344">
        <v>100</v>
      </c>
      <c r="H58" s="344">
        <v>100</v>
      </c>
      <c r="I58" s="344">
        <v>100</v>
      </c>
      <c r="J58" s="344">
        <v>100</v>
      </c>
      <c r="K58" s="344">
        <v>100</v>
      </c>
      <c r="L58" s="344">
        <v>100</v>
      </c>
      <c r="M58" s="344">
        <v>100</v>
      </c>
      <c r="N58" s="344">
        <v>100</v>
      </c>
      <c r="O58" s="344">
        <v>100</v>
      </c>
      <c r="P58" s="344">
        <v>100</v>
      </c>
      <c r="Q58" s="344">
        <v>100</v>
      </c>
      <c r="R58" s="344">
        <v>100</v>
      </c>
      <c r="S58" s="344">
        <v>100</v>
      </c>
      <c r="T58" s="344">
        <v>100</v>
      </c>
      <c r="U58" s="344">
        <v>100</v>
      </c>
      <c r="V58" s="344">
        <v>100</v>
      </c>
      <c r="W58" s="344">
        <v>100</v>
      </c>
      <c r="X58" s="344">
        <v>100</v>
      </c>
      <c r="Y58" s="344">
        <v>100</v>
      </c>
      <c r="Z58" s="344">
        <v>100</v>
      </c>
      <c r="AA58" s="344">
        <v>100</v>
      </c>
      <c r="AB58" s="344">
        <v>100</v>
      </c>
      <c r="AC58" s="344">
        <v>100</v>
      </c>
      <c r="AD58" s="344">
        <v>100</v>
      </c>
      <c r="AE58" s="344">
        <v>100</v>
      </c>
      <c r="AF58" s="344">
        <v>100</v>
      </c>
      <c r="AG58" s="344">
        <v>100</v>
      </c>
      <c r="AH58" s="414">
        <v>100</v>
      </c>
      <c r="AI58" s="414">
        <v>100</v>
      </c>
      <c r="AJ58" s="414">
        <v>100</v>
      </c>
      <c r="AK58" s="414">
        <v>100</v>
      </c>
      <c r="AL58" s="414">
        <v>100</v>
      </c>
      <c r="AM58" s="414">
        <v>100</v>
      </c>
      <c r="AN58" s="414">
        <v>100</v>
      </c>
      <c r="AO58" s="414">
        <v>100</v>
      </c>
    </row>
    <row r="59" spans="1:41" s="62" customFormat="1" ht="21" thickTop="1">
      <c r="A59" s="5"/>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row>
    <row r="60" spans="1:41" s="62" customFormat="1" ht="39" customHeight="1">
      <c r="A60" s="402" t="s">
        <v>1138</v>
      </c>
      <c r="B60" s="278"/>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8"/>
      <c r="AO60" s="278"/>
    </row>
    <row r="61" spans="1:41" s="62" customFormat="1" ht="21" thickBot="1">
      <c r="A61" s="406" t="s">
        <v>332</v>
      </c>
      <c r="B61" s="408" t="s">
        <v>405</v>
      </c>
      <c r="C61" s="408" t="s">
        <v>406</v>
      </c>
      <c r="D61" s="408" t="s">
        <v>407</v>
      </c>
      <c r="E61" s="408" t="s">
        <v>408</v>
      </c>
      <c r="F61" s="408" t="s">
        <v>409</v>
      </c>
      <c r="G61" s="408" t="s">
        <v>410</v>
      </c>
      <c r="H61" s="408" t="s">
        <v>411</v>
      </c>
      <c r="I61" s="408" t="s">
        <v>412</v>
      </c>
      <c r="J61" s="408" t="s">
        <v>413</v>
      </c>
      <c r="K61" s="408" t="s">
        <v>414</v>
      </c>
      <c r="L61" s="408" t="s">
        <v>415</v>
      </c>
      <c r="M61" s="408" t="s">
        <v>416</v>
      </c>
      <c r="N61" s="408" t="s">
        <v>417</v>
      </c>
      <c r="O61" s="408" t="s">
        <v>418</v>
      </c>
      <c r="P61" s="408" t="s">
        <v>419</v>
      </c>
      <c r="Q61" s="408" t="s">
        <v>420</v>
      </c>
      <c r="R61" s="408" t="s">
        <v>421</v>
      </c>
      <c r="S61" s="408" t="s">
        <v>422</v>
      </c>
      <c r="T61" s="408" t="s">
        <v>423</v>
      </c>
      <c r="U61" s="408" t="s">
        <v>424</v>
      </c>
      <c r="V61" s="408" t="s">
        <v>425</v>
      </c>
      <c r="W61" s="408" t="s">
        <v>426</v>
      </c>
      <c r="X61" s="408" t="s">
        <v>427</v>
      </c>
      <c r="Y61" s="408" t="s">
        <v>428</v>
      </c>
      <c r="Z61" s="408" t="s">
        <v>429</v>
      </c>
      <c r="AA61" s="408" t="s">
        <v>430</v>
      </c>
      <c r="AB61" s="408" t="s">
        <v>431</v>
      </c>
      <c r="AC61" s="408" t="s">
        <v>432</v>
      </c>
      <c r="AD61" s="408" t="s">
        <v>433</v>
      </c>
      <c r="AE61" s="408" t="s">
        <v>434</v>
      </c>
      <c r="AF61" s="408" t="s">
        <v>435</v>
      </c>
      <c r="AG61" s="408" t="s">
        <v>436</v>
      </c>
      <c r="AH61" s="408" t="s">
        <v>437</v>
      </c>
      <c r="AI61" s="408" t="s">
        <v>438</v>
      </c>
      <c r="AJ61" s="408" t="s">
        <v>439</v>
      </c>
      <c r="AK61" s="408" t="s">
        <v>440</v>
      </c>
      <c r="AL61" s="408" t="s">
        <v>188</v>
      </c>
      <c r="AM61" s="408" t="s">
        <v>189</v>
      </c>
      <c r="AN61" s="408" t="s">
        <v>190</v>
      </c>
      <c r="AO61" s="408" t="s">
        <v>191</v>
      </c>
    </row>
    <row r="62" spans="1:41" s="62" customFormat="1" ht="20.25">
      <c r="A62" s="407" t="s">
        <v>1136</v>
      </c>
      <c r="B62" s="405"/>
      <c r="C62" s="405"/>
      <c r="D62" s="405"/>
      <c r="E62" s="405"/>
      <c r="F62" s="405"/>
      <c r="G62" s="405"/>
      <c r="H62" s="405"/>
      <c r="I62" s="405"/>
      <c r="J62" s="405"/>
      <c r="K62" s="405"/>
      <c r="L62" s="405"/>
      <c r="M62" s="405"/>
      <c r="N62" s="405"/>
      <c r="O62" s="405"/>
      <c r="P62" s="405"/>
      <c r="Q62" s="405"/>
      <c r="R62" s="405"/>
      <c r="S62" s="405"/>
      <c r="T62" s="405"/>
      <c r="U62" s="405"/>
      <c r="V62" s="405"/>
      <c r="W62" s="405"/>
      <c r="X62" s="405"/>
      <c r="Y62" s="405"/>
      <c r="Z62" s="405">
        <v>0</v>
      </c>
      <c r="AA62" s="405">
        <v>0</v>
      </c>
      <c r="AB62" s="405">
        <v>0</v>
      </c>
      <c r="AC62" s="405">
        <v>0</v>
      </c>
      <c r="AD62" s="405">
        <v>0</v>
      </c>
      <c r="AE62" s="405">
        <v>1.1000000000000001</v>
      </c>
      <c r="AF62" s="405">
        <v>1.2</v>
      </c>
      <c r="AG62" s="405">
        <v>0.9</v>
      </c>
      <c r="AH62" s="405">
        <v>0</v>
      </c>
      <c r="AI62" s="405">
        <v>0</v>
      </c>
      <c r="AJ62" s="405">
        <v>0</v>
      </c>
      <c r="AK62" s="405">
        <v>0</v>
      </c>
      <c r="AL62" s="405">
        <v>0</v>
      </c>
      <c r="AM62" s="405">
        <v>0</v>
      </c>
      <c r="AN62" s="405">
        <v>0</v>
      </c>
      <c r="AO62" s="405">
        <v>0</v>
      </c>
    </row>
    <row r="63" spans="1:41" s="62" customFormat="1" ht="20.25">
      <c r="A63" s="407" t="s">
        <v>1137</v>
      </c>
      <c r="B63" s="405"/>
      <c r="C63" s="405"/>
      <c r="D63" s="405"/>
      <c r="E63" s="405"/>
      <c r="F63" s="405"/>
      <c r="G63" s="405"/>
      <c r="H63" s="405"/>
      <c r="I63" s="405"/>
      <c r="J63" s="405"/>
      <c r="K63" s="405"/>
      <c r="L63" s="405"/>
      <c r="M63" s="405"/>
      <c r="N63" s="405"/>
      <c r="O63" s="405"/>
      <c r="P63" s="405"/>
      <c r="Q63" s="405"/>
      <c r="R63" s="405"/>
      <c r="S63" s="405"/>
      <c r="T63" s="405"/>
      <c r="U63" s="405"/>
      <c r="V63" s="405"/>
      <c r="W63" s="405"/>
      <c r="X63" s="405"/>
      <c r="Y63" s="405"/>
      <c r="Z63" s="405">
        <v>0.4</v>
      </c>
      <c r="AA63" s="405">
        <v>0.3</v>
      </c>
      <c r="AB63" s="405">
        <v>0.2</v>
      </c>
      <c r="AC63" s="405">
        <v>0.4</v>
      </c>
      <c r="AD63" s="405">
        <v>0.3</v>
      </c>
      <c r="AE63" s="405">
        <v>5.5</v>
      </c>
      <c r="AF63" s="405">
        <v>8.3000000000000007</v>
      </c>
      <c r="AG63" s="405">
        <v>9.1999999999999993</v>
      </c>
      <c r="AH63" s="405">
        <v>0.40060917900999998</v>
      </c>
      <c r="AI63" s="405">
        <v>0.31473367009000003</v>
      </c>
      <c r="AJ63" s="405">
        <v>0.111474038</v>
      </c>
      <c r="AK63" s="405">
        <v>0.237302711</v>
      </c>
      <c r="AL63" s="405">
        <v>0.23535367199999999</v>
      </c>
      <c r="AM63" s="405">
        <v>0.14118225400000003</v>
      </c>
      <c r="AN63" s="405">
        <v>0.2</v>
      </c>
      <c r="AO63" s="405">
        <v>0.2</v>
      </c>
    </row>
    <row r="64" spans="1:41" s="62" customFormat="1" ht="21" thickBot="1">
      <c r="A64" s="32" t="s">
        <v>337</v>
      </c>
      <c r="B64" s="350"/>
      <c r="C64" s="350"/>
      <c r="D64" s="350"/>
      <c r="E64" s="350"/>
      <c r="F64" s="342"/>
      <c r="G64" s="342"/>
      <c r="H64" s="342"/>
      <c r="I64" s="342"/>
      <c r="J64" s="342"/>
      <c r="K64" s="342"/>
      <c r="L64" s="342"/>
      <c r="M64" s="342"/>
      <c r="N64" s="342"/>
      <c r="O64" s="342"/>
      <c r="P64" s="342"/>
      <c r="Q64" s="342"/>
      <c r="R64" s="342"/>
      <c r="S64" s="342"/>
      <c r="T64" s="342"/>
      <c r="U64" s="342"/>
      <c r="V64" s="342"/>
      <c r="W64" s="342"/>
      <c r="X64" s="342"/>
      <c r="Y64" s="342"/>
      <c r="Z64" s="342">
        <v>0.4</v>
      </c>
      <c r="AA64" s="342">
        <v>0.3</v>
      </c>
      <c r="AB64" s="342">
        <v>0.2</v>
      </c>
      <c r="AC64" s="342">
        <v>0.4</v>
      </c>
      <c r="AD64" s="342">
        <v>0.3</v>
      </c>
      <c r="AE64" s="342">
        <v>6.7</v>
      </c>
      <c r="AF64" s="342">
        <v>9.5</v>
      </c>
      <c r="AG64" s="342">
        <v>10.1</v>
      </c>
      <c r="AH64" s="474">
        <v>0.40060907900999998</v>
      </c>
      <c r="AI64" s="474">
        <v>0.31473376999000002</v>
      </c>
      <c r="AJ64" s="474">
        <v>0.111474038</v>
      </c>
      <c r="AK64" s="474">
        <v>0.237302711</v>
      </c>
      <c r="AL64" s="474">
        <v>0.23535367199999999</v>
      </c>
      <c r="AM64" s="474">
        <v>0.14118225400000003</v>
      </c>
      <c r="AN64" s="474">
        <v>0.2</v>
      </c>
      <c r="AO64" s="474">
        <v>0.2</v>
      </c>
    </row>
    <row r="65" spans="1:41" s="62" customFormat="1" ht="21" thickTop="1">
      <c r="A65" s="407" t="s">
        <v>1139</v>
      </c>
      <c r="B65" s="411"/>
      <c r="C65" s="411"/>
      <c r="D65" s="411"/>
      <c r="E65" s="411"/>
      <c r="F65" s="411"/>
      <c r="G65" s="411"/>
      <c r="H65" s="411"/>
      <c r="I65" s="411"/>
      <c r="J65" s="411"/>
      <c r="K65" s="411"/>
      <c r="L65" s="411"/>
      <c r="M65" s="411"/>
      <c r="N65" s="411"/>
      <c r="O65" s="411"/>
      <c r="P65" s="411"/>
      <c r="Q65" s="411"/>
      <c r="R65" s="411"/>
      <c r="S65" s="411"/>
      <c r="T65" s="411"/>
      <c r="U65" s="411"/>
      <c r="V65" s="411"/>
      <c r="W65" s="411"/>
      <c r="X65" s="411"/>
      <c r="Y65" s="411"/>
      <c r="Z65" s="411"/>
      <c r="AA65" s="411"/>
      <c r="AB65" s="411"/>
      <c r="AC65" s="411"/>
      <c r="AD65" s="411"/>
      <c r="AE65" s="411"/>
      <c r="AF65" s="411"/>
      <c r="AG65" s="411"/>
      <c r="AH65" s="411"/>
      <c r="AI65" s="411"/>
      <c r="AJ65" s="411"/>
      <c r="AK65" s="411"/>
      <c r="AL65" s="411"/>
      <c r="AM65" s="411"/>
      <c r="AN65" s="411"/>
      <c r="AO65" s="411"/>
    </row>
    <row r="66" spans="1:41" s="62" customFormat="1" ht="39" customHeight="1">
      <c r="A66" s="402" t="s">
        <v>1138</v>
      </c>
      <c r="B66" s="411"/>
      <c r="C66" s="411"/>
      <c r="D66" s="411"/>
      <c r="E66" s="411"/>
      <c r="F66" s="411"/>
      <c r="G66" s="411"/>
      <c r="H66" s="411"/>
      <c r="I66" s="411"/>
      <c r="J66" s="411"/>
      <c r="K66" s="411"/>
      <c r="L66" s="411"/>
      <c r="M66" s="411"/>
      <c r="N66" s="411"/>
      <c r="O66" s="411"/>
      <c r="P66" s="411"/>
      <c r="Q66" s="411"/>
      <c r="R66" s="411"/>
      <c r="S66" s="411"/>
      <c r="T66" s="411"/>
      <c r="U66" s="411"/>
      <c r="V66" s="411"/>
      <c r="W66" s="411"/>
      <c r="X66" s="411"/>
      <c r="Y66" s="411"/>
      <c r="Z66" s="411"/>
      <c r="AA66" s="411"/>
      <c r="AB66" s="411"/>
      <c r="AC66" s="411"/>
      <c r="AD66" s="411"/>
      <c r="AE66" s="411"/>
      <c r="AF66" s="411"/>
      <c r="AG66" s="411"/>
      <c r="AH66" s="411"/>
      <c r="AI66" s="411"/>
      <c r="AJ66" s="411"/>
      <c r="AK66" s="411"/>
      <c r="AL66" s="411"/>
      <c r="AM66" s="411"/>
      <c r="AN66" s="411"/>
      <c r="AO66" s="411"/>
    </row>
    <row r="67" spans="1:41" s="62" customFormat="1" ht="21" thickBot="1">
      <c r="A67" s="406" t="s">
        <v>229</v>
      </c>
      <c r="B67" s="408" t="s">
        <v>405</v>
      </c>
      <c r="C67" s="408" t="s">
        <v>406</v>
      </c>
      <c r="D67" s="408" t="s">
        <v>407</v>
      </c>
      <c r="E67" s="408" t="s">
        <v>408</v>
      </c>
      <c r="F67" s="408" t="s">
        <v>409</v>
      </c>
      <c r="G67" s="408" t="s">
        <v>410</v>
      </c>
      <c r="H67" s="408" t="s">
        <v>411</v>
      </c>
      <c r="I67" s="408" t="s">
        <v>412</v>
      </c>
      <c r="J67" s="408" t="s">
        <v>413</v>
      </c>
      <c r="K67" s="408" t="s">
        <v>414</v>
      </c>
      <c r="L67" s="408" t="s">
        <v>415</v>
      </c>
      <c r="M67" s="408" t="s">
        <v>416</v>
      </c>
      <c r="N67" s="408" t="s">
        <v>417</v>
      </c>
      <c r="O67" s="408" t="s">
        <v>418</v>
      </c>
      <c r="P67" s="408" t="s">
        <v>419</v>
      </c>
      <c r="Q67" s="408" t="s">
        <v>420</v>
      </c>
      <c r="R67" s="408" t="s">
        <v>421</v>
      </c>
      <c r="S67" s="408" t="s">
        <v>422</v>
      </c>
      <c r="T67" s="408" t="s">
        <v>423</v>
      </c>
      <c r="U67" s="408" t="s">
        <v>424</v>
      </c>
      <c r="V67" s="408" t="s">
        <v>425</v>
      </c>
      <c r="W67" s="408" t="s">
        <v>426</v>
      </c>
      <c r="X67" s="408" t="s">
        <v>427</v>
      </c>
      <c r="Y67" s="408" t="s">
        <v>428</v>
      </c>
      <c r="Z67" s="408" t="s">
        <v>429</v>
      </c>
      <c r="AA67" s="408" t="s">
        <v>430</v>
      </c>
      <c r="AB67" s="408" t="s">
        <v>431</v>
      </c>
      <c r="AC67" s="408" t="s">
        <v>432</v>
      </c>
      <c r="AD67" s="408" t="s">
        <v>433</v>
      </c>
      <c r="AE67" s="408" t="s">
        <v>434</v>
      </c>
      <c r="AF67" s="408" t="s">
        <v>435</v>
      </c>
      <c r="AG67" s="408" t="s">
        <v>436</v>
      </c>
      <c r="AH67" s="408" t="s">
        <v>437</v>
      </c>
      <c r="AI67" s="408" t="s">
        <v>438</v>
      </c>
      <c r="AJ67" s="408" t="s">
        <v>439</v>
      </c>
      <c r="AK67" s="408" t="s">
        <v>440</v>
      </c>
      <c r="AL67" s="408" t="s">
        <v>188</v>
      </c>
      <c r="AM67" s="408" t="s">
        <v>189</v>
      </c>
      <c r="AN67" s="408" t="s">
        <v>190</v>
      </c>
      <c r="AO67" s="408" t="s">
        <v>191</v>
      </c>
    </row>
    <row r="68" spans="1:41" s="62" customFormat="1" ht="20.25">
      <c r="A68" s="407" t="s">
        <v>1136</v>
      </c>
      <c r="B68" s="413"/>
      <c r="C68" s="413"/>
      <c r="D68" s="413"/>
      <c r="E68" s="413"/>
      <c r="F68" s="272"/>
      <c r="G68" s="272"/>
      <c r="H68" s="272"/>
      <c r="I68" s="272"/>
      <c r="J68" s="272"/>
      <c r="K68" s="272"/>
      <c r="L68" s="272"/>
      <c r="M68" s="272"/>
      <c r="N68" s="272"/>
      <c r="O68" s="272"/>
      <c r="P68" s="272"/>
      <c r="Q68" s="272"/>
      <c r="R68" s="272"/>
      <c r="S68" s="272"/>
      <c r="T68" s="272"/>
      <c r="U68" s="272"/>
      <c r="V68" s="272"/>
      <c r="W68" s="272"/>
      <c r="X68" s="272"/>
      <c r="Y68" s="272"/>
      <c r="Z68" s="272">
        <v>0</v>
      </c>
      <c r="AA68" s="272">
        <v>0</v>
      </c>
      <c r="AB68" s="272">
        <v>0</v>
      </c>
      <c r="AC68" s="272">
        <v>0</v>
      </c>
      <c r="AD68" s="272">
        <v>0</v>
      </c>
      <c r="AE68" s="272">
        <v>17</v>
      </c>
      <c r="AF68" s="272">
        <v>13</v>
      </c>
      <c r="AG68" s="272">
        <v>9</v>
      </c>
      <c r="AH68" s="272">
        <v>0</v>
      </c>
      <c r="AI68" s="272">
        <v>0</v>
      </c>
      <c r="AJ68" s="272">
        <v>0</v>
      </c>
      <c r="AK68" s="272">
        <v>0</v>
      </c>
      <c r="AL68" s="272">
        <v>0</v>
      </c>
      <c r="AM68" s="272">
        <v>0</v>
      </c>
      <c r="AN68" s="272">
        <v>0</v>
      </c>
      <c r="AO68" s="272">
        <v>0</v>
      </c>
    </row>
    <row r="69" spans="1:41" s="62" customFormat="1" ht="20.25">
      <c r="A69" s="407" t="s">
        <v>1137</v>
      </c>
      <c r="B69" s="413"/>
      <c r="C69" s="413"/>
      <c r="D69" s="413"/>
      <c r="E69" s="413"/>
      <c r="F69" s="413"/>
      <c r="G69" s="413"/>
      <c r="H69" s="413"/>
      <c r="I69" s="413"/>
      <c r="J69" s="413"/>
      <c r="K69" s="413"/>
      <c r="L69" s="413"/>
      <c r="M69" s="413"/>
      <c r="N69" s="413"/>
      <c r="O69" s="413"/>
      <c r="P69" s="413"/>
      <c r="Q69" s="413"/>
      <c r="R69" s="413"/>
      <c r="S69" s="413"/>
      <c r="T69" s="413"/>
      <c r="U69" s="413"/>
      <c r="V69" s="413"/>
      <c r="W69" s="413"/>
      <c r="X69" s="413"/>
      <c r="Y69" s="413"/>
      <c r="Z69" s="413">
        <v>100</v>
      </c>
      <c r="AA69" s="413">
        <v>100</v>
      </c>
      <c r="AB69" s="413">
        <v>100</v>
      </c>
      <c r="AC69" s="413">
        <v>100</v>
      </c>
      <c r="AD69" s="413">
        <v>100</v>
      </c>
      <c r="AE69" s="413">
        <v>83</v>
      </c>
      <c r="AF69" s="413">
        <v>87</v>
      </c>
      <c r="AG69" s="413">
        <v>91</v>
      </c>
      <c r="AH69" s="413">
        <v>100.00002496199043</v>
      </c>
      <c r="AI69" s="413">
        <v>99.999968258887506</v>
      </c>
      <c r="AJ69" s="413">
        <v>100</v>
      </c>
      <c r="AK69" s="413">
        <v>100</v>
      </c>
      <c r="AL69" s="413">
        <v>100</v>
      </c>
      <c r="AM69" s="413">
        <v>100</v>
      </c>
      <c r="AN69" s="413">
        <v>100</v>
      </c>
      <c r="AO69" s="413">
        <v>100</v>
      </c>
    </row>
    <row r="70" spans="1:41" s="62" customFormat="1" ht="21" thickBot="1">
      <c r="A70" s="403" t="s">
        <v>337</v>
      </c>
      <c r="B70" s="414"/>
      <c r="C70" s="414"/>
      <c r="D70" s="414"/>
      <c r="E70" s="414"/>
      <c r="F70" s="414"/>
      <c r="G70" s="414"/>
      <c r="H70" s="414"/>
      <c r="I70" s="414"/>
      <c r="J70" s="414"/>
      <c r="K70" s="414"/>
      <c r="L70" s="414"/>
      <c r="M70" s="414"/>
      <c r="N70" s="414"/>
      <c r="O70" s="414"/>
      <c r="P70" s="414"/>
      <c r="Q70" s="414"/>
      <c r="R70" s="414"/>
      <c r="S70" s="414"/>
      <c r="T70" s="414"/>
      <c r="U70" s="414"/>
      <c r="V70" s="414"/>
      <c r="W70" s="414"/>
      <c r="X70" s="414"/>
      <c r="Y70" s="414"/>
      <c r="Z70" s="414">
        <v>100</v>
      </c>
      <c r="AA70" s="414">
        <v>100</v>
      </c>
      <c r="AB70" s="414">
        <v>100</v>
      </c>
      <c r="AC70" s="414">
        <v>100</v>
      </c>
      <c r="AD70" s="414">
        <v>100</v>
      </c>
      <c r="AE70" s="414">
        <v>100</v>
      </c>
      <c r="AF70" s="414">
        <v>100</v>
      </c>
      <c r="AG70" s="414">
        <v>100</v>
      </c>
      <c r="AH70" s="414">
        <v>100</v>
      </c>
      <c r="AI70" s="414">
        <v>100</v>
      </c>
      <c r="AJ70" s="414">
        <v>100</v>
      </c>
      <c r="AK70" s="414">
        <v>100</v>
      </c>
      <c r="AL70" s="414">
        <v>100</v>
      </c>
      <c r="AM70" s="414">
        <v>100</v>
      </c>
      <c r="AN70" s="414">
        <v>100</v>
      </c>
      <c r="AO70" s="414">
        <v>100</v>
      </c>
    </row>
    <row r="71" spans="1:41" ht="18.75" thickTop="1">
      <c r="A71" s="407" t="s">
        <v>1139</v>
      </c>
    </row>
    <row r="72" spans="1:41" ht="39" customHeight="1">
      <c r="A72" s="1" t="s">
        <v>353</v>
      </c>
    </row>
    <row r="73" spans="1:41" ht="18.75" thickBot="1">
      <c r="A73" s="3" t="s">
        <v>3</v>
      </c>
      <c r="B73" s="359" t="s">
        <v>405</v>
      </c>
      <c r="C73" s="359" t="s">
        <v>406</v>
      </c>
      <c r="D73" s="359" t="s">
        <v>407</v>
      </c>
      <c r="E73" s="359" t="s">
        <v>408</v>
      </c>
      <c r="F73" s="359" t="s">
        <v>409</v>
      </c>
      <c r="G73" s="359" t="s">
        <v>410</v>
      </c>
      <c r="H73" s="359" t="s">
        <v>411</v>
      </c>
      <c r="I73" s="359" t="s">
        <v>412</v>
      </c>
      <c r="J73" s="359" t="s">
        <v>413</v>
      </c>
      <c r="K73" s="359" t="s">
        <v>414</v>
      </c>
      <c r="L73" s="359" t="s">
        <v>415</v>
      </c>
      <c r="M73" s="359" t="s">
        <v>416</v>
      </c>
      <c r="N73" s="359" t="s">
        <v>417</v>
      </c>
      <c r="O73" s="359" t="s">
        <v>418</v>
      </c>
      <c r="P73" s="359" t="s">
        <v>419</v>
      </c>
      <c r="Q73" s="359" t="s">
        <v>420</v>
      </c>
      <c r="R73" s="359" t="s">
        <v>421</v>
      </c>
      <c r="S73" s="359" t="s">
        <v>422</v>
      </c>
      <c r="T73" s="359" t="s">
        <v>423</v>
      </c>
      <c r="U73" s="359" t="s">
        <v>424</v>
      </c>
      <c r="V73" s="359" t="s">
        <v>425</v>
      </c>
      <c r="W73" s="359" t="s">
        <v>426</v>
      </c>
      <c r="X73" s="359" t="s">
        <v>427</v>
      </c>
      <c r="Y73" s="359" t="s">
        <v>428</v>
      </c>
      <c r="Z73" s="359" t="s">
        <v>429</v>
      </c>
      <c r="AA73" s="359" t="s">
        <v>430</v>
      </c>
      <c r="AB73" s="359" t="s">
        <v>431</v>
      </c>
      <c r="AC73" s="359" t="s">
        <v>432</v>
      </c>
      <c r="AD73" s="359" t="s">
        <v>433</v>
      </c>
      <c r="AE73" s="359" t="s">
        <v>434</v>
      </c>
      <c r="AF73" s="359" t="s">
        <v>435</v>
      </c>
      <c r="AG73" s="359" t="s">
        <v>436</v>
      </c>
      <c r="AH73" s="359" t="s">
        <v>437</v>
      </c>
      <c r="AI73" s="359" t="s">
        <v>438</v>
      </c>
      <c r="AJ73" s="359" t="s">
        <v>439</v>
      </c>
      <c r="AK73" s="359" t="s">
        <v>440</v>
      </c>
      <c r="AL73" s="359" t="s">
        <v>188</v>
      </c>
      <c r="AM73" s="359" t="s">
        <v>189</v>
      </c>
      <c r="AN73" s="359" t="s">
        <v>190</v>
      </c>
      <c r="AO73" s="359" t="s">
        <v>191</v>
      </c>
    </row>
    <row r="74" spans="1:41" ht="21">
      <c r="A74" s="416" t="s">
        <v>1121</v>
      </c>
      <c r="B74" s="343"/>
      <c r="C74" s="343"/>
      <c r="D74" s="343"/>
      <c r="E74" s="343"/>
      <c r="F74" s="343"/>
      <c r="G74" s="343"/>
      <c r="H74" s="343"/>
      <c r="I74" s="343"/>
      <c r="J74" s="343"/>
      <c r="K74" s="343"/>
      <c r="L74" s="343"/>
      <c r="M74" s="343"/>
      <c r="N74" s="343"/>
      <c r="O74" s="343"/>
      <c r="P74" s="343"/>
      <c r="Q74" s="343"/>
      <c r="R74" s="343"/>
      <c r="S74" s="343"/>
      <c r="T74" s="343"/>
      <c r="U74" s="343"/>
      <c r="V74" s="343"/>
      <c r="W74" s="343"/>
      <c r="X74" s="343"/>
      <c r="Y74" s="343"/>
      <c r="Z74" s="343">
        <v>911</v>
      </c>
      <c r="AA74" s="343">
        <v>611</v>
      </c>
      <c r="AB74" s="343">
        <v>556</v>
      </c>
      <c r="AC74" s="343">
        <v>799</v>
      </c>
      <c r="AD74" s="343">
        <v>585</v>
      </c>
      <c r="AE74" s="323">
        <v>555</v>
      </c>
      <c r="AF74" s="323">
        <v>552</v>
      </c>
      <c r="AG74" s="323">
        <v>802</v>
      </c>
      <c r="AH74" s="272">
        <v>915.41697063313006</v>
      </c>
      <c r="AI74" s="272">
        <v>658.19739742687659</v>
      </c>
      <c r="AJ74" s="272">
        <v>745.90945936643948</v>
      </c>
      <c r="AK74" s="272">
        <v>1282.2831912577112</v>
      </c>
      <c r="AL74" s="272">
        <v>1214.7458229276945</v>
      </c>
      <c r="AM74" s="272">
        <v>1051.9984854713975</v>
      </c>
      <c r="AN74" s="272">
        <v>1349.1</v>
      </c>
      <c r="AO74" s="272">
        <v>1799.8</v>
      </c>
    </row>
    <row r="75" spans="1:41" ht="21">
      <c r="A75" s="416" t="s">
        <v>1140</v>
      </c>
      <c r="B75" s="343"/>
      <c r="C75" s="343"/>
      <c r="D75" s="343"/>
      <c r="E75" s="343"/>
      <c r="F75" s="343"/>
      <c r="G75" s="343"/>
      <c r="H75" s="343"/>
      <c r="I75" s="343"/>
      <c r="J75" s="343"/>
      <c r="K75" s="343"/>
      <c r="L75" s="343"/>
      <c r="M75" s="343"/>
      <c r="N75" s="343"/>
      <c r="O75" s="343"/>
      <c r="P75" s="343"/>
      <c r="Q75" s="343"/>
      <c r="R75" s="343"/>
      <c r="S75" s="343"/>
      <c r="T75" s="343"/>
      <c r="U75" s="343"/>
      <c r="V75" s="343"/>
      <c r="W75" s="343"/>
      <c r="X75" s="343"/>
      <c r="Y75" s="343"/>
      <c r="Z75" s="343">
        <v>48</v>
      </c>
      <c r="AA75" s="343">
        <v>42</v>
      </c>
      <c r="AB75" s="343">
        <v>46</v>
      </c>
      <c r="AC75" s="343">
        <v>49</v>
      </c>
      <c r="AD75" s="343">
        <v>56</v>
      </c>
      <c r="AE75" s="323">
        <v>4683</v>
      </c>
      <c r="AF75" s="323">
        <v>5236</v>
      </c>
      <c r="AG75" s="323">
        <v>6251</v>
      </c>
      <c r="AH75" s="272">
        <v>74.328877275492488</v>
      </c>
      <c r="AI75" s="272">
        <v>79.554696834423169</v>
      </c>
      <c r="AJ75" s="272">
        <v>72.797873422930138</v>
      </c>
      <c r="AK75" s="272">
        <v>97.893194454477594</v>
      </c>
      <c r="AL75" s="272">
        <v>159.46788139179247</v>
      </c>
      <c r="AM75" s="272">
        <v>150.76951257636571</v>
      </c>
      <c r="AN75" s="272">
        <v>193.9</v>
      </c>
      <c r="AO75" s="272">
        <v>167.2</v>
      </c>
    </row>
    <row r="76" spans="1:41" ht="18" customHeight="1">
      <c r="A76" s="6" t="s">
        <v>1123</v>
      </c>
      <c r="B76" s="343">
        <v>746</v>
      </c>
      <c r="C76" s="343">
        <v>597</v>
      </c>
      <c r="D76" s="343">
        <v>530</v>
      </c>
      <c r="E76" s="343">
        <v>589</v>
      </c>
      <c r="F76" s="323">
        <v>643</v>
      </c>
      <c r="G76" s="323">
        <v>506</v>
      </c>
      <c r="H76" s="323">
        <v>541</v>
      </c>
      <c r="I76" s="323">
        <v>652</v>
      </c>
      <c r="J76" s="323">
        <v>573</v>
      </c>
      <c r="K76" s="323">
        <v>445</v>
      </c>
      <c r="L76" s="323">
        <v>390</v>
      </c>
      <c r="M76" s="323">
        <v>509</v>
      </c>
      <c r="N76" s="323">
        <v>537</v>
      </c>
      <c r="O76" s="323">
        <v>434</v>
      </c>
      <c r="P76" s="323">
        <v>408</v>
      </c>
      <c r="Q76" s="323">
        <v>514</v>
      </c>
      <c r="R76" s="323">
        <v>558</v>
      </c>
      <c r="S76" s="323">
        <v>459</v>
      </c>
      <c r="T76" s="323">
        <v>496</v>
      </c>
      <c r="U76" s="323">
        <v>731</v>
      </c>
      <c r="V76" s="323">
        <v>828</v>
      </c>
      <c r="W76" s="323">
        <v>625</v>
      </c>
      <c r="X76" s="323">
        <v>556</v>
      </c>
      <c r="Y76" s="323">
        <v>914</v>
      </c>
      <c r="Z76" s="397"/>
      <c r="AA76" s="397"/>
      <c r="AB76" s="397"/>
      <c r="AC76" s="397"/>
      <c r="AD76" s="397"/>
      <c r="AE76" s="397"/>
      <c r="AF76" s="397"/>
      <c r="AG76" s="397"/>
      <c r="AH76" s="397"/>
      <c r="AI76" s="397"/>
      <c r="AJ76" s="397"/>
      <c r="AK76" s="397"/>
      <c r="AL76" s="397"/>
      <c r="AM76" s="397"/>
      <c r="AN76" s="397"/>
      <c r="AO76" s="397"/>
    </row>
    <row r="77" spans="1:41">
      <c r="A77" s="6" t="s">
        <v>221</v>
      </c>
      <c r="B77" s="343">
        <v>226</v>
      </c>
      <c r="C77" s="343">
        <v>202</v>
      </c>
      <c r="D77" s="343">
        <v>180</v>
      </c>
      <c r="E77" s="343">
        <v>214</v>
      </c>
      <c r="F77" s="323">
        <v>218</v>
      </c>
      <c r="G77" s="323">
        <v>183</v>
      </c>
      <c r="H77" s="323">
        <v>175</v>
      </c>
      <c r="I77" s="323">
        <v>182</v>
      </c>
      <c r="J77" s="323">
        <v>183</v>
      </c>
      <c r="K77" s="323">
        <v>166</v>
      </c>
      <c r="L77" s="323">
        <v>131</v>
      </c>
      <c r="M77" s="323">
        <v>182</v>
      </c>
      <c r="N77" s="323">
        <v>172</v>
      </c>
      <c r="O77" s="323">
        <v>155</v>
      </c>
      <c r="P77" s="323">
        <v>157</v>
      </c>
      <c r="Q77" s="323">
        <v>206</v>
      </c>
      <c r="R77" s="323">
        <v>235</v>
      </c>
      <c r="S77" s="323">
        <v>192</v>
      </c>
      <c r="T77" s="323">
        <v>183</v>
      </c>
      <c r="U77" s="323">
        <v>226</v>
      </c>
      <c r="V77" s="323">
        <v>248</v>
      </c>
      <c r="W77" s="323">
        <v>195</v>
      </c>
      <c r="X77" s="323">
        <v>192</v>
      </c>
      <c r="Y77" s="323">
        <v>237</v>
      </c>
      <c r="Z77" s="272">
        <v>248</v>
      </c>
      <c r="AA77" s="272">
        <v>217</v>
      </c>
      <c r="AB77" s="272">
        <v>211</v>
      </c>
      <c r="AC77" s="272">
        <v>249</v>
      </c>
      <c r="AD77" s="272">
        <v>261.89999999999998</v>
      </c>
      <c r="AE77" s="272">
        <v>390</v>
      </c>
      <c r="AF77" s="272">
        <v>352</v>
      </c>
      <c r="AG77" s="272">
        <v>407</v>
      </c>
      <c r="AH77" s="272"/>
      <c r="AI77" s="272"/>
      <c r="AJ77" s="272"/>
      <c r="AK77" s="272"/>
      <c r="AL77" s="272"/>
      <c r="AM77" s="272"/>
      <c r="AN77" s="272"/>
      <c r="AO77" s="272"/>
    </row>
    <row r="78" spans="1:41">
      <c r="A78" s="9" t="s">
        <v>336</v>
      </c>
      <c r="B78" s="507">
        <v>0</v>
      </c>
      <c r="C78" s="507">
        <v>0</v>
      </c>
      <c r="D78" s="507">
        <v>0</v>
      </c>
      <c r="E78" s="507">
        <v>0</v>
      </c>
      <c r="F78" s="236">
        <v>0</v>
      </c>
      <c r="G78" s="236">
        <v>0.75545018170587697</v>
      </c>
      <c r="H78" s="236">
        <v>0.30915569769894302</v>
      </c>
      <c r="I78" s="236">
        <v>0.37583501618837001</v>
      </c>
      <c r="J78" s="236">
        <v>0.75840958177752704</v>
      </c>
      <c r="K78" s="236">
        <v>0.90791808177309308</v>
      </c>
      <c r="L78" s="236">
        <v>0.67649294443626007</v>
      </c>
      <c r="M78" s="236">
        <v>0.78264619454285</v>
      </c>
      <c r="N78" s="236">
        <v>1</v>
      </c>
      <c r="O78" s="236">
        <v>1</v>
      </c>
      <c r="P78" s="236">
        <v>1</v>
      </c>
      <c r="Q78" s="236">
        <v>1</v>
      </c>
      <c r="R78" s="236">
        <v>1</v>
      </c>
      <c r="S78" s="236">
        <v>2</v>
      </c>
      <c r="T78" s="236">
        <v>2</v>
      </c>
      <c r="U78" s="236">
        <v>3</v>
      </c>
      <c r="V78" s="236">
        <v>6</v>
      </c>
      <c r="W78" s="236">
        <v>6</v>
      </c>
      <c r="X78" s="236">
        <v>3</v>
      </c>
      <c r="Y78" s="236">
        <v>0</v>
      </c>
      <c r="Z78" s="236">
        <v>0</v>
      </c>
      <c r="AA78" s="236">
        <v>0</v>
      </c>
      <c r="AB78" s="236">
        <v>3</v>
      </c>
      <c r="AC78" s="236">
        <v>5</v>
      </c>
      <c r="AD78" s="236">
        <v>5.9</v>
      </c>
      <c r="AE78" s="236">
        <v>5</v>
      </c>
      <c r="AF78" s="236">
        <v>4</v>
      </c>
      <c r="AG78" s="236">
        <v>4</v>
      </c>
      <c r="AH78" s="504">
        <v>5.2935115059944797</v>
      </c>
      <c r="AI78" s="504">
        <v>8.685897215366019</v>
      </c>
      <c r="AJ78" s="504">
        <v>8.2982858028295006</v>
      </c>
      <c r="AK78" s="504">
        <v>1.7670887987063004</v>
      </c>
      <c r="AL78" s="504">
        <v>0.37486277660712103</v>
      </c>
      <c r="AM78" s="504">
        <v>4.8435182353560036E-3</v>
      </c>
      <c r="AN78" s="504">
        <v>2</v>
      </c>
      <c r="AO78" s="504">
        <v>1</v>
      </c>
    </row>
    <row r="79" spans="1:41" ht="21">
      <c r="A79" s="5" t="s">
        <v>1141</v>
      </c>
      <c r="B79" s="343"/>
      <c r="C79" s="343"/>
      <c r="D79" s="343"/>
      <c r="E79" s="343"/>
      <c r="F79" s="323"/>
      <c r="G79" s="323"/>
      <c r="H79" s="323"/>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323"/>
      <c r="AG79" s="323"/>
      <c r="AH79" s="272">
        <v>995</v>
      </c>
      <c r="AI79" s="272">
        <v>746</v>
      </c>
      <c r="AJ79" s="272">
        <v>827</v>
      </c>
      <c r="AK79" s="272">
        <v>1382</v>
      </c>
      <c r="AL79" s="272">
        <v>1375</v>
      </c>
      <c r="AM79" s="272">
        <v>1203</v>
      </c>
      <c r="AN79" s="272">
        <v>1545</v>
      </c>
      <c r="AO79" s="272">
        <v>1968</v>
      </c>
    </row>
    <row r="80" spans="1:41" ht="21">
      <c r="A80" s="6" t="s">
        <v>967</v>
      </c>
      <c r="B80" s="343"/>
      <c r="C80" s="343"/>
      <c r="D80" s="343"/>
      <c r="E80" s="34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3"/>
      <c r="AG80" s="323"/>
      <c r="AH80" s="272">
        <v>206.705876924873</v>
      </c>
      <c r="AI80" s="272">
        <v>160.64635700193401</v>
      </c>
      <c r="AJ80" s="272">
        <v>175.16457206983102</v>
      </c>
      <c r="AK80" s="272">
        <v>218.78710474455499</v>
      </c>
      <c r="AL80" s="272">
        <v>177.423674474656</v>
      </c>
      <c r="AM80" s="272">
        <v>191.92480130803105</v>
      </c>
      <c r="AN80" s="272">
        <v>231.1</v>
      </c>
      <c r="AO80" s="272">
        <v>256</v>
      </c>
    </row>
    <row r="81" spans="1:41" s="62" customFormat="1" ht="21" thickBot="1">
      <c r="A81" s="32" t="s">
        <v>337</v>
      </c>
      <c r="B81" s="348">
        <f>SUM(B76:B77)</f>
        <v>972</v>
      </c>
      <c r="C81" s="348">
        <f>SUM(C76:C77)</f>
        <v>799</v>
      </c>
      <c r="D81" s="348">
        <f>SUM(D76:D77)</f>
        <v>710</v>
      </c>
      <c r="E81" s="348">
        <f>SUM(E76:E77)</f>
        <v>803</v>
      </c>
      <c r="F81" s="348">
        <v>861</v>
      </c>
      <c r="G81" s="348">
        <v>690</v>
      </c>
      <c r="H81" s="348">
        <v>716</v>
      </c>
      <c r="I81" s="348">
        <v>834</v>
      </c>
      <c r="J81" s="348">
        <v>757</v>
      </c>
      <c r="K81" s="348">
        <v>612</v>
      </c>
      <c r="L81" s="348">
        <v>522</v>
      </c>
      <c r="M81" s="348">
        <v>692</v>
      </c>
      <c r="N81" s="348">
        <v>710</v>
      </c>
      <c r="O81" s="348">
        <v>591</v>
      </c>
      <c r="P81" s="348">
        <v>566</v>
      </c>
      <c r="Q81" s="348">
        <v>721</v>
      </c>
      <c r="R81" s="348">
        <v>794</v>
      </c>
      <c r="S81" s="348">
        <v>654</v>
      </c>
      <c r="T81" s="348">
        <v>681</v>
      </c>
      <c r="U81" s="348">
        <v>960</v>
      </c>
      <c r="V81" s="348">
        <v>1082</v>
      </c>
      <c r="W81" s="348">
        <v>826</v>
      </c>
      <c r="X81" s="348">
        <v>751</v>
      </c>
      <c r="Y81" s="348">
        <v>1151</v>
      </c>
      <c r="Z81" s="348">
        <v>1207</v>
      </c>
      <c r="AA81" s="348">
        <v>871</v>
      </c>
      <c r="AB81" s="348">
        <v>816</v>
      </c>
      <c r="AC81" s="348">
        <v>1102</v>
      </c>
      <c r="AD81" s="348">
        <v>909.6</v>
      </c>
      <c r="AE81" s="348">
        <v>5634</v>
      </c>
      <c r="AF81" s="348">
        <v>6144</v>
      </c>
      <c r="AG81" s="348">
        <v>7464</v>
      </c>
      <c r="AH81" s="479">
        <v>1201.74523633949</v>
      </c>
      <c r="AI81" s="479">
        <v>907.08434847859962</v>
      </c>
      <c r="AJ81" s="479">
        <v>1002.1701906620301</v>
      </c>
      <c r="AK81" s="479">
        <v>1600.7305792554507</v>
      </c>
      <c r="AL81" s="479">
        <v>1552.0122415707501</v>
      </c>
      <c r="AM81" s="479">
        <v>1394.69764287403</v>
      </c>
      <c r="AN81" s="479">
        <v>1776.1</v>
      </c>
      <c r="AO81" s="479">
        <v>2224</v>
      </c>
    </row>
    <row r="82" spans="1:41" s="62" customFormat="1" ht="36.75" thickTop="1">
      <c r="A82" s="407" t="s">
        <v>1126</v>
      </c>
      <c r="B82" s="343"/>
      <c r="C82" s="343"/>
      <c r="D82" s="343"/>
      <c r="E82" s="343"/>
      <c r="F82" s="343"/>
      <c r="G82" s="343"/>
      <c r="H82" s="343"/>
      <c r="I82" s="343"/>
      <c r="J82" s="343"/>
      <c r="K82" s="343"/>
      <c r="L82" s="343"/>
      <c r="M82" s="343"/>
      <c r="N82" s="343"/>
      <c r="O82" s="343"/>
      <c r="P82" s="343"/>
      <c r="Q82" s="343"/>
      <c r="R82" s="343"/>
      <c r="S82" s="343"/>
      <c r="T82" s="343"/>
      <c r="U82" s="343"/>
      <c r="V82" s="343"/>
      <c r="W82" s="343"/>
      <c r="X82" s="343"/>
      <c r="Y82" s="343"/>
      <c r="Z82" s="343"/>
      <c r="AA82" s="343"/>
      <c r="AB82" s="343"/>
      <c r="AC82" s="343"/>
      <c r="AD82" s="343"/>
      <c r="AE82" s="343"/>
      <c r="AF82" s="343"/>
      <c r="AG82" s="343"/>
      <c r="AH82" s="343"/>
      <c r="AI82" s="343"/>
      <c r="AJ82" s="343"/>
      <c r="AK82" s="343"/>
      <c r="AL82" s="343"/>
      <c r="AM82" s="343"/>
      <c r="AN82" s="343"/>
      <c r="AO82" s="343"/>
    </row>
    <row r="83" spans="1:41">
      <c r="A83" s="407" t="s">
        <v>1142</v>
      </c>
    </row>
    <row r="84" spans="1:41">
      <c r="A84" s="40" t="s">
        <v>1143</v>
      </c>
    </row>
    <row r="85" spans="1:41" ht="39" customHeight="1">
      <c r="A85" s="1" t="s">
        <v>354</v>
      </c>
    </row>
    <row r="86" spans="1:41" ht="18.75" thickBot="1">
      <c r="A86" s="3" t="s">
        <v>3</v>
      </c>
      <c r="B86" s="359" t="s">
        <v>405</v>
      </c>
      <c r="C86" s="359" t="s">
        <v>406</v>
      </c>
      <c r="D86" s="359" t="s">
        <v>407</v>
      </c>
      <c r="E86" s="359" t="s">
        <v>408</v>
      </c>
      <c r="F86" s="359" t="s">
        <v>409</v>
      </c>
      <c r="G86" s="359" t="s">
        <v>410</v>
      </c>
      <c r="H86" s="359" t="s">
        <v>411</v>
      </c>
      <c r="I86" s="359" t="s">
        <v>412</v>
      </c>
      <c r="J86" s="359" t="s">
        <v>413</v>
      </c>
      <c r="K86" s="359" t="s">
        <v>414</v>
      </c>
      <c r="L86" s="359" t="s">
        <v>415</v>
      </c>
      <c r="M86" s="359" t="s">
        <v>416</v>
      </c>
      <c r="N86" s="359" t="s">
        <v>417</v>
      </c>
      <c r="O86" s="359" t="s">
        <v>418</v>
      </c>
      <c r="P86" s="359" t="s">
        <v>419</v>
      </c>
      <c r="Q86" s="359" t="s">
        <v>420</v>
      </c>
      <c r="R86" s="359" t="s">
        <v>421</v>
      </c>
      <c r="S86" s="359" t="s">
        <v>422</v>
      </c>
      <c r="T86" s="359" t="s">
        <v>423</v>
      </c>
      <c r="U86" s="359" t="s">
        <v>424</v>
      </c>
      <c r="V86" s="359" t="s">
        <v>425</v>
      </c>
      <c r="W86" s="359" t="s">
        <v>426</v>
      </c>
      <c r="X86" s="359" t="s">
        <v>427</v>
      </c>
      <c r="Y86" s="359" t="s">
        <v>428</v>
      </c>
      <c r="Z86" s="359" t="s">
        <v>429</v>
      </c>
      <c r="AA86" s="359" t="s">
        <v>430</v>
      </c>
      <c r="AB86" s="359" t="s">
        <v>431</v>
      </c>
      <c r="AC86" s="359" t="s">
        <v>432</v>
      </c>
      <c r="AD86" s="359" t="s">
        <v>433</v>
      </c>
      <c r="AE86" s="359" t="s">
        <v>434</v>
      </c>
      <c r="AF86" s="359" t="s">
        <v>435</v>
      </c>
      <c r="AG86" s="359" t="s">
        <v>436</v>
      </c>
      <c r="AH86" s="359" t="s">
        <v>437</v>
      </c>
      <c r="AI86" s="359" t="s">
        <v>438</v>
      </c>
      <c r="AJ86" s="359" t="s">
        <v>439</v>
      </c>
      <c r="AK86" s="359" t="s">
        <v>440</v>
      </c>
      <c r="AL86" s="359" t="s">
        <v>188</v>
      </c>
      <c r="AM86" s="359" t="s">
        <v>189</v>
      </c>
      <c r="AN86" s="359" t="s">
        <v>190</v>
      </c>
      <c r="AO86" s="359" t="s">
        <v>191</v>
      </c>
    </row>
    <row r="87" spans="1:41" ht="21">
      <c r="A87" s="416" t="s">
        <v>1121</v>
      </c>
      <c r="B87" s="343"/>
      <c r="C87" s="343"/>
      <c r="D87" s="343"/>
      <c r="E87" s="343"/>
      <c r="F87" s="343"/>
      <c r="G87" s="343"/>
      <c r="H87" s="343"/>
      <c r="I87" s="343"/>
      <c r="J87" s="343"/>
      <c r="K87" s="343"/>
      <c r="L87" s="343"/>
      <c r="M87" s="343"/>
      <c r="N87" s="343"/>
      <c r="O87" s="343"/>
      <c r="P87" s="343"/>
      <c r="Q87" s="343"/>
      <c r="R87" s="343"/>
      <c r="S87" s="343"/>
      <c r="T87" s="343"/>
      <c r="U87" s="343"/>
      <c r="V87" s="343"/>
      <c r="W87" s="343"/>
      <c r="X87" s="343"/>
      <c r="Y87" s="343"/>
      <c r="Z87" s="343">
        <v>163</v>
      </c>
      <c r="AA87" s="343">
        <v>59</v>
      </c>
      <c r="AB87" s="343">
        <v>40</v>
      </c>
      <c r="AC87" s="343">
        <v>129</v>
      </c>
      <c r="AD87" s="343">
        <v>110</v>
      </c>
      <c r="AE87" s="346">
        <v>47.7</v>
      </c>
      <c r="AF87" s="346">
        <v>30.7</v>
      </c>
      <c r="AG87" s="346">
        <v>82.2</v>
      </c>
      <c r="AH87" s="477">
        <v>146.19041278366089</v>
      </c>
      <c r="AI87" s="477">
        <v>55.785489753050115</v>
      </c>
      <c r="AJ87" s="477">
        <v>38.171266353482963</v>
      </c>
      <c r="AK87" s="477">
        <v>163.03906249314494</v>
      </c>
      <c r="AL87" s="477">
        <v>172.00221907189402</v>
      </c>
      <c r="AM87" s="477">
        <v>57.274930294184941</v>
      </c>
      <c r="AN87" s="477">
        <v>27</v>
      </c>
      <c r="AO87" s="477">
        <v>68</v>
      </c>
    </row>
    <row r="88" spans="1:41" ht="21">
      <c r="A88" s="416" t="s">
        <v>1122</v>
      </c>
      <c r="B88" s="343"/>
      <c r="C88" s="343"/>
      <c r="D88" s="343"/>
      <c r="E88" s="343"/>
      <c r="F88" s="343"/>
      <c r="G88" s="343"/>
      <c r="H88" s="343"/>
      <c r="I88" s="343"/>
      <c r="J88" s="343"/>
      <c r="K88" s="343"/>
      <c r="L88" s="343"/>
      <c r="M88" s="343"/>
      <c r="N88" s="343"/>
      <c r="O88" s="343"/>
      <c r="P88" s="343"/>
      <c r="Q88" s="343"/>
      <c r="R88" s="343"/>
      <c r="S88" s="343"/>
      <c r="T88" s="343"/>
      <c r="U88" s="343"/>
      <c r="V88" s="343"/>
      <c r="W88" s="343"/>
      <c r="X88" s="343"/>
      <c r="Y88" s="343"/>
      <c r="Z88" s="343">
        <v>91</v>
      </c>
      <c r="AA88" s="343">
        <v>39</v>
      </c>
      <c r="AB88" s="343">
        <v>25</v>
      </c>
      <c r="AC88" s="343">
        <v>74</v>
      </c>
      <c r="AD88" s="343">
        <v>87</v>
      </c>
      <c r="AE88" s="346">
        <v>94.1</v>
      </c>
      <c r="AF88" s="346">
        <v>76.599999999999994</v>
      </c>
      <c r="AG88" s="346">
        <v>152.6</v>
      </c>
      <c r="AH88" s="477">
        <v>101.69176652285209</v>
      </c>
      <c r="AI88" s="477">
        <v>46.86032203519288</v>
      </c>
      <c r="AJ88" s="477">
        <v>24.294032206626042</v>
      </c>
      <c r="AK88" s="477">
        <v>66.905212376020984</v>
      </c>
      <c r="AL88" s="477">
        <v>73.665491327994999</v>
      </c>
      <c r="AM88" s="477">
        <v>35.918564201193007</v>
      </c>
      <c r="AN88" s="477">
        <v>26.4</v>
      </c>
      <c r="AO88" s="477">
        <v>66.2</v>
      </c>
    </row>
    <row r="89" spans="1:41" ht="21" customHeight="1">
      <c r="A89" s="6" t="s">
        <v>1123</v>
      </c>
      <c r="B89" s="343">
        <v>208</v>
      </c>
      <c r="C89" s="343">
        <v>102</v>
      </c>
      <c r="D89" s="343">
        <v>73</v>
      </c>
      <c r="E89" s="343">
        <v>155</v>
      </c>
      <c r="F89" s="346">
        <v>177</v>
      </c>
      <c r="G89" s="346">
        <v>91</v>
      </c>
      <c r="H89" s="346">
        <v>62</v>
      </c>
      <c r="I89" s="346">
        <v>137</v>
      </c>
      <c r="J89" s="346">
        <v>161</v>
      </c>
      <c r="K89" s="346">
        <v>83</v>
      </c>
      <c r="L89" s="346">
        <v>49</v>
      </c>
      <c r="M89" s="346">
        <v>130</v>
      </c>
      <c r="N89" s="346">
        <v>170</v>
      </c>
      <c r="O89" s="346">
        <v>73</v>
      </c>
      <c r="P89" s="346">
        <v>50</v>
      </c>
      <c r="Q89" s="346">
        <v>156</v>
      </c>
      <c r="R89" s="346">
        <v>176</v>
      </c>
      <c r="S89" s="346">
        <v>91</v>
      </c>
      <c r="T89" s="346">
        <v>64</v>
      </c>
      <c r="U89" s="346">
        <v>194</v>
      </c>
      <c r="V89" s="346">
        <v>265</v>
      </c>
      <c r="W89" s="346">
        <v>85</v>
      </c>
      <c r="X89" s="346">
        <v>60</v>
      </c>
      <c r="Y89" s="346">
        <v>205</v>
      </c>
      <c r="Z89" s="398"/>
      <c r="AA89" s="398"/>
      <c r="AB89" s="398"/>
      <c r="AC89" s="398"/>
      <c r="AD89" s="398"/>
      <c r="AE89" s="398"/>
      <c r="AF89" s="398"/>
      <c r="AG89" s="398"/>
      <c r="AH89" s="398"/>
      <c r="AI89" s="398"/>
      <c r="AJ89" s="398"/>
      <c r="AK89" s="398"/>
      <c r="AL89" s="398"/>
      <c r="AM89" s="398"/>
      <c r="AN89" s="398"/>
      <c r="AO89" s="398"/>
    </row>
    <row r="90" spans="1:41">
      <c r="A90" s="9" t="s">
        <v>221</v>
      </c>
      <c r="B90" s="507">
        <v>116</v>
      </c>
      <c r="C90" s="507">
        <v>48</v>
      </c>
      <c r="D90" s="507">
        <v>28</v>
      </c>
      <c r="E90" s="507">
        <v>98</v>
      </c>
      <c r="F90" s="236">
        <v>112</v>
      </c>
      <c r="G90" s="236">
        <v>51</v>
      </c>
      <c r="H90" s="236">
        <v>32</v>
      </c>
      <c r="I90" s="236">
        <v>91</v>
      </c>
      <c r="J90" s="236">
        <v>80</v>
      </c>
      <c r="K90" s="236">
        <v>44</v>
      </c>
      <c r="L90" s="236">
        <v>23</v>
      </c>
      <c r="M90" s="236">
        <v>82</v>
      </c>
      <c r="N90" s="236">
        <v>76</v>
      </c>
      <c r="O90" s="236">
        <v>25</v>
      </c>
      <c r="P90" s="236">
        <v>17</v>
      </c>
      <c r="Q90" s="236">
        <v>81</v>
      </c>
      <c r="R90" s="236">
        <v>113</v>
      </c>
      <c r="S90" s="236">
        <v>42</v>
      </c>
      <c r="T90" s="236">
        <v>15</v>
      </c>
      <c r="U90" s="236">
        <v>87</v>
      </c>
      <c r="V90" s="236">
        <v>88</v>
      </c>
      <c r="W90" s="236">
        <v>33</v>
      </c>
      <c r="X90" s="236">
        <v>8</v>
      </c>
      <c r="Y90" s="236">
        <v>65</v>
      </c>
      <c r="Z90" s="236">
        <v>49</v>
      </c>
      <c r="AA90" s="236">
        <v>22</v>
      </c>
      <c r="AB90" s="236">
        <v>18</v>
      </c>
      <c r="AC90" s="236">
        <v>57</v>
      </c>
      <c r="AD90" s="236">
        <v>54.5</v>
      </c>
      <c r="AE90" s="236">
        <v>22.2</v>
      </c>
      <c r="AF90" s="236">
        <v>13.9</v>
      </c>
      <c r="AG90" s="236">
        <v>54</v>
      </c>
      <c r="AH90" s="504"/>
      <c r="AI90" s="504"/>
      <c r="AJ90" s="504"/>
      <c r="AK90" s="504"/>
      <c r="AL90" s="504"/>
      <c r="AM90" s="504"/>
      <c r="AN90" s="504"/>
      <c r="AO90" s="504"/>
    </row>
    <row r="91" spans="1:41" ht="21">
      <c r="A91" s="5" t="s">
        <v>1124</v>
      </c>
      <c r="B91" s="343"/>
      <c r="C91" s="343"/>
      <c r="D91" s="343"/>
      <c r="E91" s="343"/>
      <c r="F91" s="323"/>
      <c r="G91" s="323"/>
      <c r="H91" s="323"/>
      <c r="I91" s="323"/>
      <c r="J91" s="323"/>
      <c r="K91" s="323"/>
      <c r="L91" s="323"/>
      <c r="M91" s="323"/>
      <c r="N91" s="323"/>
      <c r="O91" s="323"/>
      <c r="P91" s="323"/>
      <c r="Q91" s="323"/>
      <c r="R91" s="323"/>
      <c r="S91" s="323"/>
      <c r="T91" s="323"/>
      <c r="U91" s="323"/>
      <c r="V91" s="323"/>
      <c r="W91" s="323"/>
      <c r="X91" s="323"/>
      <c r="Y91" s="323"/>
      <c r="Z91" s="323"/>
      <c r="AA91" s="323"/>
      <c r="AB91" s="323"/>
      <c r="AC91" s="323"/>
      <c r="AD91" s="323"/>
      <c r="AE91" s="323"/>
      <c r="AF91" s="323"/>
      <c r="AG91" s="323"/>
      <c r="AH91" s="272">
        <v>248</v>
      </c>
      <c r="AI91" s="272">
        <v>103</v>
      </c>
      <c r="AJ91" s="272">
        <v>62</v>
      </c>
      <c r="AK91" s="272">
        <v>230</v>
      </c>
      <c r="AL91" s="272">
        <v>246</v>
      </c>
      <c r="AM91" s="272">
        <v>93</v>
      </c>
      <c r="AN91" s="272">
        <v>54</v>
      </c>
      <c r="AO91" s="272">
        <v>134</v>
      </c>
    </row>
    <row r="92" spans="1:41" ht="21">
      <c r="A92" s="6" t="s">
        <v>1125</v>
      </c>
      <c r="B92" s="343"/>
      <c r="C92" s="343"/>
      <c r="D92" s="343"/>
      <c r="E92" s="343"/>
      <c r="F92" s="323"/>
      <c r="G92" s="323"/>
      <c r="H92" s="323"/>
      <c r="I92" s="323"/>
      <c r="J92" s="323"/>
      <c r="K92" s="323"/>
      <c r="L92" s="323"/>
      <c r="M92" s="323"/>
      <c r="N92" s="323"/>
      <c r="O92" s="323"/>
      <c r="P92" s="323"/>
      <c r="Q92" s="323"/>
      <c r="R92" s="323"/>
      <c r="S92" s="323"/>
      <c r="T92" s="323"/>
      <c r="U92" s="323"/>
      <c r="V92" s="323"/>
      <c r="W92" s="323"/>
      <c r="X92" s="323"/>
      <c r="Y92" s="323"/>
      <c r="Z92" s="323"/>
      <c r="AA92" s="323"/>
      <c r="AB92" s="323"/>
      <c r="AC92" s="323"/>
      <c r="AD92" s="323"/>
      <c r="AE92" s="323"/>
      <c r="AF92" s="323"/>
      <c r="AG92" s="323"/>
      <c r="AH92" s="504">
        <v>56.249005880271795</v>
      </c>
      <c r="AI92" s="504">
        <v>19.555545027641102</v>
      </c>
      <c r="AJ92" s="504">
        <v>16.411792161648705</v>
      </c>
      <c r="AK92" s="504">
        <v>44.439249268082378</v>
      </c>
      <c r="AL92" s="504">
        <v>42.653334315469998</v>
      </c>
      <c r="AM92" s="504">
        <v>24.717344892613902</v>
      </c>
      <c r="AN92" s="504">
        <v>23.3</v>
      </c>
      <c r="AO92" s="504">
        <v>65</v>
      </c>
    </row>
    <row r="93" spans="1:41" s="62" customFormat="1" ht="21" thickBot="1">
      <c r="A93" s="32" t="s">
        <v>337</v>
      </c>
      <c r="B93" s="345">
        <f>SUM(B89:B90)</f>
        <v>324</v>
      </c>
      <c r="C93" s="345">
        <f>SUM(C89:C90)</f>
        <v>150</v>
      </c>
      <c r="D93" s="345">
        <f>SUM(D89:D90)</f>
        <v>101</v>
      </c>
      <c r="E93" s="345">
        <f>SUM(E89:E90)</f>
        <v>253</v>
      </c>
      <c r="F93" s="345">
        <v>289</v>
      </c>
      <c r="G93" s="345">
        <v>142</v>
      </c>
      <c r="H93" s="345">
        <v>94</v>
      </c>
      <c r="I93" s="345">
        <v>228</v>
      </c>
      <c r="J93" s="345">
        <v>241</v>
      </c>
      <c r="K93" s="345">
        <v>127</v>
      </c>
      <c r="L93" s="345">
        <v>72</v>
      </c>
      <c r="M93" s="345">
        <v>212</v>
      </c>
      <c r="N93" s="345">
        <v>245</v>
      </c>
      <c r="O93" s="345">
        <v>98</v>
      </c>
      <c r="P93" s="376">
        <v>67</v>
      </c>
      <c r="Q93" s="376">
        <v>238</v>
      </c>
      <c r="R93" s="376">
        <v>289</v>
      </c>
      <c r="S93" s="376">
        <v>133</v>
      </c>
      <c r="T93" s="376">
        <v>79</v>
      </c>
      <c r="U93" s="376">
        <v>281</v>
      </c>
      <c r="V93" s="376">
        <v>353</v>
      </c>
      <c r="W93" s="376">
        <v>118</v>
      </c>
      <c r="X93" s="376">
        <v>67</v>
      </c>
      <c r="Y93" s="376">
        <v>270</v>
      </c>
      <c r="Z93" s="376">
        <v>302</v>
      </c>
      <c r="AA93" s="376">
        <v>119</v>
      </c>
      <c r="AB93" s="376">
        <v>82</v>
      </c>
      <c r="AC93" s="376">
        <v>259</v>
      </c>
      <c r="AD93" s="376">
        <v>251.6</v>
      </c>
      <c r="AE93" s="376">
        <v>163.80000000000001</v>
      </c>
      <c r="AF93" s="376">
        <v>121.3</v>
      </c>
      <c r="AG93" s="376">
        <v>288.60000000000002</v>
      </c>
      <c r="AH93" s="478">
        <v>304.13118518678499</v>
      </c>
      <c r="AI93" s="478">
        <v>122.20135681588499</v>
      </c>
      <c r="AJ93" s="478">
        <v>78.877090721756986</v>
      </c>
      <c r="AK93" s="478">
        <v>274.38352413724903</v>
      </c>
      <c r="AL93" s="478">
        <v>288.32104471535996</v>
      </c>
      <c r="AM93" s="478">
        <v>117.91083938799102</v>
      </c>
      <c r="AN93" s="478">
        <v>77.099999999999994</v>
      </c>
      <c r="AO93" s="478">
        <v>199</v>
      </c>
    </row>
    <row r="94" spans="1:41" s="62" customFormat="1" ht="36.75" thickTop="1">
      <c r="A94" s="407" t="s">
        <v>1126</v>
      </c>
      <c r="B94" s="343"/>
      <c r="C94" s="343"/>
      <c r="D94" s="343"/>
      <c r="E94" s="343"/>
      <c r="F94" s="343"/>
      <c r="G94" s="343"/>
      <c r="H94" s="343"/>
      <c r="I94" s="343"/>
      <c r="J94" s="343"/>
      <c r="K94" s="343"/>
      <c r="L94" s="343"/>
      <c r="M94" s="343"/>
      <c r="N94" s="343"/>
      <c r="O94" s="343"/>
      <c r="P94" s="346"/>
      <c r="Q94" s="346"/>
      <c r="R94" s="346"/>
      <c r="S94" s="346"/>
      <c r="T94" s="346"/>
      <c r="U94" s="346"/>
      <c r="V94" s="346"/>
      <c r="W94" s="346"/>
      <c r="X94" s="346"/>
      <c r="Y94" s="346"/>
      <c r="Z94" s="346"/>
      <c r="AA94" s="346"/>
      <c r="AB94" s="346"/>
      <c r="AC94" s="346"/>
      <c r="AD94" s="346"/>
      <c r="AE94" s="346"/>
      <c r="AF94" s="346"/>
      <c r="AG94" s="346"/>
      <c r="AH94" s="346"/>
      <c r="AI94" s="346"/>
      <c r="AJ94" s="346"/>
      <c r="AK94" s="346"/>
      <c r="AL94" s="346"/>
      <c r="AM94" s="346"/>
      <c r="AN94" s="346"/>
      <c r="AO94" s="346"/>
    </row>
    <row r="95" spans="1:41">
      <c r="A95" s="40" t="s">
        <v>1127</v>
      </c>
    </row>
    <row r="96" spans="1:41" ht="39" customHeight="1">
      <c r="A96" s="1" t="s">
        <v>355</v>
      </c>
    </row>
    <row r="97" spans="1:41" ht="18.75" thickBot="1">
      <c r="A97" s="25" t="s">
        <v>332</v>
      </c>
      <c r="B97" s="359" t="s">
        <v>405</v>
      </c>
      <c r="C97" s="359" t="s">
        <v>406</v>
      </c>
      <c r="D97" s="359" t="s">
        <v>407</v>
      </c>
      <c r="E97" s="359" t="s">
        <v>408</v>
      </c>
      <c r="F97" s="359" t="s">
        <v>409</v>
      </c>
      <c r="G97" s="359" t="s">
        <v>410</v>
      </c>
      <c r="H97" s="359" t="s">
        <v>411</v>
      </c>
      <c r="I97" s="359" t="s">
        <v>412</v>
      </c>
      <c r="J97" s="359" t="s">
        <v>413</v>
      </c>
      <c r="K97" s="359" t="s">
        <v>414</v>
      </c>
      <c r="L97" s="359" t="s">
        <v>415</v>
      </c>
      <c r="M97" s="359" t="s">
        <v>416</v>
      </c>
      <c r="N97" s="359" t="s">
        <v>417</v>
      </c>
      <c r="O97" s="359" t="s">
        <v>418</v>
      </c>
      <c r="P97" s="359" t="s">
        <v>419</v>
      </c>
      <c r="Q97" s="359" t="s">
        <v>420</v>
      </c>
      <c r="R97" s="359" t="s">
        <v>421</v>
      </c>
      <c r="S97" s="359" t="s">
        <v>422</v>
      </c>
      <c r="T97" s="359" t="s">
        <v>423</v>
      </c>
      <c r="U97" s="359" t="s">
        <v>424</v>
      </c>
      <c r="V97" s="359" t="s">
        <v>425</v>
      </c>
      <c r="W97" s="359" t="s">
        <v>426</v>
      </c>
      <c r="X97" s="359" t="s">
        <v>427</v>
      </c>
      <c r="Y97" s="359" t="s">
        <v>428</v>
      </c>
      <c r="Z97" s="359" t="s">
        <v>429</v>
      </c>
      <c r="AA97" s="359" t="s">
        <v>430</v>
      </c>
      <c r="AB97" s="359" t="s">
        <v>431</v>
      </c>
      <c r="AC97" s="359" t="s">
        <v>432</v>
      </c>
      <c r="AD97" s="359" t="s">
        <v>433</v>
      </c>
      <c r="AE97" s="359" t="s">
        <v>434</v>
      </c>
      <c r="AF97" s="359" t="s">
        <v>435</v>
      </c>
      <c r="AG97" s="359" t="s">
        <v>436</v>
      </c>
      <c r="AH97" s="359" t="s">
        <v>437</v>
      </c>
      <c r="AI97" s="359" t="s">
        <v>438</v>
      </c>
      <c r="AJ97" s="359" t="s">
        <v>439</v>
      </c>
      <c r="AK97" s="359" t="s">
        <v>440</v>
      </c>
      <c r="AL97" s="359" t="s">
        <v>188</v>
      </c>
      <c r="AM97" s="359" t="s">
        <v>189</v>
      </c>
      <c r="AN97" s="359" t="s">
        <v>190</v>
      </c>
      <c r="AO97" s="359" t="s">
        <v>191</v>
      </c>
    </row>
    <row r="98" spans="1:41" ht="24.75" customHeight="1">
      <c r="A98" s="6" t="s">
        <v>356</v>
      </c>
      <c r="B98" s="347">
        <v>7.1</v>
      </c>
      <c r="C98" s="347">
        <v>6</v>
      </c>
      <c r="D98" s="347">
        <v>4.9000000000000004</v>
      </c>
      <c r="E98" s="347">
        <v>5.4</v>
      </c>
      <c r="F98" s="347">
        <v>6</v>
      </c>
      <c r="G98" s="347">
        <v>5</v>
      </c>
      <c r="H98" s="347">
        <v>4.9000000000000004</v>
      </c>
      <c r="I98" s="347">
        <v>5.6</v>
      </c>
      <c r="J98" s="347">
        <v>5.7</v>
      </c>
      <c r="K98" s="347">
        <v>5.7</v>
      </c>
      <c r="L98" s="347">
        <v>5.0999999999999996</v>
      </c>
      <c r="M98" s="347">
        <v>5.8</v>
      </c>
      <c r="N98" s="347">
        <v>6.8</v>
      </c>
      <c r="O98" s="347">
        <v>5.0999999999999996</v>
      </c>
      <c r="P98" s="347">
        <v>4.9000000000000004</v>
      </c>
      <c r="Q98" s="347">
        <v>6</v>
      </c>
      <c r="R98" s="347">
        <v>5.8</v>
      </c>
      <c r="S98" s="347">
        <v>5.5</v>
      </c>
      <c r="T98" s="347">
        <v>5.0999999999999996</v>
      </c>
      <c r="U98" s="347">
        <v>6</v>
      </c>
      <c r="V98" s="347">
        <v>6.6</v>
      </c>
      <c r="W98" s="347">
        <v>5.7</v>
      </c>
      <c r="X98" s="347">
        <v>4.5999999999999996</v>
      </c>
      <c r="Y98" s="347">
        <v>6.2</v>
      </c>
      <c r="Z98" s="347">
        <v>7.4</v>
      </c>
      <c r="AA98" s="347">
        <v>6.8</v>
      </c>
      <c r="AB98" s="347">
        <v>3.1</v>
      </c>
      <c r="AC98" s="347">
        <v>5.9</v>
      </c>
      <c r="AD98" s="347">
        <v>6.4</v>
      </c>
      <c r="AE98" s="347">
        <v>5.7</v>
      </c>
      <c r="AF98" s="347">
        <v>4.8</v>
      </c>
      <c r="AG98" s="347">
        <v>6.2</v>
      </c>
      <c r="AH98" s="405">
        <v>6.8874265407685602</v>
      </c>
      <c r="AI98" s="405">
        <v>5.2546238813926394</v>
      </c>
      <c r="AJ98" s="405">
        <v>4.7078659427613001</v>
      </c>
      <c r="AK98" s="405">
        <v>6.1422062866764016</v>
      </c>
      <c r="AL98" s="405">
        <v>5.90720750025186</v>
      </c>
      <c r="AM98" s="405">
        <v>5.3623157746538395</v>
      </c>
      <c r="AN98" s="405">
        <v>4.5999999999999996</v>
      </c>
      <c r="AO98" s="405">
        <v>5.6280065968873014</v>
      </c>
    </row>
    <row r="99" spans="1:41" ht="17.25" customHeight="1">
      <c r="A99" s="6" t="s">
        <v>357</v>
      </c>
      <c r="B99" s="347">
        <v>7.3</v>
      </c>
      <c r="C99" s="347">
        <v>5.7</v>
      </c>
      <c r="D99" s="347">
        <v>5.2</v>
      </c>
      <c r="E99" s="347">
        <v>5.0999999999999996</v>
      </c>
      <c r="F99" s="347">
        <v>8.1999999999999993</v>
      </c>
      <c r="G99" s="347">
        <v>5.9</v>
      </c>
      <c r="H99" s="347">
        <v>5.9</v>
      </c>
      <c r="I99" s="347">
        <v>8.3000000000000007</v>
      </c>
      <c r="J99" s="347">
        <v>8</v>
      </c>
      <c r="K99" s="347">
        <v>7.1</v>
      </c>
      <c r="L99" s="347">
        <v>7.5</v>
      </c>
      <c r="M99" s="347">
        <v>7.2</v>
      </c>
      <c r="N99" s="347">
        <v>9</v>
      </c>
      <c r="O99" s="347">
        <v>6.8</v>
      </c>
      <c r="P99" s="347">
        <v>6</v>
      </c>
      <c r="Q99" s="347">
        <v>7</v>
      </c>
      <c r="R99" s="347">
        <v>8.5</v>
      </c>
      <c r="S99" s="347">
        <v>7.4</v>
      </c>
      <c r="T99" s="347">
        <v>6.5</v>
      </c>
      <c r="U99" s="347">
        <v>8.5</v>
      </c>
      <c r="V99" s="347">
        <v>9.1999999999999993</v>
      </c>
      <c r="W99" s="347">
        <v>7.3</v>
      </c>
      <c r="X99" s="347">
        <v>5.0999999999999996</v>
      </c>
      <c r="Y99" s="347">
        <v>8.1</v>
      </c>
      <c r="Z99" s="347">
        <v>8.3000000000000007</v>
      </c>
      <c r="AA99" s="347">
        <v>7.7</v>
      </c>
      <c r="AB99" s="347">
        <v>6.6</v>
      </c>
      <c r="AC99" s="347">
        <v>8.9</v>
      </c>
      <c r="AD99" s="347">
        <v>9.3000000000000007</v>
      </c>
      <c r="AE99" s="347">
        <v>12.4</v>
      </c>
      <c r="AF99" s="347">
        <v>9.8000000000000007</v>
      </c>
      <c r="AG99" s="347">
        <v>13.2</v>
      </c>
      <c r="AH99" s="405">
        <v>9.3191720439056009</v>
      </c>
      <c r="AI99" s="405">
        <v>7.1916309137135972</v>
      </c>
      <c r="AJ99" s="405">
        <v>7.2012757547070052</v>
      </c>
      <c r="AK99" s="405">
        <v>8.4008787361660993</v>
      </c>
      <c r="AL99" s="405">
        <v>7.918687261054</v>
      </c>
      <c r="AM99" s="405">
        <v>6.2772081528495001</v>
      </c>
      <c r="AN99" s="405">
        <v>6.3</v>
      </c>
      <c r="AO99" s="405">
        <v>6.7903319284930994</v>
      </c>
    </row>
    <row r="100" spans="1:41">
      <c r="A100" s="6" t="s">
        <v>221</v>
      </c>
      <c r="B100" s="347">
        <v>7.4</v>
      </c>
      <c r="C100" s="347">
        <v>6.4</v>
      </c>
      <c r="D100" s="347">
        <v>5.4</v>
      </c>
      <c r="E100" s="347">
        <v>6.4</v>
      </c>
      <c r="F100" s="347">
        <v>7.1</v>
      </c>
      <c r="G100" s="347">
        <v>5.8</v>
      </c>
      <c r="H100" s="347">
        <v>5.8</v>
      </c>
      <c r="I100" s="347">
        <v>7.9</v>
      </c>
      <c r="J100" s="347">
        <v>8.4</v>
      </c>
      <c r="K100" s="347">
        <v>6.6</v>
      </c>
      <c r="L100" s="347">
        <v>5.9</v>
      </c>
      <c r="M100" s="347">
        <v>8.5</v>
      </c>
      <c r="N100" s="347">
        <v>8.3000000000000007</v>
      </c>
      <c r="O100" s="347">
        <v>6.9</v>
      </c>
      <c r="P100" s="347">
        <v>6.4</v>
      </c>
      <c r="Q100" s="347">
        <v>7.9</v>
      </c>
      <c r="R100" s="347">
        <v>7.9</v>
      </c>
      <c r="S100" s="347">
        <v>7.1</v>
      </c>
      <c r="T100" s="347">
        <v>7.1</v>
      </c>
      <c r="U100" s="347">
        <v>8.4</v>
      </c>
      <c r="V100" s="347">
        <v>9.3000000000000007</v>
      </c>
      <c r="W100" s="347">
        <v>8</v>
      </c>
      <c r="X100" s="347">
        <v>7.8</v>
      </c>
      <c r="Y100" s="347">
        <v>9.1</v>
      </c>
      <c r="Z100" s="347">
        <v>9.4</v>
      </c>
      <c r="AA100" s="347">
        <v>8</v>
      </c>
      <c r="AB100" s="347">
        <v>7.7</v>
      </c>
      <c r="AC100" s="347">
        <v>8.8000000000000007</v>
      </c>
      <c r="AD100" s="347">
        <v>10.7</v>
      </c>
      <c r="AE100" s="347">
        <v>19.600000000000001</v>
      </c>
      <c r="AF100" s="347">
        <v>16.5</v>
      </c>
      <c r="AG100" s="347">
        <v>21.5</v>
      </c>
      <c r="AH100" s="405"/>
      <c r="AI100" s="405"/>
      <c r="AJ100" s="405"/>
      <c r="AK100" s="405"/>
      <c r="AL100" s="405"/>
      <c r="AM100" s="405"/>
      <c r="AN100" s="405"/>
      <c r="AO100" s="405"/>
    </row>
    <row r="101" spans="1:41">
      <c r="A101" s="6" t="s">
        <v>358</v>
      </c>
      <c r="B101" s="347"/>
      <c r="C101" s="347"/>
      <c r="D101" s="347"/>
      <c r="E101" s="347"/>
      <c r="F101" s="347"/>
      <c r="G101" s="347"/>
      <c r="H101" s="347"/>
      <c r="I101" s="347"/>
      <c r="J101" s="347"/>
      <c r="K101" s="347"/>
      <c r="L101" s="347"/>
      <c r="M101" s="347"/>
      <c r="N101" s="347">
        <v>0.5</v>
      </c>
      <c r="O101" s="347">
        <v>0.3</v>
      </c>
      <c r="P101" s="347">
        <v>0.2</v>
      </c>
      <c r="Q101" s="347">
        <v>0.4</v>
      </c>
      <c r="R101" s="347">
        <v>0.5</v>
      </c>
      <c r="S101" s="347">
        <v>0.3</v>
      </c>
      <c r="T101" s="347">
        <v>1.9</v>
      </c>
      <c r="U101" s="347">
        <v>4.5999999999999996</v>
      </c>
      <c r="V101" s="347">
        <v>5.4</v>
      </c>
      <c r="W101" s="347">
        <v>2.9</v>
      </c>
      <c r="X101" s="347">
        <v>2.2999999999999998</v>
      </c>
      <c r="Y101" s="347">
        <v>4.7</v>
      </c>
      <c r="Z101" s="347">
        <v>5.0999999999999996</v>
      </c>
      <c r="AA101" s="347">
        <v>3</v>
      </c>
      <c r="AB101" s="347">
        <v>2.5</v>
      </c>
      <c r="AC101" s="347">
        <v>4.4000000000000004</v>
      </c>
      <c r="AD101" s="347">
        <v>4.5</v>
      </c>
      <c r="AE101" s="347">
        <v>2.9</v>
      </c>
      <c r="AF101" s="347">
        <v>2.4</v>
      </c>
      <c r="AG101" s="347">
        <v>4</v>
      </c>
      <c r="AH101" s="405">
        <v>4.9172394206667303</v>
      </c>
      <c r="AI101" s="405">
        <v>2.903022</v>
      </c>
      <c r="AJ101" s="405">
        <v>2.1527066927579988</v>
      </c>
      <c r="AK101" s="405">
        <v>3.7212639445374709</v>
      </c>
      <c r="AL101" s="405">
        <v>3.7841737742119999</v>
      </c>
      <c r="AM101" s="405">
        <v>2.4035819999999997</v>
      </c>
      <c r="AN101" s="405">
        <v>1.9</v>
      </c>
      <c r="AO101" s="405">
        <v>3.2305748934749605</v>
      </c>
    </row>
    <row r="102" spans="1:41">
      <c r="A102" s="407" t="s">
        <v>1144</v>
      </c>
      <c r="B102" s="347"/>
      <c r="C102" s="347"/>
      <c r="D102" s="347"/>
      <c r="E102" s="347"/>
      <c r="F102" s="347"/>
      <c r="G102" s="347"/>
      <c r="H102" s="347"/>
      <c r="I102" s="347"/>
      <c r="J102" s="347"/>
      <c r="K102" s="347"/>
      <c r="L102" s="347"/>
      <c r="M102" s="347"/>
      <c r="N102" s="347"/>
      <c r="O102" s="347"/>
      <c r="P102" s="347"/>
      <c r="Q102" s="347"/>
      <c r="R102" s="347"/>
      <c r="S102" s="347"/>
      <c r="T102" s="347"/>
      <c r="U102" s="347"/>
      <c r="V102" s="347"/>
      <c r="W102" s="347"/>
      <c r="X102" s="347"/>
      <c r="Y102" s="347"/>
      <c r="Z102" s="347">
        <v>0</v>
      </c>
      <c r="AA102" s="347">
        <v>0</v>
      </c>
      <c r="AB102" s="347">
        <v>0</v>
      </c>
      <c r="AC102" s="347">
        <v>0</v>
      </c>
      <c r="AD102" s="347">
        <v>0</v>
      </c>
      <c r="AE102" s="347">
        <v>104.4</v>
      </c>
      <c r="AF102" s="347">
        <v>110.6</v>
      </c>
      <c r="AG102" s="347">
        <v>123.8</v>
      </c>
      <c r="AH102" s="405"/>
      <c r="AI102" s="405"/>
      <c r="AJ102" s="405"/>
      <c r="AK102" s="405"/>
      <c r="AL102" s="405"/>
      <c r="AM102" s="405"/>
      <c r="AN102" s="405"/>
      <c r="AO102" s="405"/>
    </row>
    <row r="103" spans="1:41">
      <c r="A103" s="407" t="s">
        <v>1145</v>
      </c>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v>0</v>
      </c>
      <c r="AA103" s="347">
        <v>0</v>
      </c>
      <c r="AB103" s="347">
        <v>0</v>
      </c>
      <c r="AC103" s="347">
        <v>0</v>
      </c>
      <c r="AD103" s="347">
        <v>0</v>
      </c>
      <c r="AE103" s="347">
        <v>3.2</v>
      </c>
      <c r="AF103" s="347">
        <v>4</v>
      </c>
      <c r="AG103" s="347">
        <v>5.8</v>
      </c>
      <c r="AH103" s="405"/>
      <c r="AI103" s="405"/>
      <c r="AJ103" s="405"/>
      <c r="AK103" s="405"/>
      <c r="AL103" s="405"/>
      <c r="AM103" s="405"/>
      <c r="AN103" s="405"/>
      <c r="AO103" s="405"/>
    </row>
    <row r="104" spans="1:41">
      <c r="A104" s="407" t="s">
        <v>1146</v>
      </c>
      <c r="B104" s="347"/>
      <c r="C104" s="347"/>
      <c r="D104" s="347"/>
      <c r="E104" s="347"/>
      <c r="F104" s="347"/>
      <c r="G104" s="347"/>
      <c r="H104" s="347"/>
      <c r="I104" s="347"/>
      <c r="J104" s="347"/>
      <c r="K104" s="347"/>
      <c r="L104" s="347"/>
      <c r="M104" s="347"/>
      <c r="N104" s="347"/>
      <c r="O104" s="347"/>
      <c r="P104" s="347"/>
      <c r="Q104" s="347"/>
      <c r="R104" s="347"/>
      <c r="S104" s="347"/>
      <c r="T104" s="347"/>
      <c r="U104" s="347"/>
      <c r="V104" s="347"/>
      <c r="W104" s="347"/>
      <c r="X104" s="347"/>
      <c r="Y104" s="347"/>
      <c r="Z104" s="347">
        <v>0</v>
      </c>
      <c r="AA104" s="347">
        <v>0</v>
      </c>
      <c r="AB104" s="347">
        <v>0</v>
      </c>
      <c r="AC104" s="347">
        <v>0</v>
      </c>
      <c r="AD104" s="347">
        <v>0</v>
      </c>
      <c r="AE104" s="347">
        <v>1.8</v>
      </c>
      <c r="AF104" s="347">
        <v>2.2000000000000002</v>
      </c>
      <c r="AG104" s="347">
        <v>2.2000000000000002</v>
      </c>
      <c r="AH104" s="405"/>
      <c r="AI104" s="405"/>
      <c r="AJ104" s="405"/>
      <c r="AK104" s="405"/>
      <c r="AL104" s="405"/>
      <c r="AM104" s="405"/>
      <c r="AN104" s="405"/>
      <c r="AO104" s="405"/>
    </row>
    <row r="105" spans="1:41">
      <c r="A105" s="9" t="s">
        <v>336</v>
      </c>
      <c r="B105" s="386">
        <v>1.4</v>
      </c>
      <c r="C105" s="386">
        <v>0.9</v>
      </c>
      <c r="D105" s="386">
        <v>0.7</v>
      </c>
      <c r="E105" s="386">
        <v>1.3</v>
      </c>
      <c r="F105" s="386">
        <v>1.1000000000000001</v>
      </c>
      <c r="G105" s="386">
        <v>0.9</v>
      </c>
      <c r="H105" s="386">
        <v>0.69999999999999929</v>
      </c>
      <c r="I105" s="386">
        <v>0.89999999999999858</v>
      </c>
      <c r="J105" s="386">
        <v>0.9</v>
      </c>
      <c r="K105" s="386">
        <v>0.60000000000000142</v>
      </c>
      <c r="L105" s="386">
        <v>0.5</v>
      </c>
      <c r="M105" s="386">
        <v>0.8</v>
      </c>
      <c r="N105" s="386">
        <v>0.5</v>
      </c>
      <c r="O105" s="386">
        <v>0.50000000000000355</v>
      </c>
      <c r="P105" s="386">
        <v>0.5</v>
      </c>
      <c r="Q105" s="386">
        <v>0.60000000000000142</v>
      </c>
      <c r="R105" s="386">
        <v>0.69999999999999574</v>
      </c>
      <c r="S105" s="386">
        <v>0.69999999999999929</v>
      </c>
      <c r="T105" s="386">
        <v>0.60000000000000142</v>
      </c>
      <c r="U105" s="386">
        <v>0.89999999999999858</v>
      </c>
      <c r="V105" s="386">
        <v>1.1999999999999993</v>
      </c>
      <c r="W105" s="386">
        <v>-0.29999999999999716</v>
      </c>
      <c r="X105" s="386">
        <v>0.39999999999999858</v>
      </c>
      <c r="Y105" s="386">
        <v>0.40000000000000213</v>
      </c>
      <c r="Z105" s="386">
        <v>0.6</v>
      </c>
      <c r="AA105" s="386">
        <v>0.5</v>
      </c>
      <c r="AB105" s="386">
        <v>0.6</v>
      </c>
      <c r="AC105" s="386">
        <v>0.7</v>
      </c>
      <c r="AD105" s="386">
        <v>0.9</v>
      </c>
      <c r="AE105" s="386">
        <v>0.8</v>
      </c>
      <c r="AF105" s="386">
        <v>4.2</v>
      </c>
      <c r="AG105" s="386">
        <v>2.2000000000000002</v>
      </c>
      <c r="AH105" s="508">
        <v>1.0914907833029055</v>
      </c>
      <c r="AI105" s="508">
        <v>1.1854349726763722</v>
      </c>
      <c r="AJ105" s="508">
        <v>1.0823998497708942</v>
      </c>
      <c r="AK105" s="508">
        <v>0.87160645088142985</v>
      </c>
      <c r="AL105" s="508">
        <v>1.1441915717900351</v>
      </c>
      <c r="AM105" s="508">
        <v>1.1232620431399631</v>
      </c>
      <c r="AN105" s="508">
        <v>1.1000000000000001</v>
      </c>
      <c r="AO105" s="508">
        <v>1.1257199878700455</v>
      </c>
    </row>
    <row r="106" spans="1:41" ht="21">
      <c r="A106" s="5" t="s">
        <v>1133</v>
      </c>
      <c r="B106" s="347"/>
      <c r="C106" s="347"/>
      <c r="D106" s="347"/>
      <c r="E106" s="347"/>
      <c r="F106" s="347"/>
      <c r="G106" s="347"/>
      <c r="H106" s="347"/>
      <c r="I106" s="347"/>
      <c r="J106" s="347"/>
      <c r="K106" s="347"/>
      <c r="L106" s="347"/>
      <c r="M106" s="347"/>
      <c r="N106" s="347"/>
      <c r="O106" s="347"/>
      <c r="P106" s="347"/>
      <c r="Q106" s="347"/>
      <c r="R106" s="347"/>
      <c r="S106" s="347"/>
      <c r="T106" s="347"/>
      <c r="U106" s="347"/>
      <c r="V106" s="347"/>
      <c r="W106" s="347"/>
      <c r="X106" s="347"/>
      <c r="Y106" s="347"/>
      <c r="Z106" s="347"/>
      <c r="AA106" s="347"/>
      <c r="AB106" s="347"/>
      <c r="AC106" s="347"/>
      <c r="AD106" s="347"/>
      <c r="AE106" s="347"/>
      <c r="AF106" s="347"/>
      <c r="AG106" s="347"/>
      <c r="AH106" s="405">
        <v>22.2</v>
      </c>
      <c r="AI106" s="405">
        <v>16.5</v>
      </c>
      <c r="AJ106" s="405">
        <v>15.1</v>
      </c>
      <c r="AK106" s="405">
        <v>19.100000000000001</v>
      </c>
      <c r="AL106" s="405">
        <v>18.8</v>
      </c>
      <c r="AM106" s="405">
        <v>15.2</v>
      </c>
      <c r="AN106" s="405">
        <v>14</v>
      </c>
      <c r="AO106" s="405">
        <v>16.774633406725403</v>
      </c>
    </row>
    <row r="107" spans="1:41" ht="21">
      <c r="A107" s="6" t="s">
        <v>1134</v>
      </c>
      <c r="B107" s="347"/>
      <c r="C107" s="347"/>
      <c r="D107" s="347"/>
      <c r="E107" s="347"/>
      <c r="F107" s="347"/>
      <c r="G107" s="347"/>
      <c r="H107" s="347"/>
      <c r="I107" s="347"/>
      <c r="J107" s="347"/>
      <c r="K107" s="347"/>
      <c r="L107" s="347"/>
      <c r="M107" s="347"/>
      <c r="N107" s="347"/>
      <c r="O107" s="347"/>
      <c r="P107" s="347"/>
      <c r="Q107" s="347"/>
      <c r="R107" s="347"/>
      <c r="S107" s="347"/>
      <c r="T107" s="347"/>
      <c r="U107" s="347"/>
      <c r="V107" s="347"/>
      <c r="W107" s="347"/>
      <c r="X107" s="347"/>
      <c r="Y107" s="347"/>
      <c r="Z107" s="347"/>
      <c r="AA107" s="347"/>
      <c r="AB107" s="347"/>
      <c r="AC107" s="347"/>
      <c r="AD107" s="347"/>
      <c r="AE107" s="347"/>
      <c r="AF107" s="347"/>
      <c r="AG107" s="347"/>
      <c r="AH107" s="405">
        <v>9.374507294999999</v>
      </c>
      <c r="AI107" s="405">
        <v>7.1284205650000008</v>
      </c>
      <c r="AJ107" s="405">
        <v>7.3312972290000005</v>
      </c>
      <c r="AK107" s="405">
        <v>8.6216867440000016</v>
      </c>
      <c r="AL107" s="405">
        <v>9.1965431990000006</v>
      </c>
      <c r="AM107" s="405">
        <v>7.271779506999998</v>
      </c>
      <c r="AN107" s="405">
        <v>7.1</v>
      </c>
      <c r="AO107" s="405">
        <v>8.4664246651009982</v>
      </c>
    </row>
    <row r="108" spans="1:41" s="62" customFormat="1" ht="18" customHeight="1" thickBot="1">
      <c r="A108" s="32" t="s">
        <v>337</v>
      </c>
      <c r="B108" s="350">
        <f>SUM(B98:B105)</f>
        <v>23.199999999999996</v>
      </c>
      <c r="C108" s="350">
        <f>SUM(C98:C105)</f>
        <v>19</v>
      </c>
      <c r="D108" s="350">
        <f>SUM(D98:D105)</f>
        <v>16.200000000000003</v>
      </c>
      <c r="E108" s="350">
        <f>SUM(E98:E105)</f>
        <v>18.2</v>
      </c>
      <c r="F108" s="350">
        <v>22.4</v>
      </c>
      <c r="G108" s="350">
        <v>17.7</v>
      </c>
      <c r="H108" s="350">
        <v>17.3</v>
      </c>
      <c r="I108" s="350">
        <v>22.7</v>
      </c>
      <c r="J108" s="350">
        <v>23.1</v>
      </c>
      <c r="K108" s="350">
        <v>20</v>
      </c>
      <c r="L108" s="350">
        <v>18.899999999999999</v>
      </c>
      <c r="M108" s="350">
        <v>22.4</v>
      </c>
      <c r="N108" s="350">
        <v>25.1</v>
      </c>
      <c r="O108" s="350">
        <v>19.600000000000001</v>
      </c>
      <c r="P108" s="350">
        <v>18</v>
      </c>
      <c r="Q108" s="350">
        <v>21.9</v>
      </c>
      <c r="R108" s="350">
        <v>23.4</v>
      </c>
      <c r="S108" s="350">
        <v>21</v>
      </c>
      <c r="T108" s="350">
        <v>21.2</v>
      </c>
      <c r="U108" s="350">
        <v>28.4</v>
      </c>
      <c r="V108" s="350">
        <v>31.7</v>
      </c>
      <c r="W108" s="350">
        <v>23.6</v>
      </c>
      <c r="X108" s="350">
        <v>20.2</v>
      </c>
      <c r="Y108" s="350">
        <v>28.5</v>
      </c>
      <c r="Z108" s="350">
        <v>30.8</v>
      </c>
      <c r="AA108" s="350">
        <v>25.9</v>
      </c>
      <c r="AB108" s="350">
        <v>20.399999999999999</v>
      </c>
      <c r="AC108" s="350">
        <v>28.8</v>
      </c>
      <c r="AD108" s="350">
        <v>31.8</v>
      </c>
      <c r="AE108" s="350">
        <v>150.9</v>
      </c>
      <c r="AF108" s="350">
        <v>154.6</v>
      </c>
      <c r="AG108" s="350">
        <v>178.8</v>
      </c>
      <c r="AH108" s="510">
        <v>31.589836083643799</v>
      </c>
      <c r="AI108" s="510">
        <v>23.663132332782606</v>
      </c>
      <c r="AJ108" s="510">
        <v>22.47554546899719</v>
      </c>
      <c r="AK108" s="510">
        <v>27.757642162261405</v>
      </c>
      <c r="AL108" s="510">
        <v>27.950803306307897</v>
      </c>
      <c r="AM108" s="510">
        <v>22.438147477643305</v>
      </c>
      <c r="AN108" s="510">
        <v>21.1</v>
      </c>
      <c r="AO108" s="510">
        <v>25.241058071826401</v>
      </c>
    </row>
    <row r="109" spans="1:41" s="62" customFormat="1" ht="18" customHeight="1" thickTop="1">
      <c r="A109" s="40" t="s">
        <v>1147</v>
      </c>
      <c r="B109" s="347"/>
      <c r="C109" s="347"/>
      <c r="D109" s="347"/>
      <c r="E109" s="347"/>
      <c r="F109" s="347"/>
      <c r="G109" s="347"/>
      <c r="H109" s="347"/>
      <c r="I109" s="347"/>
      <c r="J109" s="347"/>
      <c r="K109" s="347"/>
      <c r="L109" s="347"/>
      <c r="M109" s="347"/>
      <c r="N109" s="347"/>
      <c r="O109" s="347"/>
      <c r="P109" s="347"/>
      <c r="Q109" s="347"/>
      <c r="R109" s="347"/>
      <c r="S109" s="347"/>
      <c r="T109" s="347"/>
      <c r="U109" s="347"/>
      <c r="V109" s="347"/>
      <c r="W109" s="347"/>
      <c r="X109" s="347"/>
      <c r="Y109" s="347"/>
      <c r="Z109" s="347"/>
      <c r="AA109" s="347"/>
      <c r="AB109" s="347"/>
      <c r="AC109" s="347"/>
      <c r="AD109" s="347"/>
      <c r="AE109" s="347"/>
      <c r="AF109" s="347"/>
      <c r="AG109" s="347"/>
      <c r="AH109" s="347"/>
      <c r="AI109" s="347"/>
      <c r="AJ109" s="347"/>
      <c r="AK109" s="347"/>
      <c r="AL109" s="347"/>
      <c r="AM109" s="347"/>
      <c r="AN109" s="347"/>
      <c r="AO109" s="347"/>
    </row>
    <row r="110" spans="1:41" ht="36">
      <c r="A110" s="407" t="s">
        <v>1148</v>
      </c>
    </row>
    <row r="111" spans="1:41" ht="39" customHeight="1">
      <c r="A111" s="1" t="s">
        <v>360</v>
      </c>
    </row>
    <row r="112" spans="1:41" ht="30" customHeight="1" thickBot="1">
      <c r="A112" s="25" t="s">
        <v>332</v>
      </c>
      <c r="B112" s="359" t="s">
        <v>405</v>
      </c>
      <c r="C112" s="359" t="s">
        <v>406</v>
      </c>
      <c r="D112" s="359" t="s">
        <v>407</v>
      </c>
      <c r="E112" s="359" t="s">
        <v>408</v>
      </c>
      <c r="F112" s="359" t="s">
        <v>409</v>
      </c>
      <c r="G112" s="359" t="s">
        <v>410</v>
      </c>
      <c r="H112" s="359" t="s">
        <v>411</v>
      </c>
      <c r="I112" s="359" t="s">
        <v>412</v>
      </c>
      <c r="J112" s="359" t="s">
        <v>413</v>
      </c>
      <c r="K112" s="359" t="s">
        <v>414</v>
      </c>
      <c r="L112" s="359" t="s">
        <v>415</v>
      </c>
      <c r="M112" s="359" t="s">
        <v>416</v>
      </c>
      <c r="N112" s="359" t="s">
        <v>417</v>
      </c>
      <c r="O112" s="359" t="s">
        <v>418</v>
      </c>
      <c r="P112" s="359" t="s">
        <v>419</v>
      </c>
      <c r="Q112" s="359" t="s">
        <v>420</v>
      </c>
      <c r="R112" s="359" t="s">
        <v>421</v>
      </c>
      <c r="S112" s="359" t="s">
        <v>422</v>
      </c>
      <c r="T112" s="359" t="s">
        <v>423</v>
      </c>
      <c r="U112" s="359" t="s">
        <v>424</v>
      </c>
      <c r="V112" s="359" t="s">
        <v>425</v>
      </c>
      <c r="W112" s="359" t="s">
        <v>426</v>
      </c>
      <c r="X112" s="359" t="s">
        <v>427</v>
      </c>
      <c r="Y112" s="359" t="s">
        <v>428</v>
      </c>
      <c r="Z112" s="359" t="s">
        <v>429</v>
      </c>
      <c r="AA112" s="359" t="s">
        <v>430</v>
      </c>
      <c r="AB112" s="359" t="s">
        <v>431</v>
      </c>
      <c r="AC112" s="359" t="s">
        <v>432</v>
      </c>
      <c r="AD112" s="359" t="s">
        <v>433</v>
      </c>
      <c r="AE112" s="359" t="s">
        <v>434</v>
      </c>
      <c r="AF112" s="359" t="s">
        <v>435</v>
      </c>
      <c r="AG112" s="359" t="s">
        <v>436</v>
      </c>
      <c r="AH112" s="359" t="s">
        <v>437</v>
      </c>
      <c r="AI112" s="359" t="s">
        <v>438</v>
      </c>
      <c r="AJ112" s="359" t="s">
        <v>439</v>
      </c>
      <c r="AK112" s="359" t="s">
        <v>440</v>
      </c>
      <c r="AL112" s="359" t="s">
        <v>188</v>
      </c>
      <c r="AM112" s="359" t="s">
        <v>189</v>
      </c>
      <c r="AN112" s="359" t="s">
        <v>190</v>
      </c>
      <c r="AO112" s="359" t="s">
        <v>191</v>
      </c>
    </row>
    <row r="113" spans="1:41">
      <c r="A113" s="6" t="s">
        <v>221</v>
      </c>
      <c r="B113" s="347">
        <v>9.6999999999999993</v>
      </c>
      <c r="C113" s="347">
        <v>4.0999999999999996</v>
      </c>
      <c r="D113" s="347">
        <v>2.5</v>
      </c>
      <c r="E113" s="347">
        <v>7.8</v>
      </c>
      <c r="F113" s="347">
        <v>9.6999999999999993</v>
      </c>
      <c r="G113" s="347">
        <v>4.5</v>
      </c>
      <c r="H113" s="347">
        <v>2.8</v>
      </c>
      <c r="I113" s="347">
        <v>9</v>
      </c>
      <c r="J113" s="347">
        <v>9.5</v>
      </c>
      <c r="K113" s="347">
        <v>4.4000000000000004</v>
      </c>
      <c r="L113" s="347">
        <v>2.8</v>
      </c>
      <c r="M113" s="347">
        <v>8.8000000000000007</v>
      </c>
      <c r="N113" s="347">
        <v>9</v>
      </c>
      <c r="O113" s="347">
        <v>2.4</v>
      </c>
      <c r="P113" s="347">
        <v>1.5</v>
      </c>
      <c r="Q113" s="347">
        <v>7.7</v>
      </c>
      <c r="R113" s="347">
        <v>8.1999999999999993</v>
      </c>
      <c r="S113" s="347">
        <v>3.2</v>
      </c>
      <c r="T113" s="347">
        <v>1.6</v>
      </c>
      <c r="U113" s="347">
        <v>6.8</v>
      </c>
      <c r="V113" s="347">
        <v>8.4</v>
      </c>
      <c r="W113" s="347">
        <v>3.5</v>
      </c>
      <c r="X113" s="347">
        <v>1.1000000000000001</v>
      </c>
      <c r="Y113" s="347">
        <v>7.7</v>
      </c>
      <c r="Z113" s="405">
        <v>6.6</v>
      </c>
      <c r="AA113" s="405">
        <v>2.7</v>
      </c>
      <c r="AB113" s="405">
        <v>1.7</v>
      </c>
      <c r="AC113" s="405">
        <v>6</v>
      </c>
      <c r="AD113" s="405">
        <v>6.2</v>
      </c>
      <c r="AE113" s="405">
        <v>2.7</v>
      </c>
      <c r="AF113" s="405">
        <v>1.8</v>
      </c>
      <c r="AG113" s="405">
        <v>6.7</v>
      </c>
      <c r="AH113" s="405"/>
      <c r="AI113" s="405"/>
      <c r="AJ113" s="405"/>
      <c r="AK113" s="405"/>
      <c r="AL113" s="405"/>
      <c r="AM113" s="405"/>
      <c r="AN113" s="405"/>
      <c r="AO113" s="405"/>
    </row>
    <row r="114" spans="1:41">
      <c r="A114" s="6" t="s">
        <v>356</v>
      </c>
      <c r="B114" s="347">
        <v>2</v>
      </c>
      <c r="C114" s="347">
        <v>1.1000000000000001</v>
      </c>
      <c r="D114" s="347">
        <v>0.8</v>
      </c>
      <c r="E114" s="347">
        <v>1.6</v>
      </c>
      <c r="F114" s="347">
        <v>1.3</v>
      </c>
      <c r="G114" s="347">
        <v>0.6</v>
      </c>
      <c r="H114" s="347">
        <v>0.3</v>
      </c>
      <c r="I114" s="347">
        <v>1</v>
      </c>
      <c r="J114" s="347">
        <v>1.2</v>
      </c>
      <c r="K114" s="347">
        <v>0.6</v>
      </c>
      <c r="L114" s="347">
        <v>0.3</v>
      </c>
      <c r="M114" s="347">
        <v>1</v>
      </c>
      <c r="N114" s="347">
        <v>1.4</v>
      </c>
      <c r="O114" s="347">
        <v>0.5</v>
      </c>
      <c r="P114" s="347">
        <v>0.4</v>
      </c>
      <c r="Q114" s="347">
        <v>1.4</v>
      </c>
      <c r="R114" s="347">
        <v>1.5</v>
      </c>
      <c r="S114" s="347">
        <v>0.8</v>
      </c>
      <c r="T114" s="347">
        <v>0.4</v>
      </c>
      <c r="U114" s="347">
        <v>1.2</v>
      </c>
      <c r="V114" s="347">
        <v>1.6</v>
      </c>
      <c r="W114" s="347">
        <v>0.6</v>
      </c>
      <c r="X114" s="347">
        <v>0.4</v>
      </c>
      <c r="Y114" s="347">
        <v>1.2</v>
      </c>
      <c r="Z114" s="405">
        <v>1.4</v>
      </c>
      <c r="AA114" s="405">
        <v>0.7</v>
      </c>
      <c r="AB114" s="405">
        <v>0.5</v>
      </c>
      <c r="AC114" s="405">
        <v>1.2</v>
      </c>
      <c r="AD114" s="405">
        <v>1</v>
      </c>
      <c r="AE114" s="405">
        <v>0.7</v>
      </c>
      <c r="AF114" s="405">
        <v>0.3</v>
      </c>
      <c r="AG114" s="405">
        <v>0.8</v>
      </c>
      <c r="AH114" s="405">
        <v>1.2141359460362902</v>
      </c>
      <c r="AI114" s="405">
        <v>0.5357149553816698</v>
      </c>
      <c r="AJ114" s="405">
        <v>0.32649752632099971</v>
      </c>
      <c r="AK114" s="405">
        <v>0.98703579266802066</v>
      </c>
      <c r="AL114" s="405">
        <v>1.0801559118269999</v>
      </c>
      <c r="AM114" s="405">
        <v>0.52865967905200018</v>
      </c>
      <c r="AN114" s="405">
        <v>0.3</v>
      </c>
      <c r="AO114" s="405">
        <v>0.90007002094799993</v>
      </c>
    </row>
    <row r="115" spans="1:41">
      <c r="A115" s="407" t="s">
        <v>358</v>
      </c>
      <c r="B115" s="347"/>
      <c r="C115" s="347"/>
      <c r="D115" s="347"/>
      <c r="E115" s="347"/>
      <c r="F115" s="347"/>
      <c r="G115" s="347"/>
      <c r="H115" s="347"/>
      <c r="I115" s="347"/>
      <c r="J115" s="347"/>
      <c r="K115" s="347"/>
      <c r="L115" s="347"/>
      <c r="M115" s="347"/>
      <c r="N115" s="347"/>
      <c r="O115" s="347"/>
      <c r="P115" s="347"/>
      <c r="Q115" s="347"/>
      <c r="R115" s="347"/>
      <c r="S115" s="347"/>
      <c r="T115" s="347"/>
      <c r="U115" s="347"/>
      <c r="V115" s="347"/>
      <c r="W115" s="347"/>
      <c r="X115" s="347"/>
      <c r="Y115" s="347"/>
      <c r="Z115" s="405">
        <v>0.7</v>
      </c>
      <c r="AA115" s="405">
        <v>0.2</v>
      </c>
      <c r="AB115" s="405">
        <v>0.1</v>
      </c>
      <c r="AC115" s="405">
        <v>0.6</v>
      </c>
      <c r="AD115" s="405">
        <v>0.7</v>
      </c>
      <c r="AE115" s="405">
        <v>0.2</v>
      </c>
      <c r="AF115" s="405">
        <v>0.1</v>
      </c>
      <c r="AG115" s="405">
        <v>0.5</v>
      </c>
      <c r="AH115" s="405">
        <v>0.75900000000000001</v>
      </c>
      <c r="AI115" s="405">
        <v>0.27578999999999987</v>
      </c>
      <c r="AJ115" s="405">
        <v>0.13339000000000012</v>
      </c>
      <c r="AK115" s="405">
        <v>0.60625000000000018</v>
      </c>
      <c r="AL115" s="405">
        <v>0.66573000000000004</v>
      </c>
      <c r="AM115" s="405">
        <v>0.14067999999999992</v>
      </c>
      <c r="AN115" s="405">
        <v>0</v>
      </c>
      <c r="AO115" s="405">
        <v>0</v>
      </c>
    </row>
    <row r="116" spans="1:41">
      <c r="A116" s="6" t="s">
        <v>361</v>
      </c>
      <c r="B116" s="347">
        <v>2</v>
      </c>
      <c r="C116" s="347">
        <v>0.5</v>
      </c>
      <c r="D116" s="347">
        <v>0.3</v>
      </c>
      <c r="E116" s="347">
        <v>1.3</v>
      </c>
      <c r="F116" s="347">
        <v>1.5</v>
      </c>
      <c r="G116" s="347">
        <v>0.5</v>
      </c>
      <c r="H116" s="347">
        <v>0.2</v>
      </c>
      <c r="I116" s="347">
        <v>1.2</v>
      </c>
      <c r="J116" s="347">
        <v>1.5</v>
      </c>
      <c r="K116" s="347">
        <v>0.5</v>
      </c>
      <c r="L116" s="347">
        <v>0.2</v>
      </c>
      <c r="M116" s="347">
        <v>1.2</v>
      </c>
      <c r="N116" s="347">
        <v>1.6</v>
      </c>
      <c r="O116" s="347">
        <v>0.5</v>
      </c>
      <c r="P116" s="347">
        <v>0.2</v>
      </c>
      <c r="Q116" s="347">
        <v>1.4</v>
      </c>
      <c r="R116" s="347">
        <v>1.6</v>
      </c>
      <c r="S116" s="347">
        <v>0.6</v>
      </c>
      <c r="T116" s="347">
        <v>0.2</v>
      </c>
      <c r="U116" s="347">
        <v>1.2</v>
      </c>
      <c r="V116" s="347">
        <v>1.7</v>
      </c>
      <c r="W116" s="347">
        <v>0.3</v>
      </c>
      <c r="X116" s="347">
        <v>0.2</v>
      </c>
      <c r="Y116" s="347">
        <v>1.2</v>
      </c>
      <c r="Z116" s="405">
        <v>1.5</v>
      </c>
      <c r="AA116" s="405">
        <v>0.5</v>
      </c>
      <c r="AB116" s="405">
        <v>0.2</v>
      </c>
      <c r="AC116" s="405">
        <v>1.1000000000000001</v>
      </c>
      <c r="AD116" s="405">
        <v>1.4</v>
      </c>
      <c r="AE116" s="405">
        <v>0.5</v>
      </c>
      <c r="AF116" s="405">
        <v>0.2</v>
      </c>
      <c r="AG116" s="405">
        <v>1.2</v>
      </c>
      <c r="AH116" s="405">
        <v>1.64528308559417</v>
      </c>
      <c r="AI116" s="405">
        <v>0.6154418117883198</v>
      </c>
      <c r="AJ116" s="405">
        <v>0.23952602991806016</v>
      </c>
      <c r="AK116" s="405">
        <v>1.33595497576249</v>
      </c>
      <c r="AL116" s="405">
        <v>1.5086136827925101</v>
      </c>
      <c r="AM116" s="405">
        <v>0.53807411962000007</v>
      </c>
      <c r="AN116" s="405">
        <v>0.3</v>
      </c>
      <c r="AO116" s="405">
        <v>1.2018759177297098</v>
      </c>
    </row>
    <row r="117" spans="1:41">
      <c r="A117" s="407" t="s">
        <v>1144</v>
      </c>
      <c r="B117" s="347"/>
      <c r="C117" s="347"/>
      <c r="D117" s="347"/>
      <c r="E117" s="347"/>
      <c r="F117" s="347"/>
      <c r="G117" s="347"/>
      <c r="H117" s="347"/>
      <c r="I117" s="347"/>
      <c r="J117" s="347"/>
      <c r="K117" s="347"/>
      <c r="L117" s="347"/>
      <c r="M117" s="347"/>
      <c r="N117" s="347"/>
      <c r="O117" s="347"/>
      <c r="P117" s="347"/>
      <c r="Q117" s="347"/>
      <c r="R117" s="347"/>
      <c r="S117" s="347"/>
      <c r="T117" s="347"/>
      <c r="U117" s="347"/>
      <c r="V117" s="347"/>
      <c r="W117" s="347"/>
      <c r="X117" s="347"/>
      <c r="Y117" s="347"/>
      <c r="Z117" s="405">
        <v>0</v>
      </c>
      <c r="AA117" s="405">
        <v>0</v>
      </c>
      <c r="AB117" s="405">
        <v>0</v>
      </c>
      <c r="AC117" s="405">
        <v>0</v>
      </c>
      <c r="AD117" s="405">
        <v>0</v>
      </c>
      <c r="AE117" s="405">
        <v>0.7</v>
      </c>
      <c r="AF117" s="405">
        <v>0.7</v>
      </c>
      <c r="AG117" s="405">
        <v>1</v>
      </c>
      <c r="AH117" s="405"/>
      <c r="AI117" s="405"/>
      <c r="AJ117" s="405"/>
      <c r="AK117" s="405"/>
      <c r="AL117" s="405"/>
      <c r="AM117" s="405"/>
      <c r="AN117" s="405"/>
      <c r="AO117" s="405"/>
    </row>
    <row r="118" spans="1:41">
      <c r="A118" s="407" t="s">
        <v>1146</v>
      </c>
      <c r="B118" s="347"/>
      <c r="C118" s="347"/>
      <c r="D118" s="347"/>
      <c r="E118" s="347"/>
      <c r="F118" s="347"/>
      <c r="G118" s="347"/>
      <c r="H118" s="347"/>
      <c r="I118" s="347"/>
      <c r="J118" s="347"/>
      <c r="K118" s="347"/>
      <c r="L118" s="347"/>
      <c r="M118" s="347"/>
      <c r="N118" s="347"/>
      <c r="O118" s="347"/>
      <c r="P118" s="347"/>
      <c r="Q118" s="347"/>
      <c r="R118" s="347"/>
      <c r="S118" s="347"/>
      <c r="T118" s="347"/>
      <c r="U118" s="347"/>
      <c r="V118" s="347"/>
      <c r="W118" s="347"/>
      <c r="X118" s="347"/>
      <c r="Y118" s="347"/>
      <c r="Z118" s="405">
        <v>0</v>
      </c>
      <c r="AA118" s="405">
        <v>0</v>
      </c>
      <c r="AB118" s="405">
        <v>0</v>
      </c>
      <c r="AC118" s="405">
        <v>0</v>
      </c>
      <c r="AD118" s="405">
        <v>0</v>
      </c>
      <c r="AE118" s="405">
        <v>0.6</v>
      </c>
      <c r="AF118" s="405">
        <v>0.7</v>
      </c>
      <c r="AG118" s="405">
        <v>1</v>
      </c>
      <c r="AH118" s="405"/>
      <c r="AI118" s="405"/>
      <c r="AJ118" s="405"/>
      <c r="AK118" s="405"/>
      <c r="AL118" s="405"/>
      <c r="AM118" s="405"/>
      <c r="AN118" s="405"/>
      <c r="AO118" s="405"/>
    </row>
    <row r="119" spans="1:41" ht="21">
      <c r="A119" s="9" t="s">
        <v>1149</v>
      </c>
      <c r="B119" s="386">
        <v>1</v>
      </c>
      <c r="C119" s="386">
        <v>0.8</v>
      </c>
      <c r="D119" s="386">
        <v>0.5</v>
      </c>
      <c r="E119" s="386">
        <v>0.8</v>
      </c>
      <c r="F119" s="386">
        <v>1.1000000000000001</v>
      </c>
      <c r="G119" s="386">
        <v>0.7</v>
      </c>
      <c r="H119" s="386">
        <v>0.6</v>
      </c>
      <c r="I119" s="386">
        <v>0.4</v>
      </c>
      <c r="J119" s="386">
        <v>0.5</v>
      </c>
      <c r="K119" s="386">
        <v>0.2</v>
      </c>
      <c r="L119" s="386">
        <v>0.1</v>
      </c>
      <c r="M119" s="386">
        <v>0.4</v>
      </c>
      <c r="N119" s="386">
        <v>0.6</v>
      </c>
      <c r="O119" s="386">
        <v>0.2</v>
      </c>
      <c r="P119" s="386">
        <v>0.1</v>
      </c>
      <c r="Q119" s="386">
        <v>0.6</v>
      </c>
      <c r="R119" s="386">
        <v>0.7</v>
      </c>
      <c r="S119" s="386">
        <v>0.3</v>
      </c>
      <c r="T119" s="386">
        <v>0.3</v>
      </c>
      <c r="U119" s="386">
        <v>1.1000000000000001</v>
      </c>
      <c r="V119" s="386">
        <v>1.5</v>
      </c>
      <c r="W119" s="386">
        <v>0.5</v>
      </c>
      <c r="X119" s="386">
        <v>0.3</v>
      </c>
      <c r="Y119" s="386">
        <v>1.2</v>
      </c>
      <c r="Z119" s="508">
        <v>0.7</v>
      </c>
      <c r="AA119" s="508">
        <v>0.4</v>
      </c>
      <c r="AB119" s="508">
        <v>0.3</v>
      </c>
      <c r="AC119" s="508">
        <v>0.6</v>
      </c>
      <c r="AD119" s="508">
        <v>0.5</v>
      </c>
      <c r="AE119" s="508">
        <v>0.5</v>
      </c>
      <c r="AF119" s="508">
        <v>0.3</v>
      </c>
      <c r="AG119" s="508">
        <v>0.6</v>
      </c>
      <c r="AH119" s="508">
        <v>0.79394609999993904</v>
      </c>
      <c r="AI119" s="508">
        <v>0.34576390000000501</v>
      </c>
      <c r="AJ119" s="508">
        <v>8.5549000000046505E-2</v>
      </c>
      <c r="AK119" s="508">
        <v>0.11449055000008812</v>
      </c>
      <c r="AL119" s="508">
        <v>0.14164300000000019</v>
      </c>
      <c r="AM119" s="508">
        <v>7.5000999999959461E-2</v>
      </c>
      <c r="AN119" s="508">
        <v>0.1</v>
      </c>
      <c r="AO119" s="508">
        <v>0.11106999999989497</v>
      </c>
    </row>
    <row r="120" spans="1:41" ht="21">
      <c r="A120" s="5" t="s">
        <v>1141</v>
      </c>
      <c r="B120" s="347"/>
      <c r="C120" s="347"/>
      <c r="D120" s="347"/>
      <c r="E120" s="347"/>
      <c r="F120" s="347"/>
      <c r="G120" s="347"/>
      <c r="H120" s="347"/>
      <c r="I120" s="347"/>
      <c r="J120" s="347"/>
      <c r="K120" s="347"/>
      <c r="L120" s="347"/>
      <c r="M120" s="347"/>
      <c r="N120" s="347"/>
      <c r="O120" s="347"/>
      <c r="P120" s="347"/>
      <c r="Q120" s="347"/>
      <c r="R120" s="347"/>
      <c r="S120" s="347"/>
      <c r="T120" s="347"/>
      <c r="U120" s="347"/>
      <c r="V120" s="347"/>
      <c r="W120" s="347"/>
      <c r="X120" s="347"/>
      <c r="Y120" s="347"/>
      <c r="Z120" s="405"/>
      <c r="AA120" s="405"/>
      <c r="AB120" s="405"/>
      <c r="AC120" s="405"/>
      <c r="AD120" s="405"/>
      <c r="AE120" s="405"/>
      <c r="AF120" s="405"/>
      <c r="AG120" s="405"/>
      <c r="AH120" s="405">
        <v>4.4000000000000004</v>
      </c>
      <c r="AI120" s="405">
        <v>1.8</v>
      </c>
      <c r="AJ120" s="405">
        <v>0.8</v>
      </c>
      <c r="AK120" s="405">
        <v>3</v>
      </c>
      <c r="AL120" s="405">
        <v>3.4</v>
      </c>
      <c r="AM120" s="405">
        <v>1.3</v>
      </c>
      <c r="AN120" s="405">
        <v>0.7</v>
      </c>
      <c r="AO120" s="405">
        <v>2.2130159386776018</v>
      </c>
    </row>
    <row r="121" spans="1:41" ht="21">
      <c r="A121" s="6" t="s">
        <v>967</v>
      </c>
      <c r="B121" s="347"/>
      <c r="C121" s="347"/>
      <c r="D121" s="347"/>
      <c r="E121" s="347"/>
      <c r="F121" s="347"/>
      <c r="G121" s="347"/>
      <c r="H121" s="347"/>
      <c r="I121" s="347"/>
      <c r="J121" s="347"/>
      <c r="K121" s="347"/>
      <c r="L121" s="347"/>
      <c r="M121" s="347"/>
      <c r="N121" s="347"/>
      <c r="O121" s="347"/>
      <c r="P121" s="347"/>
      <c r="Q121" s="347"/>
      <c r="R121" s="347"/>
      <c r="S121" s="347"/>
      <c r="T121" s="347"/>
      <c r="U121" s="347"/>
      <c r="V121" s="347"/>
      <c r="W121" s="347"/>
      <c r="X121" s="347"/>
      <c r="Y121" s="347"/>
      <c r="Z121" s="405"/>
      <c r="AA121" s="405"/>
      <c r="AB121" s="405"/>
      <c r="AC121" s="405"/>
      <c r="AD121" s="405"/>
      <c r="AE121" s="405"/>
      <c r="AF121" s="405"/>
      <c r="AG121" s="405"/>
      <c r="AH121" s="405">
        <v>7.503967245438</v>
      </c>
      <c r="AI121" s="405">
        <v>2.3844039677990096</v>
      </c>
      <c r="AJ121" s="405">
        <v>1.6895014694879897</v>
      </c>
      <c r="AK121" s="405">
        <v>5.4345883789290017</v>
      </c>
      <c r="AL121" s="405">
        <v>6.1762059414149997</v>
      </c>
      <c r="AM121" s="405">
        <v>2.0996236579115299</v>
      </c>
      <c r="AN121" s="405">
        <v>1.5</v>
      </c>
      <c r="AO121" s="405">
        <v>5.8559005793840004</v>
      </c>
    </row>
    <row r="122" spans="1:41" s="62" customFormat="1" ht="18" customHeight="1" thickBot="1">
      <c r="A122" s="32" t="s">
        <v>337</v>
      </c>
      <c r="B122" s="350">
        <f>SUM(B113:B119)</f>
        <v>14.7</v>
      </c>
      <c r="C122" s="350">
        <f>SUM(C113:C119)</f>
        <v>6.4999999999999991</v>
      </c>
      <c r="D122" s="350">
        <f>SUM(D113:D119)</f>
        <v>4.0999999999999996</v>
      </c>
      <c r="E122" s="350">
        <f>SUM(E113:E119)</f>
        <v>11.500000000000002</v>
      </c>
      <c r="F122" s="350">
        <v>13.6</v>
      </c>
      <c r="G122" s="350">
        <v>6.3</v>
      </c>
      <c r="H122" s="350">
        <v>3.9</v>
      </c>
      <c r="I122" s="350">
        <v>11.6</v>
      </c>
      <c r="J122" s="350">
        <v>12.7</v>
      </c>
      <c r="K122" s="350">
        <v>5.7</v>
      </c>
      <c r="L122" s="350">
        <v>3.5</v>
      </c>
      <c r="M122" s="350">
        <v>11.3</v>
      </c>
      <c r="N122" s="350">
        <v>12.5</v>
      </c>
      <c r="O122" s="350">
        <v>3.6</v>
      </c>
      <c r="P122" s="350">
        <v>2.2000000000000002</v>
      </c>
      <c r="Q122" s="350">
        <v>11</v>
      </c>
      <c r="R122" s="350">
        <v>12</v>
      </c>
      <c r="S122" s="350">
        <v>4.9000000000000004</v>
      </c>
      <c r="T122" s="350">
        <v>2.6</v>
      </c>
      <c r="U122" s="350">
        <v>10.4</v>
      </c>
      <c r="V122" s="350">
        <v>13.2</v>
      </c>
      <c r="W122" s="350">
        <v>5</v>
      </c>
      <c r="X122" s="350">
        <v>2</v>
      </c>
      <c r="Y122" s="350">
        <v>11.3</v>
      </c>
      <c r="Z122" s="350">
        <v>10.9</v>
      </c>
      <c r="AA122" s="350">
        <v>4.4000000000000004</v>
      </c>
      <c r="AB122" s="350">
        <v>2.8</v>
      </c>
      <c r="AC122" s="350">
        <v>9.5</v>
      </c>
      <c r="AD122" s="350">
        <v>9.8000000000000007</v>
      </c>
      <c r="AE122" s="350">
        <v>6</v>
      </c>
      <c r="AF122" s="350">
        <v>4.0999999999999996</v>
      </c>
      <c r="AG122" s="350">
        <v>11.8</v>
      </c>
      <c r="AH122" s="510">
        <v>11.9163323770684</v>
      </c>
      <c r="AI122" s="510">
        <v>4.1571146349690018</v>
      </c>
      <c r="AJ122" s="510">
        <v>2.474464025727098</v>
      </c>
      <c r="AK122" s="510">
        <v>8.4783196973595985</v>
      </c>
      <c r="AL122" s="510">
        <v>9.5723485360345091</v>
      </c>
      <c r="AM122" s="510">
        <v>3.3820384565834907</v>
      </c>
      <c r="AN122" s="510">
        <v>2.1</v>
      </c>
      <c r="AO122" s="510">
        <v>8.0689165180616023</v>
      </c>
    </row>
    <row r="123" spans="1:41" ht="18" customHeight="1" thickTop="1">
      <c r="A123" s="407" t="s">
        <v>1150</v>
      </c>
      <c r="B123" s="36"/>
      <c r="C123" s="36"/>
      <c r="D123" s="36"/>
    </row>
    <row r="124" spans="1:41">
      <c r="A124" s="407" t="s">
        <v>1151</v>
      </c>
    </row>
    <row r="125" spans="1:41">
      <c r="A125" s="40" t="s">
        <v>1143</v>
      </c>
    </row>
    <row r="127" spans="1:41">
      <c r="A127" s="1"/>
    </row>
    <row r="128" spans="1:41">
      <c r="A128" s="1"/>
    </row>
    <row r="291" spans="1:1">
      <c r="A291" s="6" t="s">
        <v>163</v>
      </c>
    </row>
  </sheetData>
  <pageMargins left="0.51181102362204722" right="0.51181102362204722" top="0.35433070866141736" bottom="0.31496062992125984" header="0.15748031496062992" footer="0.27559055118110237"/>
  <pageSetup paperSize="9" scale="13" firstPageNumber="9" orientation="portrait" useFirstPageNumber="1"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AG390"/>
  <sheetViews>
    <sheetView view="pageBreakPreview" zoomScale="60" zoomScaleNormal="50" workbookViewId="0">
      <pane xSplit="1" topLeftCell="B1" activePane="topRight" state="frozen"/>
      <selection activeCell="S368" activeCellId="1" sqref="AD353 S368"/>
      <selection pane="topRight" activeCell="B1" sqref="B1"/>
    </sheetView>
  </sheetViews>
  <sheetFormatPr defaultColWidth="8.77734375" defaultRowHeight="20.25"/>
  <cols>
    <col min="1" max="1" width="43" style="6" customWidth="1"/>
    <col min="2" max="12" width="8.77734375" style="69"/>
    <col min="13" max="13" width="9.44140625" style="69" bestFit="1" customWidth="1"/>
    <col min="14" max="16" width="8.77734375" style="69"/>
    <col min="17" max="19" width="9.44140625" style="69" customWidth="1"/>
    <col min="20" max="21" width="10.44140625" style="70" customWidth="1"/>
    <col min="22" max="23" width="11.21875" style="234" customWidth="1"/>
    <col min="24" max="24" width="11.21875" style="225" customWidth="1"/>
    <col min="25" max="27" width="10.44140625" style="60" customWidth="1"/>
    <col min="28" max="29" width="10.44140625" customWidth="1"/>
    <col min="30" max="33" width="10.77734375" bestFit="1" customWidth="1"/>
    <col min="34" max="16384" width="8.77734375" style="60"/>
  </cols>
  <sheetData>
    <row r="1" spans="1:33" ht="39" customHeight="1">
      <c r="A1" s="27" t="s">
        <v>330</v>
      </c>
      <c r="B1" s="68"/>
      <c r="C1" s="68"/>
      <c r="D1" s="68"/>
      <c r="E1" s="68"/>
      <c r="F1" s="68"/>
      <c r="G1" s="68"/>
      <c r="H1" s="68"/>
      <c r="I1" s="68"/>
    </row>
    <row r="2" spans="1:33" ht="39" customHeight="1">
      <c r="A2" s="1" t="s">
        <v>331</v>
      </c>
      <c r="B2" s="71"/>
      <c r="C2" s="71"/>
      <c r="D2" s="71"/>
      <c r="E2" s="71"/>
      <c r="F2" s="71"/>
      <c r="G2" s="71"/>
      <c r="H2" s="71"/>
      <c r="I2" s="71"/>
      <c r="J2" s="72"/>
      <c r="K2" s="72"/>
      <c r="L2" s="72"/>
      <c r="M2" s="72"/>
      <c r="N2" s="72"/>
      <c r="O2" s="72"/>
      <c r="P2" s="72"/>
      <c r="Q2" s="72"/>
      <c r="R2" s="72"/>
      <c r="S2" s="72"/>
    </row>
    <row r="3" spans="1:33" ht="18.75" thickBot="1">
      <c r="A3" s="3" t="s">
        <v>332</v>
      </c>
      <c r="B3" s="73" t="s">
        <v>377</v>
      </c>
      <c r="C3" s="73" t="s">
        <v>378</v>
      </c>
      <c r="D3" s="73" t="s">
        <v>379</v>
      </c>
      <c r="E3" s="73" t="s">
        <v>380</v>
      </c>
      <c r="F3" s="73" t="s">
        <v>381</v>
      </c>
      <c r="G3" s="73" t="s">
        <v>382</v>
      </c>
      <c r="H3" s="73" t="s">
        <v>383</v>
      </c>
      <c r="I3" s="73" t="s">
        <v>384</v>
      </c>
      <c r="J3" s="74" t="s">
        <v>385</v>
      </c>
      <c r="K3" s="74" t="s">
        <v>386</v>
      </c>
      <c r="L3" s="74" t="s">
        <v>387</v>
      </c>
      <c r="M3" s="74" t="s">
        <v>388</v>
      </c>
      <c r="N3" s="74" t="s">
        <v>389</v>
      </c>
      <c r="O3" s="74" t="s">
        <v>390</v>
      </c>
      <c r="P3" s="74" t="s">
        <v>391</v>
      </c>
      <c r="Q3" s="74" t="s">
        <v>392</v>
      </c>
      <c r="R3" s="74" t="s">
        <v>393</v>
      </c>
      <c r="S3" s="74" t="s">
        <v>394</v>
      </c>
      <c r="T3" s="74" t="s">
        <v>395</v>
      </c>
      <c r="U3" s="74" t="s">
        <v>396</v>
      </c>
      <c r="V3" s="359" t="s">
        <v>397</v>
      </c>
      <c r="W3" s="359" t="s">
        <v>635</v>
      </c>
      <c r="X3" s="359" t="s">
        <v>399</v>
      </c>
      <c r="Y3" s="359" t="s">
        <v>400</v>
      </c>
      <c r="Z3" s="359" t="s">
        <v>401</v>
      </c>
      <c r="AA3" s="359" t="s">
        <v>402</v>
      </c>
      <c r="AB3" s="359" t="s">
        <v>403</v>
      </c>
      <c r="AC3" s="359" t="s">
        <v>404</v>
      </c>
      <c r="AD3" s="359" t="s">
        <v>405</v>
      </c>
      <c r="AE3" s="359" t="s">
        <v>406</v>
      </c>
      <c r="AF3" s="359" t="s">
        <v>407</v>
      </c>
      <c r="AG3" s="359" t="s">
        <v>408</v>
      </c>
    </row>
    <row r="4" spans="1:33" ht="18">
      <c r="A4" s="6" t="s">
        <v>1152</v>
      </c>
      <c r="B4" s="170">
        <v>15.3</v>
      </c>
      <c r="C4" s="170">
        <v>12.8</v>
      </c>
      <c r="D4" s="170">
        <v>11.2</v>
      </c>
      <c r="E4" s="170">
        <v>15.1</v>
      </c>
      <c r="F4" s="170">
        <v>15.2</v>
      </c>
      <c r="G4" s="170">
        <v>12.4</v>
      </c>
      <c r="H4" s="170">
        <v>10.4</v>
      </c>
      <c r="I4" s="170">
        <v>14.2</v>
      </c>
      <c r="J4" s="170">
        <v>15.2</v>
      </c>
      <c r="K4" s="170">
        <v>13.4</v>
      </c>
      <c r="L4" s="170">
        <v>10.9</v>
      </c>
      <c r="M4" s="170">
        <v>13.1</v>
      </c>
      <c r="N4" s="170">
        <v>14</v>
      </c>
      <c r="O4" s="170">
        <v>11.8</v>
      </c>
      <c r="P4" s="170">
        <v>10.4</v>
      </c>
      <c r="Q4" s="170">
        <v>13.1</v>
      </c>
      <c r="R4" s="170">
        <v>14.8</v>
      </c>
      <c r="S4" s="170">
        <v>12.7</v>
      </c>
      <c r="T4" s="170">
        <v>11.4</v>
      </c>
      <c r="U4" s="170">
        <v>14.8</v>
      </c>
      <c r="V4" s="351">
        <v>15.6</v>
      </c>
      <c r="W4" s="351">
        <v>12.3</v>
      </c>
      <c r="X4" s="351">
        <v>12.4</v>
      </c>
      <c r="Y4" s="351">
        <v>15</v>
      </c>
      <c r="Z4" s="351">
        <v>14.5</v>
      </c>
      <c r="AA4" s="351">
        <v>12.2</v>
      </c>
      <c r="AB4" s="351">
        <v>12</v>
      </c>
      <c r="AC4" s="351">
        <v>15.2</v>
      </c>
      <c r="AD4" s="351">
        <v>14.9</v>
      </c>
      <c r="AE4" s="351">
        <v>12</v>
      </c>
      <c r="AF4" s="351">
        <v>10.199999999999999</v>
      </c>
      <c r="AG4" s="351">
        <v>11.6</v>
      </c>
    </row>
    <row r="5" spans="1:33" ht="18">
      <c r="A5" s="9" t="s">
        <v>1153</v>
      </c>
      <c r="B5" s="53" t="s">
        <v>68</v>
      </c>
      <c r="C5" s="53" t="s">
        <v>68</v>
      </c>
      <c r="D5" s="53" t="s">
        <v>68</v>
      </c>
      <c r="E5" s="53" t="s">
        <v>68</v>
      </c>
      <c r="F5" s="53" t="s">
        <v>68</v>
      </c>
      <c r="G5" s="53" t="s">
        <v>68</v>
      </c>
      <c r="H5" s="53" t="s">
        <v>68</v>
      </c>
      <c r="I5" s="53" t="s">
        <v>68</v>
      </c>
      <c r="J5" s="53" t="s">
        <v>68</v>
      </c>
      <c r="K5" s="170">
        <v>3.8</v>
      </c>
      <c r="L5" s="170">
        <v>3.4</v>
      </c>
      <c r="M5" s="170">
        <v>4.4000000000000004</v>
      </c>
      <c r="N5" s="170">
        <v>4.7</v>
      </c>
      <c r="O5" s="170">
        <v>3.6</v>
      </c>
      <c r="P5" s="170">
        <v>3.4</v>
      </c>
      <c r="Q5" s="170">
        <v>4.3</v>
      </c>
      <c r="R5" s="170">
        <v>4.7</v>
      </c>
      <c r="S5" s="170">
        <v>3.5</v>
      </c>
      <c r="T5" s="170">
        <v>3.4</v>
      </c>
      <c r="U5" s="170">
        <v>4.5</v>
      </c>
      <c r="V5" s="351">
        <v>4.8</v>
      </c>
      <c r="W5" s="351">
        <v>3.9</v>
      </c>
      <c r="X5" s="351">
        <v>3.8</v>
      </c>
      <c r="Y5" s="351">
        <v>4.9000000000000004</v>
      </c>
      <c r="Z5" s="351">
        <v>5.4</v>
      </c>
      <c r="AA5" s="351">
        <v>4.2</v>
      </c>
      <c r="AB5" s="351">
        <v>4.5</v>
      </c>
      <c r="AC5" s="351">
        <v>5.0999999999999996</v>
      </c>
      <c r="AD5" s="351">
        <v>5.5</v>
      </c>
      <c r="AE5" s="351">
        <v>4.8</v>
      </c>
      <c r="AF5" s="351">
        <v>4.2</v>
      </c>
      <c r="AG5" s="351">
        <v>5.5</v>
      </c>
    </row>
    <row r="6" spans="1:33" s="62" customFormat="1" ht="21" thickBot="1">
      <c r="A6" s="32" t="s">
        <v>223</v>
      </c>
      <c r="B6" s="67">
        <v>15.3</v>
      </c>
      <c r="C6" s="67">
        <v>12.8</v>
      </c>
      <c r="D6" s="67">
        <v>11.2</v>
      </c>
      <c r="E6" s="67">
        <v>15.1</v>
      </c>
      <c r="F6" s="67">
        <v>15.2</v>
      </c>
      <c r="G6" s="67">
        <v>12.4</v>
      </c>
      <c r="H6" s="67">
        <v>10.4</v>
      </c>
      <c r="I6" s="67">
        <v>14.2</v>
      </c>
      <c r="J6" s="67">
        <v>15.2</v>
      </c>
      <c r="K6" s="67">
        <v>17.2</v>
      </c>
      <c r="L6" s="67">
        <v>14.3</v>
      </c>
      <c r="M6" s="67">
        <v>17.5</v>
      </c>
      <c r="N6" s="67">
        <v>18.7</v>
      </c>
      <c r="O6" s="67">
        <v>15.4</v>
      </c>
      <c r="P6" s="67">
        <v>13.8</v>
      </c>
      <c r="Q6" s="67">
        <v>17.399999999999999</v>
      </c>
      <c r="R6" s="67">
        <v>19.5</v>
      </c>
      <c r="S6" s="67">
        <v>16.2</v>
      </c>
      <c r="T6" s="67">
        <f>SUM(T4:T5)</f>
        <v>14.8</v>
      </c>
      <c r="U6" s="67">
        <v>19.3</v>
      </c>
      <c r="V6" s="342">
        <v>20.399999999999999</v>
      </c>
      <c r="W6" s="342">
        <v>16.2</v>
      </c>
      <c r="X6" s="342">
        <v>16.2</v>
      </c>
      <c r="Y6" s="342">
        <v>19.899999999999999</v>
      </c>
      <c r="Z6" s="342">
        <v>19.899999999999999</v>
      </c>
      <c r="AA6" s="342">
        <v>16.399999999999999</v>
      </c>
      <c r="AB6" s="342">
        <v>16.5</v>
      </c>
      <c r="AC6" s="342">
        <v>20.3</v>
      </c>
      <c r="AD6" s="342">
        <v>20.399999999999999</v>
      </c>
      <c r="AE6" s="342">
        <f>SUM(AE4:AE5)</f>
        <v>16.8</v>
      </c>
      <c r="AF6" s="342">
        <f>SUM(AF4:AF5)</f>
        <v>14.399999999999999</v>
      </c>
      <c r="AG6" s="342">
        <f>SUM(AG4:AG5)</f>
        <v>17.100000000000001</v>
      </c>
    </row>
    <row r="7" spans="1:33" ht="21" thickTop="1">
      <c r="A7" s="250" t="s">
        <v>637</v>
      </c>
      <c r="B7" s="76"/>
      <c r="C7" s="76"/>
      <c r="D7" s="76"/>
      <c r="E7" s="76"/>
      <c r="F7" s="76"/>
      <c r="G7" s="76"/>
      <c r="H7" s="76"/>
      <c r="I7" s="76"/>
      <c r="J7" s="72"/>
      <c r="K7" s="72"/>
      <c r="L7" s="72"/>
      <c r="M7" s="72"/>
      <c r="N7" s="72"/>
      <c r="O7" s="72"/>
      <c r="P7" s="72"/>
      <c r="Q7" s="72"/>
      <c r="R7" s="72"/>
      <c r="S7" s="72"/>
      <c r="V7" s="251"/>
    </row>
    <row r="8" spans="1:33" ht="39" customHeight="1">
      <c r="A8" s="1" t="s">
        <v>338</v>
      </c>
      <c r="B8" s="71"/>
      <c r="C8" s="71"/>
      <c r="D8" s="71"/>
      <c r="E8" s="71"/>
      <c r="F8" s="71"/>
      <c r="G8" s="71"/>
      <c r="H8" s="71"/>
      <c r="I8" s="71"/>
      <c r="J8" s="72"/>
      <c r="K8" s="72"/>
      <c r="L8" s="72"/>
      <c r="M8" s="72"/>
      <c r="N8" s="72"/>
      <c r="O8" s="72"/>
      <c r="P8" s="72"/>
      <c r="Q8" s="72"/>
      <c r="R8" s="72"/>
      <c r="S8" s="72"/>
    </row>
    <row r="9" spans="1:33" ht="18.75" thickBot="1">
      <c r="A9" s="3" t="s">
        <v>332</v>
      </c>
      <c r="B9" s="73" t="s">
        <v>377</v>
      </c>
      <c r="C9" s="73" t="s">
        <v>378</v>
      </c>
      <c r="D9" s="73" t="s">
        <v>379</v>
      </c>
      <c r="E9" s="73" t="s">
        <v>380</v>
      </c>
      <c r="F9" s="73" t="s">
        <v>381</v>
      </c>
      <c r="G9" s="73" t="s">
        <v>382</v>
      </c>
      <c r="H9" s="73" t="s">
        <v>383</v>
      </c>
      <c r="I9" s="73" t="s">
        <v>384</v>
      </c>
      <c r="J9" s="74" t="s">
        <v>385</v>
      </c>
      <c r="K9" s="74" t="s">
        <v>386</v>
      </c>
      <c r="L9" s="74" t="s">
        <v>387</v>
      </c>
      <c r="M9" s="74" t="s">
        <v>388</v>
      </c>
      <c r="N9" s="74" t="s">
        <v>389</v>
      </c>
      <c r="O9" s="74" t="s">
        <v>390</v>
      </c>
      <c r="P9" s="74" t="s">
        <v>391</v>
      </c>
      <c r="Q9" s="74" t="s">
        <v>392</v>
      </c>
      <c r="R9" s="74" t="s">
        <v>393</v>
      </c>
      <c r="S9" s="74" t="s">
        <v>394</v>
      </c>
      <c r="T9" s="74" t="s">
        <v>395</v>
      </c>
      <c r="U9" s="74" t="s">
        <v>396</v>
      </c>
      <c r="V9" s="359" t="s">
        <v>397</v>
      </c>
      <c r="W9" s="359" t="s">
        <v>398</v>
      </c>
      <c r="X9" s="359" t="s">
        <v>399</v>
      </c>
      <c r="Y9" s="359" t="s">
        <v>400</v>
      </c>
      <c r="Z9" s="359" t="s">
        <v>401</v>
      </c>
      <c r="AA9" s="359" t="s">
        <v>402</v>
      </c>
      <c r="AB9" s="359" t="s">
        <v>403</v>
      </c>
      <c r="AC9" s="359" t="s">
        <v>404</v>
      </c>
      <c r="AD9" s="359" t="s">
        <v>405</v>
      </c>
      <c r="AE9" s="359" t="s">
        <v>406</v>
      </c>
      <c r="AF9" s="359" t="s">
        <v>407</v>
      </c>
      <c r="AG9" s="359" t="s">
        <v>408</v>
      </c>
    </row>
    <row r="10" spans="1:33" ht="21" customHeight="1">
      <c r="A10" s="6" t="s">
        <v>1154</v>
      </c>
      <c r="B10" s="163">
        <v>10.199999999999999</v>
      </c>
      <c r="C10" s="163">
        <v>4.9000000000000004</v>
      </c>
      <c r="D10" s="163">
        <v>3.3</v>
      </c>
      <c r="E10" s="163">
        <v>7.4</v>
      </c>
      <c r="F10" s="163">
        <v>9.8000000000000007</v>
      </c>
      <c r="G10" s="163">
        <v>4.5999999999999996</v>
      </c>
      <c r="H10" s="163">
        <v>3.5</v>
      </c>
      <c r="I10" s="163">
        <v>8.1999999999999993</v>
      </c>
      <c r="J10" s="163">
        <v>9</v>
      </c>
      <c r="K10" s="163">
        <v>4.9000000000000004</v>
      </c>
      <c r="L10" s="163">
        <v>3.7</v>
      </c>
      <c r="M10" s="163">
        <v>7.4</v>
      </c>
      <c r="N10" s="163">
        <v>9.1</v>
      </c>
      <c r="O10" s="163">
        <v>4.2</v>
      </c>
      <c r="P10" s="163">
        <v>2.5</v>
      </c>
      <c r="Q10" s="163">
        <v>7.4</v>
      </c>
      <c r="R10" s="163">
        <v>10.3</v>
      </c>
      <c r="S10" s="163">
        <v>4.5</v>
      </c>
      <c r="T10" s="163">
        <v>3</v>
      </c>
      <c r="U10" s="66">
        <v>8.3000000000000007</v>
      </c>
      <c r="V10" s="347">
        <v>9.6</v>
      </c>
      <c r="W10" s="347">
        <v>3.9</v>
      </c>
      <c r="X10" s="347">
        <v>2.6</v>
      </c>
      <c r="Y10" s="347">
        <v>5.9</v>
      </c>
      <c r="Z10" s="347">
        <v>7.3</v>
      </c>
      <c r="AA10" s="347">
        <v>3.3</v>
      </c>
      <c r="AB10" s="347">
        <v>1.9</v>
      </c>
      <c r="AC10" s="347">
        <v>6</v>
      </c>
      <c r="AD10" s="347">
        <v>7.4</v>
      </c>
      <c r="AE10" s="347">
        <v>3.5</v>
      </c>
      <c r="AF10" s="347">
        <v>2.2999999999999998</v>
      </c>
      <c r="AG10" s="347">
        <v>5.4</v>
      </c>
    </row>
    <row r="11" spans="1:33" ht="18">
      <c r="A11" s="9" t="s">
        <v>1155</v>
      </c>
      <c r="B11" s="80" t="s">
        <v>68</v>
      </c>
      <c r="C11" s="80" t="s">
        <v>68</v>
      </c>
      <c r="D11" s="80" t="s">
        <v>68</v>
      </c>
      <c r="E11" s="80" t="s">
        <v>68</v>
      </c>
      <c r="F11" s="80" t="s">
        <v>68</v>
      </c>
      <c r="G11" s="80" t="s">
        <v>68</v>
      </c>
      <c r="H11" s="80" t="s">
        <v>68</v>
      </c>
      <c r="I11" s="80" t="s">
        <v>68</v>
      </c>
      <c r="J11" s="80" t="s">
        <v>68</v>
      </c>
      <c r="K11" s="163">
        <v>4.4000000000000004</v>
      </c>
      <c r="L11" s="163">
        <v>2.8</v>
      </c>
      <c r="M11" s="163">
        <v>8.1</v>
      </c>
      <c r="N11" s="163">
        <v>10.199999999999999</v>
      </c>
      <c r="O11" s="163">
        <v>4.2</v>
      </c>
      <c r="P11" s="163">
        <v>2.8</v>
      </c>
      <c r="Q11" s="163">
        <v>8.4</v>
      </c>
      <c r="R11" s="163">
        <v>11</v>
      </c>
      <c r="S11" s="163">
        <v>4</v>
      </c>
      <c r="T11" s="163">
        <v>2.8</v>
      </c>
      <c r="U11" s="66">
        <v>8.1999999999999993</v>
      </c>
      <c r="V11" s="347">
        <v>11</v>
      </c>
      <c r="W11" s="347">
        <v>3.4</v>
      </c>
      <c r="X11" s="347">
        <v>2.4</v>
      </c>
      <c r="Y11" s="347">
        <v>8.6</v>
      </c>
      <c r="Z11" s="347">
        <v>10.199999999999999</v>
      </c>
      <c r="AA11" s="347">
        <v>3.7</v>
      </c>
      <c r="AB11" s="347">
        <v>2.2000000000000002</v>
      </c>
      <c r="AC11" s="347">
        <v>8.6999999999999993</v>
      </c>
      <c r="AD11" s="347">
        <v>9.6</v>
      </c>
      <c r="AE11" s="347">
        <v>4.0999999999999996</v>
      </c>
      <c r="AF11" s="347">
        <v>2.5</v>
      </c>
      <c r="AG11" s="347">
        <v>8</v>
      </c>
    </row>
    <row r="12" spans="1:33" s="62" customFormat="1" ht="21" thickBot="1">
      <c r="A12" s="32" t="s">
        <v>223</v>
      </c>
      <c r="B12" s="81">
        <v>10.199999999999999</v>
      </c>
      <c r="C12" s="81">
        <v>4.9000000000000004</v>
      </c>
      <c r="D12" s="81">
        <v>3.3</v>
      </c>
      <c r="E12" s="81">
        <v>7.4</v>
      </c>
      <c r="F12" s="81">
        <v>9.8000000000000007</v>
      </c>
      <c r="G12" s="81">
        <v>4.5999999999999996</v>
      </c>
      <c r="H12" s="81">
        <v>3.5</v>
      </c>
      <c r="I12" s="81">
        <v>8.1999999999999993</v>
      </c>
      <c r="J12" s="81">
        <v>9</v>
      </c>
      <c r="K12" s="81">
        <v>9.3000000000000007</v>
      </c>
      <c r="L12" s="81">
        <v>6.5</v>
      </c>
      <c r="M12" s="81">
        <v>15.5</v>
      </c>
      <c r="N12" s="81">
        <v>19.3</v>
      </c>
      <c r="O12" s="81">
        <v>8.4</v>
      </c>
      <c r="P12" s="81">
        <v>5.3</v>
      </c>
      <c r="Q12" s="81">
        <v>15.8</v>
      </c>
      <c r="R12" s="81">
        <v>21.3</v>
      </c>
      <c r="S12" s="81">
        <v>8.5</v>
      </c>
      <c r="T12" s="81">
        <f>SUM(T10:T11)</f>
        <v>5.8</v>
      </c>
      <c r="U12" s="75">
        <v>16.5</v>
      </c>
      <c r="V12" s="350">
        <v>20.6</v>
      </c>
      <c r="W12" s="350">
        <v>7.3</v>
      </c>
      <c r="X12" s="350">
        <v>5</v>
      </c>
      <c r="Y12" s="350">
        <v>14.5</v>
      </c>
      <c r="Z12" s="350">
        <v>17.5</v>
      </c>
      <c r="AA12" s="350">
        <v>7</v>
      </c>
      <c r="AB12" s="350">
        <v>4.0999999999999996</v>
      </c>
      <c r="AC12" s="350">
        <v>14.7</v>
      </c>
      <c r="AD12" s="350">
        <v>17</v>
      </c>
      <c r="AE12" s="350">
        <f>SUM(AE10:AE11)</f>
        <v>7.6</v>
      </c>
      <c r="AF12" s="350">
        <f>SUM(AF10:AF11)</f>
        <v>4.8</v>
      </c>
      <c r="AG12" s="350">
        <f>SUM(AG10:AG11)</f>
        <v>13.4</v>
      </c>
    </row>
    <row r="13" spans="1:33" ht="20.25" customHeight="1" thickTop="1">
      <c r="A13" s="6" t="s">
        <v>1156</v>
      </c>
      <c r="J13" s="72"/>
      <c r="K13" s="72"/>
      <c r="L13" s="72"/>
      <c r="M13" s="72"/>
      <c r="N13" s="72"/>
      <c r="O13" s="72"/>
      <c r="P13" s="72"/>
      <c r="Q13" s="72"/>
      <c r="R13" s="72"/>
      <c r="S13" s="72"/>
      <c r="V13" s="245"/>
      <c r="W13" s="245"/>
      <c r="X13" s="227"/>
    </row>
    <row r="14" spans="1:33" ht="39" customHeight="1">
      <c r="A14" s="1" t="s">
        <v>1157</v>
      </c>
      <c r="B14" s="71"/>
      <c r="C14" s="71"/>
      <c r="D14" s="71"/>
      <c r="E14" s="71"/>
      <c r="F14" s="71"/>
      <c r="G14" s="71"/>
      <c r="H14" s="71"/>
      <c r="I14" s="71"/>
      <c r="J14" s="72"/>
      <c r="K14" s="72"/>
      <c r="L14" s="72"/>
      <c r="M14" s="72"/>
      <c r="N14" s="72"/>
      <c r="O14" s="72"/>
      <c r="P14" s="72"/>
      <c r="Q14" s="72"/>
      <c r="R14" s="72"/>
      <c r="S14" s="72"/>
      <c r="V14" s="245"/>
      <c r="W14" s="245"/>
      <c r="X14" s="227"/>
    </row>
    <row r="15" spans="1:33" ht="41.25" customHeight="1" thickBot="1">
      <c r="A15" s="3" t="s">
        <v>340</v>
      </c>
      <c r="B15" s="73"/>
      <c r="C15" s="73"/>
      <c r="D15" s="73"/>
      <c r="E15" s="15" t="s">
        <v>462</v>
      </c>
      <c r="F15" s="73"/>
      <c r="G15" s="73"/>
      <c r="H15" s="73"/>
      <c r="I15" s="15" t="s">
        <v>466</v>
      </c>
      <c r="J15" s="74"/>
      <c r="K15" s="74"/>
      <c r="L15" s="74"/>
      <c r="M15" s="15" t="s">
        <v>470</v>
      </c>
      <c r="N15" s="74"/>
      <c r="O15" s="74"/>
      <c r="P15" s="74"/>
      <c r="Q15" s="15" t="s">
        <v>474</v>
      </c>
      <c r="R15" s="43" t="s">
        <v>475</v>
      </c>
      <c r="S15" s="15" t="s">
        <v>476</v>
      </c>
      <c r="T15" s="15" t="s">
        <v>477</v>
      </c>
      <c r="U15" s="15" t="s">
        <v>478</v>
      </c>
      <c r="V15" s="352" t="s">
        <v>479</v>
      </c>
      <c r="W15" s="352" t="s">
        <v>480</v>
      </c>
      <c r="X15" s="352" t="s">
        <v>481</v>
      </c>
      <c r="Y15" s="352" t="s">
        <v>482</v>
      </c>
      <c r="Z15" s="352" t="s">
        <v>483</v>
      </c>
      <c r="AA15" s="352" t="s">
        <v>1120</v>
      </c>
      <c r="AB15" s="352" t="s">
        <v>485</v>
      </c>
      <c r="AC15" s="15" t="s">
        <v>486</v>
      </c>
      <c r="AD15" s="15" t="s">
        <v>1025</v>
      </c>
      <c r="AE15" s="15" t="s">
        <v>488</v>
      </c>
      <c r="AF15" s="15" t="s">
        <v>489</v>
      </c>
      <c r="AG15" s="15" t="s">
        <v>571</v>
      </c>
    </row>
    <row r="16" spans="1:33" ht="19.5" customHeight="1">
      <c r="A16" s="6" t="s">
        <v>1118</v>
      </c>
      <c r="B16" s="6"/>
      <c r="C16" s="6"/>
      <c r="D16" s="6"/>
      <c r="E16" s="6">
        <v>9540</v>
      </c>
      <c r="F16" s="6"/>
      <c r="G16" s="6"/>
      <c r="H16" s="6"/>
      <c r="I16" s="6">
        <v>9560</v>
      </c>
      <c r="J16" s="7"/>
      <c r="K16" s="7"/>
      <c r="L16" s="7"/>
      <c r="M16" s="7">
        <v>9575</v>
      </c>
      <c r="N16" s="7"/>
      <c r="O16" s="7"/>
      <c r="P16" s="7"/>
      <c r="Q16" s="7">
        <v>9709</v>
      </c>
      <c r="R16" s="7">
        <v>9709</v>
      </c>
      <c r="S16" s="7">
        <v>9709</v>
      </c>
      <c r="T16" s="7">
        <v>9714</v>
      </c>
      <c r="U16" s="7">
        <v>9728</v>
      </c>
      <c r="V16" s="323">
        <v>9738</v>
      </c>
      <c r="W16" s="323">
        <v>9738</v>
      </c>
      <c r="X16" s="323">
        <v>9746</v>
      </c>
      <c r="Y16" s="323">
        <v>9752</v>
      </c>
      <c r="Z16" s="323">
        <v>9742</v>
      </c>
      <c r="AA16" s="323">
        <v>9742</v>
      </c>
      <c r="AB16" s="323">
        <v>9757</v>
      </c>
      <c r="AC16" s="323">
        <v>9702</v>
      </c>
      <c r="AD16" s="323">
        <v>9666</v>
      </c>
      <c r="AE16" s="323">
        <v>9696</v>
      </c>
      <c r="AF16" s="323">
        <v>9725</v>
      </c>
      <c r="AG16" s="323">
        <v>9475</v>
      </c>
    </row>
    <row r="17" spans="1:33" ht="18">
      <c r="A17" s="6" t="s">
        <v>1078</v>
      </c>
      <c r="B17" s="6"/>
      <c r="C17" s="6"/>
      <c r="D17" s="6"/>
      <c r="E17" s="6">
        <v>1373</v>
      </c>
      <c r="F17" s="6"/>
      <c r="G17" s="6"/>
      <c r="H17" s="6"/>
      <c r="I17" s="6">
        <v>1360</v>
      </c>
      <c r="J17" s="7"/>
      <c r="K17" s="7"/>
      <c r="L17" s="7"/>
      <c r="M17" s="7">
        <v>1213</v>
      </c>
      <c r="N17" s="7"/>
      <c r="O17" s="7"/>
      <c r="P17" s="7"/>
      <c r="Q17" s="7">
        <v>1446</v>
      </c>
      <c r="R17" s="7">
        <v>1518</v>
      </c>
      <c r="S17" s="7">
        <v>1518</v>
      </c>
      <c r="T17" s="7">
        <v>1518</v>
      </c>
      <c r="U17" s="7">
        <v>1600</v>
      </c>
      <c r="V17" s="323">
        <v>1706</v>
      </c>
      <c r="W17" s="323">
        <v>1703</v>
      </c>
      <c r="X17" s="323">
        <v>1703</v>
      </c>
      <c r="Y17" s="323">
        <v>1670</v>
      </c>
      <c r="Z17" s="323">
        <v>1565</v>
      </c>
      <c r="AA17" s="323">
        <v>1565</v>
      </c>
      <c r="AB17" s="323">
        <v>1565</v>
      </c>
      <c r="AC17" s="323">
        <v>1569</v>
      </c>
      <c r="AD17" s="323">
        <v>1481</v>
      </c>
      <c r="AE17" s="323">
        <v>1502</v>
      </c>
      <c r="AF17" s="323">
        <v>1524</v>
      </c>
      <c r="AG17" s="323">
        <v>1398</v>
      </c>
    </row>
    <row r="18" spans="1:33" ht="18">
      <c r="A18" s="6" t="s">
        <v>221</v>
      </c>
      <c r="B18" s="6"/>
      <c r="C18" s="6"/>
      <c r="D18" s="6"/>
      <c r="E18" s="79" t="s">
        <v>68</v>
      </c>
      <c r="F18" s="6"/>
      <c r="G18" s="6"/>
      <c r="H18" s="6"/>
      <c r="I18" s="79" t="s">
        <v>68</v>
      </c>
      <c r="J18" s="7"/>
      <c r="K18" s="7"/>
      <c r="L18" s="7"/>
      <c r="M18" s="7">
        <v>2785</v>
      </c>
      <c r="N18" s="7"/>
      <c r="O18" s="7"/>
      <c r="P18" s="7"/>
      <c r="Q18" s="7">
        <v>2785</v>
      </c>
      <c r="R18" s="7">
        <v>2785</v>
      </c>
      <c r="S18" s="7">
        <v>2785</v>
      </c>
      <c r="T18" s="7">
        <v>2785</v>
      </c>
      <c r="U18" s="7">
        <v>2785</v>
      </c>
      <c r="V18" s="323">
        <v>3015</v>
      </c>
      <c r="W18" s="323">
        <v>3242</v>
      </c>
      <c r="X18" s="323">
        <v>3242</v>
      </c>
      <c r="Y18" s="323">
        <v>3404</v>
      </c>
      <c r="Z18" s="323">
        <v>3404</v>
      </c>
      <c r="AA18" s="323">
        <v>3404</v>
      </c>
      <c r="AB18" s="323">
        <v>3404</v>
      </c>
      <c r="AC18" s="323">
        <v>3404</v>
      </c>
      <c r="AD18" s="323">
        <v>3404</v>
      </c>
      <c r="AE18" s="323">
        <v>3825</v>
      </c>
      <c r="AF18" s="323">
        <v>3825</v>
      </c>
      <c r="AG18" s="323">
        <v>4250</v>
      </c>
    </row>
    <row r="19" spans="1:33" ht="18">
      <c r="A19" s="6" t="s">
        <v>1158</v>
      </c>
      <c r="B19" s="6"/>
      <c r="C19" s="6"/>
      <c r="D19" s="6"/>
      <c r="E19" s="79"/>
      <c r="F19" s="6"/>
      <c r="G19" s="6"/>
      <c r="H19" s="6"/>
      <c r="I19" s="79"/>
      <c r="J19" s="7"/>
      <c r="K19" s="7"/>
      <c r="L19" s="7"/>
      <c r="M19" s="7"/>
      <c r="N19" s="7"/>
      <c r="O19" s="7"/>
      <c r="P19" s="7"/>
      <c r="Q19" s="129" t="s">
        <v>68</v>
      </c>
      <c r="R19" s="129" t="s">
        <v>68</v>
      </c>
      <c r="S19" s="129" t="s">
        <v>68</v>
      </c>
      <c r="T19" s="129" t="s">
        <v>68</v>
      </c>
      <c r="U19" s="129" t="s">
        <v>68</v>
      </c>
      <c r="V19" s="129" t="s">
        <v>68</v>
      </c>
      <c r="W19" s="129" t="s">
        <v>68</v>
      </c>
      <c r="X19" s="129" t="s">
        <v>68</v>
      </c>
      <c r="Y19" s="129" t="s">
        <v>68</v>
      </c>
      <c r="Z19" s="129" t="s">
        <v>68</v>
      </c>
      <c r="AA19" s="129" t="s">
        <v>68</v>
      </c>
      <c r="AB19" s="129" t="s">
        <v>68</v>
      </c>
      <c r="AC19" s="129" t="s">
        <v>68</v>
      </c>
      <c r="AD19" s="129" t="s">
        <v>68</v>
      </c>
      <c r="AE19" s="323">
        <v>5</v>
      </c>
      <c r="AF19" s="323">
        <v>5</v>
      </c>
      <c r="AG19" s="323">
        <v>5</v>
      </c>
    </row>
    <row r="20" spans="1:33" s="62" customFormat="1" ht="21" thickBot="1">
      <c r="A20" s="32" t="s">
        <v>223</v>
      </c>
      <c r="B20" s="13"/>
      <c r="C20" s="13"/>
      <c r="D20" s="13"/>
      <c r="E20" s="13">
        <v>10913</v>
      </c>
      <c r="F20" s="13"/>
      <c r="G20" s="13"/>
      <c r="H20" s="13"/>
      <c r="I20" s="13">
        <v>10920</v>
      </c>
      <c r="J20" s="21"/>
      <c r="K20" s="21"/>
      <c r="L20" s="21"/>
      <c r="M20" s="21">
        <v>13573</v>
      </c>
      <c r="N20" s="21"/>
      <c r="O20" s="21"/>
      <c r="P20" s="21"/>
      <c r="Q20" s="21">
        <v>13940</v>
      </c>
      <c r="R20" s="21">
        <v>14012</v>
      </c>
      <c r="S20" s="21">
        <v>14012</v>
      </c>
      <c r="T20" s="21">
        <f>SUM(T16:T18)</f>
        <v>14017</v>
      </c>
      <c r="U20" s="21">
        <v>14113</v>
      </c>
      <c r="V20" s="348">
        <v>14459</v>
      </c>
      <c r="W20" s="348">
        <v>14683</v>
      </c>
      <c r="X20" s="348">
        <v>14691</v>
      </c>
      <c r="Y20" s="348">
        <v>14826</v>
      </c>
      <c r="Z20" s="348">
        <v>14711</v>
      </c>
      <c r="AA20" s="348">
        <v>14711</v>
      </c>
      <c r="AB20" s="348">
        <f>SUM(AB16:AB18)</f>
        <v>14726</v>
      </c>
      <c r="AC20" s="348">
        <f>SUM(AC16:AC18)</f>
        <v>14675</v>
      </c>
      <c r="AD20" s="348">
        <f>SUM(AD16:AD18)</f>
        <v>14551</v>
      </c>
      <c r="AE20" s="348">
        <f>SUM(AE16:AE19)</f>
        <v>15028</v>
      </c>
      <c r="AF20" s="348">
        <f>SUM(AF16:AF19)</f>
        <v>15079</v>
      </c>
      <c r="AG20" s="348">
        <f>SUM(AG16:AG19)</f>
        <v>15128</v>
      </c>
    </row>
    <row r="21" spans="1:33" ht="21" thickTop="1">
      <c r="J21" s="72"/>
      <c r="K21" s="72"/>
      <c r="L21" s="72"/>
      <c r="M21" s="72"/>
      <c r="N21" s="72"/>
      <c r="O21" s="72"/>
      <c r="P21" s="72"/>
      <c r="Q21" s="72"/>
      <c r="R21" s="72"/>
      <c r="S21" s="72"/>
      <c r="V21" s="245"/>
      <c r="W21" s="245"/>
      <c r="X21" s="227"/>
    </row>
    <row r="22" spans="1:33" ht="39" customHeight="1">
      <c r="A22" s="1" t="s">
        <v>1159</v>
      </c>
      <c r="B22" s="71"/>
      <c r="C22" s="71"/>
      <c r="D22" s="71"/>
      <c r="E22" s="71"/>
      <c r="F22" s="71"/>
      <c r="G22" s="71"/>
      <c r="H22" s="71"/>
      <c r="I22" s="71"/>
      <c r="J22" s="72"/>
      <c r="K22" s="72"/>
      <c r="L22" s="72"/>
      <c r="M22" s="72"/>
      <c r="N22" s="72"/>
      <c r="O22" s="72"/>
      <c r="P22" s="72"/>
      <c r="Q22" s="72"/>
      <c r="R22" s="72"/>
      <c r="S22" s="72"/>
      <c r="V22" s="245"/>
      <c r="W22" s="245"/>
      <c r="X22" s="227"/>
    </row>
    <row r="23" spans="1:33" ht="41.25" customHeight="1" thickBot="1">
      <c r="A23" s="3" t="s">
        <v>340</v>
      </c>
      <c r="B23" s="73"/>
      <c r="C23" s="73"/>
      <c r="D23" s="73"/>
      <c r="E23" s="15" t="s">
        <v>462</v>
      </c>
      <c r="F23" s="73"/>
      <c r="G23" s="73"/>
      <c r="H23" s="73"/>
      <c r="I23" s="15" t="s">
        <v>466</v>
      </c>
      <c r="J23" s="74"/>
      <c r="K23" s="74"/>
      <c r="L23" s="74"/>
      <c r="M23" s="15" t="s">
        <v>470</v>
      </c>
      <c r="N23" s="74"/>
      <c r="O23" s="74"/>
      <c r="P23" s="74"/>
      <c r="Q23" s="15" t="s">
        <v>474</v>
      </c>
      <c r="R23" s="43" t="s">
        <v>475</v>
      </c>
      <c r="S23" s="15" t="s">
        <v>476</v>
      </c>
      <c r="T23" s="15" t="s">
        <v>477</v>
      </c>
      <c r="U23" s="15" t="s">
        <v>478</v>
      </c>
      <c r="V23" s="352" t="s">
        <v>479</v>
      </c>
      <c r="W23" s="352" t="s">
        <v>480</v>
      </c>
      <c r="X23" s="352" t="s">
        <v>481</v>
      </c>
      <c r="Y23" s="352" t="s">
        <v>482</v>
      </c>
      <c r="Z23" s="352" t="s">
        <v>483</v>
      </c>
      <c r="AA23" s="352" t="s">
        <v>1120</v>
      </c>
      <c r="AB23" s="352" t="s">
        <v>485</v>
      </c>
      <c r="AC23" s="15" t="s">
        <v>486</v>
      </c>
      <c r="AD23" s="15" t="s">
        <v>1025</v>
      </c>
      <c r="AE23" s="15" t="s">
        <v>1160</v>
      </c>
      <c r="AF23" s="15" t="s">
        <v>489</v>
      </c>
      <c r="AG23" s="15" t="s">
        <v>571</v>
      </c>
    </row>
    <row r="24" spans="1:33" ht="20.25" customHeight="1">
      <c r="A24" s="6" t="s">
        <v>1118</v>
      </c>
      <c r="B24" s="6"/>
      <c r="C24" s="6"/>
      <c r="D24" s="6"/>
      <c r="E24" s="6">
        <v>250</v>
      </c>
      <c r="F24" s="6"/>
      <c r="G24" s="6"/>
      <c r="H24" s="6"/>
      <c r="I24" s="6">
        <v>250</v>
      </c>
      <c r="J24" s="7"/>
      <c r="K24" s="7"/>
      <c r="L24" s="7"/>
      <c r="M24" s="7">
        <v>250</v>
      </c>
      <c r="N24" s="7"/>
      <c r="O24" s="7"/>
      <c r="P24" s="7"/>
      <c r="Q24" s="7">
        <v>250</v>
      </c>
      <c r="R24" s="7">
        <v>250</v>
      </c>
      <c r="S24" s="7">
        <v>250</v>
      </c>
      <c r="T24" s="7">
        <v>250</v>
      </c>
      <c r="U24" s="7">
        <v>250</v>
      </c>
      <c r="V24" s="323">
        <v>250</v>
      </c>
      <c r="W24" s="323">
        <v>250</v>
      </c>
      <c r="X24" s="323">
        <v>250</v>
      </c>
      <c r="Y24" s="323">
        <v>250</v>
      </c>
      <c r="Z24" s="323">
        <v>250</v>
      </c>
      <c r="AA24" s="323">
        <v>250</v>
      </c>
      <c r="AB24" s="323">
        <v>250</v>
      </c>
      <c r="AC24" s="323">
        <v>250</v>
      </c>
      <c r="AD24" s="323">
        <v>250</v>
      </c>
      <c r="AE24" s="323">
        <v>250</v>
      </c>
      <c r="AF24" s="323">
        <v>250</v>
      </c>
      <c r="AG24" s="323">
        <v>250</v>
      </c>
    </row>
    <row r="25" spans="1:33" ht="18">
      <c r="A25" s="6" t="s">
        <v>1078</v>
      </c>
      <c r="B25" s="6"/>
      <c r="C25" s="6"/>
      <c r="D25" s="6"/>
      <c r="E25" s="6">
        <v>10633</v>
      </c>
      <c r="F25" s="6"/>
      <c r="G25" s="6"/>
      <c r="H25" s="6"/>
      <c r="I25" s="6">
        <v>10973</v>
      </c>
      <c r="J25" s="7"/>
      <c r="K25" s="7"/>
      <c r="L25" s="7"/>
      <c r="M25" s="7">
        <v>10218</v>
      </c>
      <c r="N25" s="7"/>
      <c r="O25" s="7"/>
      <c r="P25" s="7"/>
      <c r="Q25" s="7">
        <v>10284</v>
      </c>
      <c r="R25" s="7">
        <v>10182</v>
      </c>
      <c r="S25" s="7">
        <v>10182</v>
      </c>
      <c r="T25" s="7">
        <v>10297</v>
      </c>
      <c r="U25" s="7">
        <v>10448</v>
      </c>
      <c r="V25" s="323">
        <v>10405</v>
      </c>
      <c r="W25" s="323">
        <v>10131</v>
      </c>
      <c r="X25" s="323">
        <v>10096</v>
      </c>
      <c r="Y25" s="323">
        <v>10375</v>
      </c>
      <c r="Z25" s="323">
        <v>8892</v>
      </c>
      <c r="AA25" s="323">
        <v>8884</v>
      </c>
      <c r="AB25" s="323">
        <v>8864</v>
      </c>
      <c r="AC25" s="323">
        <v>8785</v>
      </c>
      <c r="AD25" s="323">
        <v>8248</v>
      </c>
      <c r="AE25" s="323">
        <v>8785</v>
      </c>
      <c r="AF25" s="323">
        <v>8362</v>
      </c>
      <c r="AG25" s="323">
        <v>7943</v>
      </c>
    </row>
    <row r="26" spans="1:33" ht="18">
      <c r="A26" s="9" t="s">
        <v>221</v>
      </c>
      <c r="B26" s="6"/>
      <c r="C26" s="6"/>
      <c r="D26" s="6"/>
      <c r="E26" s="79" t="s">
        <v>68</v>
      </c>
      <c r="F26" s="6"/>
      <c r="G26" s="6"/>
      <c r="H26" s="6"/>
      <c r="I26" s="79" t="s">
        <v>68</v>
      </c>
      <c r="J26" s="7"/>
      <c r="K26" s="7"/>
      <c r="L26" s="7"/>
      <c r="M26" s="7">
        <v>13796</v>
      </c>
      <c r="N26" s="7"/>
      <c r="O26" s="7"/>
      <c r="P26" s="7"/>
      <c r="Q26" s="19">
        <v>13796</v>
      </c>
      <c r="R26" s="7">
        <v>13796</v>
      </c>
      <c r="S26" s="7">
        <v>13796</v>
      </c>
      <c r="T26" s="7">
        <v>13796</v>
      </c>
      <c r="U26" s="7">
        <v>13796</v>
      </c>
      <c r="V26" s="7">
        <v>13796</v>
      </c>
      <c r="W26" s="323">
        <v>13796</v>
      </c>
      <c r="X26" s="323">
        <v>13796</v>
      </c>
      <c r="Y26" s="323">
        <v>14107</v>
      </c>
      <c r="Z26" s="323">
        <v>13909</v>
      </c>
      <c r="AA26" s="323">
        <v>13618</v>
      </c>
      <c r="AB26" s="323">
        <v>13396</v>
      </c>
      <c r="AC26" s="323">
        <v>13396</v>
      </c>
      <c r="AD26" s="323">
        <v>13396</v>
      </c>
      <c r="AE26" s="323">
        <v>13396</v>
      </c>
      <c r="AF26" s="323">
        <v>13466</v>
      </c>
      <c r="AG26" s="323">
        <v>13466</v>
      </c>
    </row>
    <row r="27" spans="1:33" s="62" customFormat="1" ht="21" thickBot="1">
      <c r="A27" s="32" t="s">
        <v>223</v>
      </c>
      <c r="B27" s="13"/>
      <c r="C27" s="13"/>
      <c r="D27" s="13"/>
      <c r="E27" s="13">
        <v>10883</v>
      </c>
      <c r="F27" s="13"/>
      <c r="G27" s="13"/>
      <c r="H27" s="13"/>
      <c r="I27" s="13">
        <v>11223</v>
      </c>
      <c r="J27" s="21"/>
      <c r="K27" s="21"/>
      <c r="L27" s="21"/>
      <c r="M27" s="21">
        <v>24263</v>
      </c>
      <c r="N27" s="21"/>
      <c r="O27" s="21"/>
      <c r="P27" s="21"/>
      <c r="Q27" s="21">
        <v>24330</v>
      </c>
      <c r="R27" s="21">
        <v>24228</v>
      </c>
      <c r="S27" s="21">
        <v>24228</v>
      </c>
      <c r="T27" s="21">
        <f>SUM(T24:T26)</f>
        <v>24343</v>
      </c>
      <c r="U27" s="21">
        <v>24494</v>
      </c>
      <c r="V27" s="348">
        <v>24451</v>
      </c>
      <c r="W27" s="348">
        <v>24177</v>
      </c>
      <c r="X27" s="348">
        <v>24142</v>
      </c>
      <c r="Y27" s="348">
        <v>24732</v>
      </c>
      <c r="Z27" s="348">
        <v>23051</v>
      </c>
      <c r="AA27" s="348">
        <v>22752</v>
      </c>
      <c r="AB27" s="348">
        <f t="shared" ref="AB27:AG27" si="0">SUM(AB24:AB26)</f>
        <v>22510</v>
      </c>
      <c r="AC27" s="348">
        <f t="shared" si="0"/>
        <v>22431</v>
      </c>
      <c r="AD27" s="348">
        <f t="shared" si="0"/>
        <v>21894</v>
      </c>
      <c r="AE27" s="348">
        <f t="shared" si="0"/>
        <v>22431</v>
      </c>
      <c r="AF27" s="348">
        <f t="shared" si="0"/>
        <v>22078</v>
      </c>
      <c r="AG27" s="348">
        <f t="shared" si="0"/>
        <v>21659</v>
      </c>
    </row>
    <row r="28" spans="1:33" ht="21" thickTop="1">
      <c r="J28" s="72"/>
      <c r="K28" s="72"/>
      <c r="L28" s="72"/>
      <c r="M28" s="72"/>
      <c r="N28" s="72"/>
      <c r="O28" s="72"/>
      <c r="P28" s="72"/>
      <c r="Q28" s="72"/>
      <c r="R28" s="72"/>
      <c r="S28" s="72"/>
      <c r="V28" s="245"/>
      <c r="W28" s="245"/>
      <c r="X28" s="227"/>
    </row>
    <row r="29" spans="1:33" ht="39" customHeight="1">
      <c r="A29" s="1" t="s">
        <v>1161</v>
      </c>
      <c r="B29" s="71"/>
      <c r="C29" s="71"/>
      <c r="D29" s="71"/>
      <c r="E29" s="71"/>
      <c r="F29" s="71"/>
      <c r="G29" s="71"/>
      <c r="H29" s="71"/>
      <c r="I29" s="71"/>
      <c r="J29" s="72"/>
      <c r="K29" s="72"/>
      <c r="L29" s="72"/>
      <c r="M29" s="72"/>
      <c r="N29" s="72"/>
      <c r="O29" s="72"/>
      <c r="P29" s="72"/>
      <c r="Q29" s="72"/>
      <c r="R29" s="72"/>
      <c r="S29" s="72"/>
      <c r="V29" s="245"/>
      <c r="W29" s="245"/>
      <c r="X29" s="227"/>
    </row>
    <row r="30" spans="1:33" ht="18.75" thickBot="1">
      <c r="A30" s="24" t="s">
        <v>332</v>
      </c>
      <c r="B30" s="73" t="s">
        <v>377</v>
      </c>
      <c r="C30" s="73" t="s">
        <v>378</v>
      </c>
      <c r="D30" s="73" t="s">
        <v>379</v>
      </c>
      <c r="E30" s="73" t="s">
        <v>380</v>
      </c>
      <c r="F30" s="73" t="s">
        <v>381</v>
      </c>
      <c r="G30" s="73" t="s">
        <v>382</v>
      </c>
      <c r="H30" s="73" t="s">
        <v>383</v>
      </c>
      <c r="I30" s="73" t="s">
        <v>384</v>
      </c>
      <c r="J30" s="74" t="s">
        <v>385</v>
      </c>
      <c r="K30" s="74" t="s">
        <v>386</v>
      </c>
      <c r="L30" s="74" t="s">
        <v>387</v>
      </c>
      <c r="M30" s="74" t="s">
        <v>388</v>
      </c>
      <c r="N30" s="74" t="s">
        <v>389</v>
      </c>
      <c r="O30" s="74" t="s">
        <v>390</v>
      </c>
      <c r="P30" s="74" t="s">
        <v>391</v>
      </c>
      <c r="Q30" s="74" t="s">
        <v>392</v>
      </c>
      <c r="R30" s="74" t="s">
        <v>393</v>
      </c>
      <c r="S30" s="74" t="s">
        <v>394</v>
      </c>
      <c r="T30" s="74" t="s">
        <v>395</v>
      </c>
      <c r="U30" s="74" t="s">
        <v>396</v>
      </c>
      <c r="V30" s="359" t="s">
        <v>397</v>
      </c>
      <c r="W30" s="359" t="s">
        <v>398</v>
      </c>
      <c r="X30" s="359" t="s">
        <v>399</v>
      </c>
      <c r="Y30" s="359" t="s">
        <v>400</v>
      </c>
      <c r="Z30" s="359" t="s">
        <v>401</v>
      </c>
      <c r="AA30" s="359" t="s">
        <v>402</v>
      </c>
      <c r="AB30" s="359" t="s">
        <v>403</v>
      </c>
      <c r="AC30" s="359" t="s">
        <v>404</v>
      </c>
      <c r="AD30" s="359" t="s">
        <v>405</v>
      </c>
      <c r="AE30" s="359" t="s">
        <v>406</v>
      </c>
      <c r="AF30" s="359" t="s">
        <v>407</v>
      </c>
      <c r="AG30" s="359" t="s">
        <v>408</v>
      </c>
    </row>
    <row r="31" spans="1:33" ht="20.25" customHeight="1">
      <c r="A31" s="6" t="s">
        <v>347</v>
      </c>
      <c r="B31" s="163">
        <v>5.8</v>
      </c>
      <c r="C31" s="163">
        <v>4.5999999999999996</v>
      </c>
      <c r="D31" s="163">
        <v>3.8</v>
      </c>
      <c r="E31" s="163">
        <v>5.6</v>
      </c>
      <c r="F31" s="163">
        <v>6.4</v>
      </c>
      <c r="G31" s="163">
        <v>5</v>
      </c>
      <c r="H31" s="163">
        <v>3.9</v>
      </c>
      <c r="I31" s="163">
        <v>4.7</v>
      </c>
      <c r="J31" s="163">
        <v>6.3</v>
      </c>
      <c r="K31" s="163">
        <v>6.1</v>
      </c>
      <c r="L31" s="163">
        <v>4.5</v>
      </c>
      <c r="M31" s="163">
        <v>6</v>
      </c>
      <c r="N31" s="163">
        <v>5.7</v>
      </c>
      <c r="O31" s="163">
        <v>5.2</v>
      </c>
      <c r="P31" s="163">
        <v>5.3</v>
      </c>
      <c r="Q31" s="163">
        <v>5.9</v>
      </c>
      <c r="R31" s="163">
        <v>5.4</v>
      </c>
      <c r="S31" s="163">
        <v>5.0999999999999996</v>
      </c>
      <c r="T31" s="163">
        <v>5.5</v>
      </c>
      <c r="U31" s="163">
        <v>6</v>
      </c>
      <c r="V31" s="347">
        <v>4.0999999999999996</v>
      </c>
      <c r="W31" s="347">
        <v>4.8</v>
      </c>
      <c r="X31" s="347">
        <v>5.7</v>
      </c>
      <c r="Y31" s="347">
        <v>6.4</v>
      </c>
      <c r="Z31" s="347">
        <v>6.1</v>
      </c>
      <c r="AA31" s="347">
        <v>5.7</v>
      </c>
      <c r="AB31" s="347">
        <v>6.3</v>
      </c>
      <c r="AC31" s="347">
        <v>7.1</v>
      </c>
      <c r="AD31" s="347">
        <v>5.8</v>
      </c>
      <c r="AE31" s="347">
        <v>4.5</v>
      </c>
      <c r="AF31" s="347">
        <v>3.9</v>
      </c>
      <c r="AG31" s="347">
        <v>3.9</v>
      </c>
    </row>
    <row r="32" spans="1:33" ht="18">
      <c r="A32" s="6" t="s">
        <v>348</v>
      </c>
      <c r="B32" s="163">
        <v>7</v>
      </c>
      <c r="C32" s="163">
        <v>6.5</v>
      </c>
      <c r="D32" s="163">
        <v>4.5</v>
      </c>
      <c r="E32" s="163">
        <v>6.4</v>
      </c>
      <c r="F32" s="163">
        <v>6.5</v>
      </c>
      <c r="G32" s="163">
        <v>6.3</v>
      </c>
      <c r="H32" s="163">
        <v>5.4</v>
      </c>
      <c r="I32" s="163">
        <v>6.7</v>
      </c>
      <c r="J32" s="163">
        <v>6.9</v>
      </c>
      <c r="K32" s="163">
        <v>6.1</v>
      </c>
      <c r="L32" s="163">
        <v>5.4</v>
      </c>
      <c r="M32" s="163">
        <v>5.3</v>
      </c>
      <c r="N32" s="163">
        <v>6.4</v>
      </c>
      <c r="O32" s="163">
        <v>5.6</v>
      </c>
      <c r="P32" s="163">
        <v>4.3</v>
      </c>
      <c r="Q32" s="163">
        <v>5.0999999999999996</v>
      </c>
      <c r="R32" s="163">
        <v>5.9</v>
      </c>
      <c r="S32" s="163">
        <v>6</v>
      </c>
      <c r="T32" s="163">
        <v>4.7</v>
      </c>
      <c r="U32" s="163">
        <v>5.4</v>
      </c>
      <c r="V32" s="347">
        <v>6.8</v>
      </c>
      <c r="W32" s="347">
        <v>5.7</v>
      </c>
      <c r="X32" s="347">
        <v>5.7</v>
      </c>
      <c r="Y32" s="347">
        <v>6.7</v>
      </c>
      <c r="Z32" s="347">
        <v>6.5</v>
      </c>
      <c r="AA32" s="347">
        <v>5.4</v>
      </c>
      <c r="AB32" s="347">
        <v>5</v>
      </c>
      <c r="AC32" s="347">
        <v>6.5</v>
      </c>
      <c r="AD32" s="347">
        <v>6.7</v>
      </c>
      <c r="AE32" s="347">
        <v>5.9</v>
      </c>
      <c r="AF32" s="347">
        <v>5.0999999999999996</v>
      </c>
      <c r="AG32" s="347">
        <v>6</v>
      </c>
    </row>
    <row r="33" spans="1:33" ht="18">
      <c r="A33" s="6" t="s">
        <v>1137</v>
      </c>
      <c r="B33" s="163">
        <v>2.2000000000000002</v>
      </c>
      <c r="C33" s="163">
        <v>1.4</v>
      </c>
      <c r="D33" s="163">
        <v>2.6</v>
      </c>
      <c r="E33" s="163">
        <v>2.8</v>
      </c>
      <c r="F33" s="163">
        <v>2</v>
      </c>
      <c r="G33" s="163">
        <v>0.9</v>
      </c>
      <c r="H33" s="163">
        <v>0.8</v>
      </c>
      <c r="I33" s="163">
        <v>2.5</v>
      </c>
      <c r="J33" s="163">
        <v>1.7</v>
      </c>
      <c r="K33" s="163">
        <v>0.9</v>
      </c>
      <c r="L33" s="163">
        <v>0.8</v>
      </c>
      <c r="M33" s="163">
        <v>1.6</v>
      </c>
      <c r="N33" s="163">
        <v>1.6</v>
      </c>
      <c r="O33" s="163">
        <v>0.8</v>
      </c>
      <c r="P33" s="163">
        <v>0.4</v>
      </c>
      <c r="Q33" s="163">
        <v>1.8</v>
      </c>
      <c r="R33" s="163">
        <v>3.2</v>
      </c>
      <c r="S33" s="163">
        <v>1.4</v>
      </c>
      <c r="T33" s="163">
        <v>0.8</v>
      </c>
      <c r="U33" s="163">
        <v>2.9</v>
      </c>
      <c r="V33" s="347">
        <v>4</v>
      </c>
      <c r="W33" s="347">
        <v>1.5</v>
      </c>
      <c r="X33" s="347">
        <v>0.5</v>
      </c>
      <c r="Y33" s="347">
        <v>1.2</v>
      </c>
      <c r="Z33" s="347">
        <v>1.3</v>
      </c>
      <c r="AA33" s="347">
        <v>0.5</v>
      </c>
      <c r="AB33" s="347">
        <v>0.2</v>
      </c>
      <c r="AC33" s="347">
        <v>1</v>
      </c>
      <c r="AD33" s="347">
        <v>1.7</v>
      </c>
      <c r="AE33" s="347">
        <v>1.1000000000000001</v>
      </c>
      <c r="AF33" s="347">
        <v>0.9</v>
      </c>
      <c r="AG33" s="347">
        <v>1</v>
      </c>
    </row>
    <row r="34" spans="1:33" s="62" customFormat="1" ht="21" thickBot="1">
      <c r="A34" s="32" t="s">
        <v>223</v>
      </c>
      <c r="B34" s="81">
        <v>15</v>
      </c>
      <c r="C34" s="81">
        <v>12.5</v>
      </c>
      <c r="D34" s="81">
        <v>10.9</v>
      </c>
      <c r="E34" s="81">
        <v>14.8</v>
      </c>
      <c r="F34" s="81">
        <v>14.9</v>
      </c>
      <c r="G34" s="81">
        <v>12.2</v>
      </c>
      <c r="H34" s="81">
        <v>10.1</v>
      </c>
      <c r="I34" s="81">
        <v>13.9</v>
      </c>
      <c r="J34" s="81">
        <v>14.9</v>
      </c>
      <c r="K34" s="81">
        <v>13.1</v>
      </c>
      <c r="L34" s="81">
        <v>10.7</v>
      </c>
      <c r="M34" s="81">
        <v>12.9</v>
      </c>
      <c r="N34" s="81">
        <v>13.7</v>
      </c>
      <c r="O34" s="81">
        <v>11.6</v>
      </c>
      <c r="P34" s="81">
        <v>10</v>
      </c>
      <c r="Q34" s="81">
        <v>12.8</v>
      </c>
      <c r="R34" s="81">
        <v>14.5</v>
      </c>
      <c r="S34" s="81">
        <v>12.5</v>
      </c>
      <c r="T34" s="81">
        <f>SUM(T31:T33)</f>
        <v>11</v>
      </c>
      <c r="U34" s="81">
        <v>14.3</v>
      </c>
      <c r="V34" s="350">
        <v>14.9</v>
      </c>
      <c r="W34" s="350">
        <v>12</v>
      </c>
      <c r="X34" s="350">
        <v>11.9</v>
      </c>
      <c r="Y34" s="350">
        <v>14.3</v>
      </c>
      <c r="Z34" s="350">
        <v>13.9</v>
      </c>
      <c r="AA34" s="350">
        <v>11.6</v>
      </c>
      <c r="AB34" s="350">
        <v>11.5</v>
      </c>
      <c r="AC34" s="350">
        <v>14.6</v>
      </c>
      <c r="AD34" s="350">
        <v>14.2</v>
      </c>
      <c r="AE34" s="350">
        <f>SUM(AE31:AE33)</f>
        <v>11.5</v>
      </c>
      <c r="AF34" s="350">
        <f>SUM(AF31:AF33)</f>
        <v>9.9</v>
      </c>
      <c r="AG34" s="350">
        <f>SUM(AG31:AG33)</f>
        <v>10.9</v>
      </c>
    </row>
    <row r="35" spans="1:33" ht="21" thickTop="1">
      <c r="J35" s="72"/>
      <c r="K35" s="72"/>
      <c r="L35" s="72"/>
      <c r="M35" s="72"/>
      <c r="N35" s="72"/>
      <c r="O35" s="72"/>
      <c r="P35" s="72"/>
      <c r="Q35" s="72"/>
      <c r="R35" s="72"/>
      <c r="S35" s="72"/>
      <c r="V35" s="245"/>
      <c r="W35" s="245"/>
      <c r="X35" s="227"/>
    </row>
    <row r="36" spans="1:33" ht="39" customHeight="1">
      <c r="A36" s="1" t="s">
        <v>1161</v>
      </c>
      <c r="B36" s="71"/>
      <c r="C36" s="71"/>
      <c r="D36" s="71"/>
      <c r="E36" s="71"/>
      <c r="F36" s="71"/>
      <c r="G36" s="71"/>
      <c r="H36" s="71"/>
      <c r="I36" s="71"/>
      <c r="J36" s="72"/>
      <c r="K36" s="72"/>
      <c r="L36" s="72"/>
      <c r="M36" s="72"/>
      <c r="N36" s="72"/>
      <c r="O36" s="72"/>
      <c r="P36" s="72"/>
      <c r="Q36" s="72"/>
      <c r="R36" s="72"/>
      <c r="S36" s="72"/>
      <c r="V36" s="245"/>
      <c r="W36" s="245"/>
      <c r="X36" s="227"/>
    </row>
    <row r="37" spans="1:33" ht="18.75" thickBot="1">
      <c r="A37" s="24" t="s">
        <v>229</v>
      </c>
      <c r="B37" s="73" t="s">
        <v>377</v>
      </c>
      <c r="C37" s="73" t="s">
        <v>378</v>
      </c>
      <c r="D37" s="73" t="s">
        <v>379</v>
      </c>
      <c r="E37" s="73" t="s">
        <v>380</v>
      </c>
      <c r="F37" s="73" t="s">
        <v>381</v>
      </c>
      <c r="G37" s="73" t="s">
        <v>382</v>
      </c>
      <c r="H37" s="73" t="s">
        <v>383</v>
      </c>
      <c r="I37" s="73" t="s">
        <v>384</v>
      </c>
      <c r="J37" s="74" t="s">
        <v>385</v>
      </c>
      <c r="K37" s="74" t="s">
        <v>386</v>
      </c>
      <c r="L37" s="74" t="s">
        <v>387</v>
      </c>
      <c r="M37" s="74" t="s">
        <v>388</v>
      </c>
      <c r="N37" s="74" t="s">
        <v>389</v>
      </c>
      <c r="O37" s="74" t="s">
        <v>390</v>
      </c>
      <c r="P37" s="74" t="s">
        <v>391</v>
      </c>
      <c r="Q37" s="74" t="s">
        <v>392</v>
      </c>
      <c r="R37" s="74" t="s">
        <v>393</v>
      </c>
      <c r="S37" s="74" t="s">
        <v>394</v>
      </c>
      <c r="T37" s="74" t="s">
        <v>395</v>
      </c>
      <c r="U37" s="74" t="s">
        <v>396</v>
      </c>
      <c r="V37" s="359" t="s">
        <v>397</v>
      </c>
      <c r="W37" s="359" t="s">
        <v>398</v>
      </c>
      <c r="X37" s="359" t="s">
        <v>399</v>
      </c>
      <c r="Y37" s="359" t="s">
        <v>400</v>
      </c>
      <c r="Z37" s="359" t="s">
        <v>401</v>
      </c>
      <c r="AA37" s="359" t="s">
        <v>402</v>
      </c>
      <c r="AB37" s="359" t="s">
        <v>403</v>
      </c>
      <c r="AC37" s="359" t="s">
        <v>404</v>
      </c>
      <c r="AD37" s="359" t="s">
        <v>405</v>
      </c>
      <c r="AE37" s="359" t="s">
        <v>406</v>
      </c>
      <c r="AF37" s="359" t="s">
        <v>407</v>
      </c>
      <c r="AG37" s="359" t="s">
        <v>408</v>
      </c>
    </row>
    <row r="38" spans="1:33" ht="20.25" customHeight="1">
      <c r="A38" s="6" t="s">
        <v>347</v>
      </c>
      <c r="B38" s="69">
        <v>38</v>
      </c>
      <c r="C38" s="69">
        <v>37</v>
      </c>
      <c r="D38" s="69">
        <v>35</v>
      </c>
      <c r="E38" s="69">
        <v>38</v>
      </c>
      <c r="F38" s="69">
        <v>43</v>
      </c>
      <c r="G38" s="69">
        <v>41</v>
      </c>
      <c r="H38" s="69">
        <v>39</v>
      </c>
      <c r="I38" s="69">
        <v>34</v>
      </c>
      <c r="J38" s="66">
        <v>42</v>
      </c>
      <c r="K38" s="66">
        <v>46</v>
      </c>
      <c r="L38" s="66">
        <v>42</v>
      </c>
      <c r="M38" s="66">
        <v>47</v>
      </c>
      <c r="N38" s="66">
        <v>41</v>
      </c>
      <c r="O38" s="66">
        <v>45</v>
      </c>
      <c r="P38" s="66">
        <v>53</v>
      </c>
      <c r="Q38" s="66">
        <v>46</v>
      </c>
      <c r="R38" s="66">
        <v>37</v>
      </c>
      <c r="S38" s="66">
        <v>41</v>
      </c>
      <c r="T38" s="66">
        <v>50</v>
      </c>
      <c r="U38" s="66">
        <v>42</v>
      </c>
      <c r="V38" s="343">
        <v>27</v>
      </c>
      <c r="W38" s="343">
        <v>40</v>
      </c>
      <c r="X38" s="343">
        <v>48</v>
      </c>
      <c r="Y38" s="343">
        <v>45</v>
      </c>
      <c r="Z38" s="343">
        <v>44</v>
      </c>
      <c r="AA38" s="343">
        <v>49</v>
      </c>
      <c r="AB38" s="343">
        <v>55</v>
      </c>
      <c r="AC38" s="343">
        <v>49</v>
      </c>
      <c r="AD38" s="343">
        <v>41</v>
      </c>
      <c r="AE38" s="343">
        <v>39</v>
      </c>
      <c r="AF38" s="343">
        <v>39</v>
      </c>
      <c r="AG38" s="343">
        <v>35</v>
      </c>
    </row>
    <row r="39" spans="1:33" ht="18">
      <c r="A39" s="6" t="s">
        <v>348</v>
      </c>
      <c r="B39" s="69">
        <v>47</v>
      </c>
      <c r="C39" s="69">
        <v>52</v>
      </c>
      <c r="D39" s="69">
        <v>41</v>
      </c>
      <c r="E39" s="69">
        <v>43</v>
      </c>
      <c r="F39" s="69">
        <v>44</v>
      </c>
      <c r="G39" s="69">
        <v>52</v>
      </c>
      <c r="H39" s="69">
        <v>53</v>
      </c>
      <c r="I39" s="69">
        <v>48</v>
      </c>
      <c r="J39" s="66">
        <v>46</v>
      </c>
      <c r="K39" s="66">
        <v>47</v>
      </c>
      <c r="L39" s="66">
        <v>50</v>
      </c>
      <c r="M39" s="66">
        <v>41</v>
      </c>
      <c r="N39" s="66">
        <v>47</v>
      </c>
      <c r="O39" s="66">
        <v>48</v>
      </c>
      <c r="P39" s="66">
        <v>43</v>
      </c>
      <c r="Q39" s="66">
        <v>40</v>
      </c>
      <c r="R39" s="66">
        <v>41</v>
      </c>
      <c r="S39" s="66">
        <v>48</v>
      </c>
      <c r="T39" s="66">
        <v>43</v>
      </c>
      <c r="U39" s="66">
        <v>38</v>
      </c>
      <c r="V39" s="343">
        <v>46</v>
      </c>
      <c r="W39" s="343">
        <v>48</v>
      </c>
      <c r="X39" s="343">
        <v>48</v>
      </c>
      <c r="Y39" s="343">
        <v>47</v>
      </c>
      <c r="Z39" s="343">
        <v>46</v>
      </c>
      <c r="AA39" s="343">
        <v>47</v>
      </c>
      <c r="AB39" s="343">
        <v>43</v>
      </c>
      <c r="AC39" s="343">
        <v>44</v>
      </c>
      <c r="AD39" s="343">
        <v>47</v>
      </c>
      <c r="AE39" s="343">
        <v>51</v>
      </c>
      <c r="AF39" s="343">
        <v>52</v>
      </c>
      <c r="AG39" s="343">
        <v>55</v>
      </c>
    </row>
    <row r="40" spans="1:33" ht="18">
      <c r="A40" s="6" t="s">
        <v>1137</v>
      </c>
      <c r="B40" s="69">
        <v>15</v>
      </c>
      <c r="C40" s="69">
        <v>11</v>
      </c>
      <c r="D40" s="69">
        <v>24</v>
      </c>
      <c r="E40" s="69">
        <v>19</v>
      </c>
      <c r="F40" s="69">
        <v>13</v>
      </c>
      <c r="G40" s="69">
        <v>7</v>
      </c>
      <c r="H40" s="69">
        <v>8</v>
      </c>
      <c r="I40" s="69">
        <v>18</v>
      </c>
      <c r="J40" s="66">
        <v>12</v>
      </c>
      <c r="K40" s="66">
        <v>7</v>
      </c>
      <c r="L40" s="66">
        <v>8</v>
      </c>
      <c r="M40" s="66">
        <v>12</v>
      </c>
      <c r="N40" s="66">
        <v>12</v>
      </c>
      <c r="O40" s="66">
        <v>7</v>
      </c>
      <c r="P40" s="66">
        <v>4</v>
      </c>
      <c r="Q40" s="66">
        <v>14</v>
      </c>
      <c r="R40" s="66">
        <v>22</v>
      </c>
      <c r="S40" s="66">
        <v>11</v>
      </c>
      <c r="T40" s="66">
        <v>7</v>
      </c>
      <c r="U40" s="66">
        <v>20</v>
      </c>
      <c r="V40" s="343">
        <v>27</v>
      </c>
      <c r="W40" s="343">
        <v>12</v>
      </c>
      <c r="X40" s="343">
        <v>4</v>
      </c>
      <c r="Y40" s="343">
        <v>8</v>
      </c>
      <c r="Z40" s="343">
        <v>10</v>
      </c>
      <c r="AA40" s="343">
        <v>4</v>
      </c>
      <c r="AB40" s="343">
        <v>2</v>
      </c>
      <c r="AC40" s="343">
        <v>7</v>
      </c>
      <c r="AD40" s="343">
        <v>12</v>
      </c>
      <c r="AE40" s="343">
        <v>10</v>
      </c>
      <c r="AF40" s="343">
        <v>9</v>
      </c>
      <c r="AG40" s="343">
        <v>10</v>
      </c>
    </row>
    <row r="41" spans="1:33" s="62" customFormat="1" ht="21" thickBot="1">
      <c r="A41" s="32" t="s">
        <v>223</v>
      </c>
      <c r="B41" s="77">
        <v>100</v>
      </c>
      <c r="C41" s="77">
        <v>100</v>
      </c>
      <c r="D41" s="77">
        <v>100</v>
      </c>
      <c r="E41" s="77">
        <v>100</v>
      </c>
      <c r="F41" s="77">
        <v>100</v>
      </c>
      <c r="G41" s="77">
        <v>100</v>
      </c>
      <c r="H41" s="77">
        <v>100</v>
      </c>
      <c r="I41" s="77">
        <v>100</v>
      </c>
      <c r="J41" s="78">
        <v>100</v>
      </c>
      <c r="K41" s="78">
        <v>100</v>
      </c>
      <c r="L41" s="78">
        <v>100</v>
      </c>
      <c r="M41" s="78">
        <v>100</v>
      </c>
      <c r="N41" s="78">
        <v>100</v>
      </c>
      <c r="O41" s="78">
        <v>100</v>
      </c>
      <c r="P41" s="78">
        <v>100</v>
      </c>
      <c r="Q41" s="78">
        <v>100</v>
      </c>
      <c r="R41" s="78">
        <v>100</v>
      </c>
      <c r="S41" s="78">
        <v>100</v>
      </c>
      <c r="T41" s="78">
        <f>SUM(T38:T40)</f>
        <v>100</v>
      </c>
      <c r="U41" s="78">
        <v>100</v>
      </c>
      <c r="V41" s="344">
        <v>100</v>
      </c>
      <c r="W41" s="344">
        <v>100</v>
      </c>
      <c r="X41" s="344">
        <v>100</v>
      </c>
      <c r="Y41" s="344">
        <v>100</v>
      </c>
      <c r="Z41" s="344">
        <v>100</v>
      </c>
      <c r="AA41" s="344">
        <v>100</v>
      </c>
      <c r="AB41" s="344">
        <f t="shared" ref="AB41:AG41" si="1">SUM(AB38:AB40)</f>
        <v>100</v>
      </c>
      <c r="AC41" s="344">
        <f t="shared" si="1"/>
        <v>100</v>
      </c>
      <c r="AD41" s="344">
        <f t="shared" si="1"/>
        <v>100</v>
      </c>
      <c r="AE41" s="344">
        <f t="shared" si="1"/>
        <v>100</v>
      </c>
      <c r="AF41" s="344">
        <f t="shared" si="1"/>
        <v>100</v>
      </c>
      <c r="AG41" s="344">
        <f t="shared" si="1"/>
        <v>100</v>
      </c>
    </row>
    <row r="42" spans="1:33" ht="21" thickTop="1">
      <c r="J42" s="72"/>
      <c r="K42" s="72"/>
      <c r="L42" s="72"/>
      <c r="M42" s="72"/>
      <c r="N42" s="72"/>
      <c r="O42" s="72"/>
      <c r="P42" s="72"/>
      <c r="Q42" s="72"/>
      <c r="R42" s="72"/>
      <c r="S42" s="72"/>
      <c r="V42" s="245"/>
      <c r="W42" s="245"/>
      <c r="X42" s="227"/>
    </row>
    <row r="43" spans="1:33" ht="39" customHeight="1">
      <c r="A43" s="1" t="s">
        <v>353</v>
      </c>
      <c r="B43" s="71"/>
      <c r="C43" s="71"/>
      <c r="D43" s="71"/>
      <c r="E43" s="71"/>
      <c r="F43" s="71"/>
      <c r="G43" s="71"/>
      <c r="H43" s="71"/>
      <c r="I43" s="71"/>
      <c r="J43" s="72"/>
      <c r="K43" s="72"/>
      <c r="L43" s="72"/>
      <c r="M43" s="72"/>
      <c r="N43" s="72"/>
      <c r="O43" s="72"/>
      <c r="P43" s="72"/>
      <c r="Q43" s="72"/>
      <c r="R43" s="72"/>
      <c r="S43" s="72"/>
      <c r="V43" s="245"/>
      <c r="W43" s="245"/>
      <c r="X43" s="227"/>
    </row>
    <row r="44" spans="1:33" ht="18.75" thickBot="1">
      <c r="A44" s="3" t="s">
        <v>3</v>
      </c>
      <c r="B44" s="73" t="s">
        <v>377</v>
      </c>
      <c r="C44" s="73" t="s">
        <v>378</v>
      </c>
      <c r="D44" s="73" t="s">
        <v>379</v>
      </c>
      <c r="E44" s="73" t="s">
        <v>380</v>
      </c>
      <c r="F44" s="73" t="s">
        <v>381</v>
      </c>
      <c r="G44" s="73" t="s">
        <v>382</v>
      </c>
      <c r="H44" s="73" t="s">
        <v>383</v>
      </c>
      <c r="I44" s="73" t="s">
        <v>384</v>
      </c>
      <c r="J44" s="74" t="s">
        <v>385</v>
      </c>
      <c r="K44" s="74" t="s">
        <v>386</v>
      </c>
      <c r="L44" s="74" t="s">
        <v>387</v>
      </c>
      <c r="M44" s="74" t="s">
        <v>388</v>
      </c>
      <c r="N44" s="74" t="s">
        <v>389</v>
      </c>
      <c r="O44" s="74" t="s">
        <v>390</v>
      </c>
      <c r="P44" s="74" t="s">
        <v>391</v>
      </c>
      <c r="Q44" s="74" t="s">
        <v>392</v>
      </c>
      <c r="R44" s="74" t="s">
        <v>393</v>
      </c>
      <c r="S44" s="74" t="s">
        <v>394</v>
      </c>
      <c r="T44" s="74" t="s">
        <v>395</v>
      </c>
      <c r="U44" s="74" t="s">
        <v>396</v>
      </c>
      <c r="V44" s="359" t="s">
        <v>397</v>
      </c>
      <c r="W44" s="359" t="s">
        <v>398</v>
      </c>
      <c r="X44" s="359" t="s">
        <v>399</v>
      </c>
      <c r="Y44" s="359" t="s">
        <v>400</v>
      </c>
      <c r="Z44" s="359" t="s">
        <v>401</v>
      </c>
      <c r="AA44" s="359" t="s">
        <v>402</v>
      </c>
      <c r="AB44" s="359" t="s">
        <v>403</v>
      </c>
      <c r="AC44" s="359" t="s">
        <v>404</v>
      </c>
      <c r="AD44" s="359" t="s">
        <v>405</v>
      </c>
      <c r="AE44" s="359" t="s">
        <v>406</v>
      </c>
      <c r="AF44" s="359" t="s">
        <v>407</v>
      </c>
      <c r="AG44" s="359" t="s">
        <v>408</v>
      </c>
    </row>
    <row r="45" spans="1:33" ht="18" customHeight="1">
      <c r="A45" s="6" t="s">
        <v>1162</v>
      </c>
      <c r="B45" s="69">
        <v>668</v>
      </c>
      <c r="C45" s="69">
        <v>520</v>
      </c>
      <c r="D45" s="69">
        <v>582</v>
      </c>
      <c r="E45" s="69">
        <v>667</v>
      </c>
      <c r="F45" s="69">
        <v>675</v>
      </c>
      <c r="G45" s="69">
        <v>515</v>
      </c>
      <c r="H45" s="69">
        <v>483</v>
      </c>
      <c r="I45" s="69">
        <v>697</v>
      </c>
      <c r="J45" s="66">
        <v>759</v>
      </c>
      <c r="K45" s="66">
        <v>704</v>
      </c>
      <c r="L45" s="66">
        <v>725</v>
      </c>
      <c r="M45" s="66">
        <v>771</v>
      </c>
      <c r="N45" s="66">
        <v>784</v>
      </c>
      <c r="O45" s="66">
        <v>620</v>
      </c>
      <c r="P45" s="66">
        <v>630</v>
      </c>
      <c r="Q45" s="66">
        <v>768</v>
      </c>
      <c r="R45" s="66">
        <v>937</v>
      </c>
      <c r="S45" s="66">
        <v>645</v>
      </c>
      <c r="T45" s="66">
        <v>631</v>
      </c>
      <c r="U45" s="66">
        <v>897</v>
      </c>
      <c r="V45" s="343">
        <v>872</v>
      </c>
      <c r="W45" s="343">
        <v>659</v>
      </c>
      <c r="X45" s="343">
        <v>591</v>
      </c>
      <c r="Y45" s="343">
        <v>746</v>
      </c>
      <c r="Z45" s="343">
        <v>767</v>
      </c>
      <c r="AA45" s="343">
        <v>606</v>
      </c>
      <c r="AB45" s="343">
        <v>543</v>
      </c>
      <c r="AC45" s="343">
        <v>784</v>
      </c>
      <c r="AD45" s="343">
        <v>770</v>
      </c>
      <c r="AE45" s="343">
        <v>608</v>
      </c>
      <c r="AF45" s="343">
        <v>536</v>
      </c>
      <c r="AG45" s="343">
        <v>605</v>
      </c>
    </row>
    <row r="46" spans="1:33" ht="18">
      <c r="A46" s="6" t="s">
        <v>1163</v>
      </c>
      <c r="B46" s="65" t="s">
        <v>68</v>
      </c>
      <c r="C46" s="65" t="s">
        <v>68</v>
      </c>
      <c r="D46" s="65" t="s">
        <v>68</v>
      </c>
      <c r="E46" s="65" t="s">
        <v>68</v>
      </c>
      <c r="F46" s="65" t="s">
        <v>68</v>
      </c>
      <c r="G46" s="65" t="s">
        <v>68</v>
      </c>
      <c r="H46" s="65" t="s">
        <v>68</v>
      </c>
      <c r="I46" s="65" t="s">
        <v>68</v>
      </c>
      <c r="J46" s="65" t="s">
        <v>68</v>
      </c>
      <c r="K46" s="66">
        <v>105</v>
      </c>
      <c r="L46" s="66">
        <v>112</v>
      </c>
      <c r="M46" s="66">
        <v>115</v>
      </c>
      <c r="N46" s="66">
        <v>103</v>
      </c>
      <c r="O46" s="66">
        <v>91</v>
      </c>
      <c r="P46" s="66">
        <v>87</v>
      </c>
      <c r="Q46" s="66">
        <v>109</v>
      </c>
      <c r="R46" s="66">
        <v>130</v>
      </c>
      <c r="S46" s="66">
        <v>114</v>
      </c>
      <c r="T46" s="66">
        <v>112</v>
      </c>
      <c r="U46" s="66">
        <v>149</v>
      </c>
      <c r="V46" s="343">
        <v>162</v>
      </c>
      <c r="W46" s="343">
        <v>135</v>
      </c>
      <c r="X46" s="343">
        <v>132</v>
      </c>
      <c r="Y46" s="343">
        <v>161</v>
      </c>
      <c r="Z46" s="343">
        <v>181</v>
      </c>
      <c r="AA46" s="343">
        <v>149</v>
      </c>
      <c r="AB46" s="343">
        <v>176</v>
      </c>
      <c r="AC46" s="343">
        <v>207</v>
      </c>
      <c r="AD46" s="343">
        <v>226</v>
      </c>
      <c r="AE46" s="343">
        <v>202</v>
      </c>
      <c r="AF46" s="343">
        <v>180</v>
      </c>
      <c r="AG46" s="343">
        <v>214</v>
      </c>
    </row>
    <row r="47" spans="1:33" s="62" customFormat="1" ht="21" thickBot="1">
      <c r="A47" s="32" t="s">
        <v>223</v>
      </c>
      <c r="B47" s="77">
        <v>668</v>
      </c>
      <c r="C47" s="77">
        <v>520</v>
      </c>
      <c r="D47" s="77">
        <v>582</v>
      </c>
      <c r="E47" s="77">
        <v>667</v>
      </c>
      <c r="F47" s="77">
        <v>675</v>
      </c>
      <c r="G47" s="77">
        <v>515</v>
      </c>
      <c r="H47" s="77">
        <v>483</v>
      </c>
      <c r="I47" s="77">
        <v>697</v>
      </c>
      <c r="J47" s="75">
        <v>759</v>
      </c>
      <c r="K47" s="75">
        <v>809</v>
      </c>
      <c r="L47" s="75">
        <v>837</v>
      </c>
      <c r="M47" s="75">
        <v>886</v>
      </c>
      <c r="N47" s="75">
        <v>887</v>
      </c>
      <c r="O47" s="75">
        <v>711</v>
      </c>
      <c r="P47" s="75">
        <v>717</v>
      </c>
      <c r="Q47" s="75">
        <v>877</v>
      </c>
      <c r="R47" s="75">
        <v>1067</v>
      </c>
      <c r="S47" s="75">
        <v>759</v>
      </c>
      <c r="T47" s="75">
        <f>SUM(T45:T46)</f>
        <v>743</v>
      </c>
      <c r="U47" s="75">
        <v>1046</v>
      </c>
      <c r="V47" s="345">
        <v>1034</v>
      </c>
      <c r="W47" s="345">
        <v>794</v>
      </c>
      <c r="X47" s="345">
        <v>723</v>
      </c>
      <c r="Y47" s="345">
        <v>907</v>
      </c>
      <c r="Z47" s="345">
        <v>948</v>
      </c>
      <c r="AA47" s="345">
        <v>755</v>
      </c>
      <c r="AB47" s="345">
        <f>SUM(AB45:AB46)</f>
        <v>719</v>
      </c>
      <c r="AC47" s="345">
        <f>SUM(AC45:AC46)</f>
        <v>991</v>
      </c>
      <c r="AD47" s="345">
        <v>996</v>
      </c>
      <c r="AE47" s="345">
        <f>SUM(AE45:AE46)</f>
        <v>810</v>
      </c>
      <c r="AF47" s="345">
        <f>SUM(AF45:AF46)</f>
        <v>716</v>
      </c>
      <c r="AG47" s="345">
        <f>SUM(AG45:AG46)</f>
        <v>819</v>
      </c>
    </row>
    <row r="48" spans="1:33" ht="21" thickTop="1">
      <c r="J48" s="72"/>
      <c r="K48" s="72"/>
      <c r="L48" s="72"/>
      <c r="M48" s="72"/>
      <c r="N48" s="72"/>
      <c r="O48" s="72"/>
      <c r="P48" s="72"/>
      <c r="Q48" s="72"/>
      <c r="R48" s="72"/>
      <c r="S48" s="72"/>
      <c r="V48" s="245"/>
      <c r="W48" s="245"/>
      <c r="X48" s="227"/>
    </row>
    <row r="49" spans="1:33" ht="39" customHeight="1">
      <c r="A49" s="1" t="s">
        <v>354</v>
      </c>
      <c r="B49" s="71"/>
      <c r="C49" s="71"/>
      <c r="D49" s="71"/>
      <c r="E49" s="71"/>
      <c r="F49" s="71"/>
      <c r="G49" s="71"/>
      <c r="H49" s="71"/>
      <c r="I49" s="71"/>
      <c r="J49" s="72"/>
      <c r="K49" s="72"/>
      <c r="L49" s="72"/>
      <c r="M49" s="72"/>
      <c r="N49" s="72"/>
      <c r="O49" s="72"/>
      <c r="P49" s="72"/>
      <c r="Q49" s="72"/>
      <c r="R49" s="72"/>
      <c r="S49" s="72"/>
      <c r="V49" s="245"/>
      <c r="W49" s="245"/>
      <c r="X49" s="227"/>
    </row>
    <row r="50" spans="1:33" ht="18.75" thickBot="1">
      <c r="A50" s="3" t="s">
        <v>3</v>
      </c>
      <c r="B50" s="73" t="s">
        <v>377</v>
      </c>
      <c r="C50" s="73" t="s">
        <v>378</v>
      </c>
      <c r="D50" s="73" t="s">
        <v>379</v>
      </c>
      <c r="E50" s="73" t="s">
        <v>380</v>
      </c>
      <c r="F50" s="73" t="s">
        <v>381</v>
      </c>
      <c r="G50" s="73" t="s">
        <v>382</v>
      </c>
      <c r="H50" s="73" t="s">
        <v>383</v>
      </c>
      <c r="I50" s="73" t="s">
        <v>384</v>
      </c>
      <c r="J50" s="74" t="s">
        <v>385</v>
      </c>
      <c r="K50" s="74" t="s">
        <v>386</v>
      </c>
      <c r="L50" s="74" t="s">
        <v>387</v>
      </c>
      <c r="M50" s="74" t="s">
        <v>388</v>
      </c>
      <c r="N50" s="74" t="s">
        <v>389</v>
      </c>
      <c r="O50" s="74" t="s">
        <v>390</v>
      </c>
      <c r="P50" s="74" t="s">
        <v>391</v>
      </c>
      <c r="Q50" s="74" t="s">
        <v>392</v>
      </c>
      <c r="R50" s="74" t="s">
        <v>393</v>
      </c>
      <c r="S50" s="74" t="s">
        <v>394</v>
      </c>
      <c r="T50" s="74" t="s">
        <v>395</v>
      </c>
      <c r="U50" s="74" t="s">
        <v>396</v>
      </c>
      <c r="V50" s="359" t="s">
        <v>397</v>
      </c>
      <c r="W50" s="359" t="s">
        <v>398</v>
      </c>
      <c r="X50" s="359" t="s">
        <v>399</v>
      </c>
      <c r="Y50" s="359" t="s">
        <v>400</v>
      </c>
      <c r="Z50" s="359" t="s">
        <v>401</v>
      </c>
      <c r="AA50" s="359" t="s">
        <v>402</v>
      </c>
      <c r="AB50" s="359" t="s">
        <v>403</v>
      </c>
      <c r="AC50" s="359" t="s">
        <v>404</v>
      </c>
      <c r="AD50" s="359" t="s">
        <v>405</v>
      </c>
      <c r="AE50" s="359" t="s">
        <v>406</v>
      </c>
      <c r="AF50" s="359" t="s">
        <v>407</v>
      </c>
      <c r="AG50" s="359" t="s">
        <v>408</v>
      </c>
    </row>
    <row r="51" spans="1:33" ht="21" customHeight="1">
      <c r="A51" s="6" t="s">
        <v>1164</v>
      </c>
      <c r="B51" s="69">
        <v>393</v>
      </c>
      <c r="C51" s="69">
        <v>192</v>
      </c>
      <c r="D51" s="69">
        <v>130</v>
      </c>
      <c r="E51" s="69">
        <v>299</v>
      </c>
      <c r="F51" s="69">
        <v>388</v>
      </c>
      <c r="G51" s="69">
        <v>202</v>
      </c>
      <c r="H51" s="69">
        <v>154</v>
      </c>
      <c r="I51" s="69">
        <v>352</v>
      </c>
      <c r="J51" s="66">
        <v>395</v>
      </c>
      <c r="K51" s="66">
        <v>224</v>
      </c>
      <c r="L51" s="66">
        <v>173</v>
      </c>
      <c r="M51" s="66">
        <v>365</v>
      </c>
      <c r="N51" s="66">
        <v>407</v>
      </c>
      <c r="O51" s="66">
        <v>195</v>
      </c>
      <c r="P51" s="66">
        <v>142</v>
      </c>
      <c r="Q51" s="66">
        <v>351</v>
      </c>
      <c r="R51" s="66">
        <v>480</v>
      </c>
      <c r="S51" s="66">
        <v>228</v>
      </c>
      <c r="T51" s="66">
        <v>162</v>
      </c>
      <c r="U51" s="66">
        <v>439</v>
      </c>
      <c r="V51" s="343">
        <v>539</v>
      </c>
      <c r="W51" s="343">
        <v>224</v>
      </c>
      <c r="X51" s="343">
        <v>151</v>
      </c>
      <c r="Y51" s="343">
        <v>364</v>
      </c>
      <c r="Z51" s="343">
        <v>478</v>
      </c>
      <c r="AA51" s="343">
        <v>204</v>
      </c>
      <c r="AB51" s="343">
        <v>140</v>
      </c>
      <c r="AC51" s="343">
        <v>379</v>
      </c>
      <c r="AD51" s="343">
        <v>525</v>
      </c>
      <c r="AE51" s="343">
        <v>204</v>
      </c>
      <c r="AF51" s="343">
        <v>143</v>
      </c>
      <c r="AG51" s="343">
        <v>338</v>
      </c>
    </row>
    <row r="52" spans="1:33" ht="18">
      <c r="A52" s="6" t="s">
        <v>1165</v>
      </c>
      <c r="B52" s="65" t="s">
        <v>68</v>
      </c>
      <c r="C52" s="65" t="s">
        <v>68</v>
      </c>
      <c r="D52" s="65" t="s">
        <v>68</v>
      </c>
      <c r="E52" s="65" t="s">
        <v>68</v>
      </c>
      <c r="F52" s="65" t="s">
        <v>68</v>
      </c>
      <c r="G52" s="65" t="s">
        <v>68</v>
      </c>
      <c r="H52" s="65" t="s">
        <v>68</v>
      </c>
      <c r="I52" s="65" t="s">
        <v>68</v>
      </c>
      <c r="J52" s="65" t="s">
        <v>68</v>
      </c>
      <c r="K52" s="66">
        <v>43</v>
      </c>
      <c r="L52" s="66">
        <v>23</v>
      </c>
      <c r="M52" s="66">
        <v>75</v>
      </c>
      <c r="N52" s="66">
        <v>81</v>
      </c>
      <c r="O52" s="66">
        <v>44</v>
      </c>
      <c r="P52" s="66">
        <v>18</v>
      </c>
      <c r="Q52" s="66">
        <v>76</v>
      </c>
      <c r="R52" s="66">
        <v>113</v>
      </c>
      <c r="S52" s="66">
        <v>52</v>
      </c>
      <c r="T52" s="66">
        <v>24</v>
      </c>
      <c r="U52" s="66">
        <v>98</v>
      </c>
      <c r="V52" s="343">
        <v>132</v>
      </c>
      <c r="W52" s="343">
        <v>60</v>
      </c>
      <c r="X52" s="343">
        <v>22</v>
      </c>
      <c r="Y52" s="343">
        <v>110</v>
      </c>
      <c r="Z52" s="343">
        <v>126</v>
      </c>
      <c r="AA52" s="343">
        <v>47</v>
      </c>
      <c r="AB52" s="343">
        <v>25</v>
      </c>
      <c r="AC52" s="343">
        <v>102</v>
      </c>
      <c r="AD52" s="343">
        <v>116</v>
      </c>
      <c r="AE52" s="343">
        <v>48</v>
      </c>
      <c r="AF52" s="343">
        <v>28</v>
      </c>
      <c r="AG52" s="343">
        <v>98</v>
      </c>
    </row>
    <row r="53" spans="1:33" s="62" customFormat="1" ht="21" thickBot="1">
      <c r="A53" s="32" t="s">
        <v>223</v>
      </c>
      <c r="B53" s="77">
        <v>393</v>
      </c>
      <c r="C53" s="77">
        <v>192</v>
      </c>
      <c r="D53" s="77">
        <v>130</v>
      </c>
      <c r="E53" s="77">
        <v>299</v>
      </c>
      <c r="F53" s="77">
        <v>388</v>
      </c>
      <c r="G53" s="77">
        <v>202</v>
      </c>
      <c r="H53" s="77">
        <v>154</v>
      </c>
      <c r="I53" s="77">
        <v>352</v>
      </c>
      <c r="J53" s="75">
        <v>395</v>
      </c>
      <c r="K53" s="75">
        <v>267</v>
      </c>
      <c r="L53" s="75">
        <v>196</v>
      </c>
      <c r="M53" s="75">
        <v>440</v>
      </c>
      <c r="N53" s="75">
        <v>488</v>
      </c>
      <c r="O53" s="75">
        <v>239</v>
      </c>
      <c r="P53" s="75">
        <v>160</v>
      </c>
      <c r="Q53" s="75">
        <v>427</v>
      </c>
      <c r="R53" s="75">
        <v>593</v>
      </c>
      <c r="S53" s="75">
        <v>280</v>
      </c>
      <c r="T53" s="75">
        <f>SUM(T51:T52)</f>
        <v>186</v>
      </c>
      <c r="U53" s="75">
        <v>537</v>
      </c>
      <c r="V53" s="345">
        <v>671</v>
      </c>
      <c r="W53" s="345">
        <v>284</v>
      </c>
      <c r="X53" s="345">
        <v>173</v>
      </c>
      <c r="Y53" s="345">
        <v>474</v>
      </c>
      <c r="Z53" s="345">
        <v>604</v>
      </c>
      <c r="AA53" s="345">
        <v>251</v>
      </c>
      <c r="AB53" s="345">
        <f>SUM(AB51:AB52)</f>
        <v>165</v>
      </c>
      <c r="AC53" s="345">
        <f>SUM(AC51:AC52)</f>
        <v>481</v>
      </c>
      <c r="AD53" s="345">
        <v>641</v>
      </c>
      <c r="AE53" s="345">
        <f>SUM(AE51:AE52)</f>
        <v>252</v>
      </c>
      <c r="AF53" s="345">
        <f>SUM(AF51:AF52)</f>
        <v>171</v>
      </c>
      <c r="AG53" s="345">
        <f>SUM(AG51:AG52)</f>
        <v>436</v>
      </c>
    </row>
    <row r="54" spans="1:33" ht="21" thickTop="1">
      <c r="J54" s="72"/>
      <c r="K54" s="72"/>
      <c r="L54" s="72"/>
      <c r="M54" s="72"/>
      <c r="N54" s="72"/>
      <c r="O54" s="72"/>
      <c r="P54" s="72"/>
      <c r="Q54" s="72"/>
      <c r="R54" s="72"/>
      <c r="S54" s="72"/>
      <c r="V54" s="245"/>
      <c r="W54" s="245"/>
      <c r="X54" s="227"/>
    </row>
    <row r="55" spans="1:33" ht="39" customHeight="1">
      <c r="A55" s="1" t="s">
        <v>355</v>
      </c>
      <c r="B55" s="71"/>
      <c r="C55" s="71"/>
      <c r="D55" s="71"/>
      <c r="E55" s="71"/>
      <c r="F55" s="71"/>
      <c r="G55" s="71"/>
      <c r="H55" s="71"/>
      <c r="I55" s="71"/>
      <c r="J55" s="72"/>
      <c r="K55" s="72"/>
      <c r="L55" s="72"/>
      <c r="M55" s="72"/>
      <c r="N55" s="72"/>
      <c r="O55" s="72"/>
      <c r="P55" s="72"/>
      <c r="Q55" s="72"/>
      <c r="R55" s="72"/>
      <c r="S55" s="72"/>
      <c r="V55" s="245"/>
      <c r="W55" s="245"/>
      <c r="X55" s="227"/>
    </row>
    <row r="56" spans="1:33" ht="18.75" thickBot="1">
      <c r="A56" s="25" t="s">
        <v>332</v>
      </c>
      <c r="B56" s="73" t="s">
        <v>377</v>
      </c>
      <c r="C56" s="73" t="s">
        <v>378</v>
      </c>
      <c r="D56" s="73" t="s">
        <v>379</v>
      </c>
      <c r="E56" s="73" t="s">
        <v>380</v>
      </c>
      <c r="F56" s="73" t="s">
        <v>381</v>
      </c>
      <c r="G56" s="73" t="s">
        <v>382</v>
      </c>
      <c r="H56" s="73" t="s">
        <v>383</v>
      </c>
      <c r="I56" s="73" t="s">
        <v>384</v>
      </c>
      <c r="J56" s="74" t="s">
        <v>385</v>
      </c>
      <c r="K56" s="74" t="s">
        <v>386</v>
      </c>
      <c r="L56" s="74" t="s">
        <v>387</v>
      </c>
      <c r="M56" s="74" t="s">
        <v>388</v>
      </c>
      <c r="N56" s="74" t="s">
        <v>389</v>
      </c>
      <c r="O56" s="74" t="s">
        <v>390</v>
      </c>
      <c r="P56" s="74" t="s">
        <v>391</v>
      </c>
      <c r="Q56" s="74" t="s">
        <v>392</v>
      </c>
      <c r="R56" s="74" t="s">
        <v>393</v>
      </c>
      <c r="S56" s="74" t="s">
        <v>394</v>
      </c>
      <c r="T56" s="74" t="s">
        <v>395</v>
      </c>
      <c r="U56" s="74" t="s">
        <v>396</v>
      </c>
      <c r="V56" s="359" t="s">
        <v>397</v>
      </c>
      <c r="W56" s="359" t="s">
        <v>398</v>
      </c>
      <c r="X56" s="359" t="s">
        <v>399</v>
      </c>
      <c r="Y56" s="359" t="s">
        <v>400</v>
      </c>
      <c r="Z56" s="359" t="s">
        <v>401</v>
      </c>
      <c r="AA56" s="359" t="s">
        <v>402</v>
      </c>
      <c r="AB56" s="359" t="s">
        <v>403</v>
      </c>
      <c r="AC56" s="359" t="s">
        <v>404</v>
      </c>
      <c r="AD56" s="359" t="s">
        <v>405</v>
      </c>
      <c r="AE56" s="359" t="s">
        <v>406</v>
      </c>
      <c r="AF56" s="359" t="s">
        <v>407</v>
      </c>
      <c r="AG56" s="359" t="s">
        <v>408</v>
      </c>
    </row>
    <row r="57" spans="1:33" ht="24.75" customHeight="1">
      <c r="A57" s="6" t="s">
        <v>356</v>
      </c>
      <c r="B57" s="163">
        <v>7.7</v>
      </c>
      <c r="C57" s="163">
        <v>6.3</v>
      </c>
      <c r="D57" s="163">
        <v>7.5</v>
      </c>
      <c r="E57" s="163">
        <v>8.1</v>
      </c>
      <c r="F57" s="163">
        <v>8.1999999999999993</v>
      </c>
      <c r="G57" s="163">
        <v>6.6</v>
      </c>
      <c r="H57" s="163">
        <v>6.1</v>
      </c>
      <c r="I57" s="163">
        <v>8.1</v>
      </c>
      <c r="J57" s="163">
        <v>7.8</v>
      </c>
      <c r="K57" s="163">
        <v>7.2</v>
      </c>
      <c r="L57" s="163">
        <v>6</v>
      </c>
      <c r="M57" s="163">
        <v>7.7</v>
      </c>
      <c r="N57" s="163">
        <v>7.4</v>
      </c>
      <c r="O57" s="163">
        <v>6.3</v>
      </c>
      <c r="P57" s="163">
        <v>5.3</v>
      </c>
      <c r="Q57" s="163">
        <v>7.1</v>
      </c>
      <c r="R57" s="163">
        <v>8.6</v>
      </c>
      <c r="S57" s="163">
        <v>6.8</v>
      </c>
      <c r="T57" s="163">
        <v>6.5</v>
      </c>
      <c r="U57" s="163">
        <v>8.8000000000000007</v>
      </c>
      <c r="V57" s="347">
        <v>8.1</v>
      </c>
      <c r="W57" s="347">
        <v>5.7</v>
      </c>
      <c r="X57" s="347">
        <v>4.7</v>
      </c>
      <c r="Y57" s="347">
        <v>6.1</v>
      </c>
      <c r="Z57" s="347">
        <v>7.3</v>
      </c>
      <c r="AA57" s="347">
        <v>3.8</v>
      </c>
      <c r="AB57" s="347">
        <v>4.5</v>
      </c>
      <c r="AC57" s="347">
        <v>6</v>
      </c>
      <c r="AD57" s="347">
        <v>7.1</v>
      </c>
      <c r="AE57" s="347">
        <v>6</v>
      </c>
      <c r="AF57" s="347">
        <v>4.9000000000000004</v>
      </c>
      <c r="AG57" s="347">
        <v>5.4</v>
      </c>
    </row>
    <row r="58" spans="1:33" ht="18">
      <c r="A58" s="6" t="s">
        <v>357</v>
      </c>
      <c r="B58" s="163">
        <v>8.4</v>
      </c>
      <c r="C58" s="163">
        <v>6.9</v>
      </c>
      <c r="D58" s="163">
        <v>5.3</v>
      </c>
      <c r="E58" s="163">
        <v>7.9</v>
      </c>
      <c r="F58" s="163">
        <v>8.4</v>
      </c>
      <c r="G58" s="163">
        <v>6.9</v>
      </c>
      <c r="H58" s="163">
        <v>5.4</v>
      </c>
      <c r="I58" s="163">
        <v>6.9</v>
      </c>
      <c r="J58" s="163">
        <v>8.4</v>
      </c>
      <c r="K58" s="163">
        <v>7.3</v>
      </c>
      <c r="L58" s="163">
        <v>6.1</v>
      </c>
      <c r="M58" s="163">
        <v>6.7</v>
      </c>
      <c r="N58" s="163">
        <v>7.5</v>
      </c>
      <c r="O58" s="163">
        <v>6.6</v>
      </c>
      <c r="P58" s="163">
        <v>6</v>
      </c>
      <c r="Q58" s="163">
        <v>6.8</v>
      </c>
      <c r="R58" s="163">
        <v>7.4</v>
      </c>
      <c r="S58" s="163">
        <v>7</v>
      </c>
      <c r="T58" s="163">
        <v>6.5</v>
      </c>
      <c r="U58" s="163">
        <v>7.4</v>
      </c>
      <c r="V58" s="347">
        <v>7</v>
      </c>
      <c r="W58" s="347">
        <v>6.5</v>
      </c>
      <c r="X58" s="347">
        <v>7.7</v>
      </c>
      <c r="Y58" s="347">
        <v>8.1999999999999993</v>
      </c>
      <c r="Z58" s="347">
        <v>7.9</v>
      </c>
      <c r="AA58" s="347">
        <v>6.5</v>
      </c>
      <c r="AB58" s="347">
        <v>7.1</v>
      </c>
      <c r="AC58" s="347">
        <v>8.6</v>
      </c>
      <c r="AD58" s="347">
        <v>7.8</v>
      </c>
      <c r="AE58" s="347">
        <v>5.9</v>
      </c>
      <c r="AF58" s="347">
        <v>5.3</v>
      </c>
      <c r="AG58" s="347">
        <v>5.6</v>
      </c>
    </row>
    <row r="59" spans="1:33" ht="18">
      <c r="A59" s="6" t="s">
        <v>221</v>
      </c>
      <c r="B59" s="82" t="s">
        <v>68</v>
      </c>
      <c r="C59" s="82" t="s">
        <v>68</v>
      </c>
      <c r="D59" s="82" t="s">
        <v>68</v>
      </c>
      <c r="E59" s="82" t="s">
        <v>68</v>
      </c>
      <c r="F59" s="82" t="s">
        <v>68</v>
      </c>
      <c r="G59" s="82" t="s">
        <v>68</v>
      </c>
      <c r="H59" s="82" t="s">
        <v>68</v>
      </c>
      <c r="I59" s="82" t="s">
        <v>68</v>
      </c>
      <c r="J59" s="82" t="s">
        <v>68</v>
      </c>
      <c r="K59" s="163">
        <v>4.8</v>
      </c>
      <c r="L59" s="163">
        <v>4.4000000000000004</v>
      </c>
      <c r="M59" s="163">
        <v>5.6</v>
      </c>
      <c r="N59" s="163">
        <v>5.6</v>
      </c>
      <c r="O59" s="163">
        <v>4.5999999999999996</v>
      </c>
      <c r="P59" s="163">
        <v>4</v>
      </c>
      <c r="Q59" s="163">
        <v>5.3</v>
      </c>
      <c r="R59" s="163">
        <v>5.5</v>
      </c>
      <c r="S59" s="163">
        <v>4.5</v>
      </c>
      <c r="T59" s="163">
        <v>3.8</v>
      </c>
      <c r="U59" s="163">
        <v>4.9000000000000004</v>
      </c>
      <c r="V59" s="347">
        <v>5.6</v>
      </c>
      <c r="W59" s="347">
        <v>4.5999999999999996</v>
      </c>
      <c r="X59" s="347">
        <v>4.4000000000000004</v>
      </c>
      <c r="Y59" s="347">
        <v>5.6</v>
      </c>
      <c r="Z59" s="347">
        <v>6.2</v>
      </c>
      <c r="AA59" s="347">
        <v>5.0999999999999996</v>
      </c>
      <c r="AB59" s="347">
        <v>5.3</v>
      </c>
      <c r="AC59" s="347">
        <v>6.7</v>
      </c>
      <c r="AD59" s="347">
        <v>7.4</v>
      </c>
      <c r="AE59" s="347">
        <v>6.4</v>
      </c>
      <c r="AF59" s="347">
        <v>5.4</v>
      </c>
      <c r="AG59" s="347">
        <v>6.4</v>
      </c>
    </row>
    <row r="60" spans="1:33" ht="18">
      <c r="A60" s="6" t="s">
        <v>336</v>
      </c>
      <c r="B60" s="163">
        <v>1</v>
      </c>
      <c r="C60" s="163">
        <v>0.9</v>
      </c>
      <c r="D60" s="163">
        <v>0.7</v>
      </c>
      <c r="E60" s="163">
        <v>0.9</v>
      </c>
      <c r="F60" s="163">
        <v>0.9</v>
      </c>
      <c r="G60" s="163">
        <v>0.7</v>
      </c>
      <c r="H60" s="163">
        <v>0.6</v>
      </c>
      <c r="I60" s="163">
        <v>0.9</v>
      </c>
      <c r="J60" s="163">
        <v>0.9</v>
      </c>
      <c r="K60" s="163">
        <v>0.6</v>
      </c>
      <c r="L60" s="163">
        <v>0.7</v>
      </c>
      <c r="M60" s="163">
        <v>0.8</v>
      </c>
      <c r="N60" s="163">
        <v>0.9</v>
      </c>
      <c r="O60" s="163">
        <v>0.7</v>
      </c>
      <c r="P60" s="163">
        <v>0.6</v>
      </c>
      <c r="Q60" s="163">
        <v>1</v>
      </c>
      <c r="R60" s="163">
        <v>1</v>
      </c>
      <c r="S60" s="163">
        <v>0.7</v>
      </c>
      <c r="T60" s="163">
        <v>0.5</v>
      </c>
      <c r="U60" s="163">
        <v>1</v>
      </c>
      <c r="V60" s="347">
        <v>1.1000000000000001</v>
      </c>
      <c r="W60" s="347">
        <v>0.8</v>
      </c>
      <c r="X60" s="347">
        <v>0.6</v>
      </c>
      <c r="Y60" s="347">
        <v>1.1000000000000001</v>
      </c>
      <c r="Z60" s="347">
        <v>1.1000000000000001</v>
      </c>
      <c r="AA60" s="347">
        <v>0.9</v>
      </c>
      <c r="AB60" s="347">
        <v>0.7</v>
      </c>
      <c r="AC60" s="347">
        <v>1.1000000000000001</v>
      </c>
      <c r="AD60" s="347">
        <v>1.4</v>
      </c>
      <c r="AE60" s="347">
        <v>0.9</v>
      </c>
      <c r="AF60" s="347">
        <v>0.7</v>
      </c>
      <c r="AG60" s="347">
        <v>1.3</v>
      </c>
    </row>
    <row r="61" spans="1:33" s="62" customFormat="1" ht="21" thickBot="1">
      <c r="A61" s="32" t="s">
        <v>223</v>
      </c>
      <c r="B61" s="81">
        <v>17.100000000000001</v>
      </c>
      <c r="C61" s="81">
        <v>14.1</v>
      </c>
      <c r="D61" s="81">
        <v>13.5</v>
      </c>
      <c r="E61" s="81">
        <v>16.899999999999999</v>
      </c>
      <c r="F61" s="81">
        <v>17.5</v>
      </c>
      <c r="G61" s="81">
        <v>14.2</v>
      </c>
      <c r="H61" s="81">
        <v>12.1</v>
      </c>
      <c r="I61" s="81">
        <v>15.9</v>
      </c>
      <c r="J61" s="81">
        <v>17.100000000000001</v>
      </c>
      <c r="K61" s="81">
        <v>19.899999999999999</v>
      </c>
      <c r="L61" s="81">
        <v>17.2</v>
      </c>
      <c r="M61" s="81">
        <v>20.8</v>
      </c>
      <c r="N61" s="81">
        <v>21.4</v>
      </c>
      <c r="O61" s="81">
        <v>18.2</v>
      </c>
      <c r="P61" s="81">
        <v>15.9</v>
      </c>
      <c r="Q61" s="81">
        <v>20.2</v>
      </c>
      <c r="R61" s="81">
        <v>22.5</v>
      </c>
      <c r="S61" s="81">
        <v>19</v>
      </c>
      <c r="T61" s="81">
        <f>SUM(T57:T60)</f>
        <v>17.3</v>
      </c>
      <c r="U61" s="81">
        <v>22.1</v>
      </c>
      <c r="V61" s="350">
        <v>21.8</v>
      </c>
      <c r="W61" s="350">
        <v>17.600000000000001</v>
      </c>
      <c r="X61" s="350">
        <v>17.399999999999999</v>
      </c>
      <c r="Y61" s="350">
        <v>21</v>
      </c>
      <c r="Z61" s="350">
        <v>22.5</v>
      </c>
      <c r="AA61" s="350">
        <v>16.3</v>
      </c>
      <c r="AB61" s="350">
        <f t="shared" ref="AB61:AG61" si="2">SUM(AB57:AB60)</f>
        <v>17.599999999999998</v>
      </c>
      <c r="AC61" s="350">
        <f t="shared" si="2"/>
        <v>22.400000000000002</v>
      </c>
      <c r="AD61" s="350">
        <f t="shared" si="2"/>
        <v>23.699999999999996</v>
      </c>
      <c r="AE61" s="350">
        <f t="shared" si="2"/>
        <v>19.2</v>
      </c>
      <c r="AF61" s="350">
        <f t="shared" si="2"/>
        <v>16.3</v>
      </c>
      <c r="AG61" s="350">
        <f t="shared" si="2"/>
        <v>18.7</v>
      </c>
    </row>
    <row r="62" spans="1:33" ht="21" thickTop="1">
      <c r="A62" s="36" t="s">
        <v>1148</v>
      </c>
      <c r="J62" s="72"/>
      <c r="K62" s="72"/>
      <c r="L62" s="72"/>
      <c r="M62" s="72"/>
      <c r="N62" s="72"/>
      <c r="O62" s="72"/>
      <c r="P62" s="72"/>
      <c r="Q62" s="72"/>
      <c r="R62" s="72"/>
      <c r="S62" s="72"/>
      <c r="V62" s="245"/>
      <c r="W62" s="245"/>
      <c r="X62" s="227"/>
    </row>
    <row r="63" spans="1:33" ht="39" customHeight="1">
      <c r="A63" s="1" t="s">
        <v>360</v>
      </c>
      <c r="B63" s="71"/>
      <c r="C63" s="71"/>
      <c r="D63" s="71"/>
      <c r="E63" s="71"/>
      <c r="F63" s="71"/>
      <c r="G63" s="71"/>
      <c r="H63" s="71"/>
      <c r="I63" s="71"/>
      <c r="J63" s="72"/>
      <c r="K63" s="72"/>
      <c r="L63" s="72"/>
      <c r="M63" s="72"/>
      <c r="N63" s="72"/>
      <c r="O63" s="72"/>
      <c r="P63" s="72"/>
      <c r="Q63" s="72"/>
      <c r="R63" s="72"/>
      <c r="S63" s="72"/>
      <c r="V63" s="245"/>
      <c r="W63" s="245"/>
      <c r="X63" s="227"/>
    </row>
    <row r="64" spans="1:33" ht="30" customHeight="1" thickBot="1">
      <c r="A64" s="25" t="s">
        <v>332</v>
      </c>
      <c r="B64" s="73" t="s">
        <v>377</v>
      </c>
      <c r="C64" s="73" t="s">
        <v>378</v>
      </c>
      <c r="D64" s="73" t="s">
        <v>379</v>
      </c>
      <c r="E64" s="73" t="s">
        <v>380</v>
      </c>
      <c r="F64" s="73" t="s">
        <v>381</v>
      </c>
      <c r="G64" s="73" t="s">
        <v>382</v>
      </c>
      <c r="H64" s="73" t="s">
        <v>383</v>
      </c>
      <c r="I64" s="73" t="s">
        <v>384</v>
      </c>
      <c r="J64" s="74" t="s">
        <v>385</v>
      </c>
      <c r="K64" s="74" t="s">
        <v>386</v>
      </c>
      <c r="L64" s="74" t="s">
        <v>387</v>
      </c>
      <c r="M64" s="74" t="s">
        <v>388</v>
      </c>
      <c r="N64" s="74" t="s">
        <v>389</v>
      </c>
      <c r="O64" s="74" t="s">
        <v>390</v>
      </c>
      <c r="P64" s="74" t="s">
        <v>391</v>
      </c>
      <c r="Q64" s="74" t="s">
        <v>392</v>
      </c>
      <c r="R64" s="74" t="s">
        <v>393</v>
      </c>
      <c r="S64" s="74" t="s">
        <v>394</v>
      </c>
      <c r="T64" s="74" t="s">
        <v>395</v>
      </c>
      <c r="U64" s="74" t="s">
        <v>396</v>
      </c>
      <c r="V64" s="359" t="s">
        <v>397</v>
      </c>
      <c r="W64" s="359" t="s">
        <v>398</v>
      </c>
      <c r="X64" s="359" t="s">
        <v>399</v>
      </c>
      <c r="Y64" s="359" t="s">
        <v>400</v>
      </c>
      <c r="Z64" s="359" t="s">
        <v>401</v>
      </c>
      <c r="AA64" s="359" t="s">
        <v>402</v>
      </c>
      <c r="AB64" s="359" t="s">
        <v>403</v>
      </c>
      <c r="AC64" s="359" t="s">
        <v>404</v>
      </c>
      <c r="AD64" s="359" t="s">
        <v>405</v>
      </c>
      <c r="AE64" s="359" t="s">
        <v>406</v>
      </c>
      <c r="AF64" s="359" t="s">
        <v>407</v>
      </c>
      <c r="AG64" s="359" t="s">
        <v>408</v>
      </c>
    </row>
    <row r="65" spans="1:33" ht="18">
      <c r="A65" s="6" t="s">
        <v>221</v>
      </c>
      <c r="B65" s="65" t="s">
        <v>68</v>
      </c>
      <c r="C65" s="65" t="s">
        <v>68</v>
      </c>
      <c r="D65" s="65" t="s">
        <v>68</v>
      </c>
      <c r="E65" s="65" t="s">
        <v>68</v>
      </c>
      <c r="F65" s="65" t="s">
        <v>68</v>
      </c>
      <c r="G65" s="65" t="s">
        <v>68</v>
      </c>
      <c r="H65" s="65" t="s">
        <v>68</v>
      </c>
      <c r="I65" s="65" t="s">
        <v>68</v>
      </c>
      <c r="J65" s="65" t="s">
        <v>68</v>
      </c>
      <c r="K65" s="163">
        <v>4.3</v>
      </c>
      <c r="L65" s="163">
        <v>2.4</v>
      </c>
      <c r="M65" s="163">
        <v>8.6</v>
      </c>
      <c r="N65" s="163">
        <v>10.199999999999999</v>
      </c>
      <c r="O65" s="163">
        <v>4.2</v>
      </c>
      <c r="P65" s="163">
        <v>2.2999999999999998</v>
      </c>
      <c r="Q65" s="163">
        <v>8.9</v>
      </c>
      <c r="R65" s="163">
        <v>11.5</v>
      </c>
      <c r="S65" s="163">
        <v>4</v>
      </c>
      <c r="T65" s="163">
        <v>2.2999999999999998</v>
      </c>
      <c r="U65" s="163">
        <v>9</v>
      </c>
      <c r="V65" s="347">
        <v>11</v>
      </c>
      <c r="W65" s="347">
        <v>4.3</v>
      </c>
      <c r="X65" s="347">
        <v>2.2000000000000002</v>
      </c>
      <c r="Y65" s="347">
        <v>9.1999999999999993</v>
      </c>
      <c r="Z65" s="347">
        <v>11.3</v>
      </c>
      <c r="AA65" s="347">
        <v>4.2</v>
      </c>
      <c r="AB65" s="347">
        <v>2.2999999999999998</v>
      </c>
      <c r="AC65" s="347">
        <v>8.6</v>
      </c>
      <c r="AD65" s="347">
        <v>9.6999999999999993</v>
      </c>
      <c r="AE65" s="347">
        <v>4.0999999999999996</v>
      </c>
      <c r="AF65" s="347">
        <v>2.5</v>
      </c>
      <c r="AG65" s="347">
        <v>7.8</v>
      </c>
    </row>
    <row r="66" spans="1:33" ht="18">
      <c r="A66" s="6" t="s">
        <v>356</v>
      </c>
      <c r="B66" s="163">
        <v>3.6</v>
      </c>
      <c r="C66" s="163">
        <v>2.1</v>
      </c>
      <c r="D66" s="163">
        <v>1.7</v>
      </c>
      <c r="E66" s="163">
        <v>3.3</v>
      </c>
      <c r="F66" s="163">
        <v>4</v>
      </c>
      <c r="G66" s="163">
        <v>2</v>
      </c>
      <c r="H66" s="163">
        <v>1.7</v>
      </c>
      <c r="I66" s="163">
        <v>3.4</v>
      </c>
      <c r="J66" s="163">
        <v>3.7</v>
      </c>
      <c r="K66" s="163">
        <v>2.2999999999999998</v>
      </c>
      <c r="L66" s="163">
        <v>1.7</v>
      </c>
      <c r="M66" s="163">
        <v>3.1</v>
      </c>
      <c r="N66" s="163">
        <v>3.1</v>
      </c>
      <c r="O66" s="163">
        <v>1.4</v>
      </c>
      <c r="P66" s="163">
        <v>0.8</v>
      </c>
      <c r="Q66" s="163">
        <v>2.7</v>
      </c>
      <c r="R66" s="163">
        <v>3.5</v>
      </c>
      <c r="S66" s="163">
        <v>1.8</v>
      </c>
      <c r="T66" s="163">
        <v>1.2</v>
      </c>
      <c r="U66" s="163">
        <v>3.1</v>
      </c>
      <c r="V66" s="347">
        <v>3.4</v>
      </c>
      <c r="W66" s="347">
        <v>1.7</v>
      </c>
      <c r="X66" s="347">
        <v>1.2</v>
      </c>
      <c r="Y66" s="347">
        <v>2.2000000000000002</v>
      </c>
      <c r="Z66" s="347">
        <v>2.2000000000000002</v>
      </c>
      <c r="AA66" s="347">
        <v>1</v>
      </c>
      <c r="AB66" s="347">
        <v>0.9</v>
      </c>
      <c r="AC66" s="347">
        <v>1.7</v>
      </c>
      <c r="AD66" s="347">
        <v>2</v>
      </c>
      <c r="AE66" s="347">
        <v>1.1000000000000001</v>
      </c>
      <c r="AF66" s="347">
        <v>0.8</v>
      </c>
      <c r="AG66" s="347">
        <v>1.6</v>
      </c>
    </row>
    <row r="67" spans="1:33" ht="18">
      <c r="A67" s="6" t="s">
        <v>357</v>
      </c>
      <c r="B67" s="163">
        <v>4.2</v>
      </c>
      <c r="C67" s="163">
        <v>1.8</v>
      </c>
      <c r="D67" s="163">
        <v>0.8</v>
      </c>
      <c r="E67" s="163">
        <v>2.6</v>
      </c>
      <c r="F67" s="163">
        <v>3.5</v>
      </c>
      <c r="G67" s="163">
        <v>1.7</v>
      </c>
      <c r="H67" s="163">
        <v>0.9</v>
      </c>
      <c r="I67" s="163">
        <v>3.1</v>
      </c>
      <c r="J67" s="163">
        <v>3.4</v>
      </c>
      <c r="K67" s="163">
        <v>1.6</v>
      </c>
      <c r="L67" s="163">
        <v>1.1000000000000001</v>
      </c>
      <c r="M67" s="163">
        <v>3</v>
      </c>
      <c r="N67" s="163">
        <v>4</v>
      </c>
      <c r="O67" s="163">
        <v>1.7</v>
      </c>
      <c r="P67" s="163">
        <v>0.9</v>
      </c>
      <c r="Q67" s="163">
        <v>3.2</v>
      </c>
      <c r="R67" s="163">
        <v>4.5999999999999996</v>
      </c>
      <c r="S67" s="163">
        <v>1.8</v>
      </c>
      <c r="T67" s="163">
        <v>0.8</v>
      </c>
      <c r="U67" s="163">
        <v>3.7</v>
      </c>
      <c r="V67" s="347">
        <v>4.2</v>
      </c>
      <c r="W67" s="347">
        <v>1.2</v>
      </c>
      <c r="X67" s="347">
        <v>0.6</v>
      </c>
      <c r="Y67" s="347">
        <v>2.5</v>
      </c>
      <c r="Z67" s="347">
        <v>3.3</v>
      </c>
      <c r="AA67" s="347">
        <v>1.6</v>
      </c>
      <c r="AB67" s="347">
        <v>0.7</v>
      </c>
      <c r="AC67" s="347">
        <v>2.9</v>
      </c>
      <c r="AD67" s="347">
        <v>3.8</v>
      </c>
      <c r="AE67" s="347">
        <v>1.3</v>
      </c>
      <c r="AF67" s="347">
        <v>0.7</v>
      </c>
      <c r="AG67" s="347">
        <v>2.4</v>
      </c>
    </row>
    <row r="68" spans="1:33" ht="18">
      <c r="A68" s="6" t="s">
        <v>361</v>
      </c>
      <c r="B68" s="163">
        <v>1.9</v>
      </c>
      <c r="C68" s="163">
        <v>0.5</v>
      </c>
      <c r="D68" s="163">
        <v>0.2</v>
      </c>
      <c r="E68" s="163">
        <v>1</v>
      </c>
      <c r="F68" s="163">
        <v>1.4</v>
      </c>
      <c r="G68" s="163">
        <v>0.5</v>
      </c>
      <c r="H68" s="163">
        <v>0.2</v>
      </c>
      <c r="I68" s="163">
        <v>1.4</v>
      </c>
      <c r="J68" s="163">
        <v>1.5</v>
      </c>
      <c r="K68" s="163">
        <v>0.6</v>
      </c>
      <c r="L68" s="163">
        <v>0.2</v>
      </c>
      <c r="M68" s="163">
        <v>1.3</v>
      </c>
      <c r="N68" s="163">
        <v>1.8</v>
      </c>
      <c r="O68" s="163">
        <v>0.4</v>
      </c>
      <c r="P68" s="163">
        <v>0.1</v>
      </c>
      <c r="Q68" s="163">
        <v>1.4</v>
      </c>
      <c r="R68" s="163">
        <v>1.8</v>
      </c>
      <c r="S68" s="163">
        <v>0.5</v>
      </c>
      <c r="T68" s="163">
        <v>0.3</v>
      </c>
      <c r="U68" s="163">
        <v>1.4</v>
      </c>
      <c r="V68" s="347">
        <v>2.1</v>
      </c>
      <c r="W68" s="347">
        <v>0.5</v>
      </c>
      <c r="X68" s="347">
        <v>0.2</v>
      </c>
      <c r="Y68" s="347">
        <v>1.5</v>
      </c>
      <c r="Z68" s="347">
        <v>2</v>
      </c>
      <c r="AA68" s="347">
        <v>0.6</v>
      </c>
      <c r="AB68" s="347">
        <v>0.2</v>
      </c>
      <c r="AC68" s="347">
        <v>1.5</v>
      </c>
      <c r="AD68" s="347">
        <v>2</v>
      </c>
      <c r="AE68" s="347">
        <v>0.5</v>
      </c>
      <c r="AF68" s="347">
        <v>0.3</v>
      </c>
      <c r="AG68" s="347">
        <v>1.3</v>
      </c>
    </row>
    <row r="69" spans="1:33" ht="18">
      <c r="A69" s="6" t="s">
        <v>1166</v>
      </c>
      <c r="B69" s="163">
        <v>1.2</v>
      </c>
      <c r="C69" s="163">
        <v>0.5</v>
      </c>
      <c r="D69" s="163">
        <v>0.6</v>
      </c>
      <c r="E69" s="163">
        <v>0.8</v>
      </c>
      <c r="F69" s="163">
        <v>1.1000000000000001</v>
      </c>
      <c r="G69" s="163">
        <v>0.5</v>
      </c>
      <c r="H69" s="163">
        <v>0.7</v>
      </c>
      <c r="I69" s="163">
        <v>1</v>
      </c>
      <c r="J69" s="163">
        <v>1.1000000000000001</v>
      </c>
      <c r="K69" s="163">
        <v>0.7</v>
      </c>
      <c r="L69" s="163">
        <v>0.6</v>
      </c>
      <c r="M69" s="163">
        <v>1</v>
      </c>
      <c r="N69" s="163">
        <v>1.1000000000000001</v>
      </c>
      <c r="O69" s="163">
        <v>0.7</v>
      </c>
      <c r="P69" s="163">
        <v>0.7</v>
      </c>
      <c r="Q69" s="163">
        <v>1</v>
      </c>
      <c r="R69" s="163">
        <v>1.2</v>
      </c>
      <c r="S69" s="163">
        <v>0.7</v>
      </c>
      <c r="T69" s="163">
        <v>0.6</v>
      </c>
      <c r="U69" s="163">
        <v>1.1000000000000001</v>
      </c>
      <c r="V69" s="347">
        <v>1.2</v>
      </c>
      <c r="W69" s="347">
        <v>0.8</v>
      </c>
      <c r="X69" s="347">
        <v>0.6</v>
      </c>
      <c r="Y69" s="347">
        <v>0.8</v>
      </c>
      <c r="Z69" s="347">
        <v>1.1000000000000001</v>
      </c>
      <c r="AA69" s="347">
        <v>0.6</v>
      </c>
      <c r="AB69" s="347">
        <v>0.3</v>
      </c>
      <c r="AC69" s="347">
        <v>0.9</v>
      </c>
      <c r="AD69" s="347">
        <v>1</v>
      </c>
      <c r="AE69" s="347">
        <v>0.8</v>
      </c>
      <c r="AF69" s="347">
        <v>0.5</v>
      </c>
      <c r="AG69" s="347">
        <v>0.8</v>
      </c>
    </row>
    <row r="70" spans="1:33" s="62" customFormat="1" ht="21" thickBot="1">
      <c r="A70" s="32" t="s">
        <v>223</v>
      </c>
      <c r="B70" s="81">
        <v>10.9</v>
      </c>
      <c r="C70" s="81">
        <v>4.9000000000000004</v>
      </c>
      <c r="D70" s="81">
        <v>3.3</v>
      </c>
      <c r="E70" s="81">
        <v>7.7</v>
      </c>
      <c r="F70" s="81">
        <v>10</v>
      </c>
      <c r="G70" s="81">
        <v>4.7</v>
      </c>
      <c r="H70" s="81">
        <v>3.5</v>
      </c>
      <c r="I70" s="81">
        <v>8.9</v>
      </c>
      <c r="J70" s="81">
        <v>9.6999999999999993</v>
      </c>
      <c r="K70" s="81">
        <v>9.5</v>
      </c>
      <c r="L70" s="81">
        <v>6</v>
      </c>
      <c r="M70" s="81">
        <v>17</v>
      </c>
      <c r="N70" s="81">
        <v>20.2</v>
      </c>
      <c r="O70" s="81">
        <v>8.4</v>
      </c>
      <c r="P70" s="81">
        <v>4.8</v>
      </c>
      <c r="Q70" s="81">
        <v>17.2</v>
      </c>
      <c r="R70" s="81">
        <v>22.6</v>
      </c>
      <c r="S70" s="81">
        <v>8.8000000000000007</v>
      </c>
      <c r="T70" s="81">
        <f>SUM(T65:T69)</f>
        <v>5.1999999999999993</v>
      </c>
      <c r="U70" s="81">
        <v>18.3</v>
      </c>
      <c r="V70" s="350">
        <v>21.9</v>
      </c>
      <c r="W70" s="350">
        <v>8.5</v>
      </c>
      <c r="X70" s="350">
        <v>4.8</v>
      </c>
      <c r="Y70" s="350">
        <v>16.2</v>
      </c>
      <c r="Z70" s="350">
        <v>19.899999999999999</v>
      </c>
      <c r="AA70" s="350">
        <v>8</v>
      </c>
      <c r="AB70" s="350">
        <f t="shared" ref="AB70:AG70" si="3">SUM(AB65:AB69)</f>
        <v>4.3999999999999995</v>
      </c>
      <c r="AC70" s="350">
        <f t="shared" si="3"/>
        <v>15.6</v>
      </c>
      <c r="AD70" s="350">
        <f t="shared" si="3"/>
        <v>18.5</v>
      </c>
      <c r="AE70" s="350">
        <f t="shared" si="3"/>
        <v>7.7999999999999989</v>
      </c>
      <c r="AF70" s="350">
        <f t="shared" si="3"/>
        <v>4.8</v>
      </c>
      <c r="AG70" s="350">
        <f t="shared" si="3"/>
        <v>13.900000000000002</v>
      </c>
    </row>
    <row r="71" spans="1:33" ht="24.75" customHeight="1" thickTop="1">
      <c r="A71" s="2" t="s">
        <v>1167</v>
      </c>
      <c r="J71" s="72"/>
      <c r="K71" s="72"/>
      <c r="L71" s="72"/>
      <c r="M71" s="72"/>
      <c r="N71" s="72"/>
      <c r="O71" s="72"/>
      <c r="P71" s="72"/>
      <c r="Q71" s="72"/>
      <c r="R71" s="72"/>
      <c r="S71" s="72"/>
      <c r="V71" s="245"/>
      <c r="W71" s="245"/>
      <c r="X71" s="227"/>
    </row>
    <row r="72" spans="1:33">
      <c r="J72" s="72"/>
      <c r="K72" s="72"/>
      <c r="L72" s="72"/>
      <c r="M72" s="72"/>
      <c r="N72" s="72"/>
      <c r="O72" s="72"/>
      <c r="P72" s="72"/>
      <c r="Q72" s="72"/>
      <c r="R72" s="72"/>
      <c r="S72" s="72"/>
    </row>
    <row r="73" spans="1:33">
      <c r="J73" s="72"/>
      <c r="K73" s="72"/>
      <c r="L73" s="72"/>
      <c r="M73" s="72"/>
      <c r="N73" s="72"/>
      <c r="O73" s="72"/>
      <c r="P73" s="72"/>
      <c r="Q73" s="72"/>
      <c r="R73" s="72"/>
      <c r="S73" s="72"/>
    </row>
    <row r="74" spans="1:33">
      <c r="J74" s="72"/>
      <c r="K74" s="72"/>
      <c r="L74" s="72"/>
      <c r="M74" s="72"/>
      <c r="N74" s="72"/>
      <c r="O74" s="72"/>
      <c r="P74" s="72"/>
      <c r="Q74" s="72"/>
      <c r="R74" s="72"/>
      <c r="S74" s="72"/>
    </row>
    <row r="75" spans="1:33">
      <c r="A75" s="1"/>
      <c r="B75" s="71"/>
      <c r="C75" s="71"/>
      <c r="D75" s="71"/>
      <c r="E75" s="71"/>
      <c r="F75" s="71"/>
      <c r="G75" s="71"/>
      <c r="H75" s="71"/>
      <c r="I75" s="71"/>
      <c r="J75" s="72"/>
      <c r="K75" s="72"/>
      <c r="L75" s="72"/>
      <c r="M75" s="72"/>
      <c r="N75" s="72"/>
      <c r="O75" s="72"/>
      <c r="P75" s="72"/>
      <c r="Q75" s="72"/>
      <c r="R75" s="72"/>
      <c r="S75" s="72"/>
    </row>
    <row r="76" spans="1:33">
      <c r="A76" s="1"/>
      <c r="B76" s="71"/>
      <c r="C76" s="71"/>
      <c r="D76" s="71"/>
      <c r="E76" s="71"/>
      <c r="F76" s="71"/>
      <c r="G76" s="71"/>
      <c r="H76" s="71"/>
      <c r="I76" s="71"/>
      <c r="J76" s="66"/>
      <c r="K76" s="66"/>
      <c r="L76" s="66"/>
      <c r="M76" s="66"/>
      <c r="N76" s="66"/>
      <c r="O76" s="66"/>
      <c r="P76" s="66"/>
      <c r="Q76" s="66"/>
      <c r="R76" s="66"/>
      <c r="S76" s="66"/>
    </row>
    <row r="77" spans="1:33">
      <c r="J77" s="72"/>
      <c r="K77" s="72"/>
      <c r="L77" s="72"/>
      <c r="M77" s="72"/>
      <c r="N77" s="72"/>
      <c r="O77" s="72"/>
      <c r="P77" s="72"/>
      <c r="Q77" s="72"/>
      <c r="R77" s="72"/>
      <c r="S77" s="72"/>
    </row>
    <row r="78" spans="1:33">
      <c r="J78" s="72"/>
      <c r="K78" s="72"/>
      <c r="L78" s="72"/>
      <c r="M78" s="72"/>
      <c r="N78" s="72"/>
      <c r="O78" s="72"/>
      <c r="P78" s="72"/>
      <c r="Q78" s="72"/>
      <c r="R78" s="72"/>
      <c r="S78" s="72"/>
    </row>
    <row r="79" spans="1:33">
      <c r="J79" s="72"/>
      <c r="K79" s="72"/>
      <c r="L79" s="72"/>
      <c r="M79" s="72"/>
      <c r="N79" s="72"/>
      <c r="O79" s="72"/>
      <c r="P79" s="72"/>
      <c r="Q79" s="72"/>
      <c r="R79" s="72"/>
      <c r="S79" s="72"/>
    </row>
    <row r="80" spans="1:33">
      <c r="J80" s="72"/>
      <c r="K80" s="72"/>
      <c r="L80" s="72"/>
      <c r="M80" s="72"/>
      <c r="N80" s="72"/>
      <c r="O80" s="72"/>
      <c r="P80" s="72"/>
      <c r="Q80" s="72"/>
      <c r="R80" s="72"/>
      <c r="S80" s="72"/>
    </row>
    <row r="239" spans="1:1">
      <c r="A239" s="6" t="s">
        <v>163</v>
      </c>
    </row>
    <row r="390" spans="1:1">
      <c r="A390" s="6" t="s">
        <v>15</v>
      </c>
    </row>
  </sheetData>
  <pageMargins left="0.53" right="0.51" top="0.35" bottom="0.3" header="0.17" footer="0.26"/>
  <pageSetup paperSize="8" scale="47" firstPageNumber="9" orientation="landscape" useFirstPageNumber="1" verticalDpi="1200"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pageSetUpPr fitToPage="1"/>
  </sheetPr>
  <dimension ref="A1:AL52"/>
  <sheetViews>
    <sheetView view="pageBreakPreview" zoomScale="60" zoomScaleNormal="50" workbookViewId="0">
      <pane xSplit="1" topLeftCell="B1" activePane="topRight" state="frozen"/>
      <selection activeCell="AF37" sqref="AF37"/>
      <selection pane="topRight" activeCell="B1" sqref="B1"/>
    </sheetView>
  </sheetViews>
  <sheetFormatPr defaultColWidth="8.77734375" defaultRowHeight="20.25"/>
  <cols>
    <col min="1" max="1" width="73.21875" style="28" customWidth="1"/>
    <col min="2" max="13" width="8.77734375" style="28"/>
    <col min="14" max="14" width="10.109375" style="28" bestFit="1" customWidth="1"/>
    <col min="15" max="17" width="8.77734375" style="28"/>
    <col min="18" max="18" width="9.77734375" style="28" customWidth="1"/>
    <col min="19" max="19" width="8.77734375" style="28" customWidth="1"/>
    <col min="20" max="20" width="10.21875" style="28" customWidth="1"/>
    <col min="21" max="21" width="10.77734375" style="28" bestFit="1" customWidth="1"/>
    <col min="22" max="24" width="11.44140625" style="229" customWidth="1"/>
    <col min="25" max="25" width="10.109375" style="28" customWidth="1"/>
    <col min="26" max="29" width="10.21875" style="28" customWidth="1"/>
    <col min="30" max="33" width="10.44140625" style="28" customWidth="1"/>
    <col min="34" max="16384" width="8.77734375" style="28"/>
  </cols>
  <sheetData>
    <row r="1" spans="1:38" ht="39" customHeight="1">
      <c r="A1" s="27" t="s">
        <v>1168</v>
      </c>
      <c r="B1" s="27"/>
      <c r="C1" s="27"/>
      <c r="D1" s="27"/>
      <c r="E1" s="27"/>
      <c r="F1" s="27"/>
      <c r="G1" s="27"/>
      <c r="H1" s="27"/>
      <c r="I1" s="27"/>
      <c r="J1" s="2"/>
      <c r="K1" s="2"/>
      <c r="L1" s="2"/>
      <c r="M1" s="2"/>
      <c r="N1" s="2"/>
      <c r="O1" s="2"/>
      <c r="P1" s="2"/>
      <c r="Q1" s="2"/>
      <c r="R1" s="2"/>
      <c r="S1" s="2"/>
      <c r="AH1"/>
      <c r="AI1"/>
      <c r="AJ1"/>
      <c r="AK1"/>
      <c r="AL1"/>
    </row>
    <row r="2" spans="1:38" ht="39" customHeight="1">
      <c r="A2" s="1" t="s">
        <v>648</v>
      </c>
      <c r="B2" s="1"/>
      <c r="C2" s="1"/>
      <c r="D2" s="1"/>
      <c r="E2" s="1"/>
      <c r="F2" s="1"/>
      <c r="G2" s="1"/>
      <c r="H2" s="1"/>
      <c r="I2" s="1"/>
      <c r="J2" s="2"/>
      <c r="K2" s="2"/>
      <c r="L2" s="2"/>
      <c r="M2" s="2"/>
      <c r="N2" s="2"/>
      <c r="O2" s="2"/>
      <c r="P2" s="2"/>
      <c r="Q2" s="2"/>
      <c r="R2" s="2"/>
      <c r="S2" s="2"/>
    </row>
    <row r="3" spans="1:38" ht="21" thickBot="1">
      <c r="A3" s="26" t="s">
        <v>332</v>
      </c>
      <c r="B3" s="14" t="s">
        <v>377</v>
      </c>
      <c r="C3" s="14" t="s">
        <v>378</v>
      </c>
      <c r="D3" s="14" t="s">
        <v>379</v>
      </c>
      <c r="E3" s="14" t="s">
        <v>380</v>
      </c>
      <c r="F3" s="14" t="s">
        <v>381</v>
      </c>
      <c r="G3" s="14" t="s">
        <v>382</v>
      </c>
      <c r="H3" s="14" t="s">
        <v>383</v>
      </c>
      <c r="I3" s="14" t="s">
        <v>384</v>
      </c>
      <c r="J3" s="4" t="s">
        <v>385</v>
      </c>
      <c r="K3" s="4" t="s">
        <v>386</v>
      </c>
      <c r="L3" s="4" t="s">
        <v>387</v>
      </c>
      <c r="M3" s="4" t="s">
        <v>388</v>
      </c>
      <c r="N3" s="4" t="s">
        <v>389</v>
      </c>
      <c r="O3" s="4" t="s">
        <v>390</v>
      </c>
      <c r="P3" s="4" t="s">
        <v>391</v>
      </c>
      <c r="Q3" s="4" t="s">
        <v>392</v>
      </c>
      <c r="R3" s="4" t="s">
        <v>393</v>
      </c>
      <c r="S3" s="4" t="s">
        <v>394</v>
      </c>
      <c r="T3" s="4" t="s">
        <v>395</v>
      </c>
      <c r="U3" s="4" t="s">
        <v>396</v>
      </c>
      <c r="V3" s="246" t="s">
        <v>397</v>
      </c>
      <c r="W3" s="246" t="s">
        <v>398</v>
      </c>
      <c r="X3" s="246" t="s">
        <v>399</v>
      </c>
      <c r="Y3" s="246" t="s">
        <v>400</v>
      </c>
      <c r="Z3" s="246" t="s">
        <v>401</v>
      </c>
      <c r="AA3" s="246" t="s">
        <v>402</v>
      </c>
      <c r="AB3" s="246" t="s">
        <v>403</v>
      </c>
      <c r="AC3" s="4" t="s">
        <v>404</v>
      </c>
      <c r="AD3" s="4" t="s">
        <v>405</v>
      </c>
      <c r="AE3" s="246" t="s">
        <v>406</v>
      </c>
      <c r="AF3" s="246" t="s">
        <v>407</v>
      </c>
      <c r="AG3" s="246" t="s">
        <v>408</v>
      </c>
    </row>
    <row r="4" spans="1:38">
      <c r="A4" s="2" t="s">
        <v>356</v>
      </c>
      <c r="B4" s="163">
        <v>3.6</v>
      </c>
      <c r="C4" s="163">
        <v>2.1</v>
      </c>
      <c r="D4" s="163">
        <v>1.7</v>
      </c>
      <c r="E4" s="163">
        <v>3.3</v>
      </c>
      <c r="F4" s="163">
        <v>4</v>
      </c>
      <c r="G4" s="163">
        <v>2</v>
      </c>
      <c r="H4" s="163">
        <v>1.7</v>
      </c>
      <c r="I4" s="163">
        <v>3.4</v>
      </c>
      <c r="J4" s="163">
        <v>3.7</v>
      </c>
      <c r="K4" s="163">
        <v>2.2999999999999998</v>
      </c>
      <c r="L4" s="163">
        <v>1.7</v>
      </c>
      <c r="M4" s="163">
        <v>3.1</v>
      </c>
      <c r="N4" s="163">
        <v>3.1</v>
      </c>
      <c r="O4" s="163">
        <v>1.4</v>
      </c>
      <c r="P4" s="163">
        <v>0.8</v>
      </c>
      <c r="Q4" s="163">
        <v>2.7</v>
      </c>
      <c r="R4" s="163">
        <v>3.5</v>
      </c>
      <c r="S4" s="163">
        <v>1.8</v>
      </c>
      <c r="T4" s="163">
        <v>1.2</v>
      </c>
      <c r="U4" s="163">
        <v>3.1</v>
      </c>
      <c r="V4" s="347">
        <v>3.4</v>
      </c>
      <c r="W4" s="347">
        <v>1.7</v>
      </c>
      <c r="X4" s="347">
        <v>1.2</v>
      </c>
      <c r="Y4" s="347">
        <v>2.2000000000000002</v>
      </c>
      <c r="Z4" s="347">
        <v>2.2000000000000002</v>
      </c>
      <c r="AA4" s="347">
        <v>1</v>
      </c>
      <c r="AB4" s="347">
        <v>0.9</v>
      </c>
      <c r="AC4" s="347">
        <v>1.7</v>
      </c>
      <c r="AD4" s="347">
        <v>2</v>
      </c>
      <c r="AE4" s="347">
        <v>1.1000000000000001</v>
      </c>
      <c r="AF4" s="347">
        <v>0.8</v>
      </c>
      <c r="AG4" s="347">
        <v>1.5</v>
      </c>
    </row>
    <row r="5" spans="1:38">
      <c r="A5" s="2" t="s">
        <v>357</v>
      </c>
      <c r="B5" s="163">
        <v>4.2</v>
      </c>
      <c r="C5" s="163">
        <v>1.8</v>
      </c>
      <c r="D5" s="163">
        <v>0.8</v>
      </c>
      <c r="E5" s="163">
        <v>2.5</v>
      </c>
      <c r="F5" s="163">
        <v>3.5</v>
      </c>
      <c r="G5" s="163">
        <v>1.7</v>
      </c>
      <c r="H5" s="163">
        <v>0.9</v>
      </c>
      <c r="I5" s="163">
        <v>3</v>
      </c>
      <c r="J5" s="163">
        <v>3.4</v>
      </c>
      <c r="K5" s="163">
        <v>1.6</v>
      </c>
      <c r="L5" s="163">
        <v>1.1000000000000001</v>
      </c>
      <c r="M5" s="163">
        <v>3</v>
      </c>
      <c r="N5" s="163">
        <v>4</v>
      </c>
      <c r="O5" s="163">
        <v>1.7</v>
      </c>
      <c r="P5" s="163">
        <v>0.9</v>
      </c>
      <c r="Q5" s="163">
        <v>3.2</v>
      </c>
      <c r="R5" s="163">
        <v>4.5999999999999996</v>
      </c>
      <c r="S5" s="163">
        <v>1.8</v>
      </c>
      <c r="T5" s="163">
        <v>0.8</v>
      </c>
      <c r="U5" s="163">
        <v>3.7</v>
      </c>
      <c r="V5" s="347">
        <v>4.2</v>
      </c>
      <c r="W5" s="347">
        <v>1.2</v>
      </c>
      <c r="X5" s="347">
        <v>0.6</v>
      </c>
      <c r="Y5" s="347">
        <v>2.5</v>
      </c>
      <c r="Z5" s="347">
        <v>3.3</v>
      </c>
      <c r="AA5" s="347">
        <v>1.6</v>
      </c>
      <c r="AB5" s="347">
        <v>0.7</v>
      </c>
      <c r="AC5" s="347">
        <v>2.9</v>
      </c>
      <c r="AD5" s="347">
        <v>3.8</v>
      </c>
      <c r="AE5" s="347">
        <v>1.4</v>
      </c>
      <c r="AF5" s="347">
        <v>0.7</v>
      </c>
      <c r="AG5" s="347">
        <v>2.4</v>
      </c>
    </row>
    <row r="6" spans="1:38">
      <c r="A6" s="2" t="s">
        <v>361</v>
      </c>
      <c r="B6" s="163">
        <v>1.9</v>
      </c>
      <c r="C6" s="163">
        <v>0.5</v>
      </c>
      <c r="D6" s="163">
        <v>0.2</v>
      </c>
      <c r="E6" s="163">
        <v>1</v>
      </c>
      <c r="F6" s="163">
        <v>1.4</v>
      </c>
      <c r="G6" s="163">
        <v>0.5</v>
      </c>
      <c r="H6" s="163">
        <v>0.2</v>
      </c>
      <c r="I6" s="163">
        <v>1.4</v>
      </c>
      <c r="J6" s="163">
        <v>1.5</v>
      </c>
      <c r="K6" s="163">
        <v>0.6</v>
      </c>
      <c r="L6" s="163">
        <v>0.2</v>
      </c>
      <c r="M6" s="163">
        <v>1.3</v>
      </c>
      <c r="N6" s="163">
        <v>1.8</v>
      </c>
      <c r="O6" s="163">
        <v>0.4</v>
      </c>
      <c r="P6" s="163">
        <v>0.1</v>
      </c>
      <c r="Q6" s="163">
        <v>1.4</v>
      </c>
      <c r="R6" s="163">
        <v>1.8</v>
      </c>
      <c r="S6" s="163">
        <v>0.5</v>
      </c>
      <c r="T6" s="163">
        <v>0.3</v>
      </c>
      <c r="U6" s="163">
        <v>1.4</v>
      </c>
      <c r="V6" s="347">
        <v>2.1</v>
      </c>
      <c r="W6" s="347">
        <v>0.5</v>
      </c>
      <c r="X6" s="347">
        <v>0.2</v>
      </c>
      <c r="Y6" s="347">
        <v>1.5</v>
      </c>
      <c r="Z6" s="347">
        <v>2.02</v>
      </c>
      <c r="AA6" s="347">
        <v>0.6</v>
      </c>
      <c r="AB6" s="347">
        <v>0.2</v>
      </c>
      <c r="AC6" s="347">
        <v>1.5</v>
      </c>
      <c r="AD6" s="347">
        <v>2</v>
      </c>
      <c r="AE6" s="347">
        <v>0.5</v>
      </c>
      <c r="AF6" s="347">
        <v>0.3</v>
      </c>
      <c r="AG6" s="347">
        <v>1.3</v>
      </c>
    </row>
    <row r="7" spans="1:38">
      <c r="A7" s="2" t="s">
        <v>336</v>
      </c>
      <c r="B7" s="163">
        <v>0.6</v>
      </c>
      <c r="C7" s="163">
        <v>0.1</v>
      </c>
      <c r="D7" s="163">
        <v>0</v>
      </c>
      <c r="E7" s="163">
        <v>0.4</v>
      </c>
      <c r="F7" s="163">
        <v>0.6</v>
      </c>
      <c r="G7" s="163">
        <v>0.1</v>
      </c>
      <c r="H7" s="163">
        <v>0.2</v>
      </c>
      <c r="I7" s="163">
        <v>0.5</v>
      </c>
      <c r="J7" s="163">
        <v>0.6</v>
      </c>
      <c r="K7" s="163">
        <v>0.2</v>
      </c>
      <c r="L7" s="163">
        <v>0.1</v>
      </c>
      <c r="M7" s="163">
        <v>0.5</v>
      </c>
      <c r="N7" s="163">
        <v>0.5</v>
      </c>
      <c r="O7" s="163">
        <v>0.2</v>
      </c>
      <c r="P7" s="163">
        <v>0.2</v>
      </c>
      <c r="Q7" s="163">
        <v>0.5</v>
      </c>
      <c r="R7" s="163">
        <v>0.7</v>
      </c>
      <c r="S7" s="163">
        <v>0.2</v>
      </c>
      <c r="T7" s="163">
        <v>0.1</v>
      </c>
      <c r="U7" s="163">
        <v>0.6</v>
      </c>
      <c r="V7" s="347">
        <v>0.7</v>
      </c>
      <c r="W7" s="347">
        <v>0.2</v>
      </c>
      <c r="X7" s="347">
        <v>0.1</v>
      </c>
      <c r="Y7" s="347">
        <v>0.3</v>
      </c>
      <c r="Z7" s="347">
        <v>0.6</v>
      </c>
      <c r="AA7" s="347">
        <v>0.1</v>
      </c>
      <c r="AB7" s="347">
        <v>0.1</v>
      </c>
      <c r="AC7" s="347">
        <v>0.3</v>
      </c>
      <c r="AD7" s="347">
        <v>0.4</v>
      </c>
      <c r="AE7" s="347">
        <v>0.2</v>
      </c>
      <c r="AF7" s="347">
        <v>0.1</v>
      </c>
      <c r="AG7" s="347">
        <v>0.5</v>
      </c>
    </row>
    <row r="8" spans="1:38" s="34" customFormat="1" ht="23.25" thickBot="1">
      <c r="A8" s="12" t="s">
        <v>223</v>
      </c>
      <c r="B8" s="81">
        <v>10.3</v>
      </c>
      <c r="C8" s="81">
        <v>4.5</v>
      </c>
      <c r="D8" s="81">
        <v>2.7</v>
      </c>
      <c r="E8" s="81">
        <v>7.2</v>
      </c>
      <c r="F8" s="81">
        <v>9.5</v>
      </c>
      <c r="G8" s="81">
        <v>4.3</v>
      </c>
      <c r="H8" s="81">
        <v>3</v>
      </c>
      <c r="I8" s="81">
        <v>8.3000000000000007</v>
      </c>
      <c r="J8" s="81">
        <v>9.1999999999999993</v>
      </c>
      <c r="K8" s="81">
        <v>4.7</v>
      </c>
      <c r="L8" s="81">
        <v>3.1</v>
      </c>
      <c r="M8" s="81">
        <v>7.9</v>
      </c>
      <c r="N8" s="81">
        <v>9.4</v>
      </c>
      <c r="O8" s="81">
        <v>3.7</v>
      </c>
      <c r="P8" s="81">
        <v>2</v>
      </c>
      <c r="Q8" s="81">
        <v>7.8</v>
      </c>
      <c r="R8" s="81">
        <v>10.6</v>
      </c>
      <c r="S8" s="81">
        <v>4.3</v>
      </c>
      <c r="T8" s="81">
        <f>SUM(T4:T7)</f>
        <v>2.4</v>
      </c>
      <c r="U8" s="81">
        <v>8.8000000000000007</v>
      </c>
      <c r="V8" s="350">
        <v>10.4</v>
      </c>
      <c r="W8" s="350">
        <v>3.6</v>
      </c>
      <c r="X8" s="350">
        <v>2.1</v>
      </c>
      <c r="Y8" s="350">
        <v>6.5</v>
      </c>
      <c r="Z8" s="350">
        <v>8.1</v>
      </c>
      <c r="AA8" s="350">
        <v>3.3</v>
      </c>
      <c r="AB8" s="350">
        <f>SUM(AB4:AB7)</f>
        <v>1.9000000000000001</v>
      </c>
      <c r="AC8" s="350">
        <f>SUM(AC4:AC7)</f>
        <v>6.3999999999999995</v>
      </c>
      <c r="AD8" s="350">
        <v>8.1999999999999993</v>
      </c>
      <c r="AE8" s="350">
        <f>SUM(AE4:AE7)</f>
        <v>3.2</v>
      </c>
      <c r="AF8" s="350">
        <f>SUM(AF4:AF7)</f>
        <v>1.9000000000000001</v>
      </c>
      <c r="AG8" s="350">
        <f>SUM(AG4:AG7)</f>
        <v>5.7</v>
      </c>
    </row>
    <row r="9" spans="1:38" ht="21" thickTop="1">
      <c r="A9" s="1"/>
      <c r="B9" s="1"/>
      <c r="C9" s="1"/>
      <c r="D9" s="1"/>
      <c r="E9" s="1"/>
      <c r="F9" s="1"/>
      <c r="G9" s="1"/>
      <c r="H9" s="1"/>
      <c r="I9" s="1"/>
      <c r="J9" s="2"/>
      <c r="K9" s="2"/>
      <c r="L9" s="2"/>
      <c r="M9" s="2"/>
      <c r="N9" s="2"/>
      <c r="O9" s="2"/>
      <c r="P9" s="2"/>
      <c r="Q9" s="2"/>
      <c r="R9" s="2"/>
      <c r="S9" s="2"/>
    </row>
    <row r="10" spans="1:38" ht="39" customHeight="1">
      <c r="A10" s="1" t="s">
        <v>353</v>
      </c>
      <c r="B10" s="1"/>
      <c r="C10" s="1"/>
      <c r="D10" s="1"/>
      <c r="E10" s="1"/>
      <c r="F10" s="1"/>
      <c r="G10" s="1"/>
      <c r="H10" s="1"/>
      <c r="I10" s="1"/>
      <c r="J10" s="2"/>
      <c r="K10" s="2"/>
      <c r="L10" s="2"/>
      <c r="M10" s="2"/>
      <c r="N10" s="2"/>
      <c r="O10" s="2"/>
      <c r="P10" s="2"/>
      <c r="Q10" s="2"/>
      <c r="R10" s="2"/>
      <c r="S10" s="2"/>
    </row>
    <row r="11" spans="1:38" ht="20.25" customHeight="1" thickBot="1">
      <c r="A11" s="26" t="s">
        <v>332</v>
      </c>
      <c r="B11" s="14" t="s">
        <v>377</v>
      </c>
      <c r="C11" s="14" t="s">
        <v>378</v>
      </c>
      <c r="D11" s="14" t="s">
        <v>379</v>
      </c>
      <c r="E11" s="14" t="s">
        <v>380</v>
      </c>
      <c r="F11" s="14" t="s">
        <v>381</v>
      </c>
      <c r="G11" s="14" t="s">
        <v>382</v>
      </c>
      <c r="H11" s="14" t="s">
        <v>383</v>
      </c>
      <c r="I11" s="14" t="s">
        <v>384</v>
      </c>
      <c r="J11" s="4" t="s">
        <v>385</v>
      </c>
      <c r="K11" s="4" t="s">
        <v>386</v>
      </c>
      <c r="L11" s="4" t="s">
        <v>387</v>
      </c>
      <c r="M11" s="4" t="s">
        <v>388</v>
      </c>
      <c r="N11" s="4" t="s">
        <v>389</v>
      </c>
      <c r="O11" s="4" t="s">
        <v>390</v>
      </c>
      <c r="P11" s="4" t="s">
        <v>391</v>
      </c>
      <c r="Q11" s="4" t="s">
        <v>392</v>
      </c>
      <c r="R11" s="4" t="s">
        <v>393</v>
      </c>
      <c r="S11" s="4" t="s">
        <v>394</v>
      </c>
      <c r="T11" s="4" t="s">
        <v>395</v>
      </c>
      <c r="U11" s="4" t="s">
        <v>396</v>
      </c>
      <c r="V11" s="246" t="s">
        <v>397</v>
      </c>
      <c r="W11" s="246" t="s">
        <v>398</v>
      </c>
      <c r="X11" s="246" t="s">
        <v>399</v>
      </c>
      <c r="Y11" s="246" t="s">
        <v>400</v>
      </c>
      <c r="Z11" s="246" t="s">
        <v>401</v>
      </c>
      <c r="AA11" s="246" t="s">
        <v>402</v>
      </c>
      <c r="AB11" s="246" t="s">
        <v>403</v>
      </c>
      <c r="AC11" s="246" t="s">
        <v>404</v>
      </c>
      <c r="AD11" s="4" t="s">
        <v>405</v>
      </c>
      <c r="AE11" s="246" t="s">
        <v>406</v>
      </c>
      <c r="AF11" s="246" t="s">
        <v>407</v>
      </c>
      <c r="AG11" s="246" t="s">
        <v>408</v>
      </c>
    </row>
    <row r="12" spans="1:38" ht="21" thickBot="1">
      <c r="A12" s="17" t="s">
        <v>633</v>
      </c>
      <c r="B12" s="84">
        <v>1.7</v>
      </c>
      <c r="C12" s="84">
        <v>0.8</v>
      </c>
      <c r="D12" s="84">
        <v>0.8</v>
      </c>
      <c r="E12" s="84">
        <v>1.7</v>
      </c>
      <c r="F12" s="84">
        <v>1.7</v>
      </c>
      <c r="G12" s="84">
        <v>1</v>
      </c>
      <c r="H12" s="84">
        <v>0.6</v>
      </c>
      <c r="I12" s="84">
        <v>1.7</v>
      </c>
      <c r="J12" s="84">
        <v>1.7</v>
      </c>
      <c r="K12" s="84">
        <v>0.9</v>
      </c>
      <c r="L12" s="84">
        <v>0.7</v>
      </c>
      <c r="M12" s="84">
        <v>1.4</v>
      </c>
      <c r="N12" s="84">
        <v>1.6</v>
      </c>
      <c r="O12" s="84">
        <v>0.8</v>
      </c>
      <c r="P12" s="84">
        <v>0.4</v>
      </c>
      <c r="Q12" s="84">
        <v>1.6</v>
      </c>
      <c r="R12" s="84">
        <v>2.4</v>
      </c>
      <c r="S12" s="84">
        <v>1.1000000000000001</v>
      </c>
      <c r="T12" s="84">
        <v>0.8</v>
      </c>
      <c r="U12" s="84">
        <v>2.2000000000000002</v>
      </c>
      <c r="V12" s="355">
        <v>2.7</v>
      </c>
      <c r="W12" s="355">
        <v>1.2</v>
      </c>
      <c r="X12" s="355">
        <v>0.8</v>
      </c>
      <c r="Y12" s="355">
        <v>1.5</v>
      </c>
      <c r="Z12" s="355">
        <v>1.7</v>
      </c>
      <c r="AA12" s="355">
        <v>0.8</v>
      </c>
      <c r="AB12" s="355">
        <v>0.4</v>
      </c>
      <c r="AC12" s="355">
        <v>1.3</v>
      </c>
      <c r="AD12" s="355">
        <v>1.7</v>
      </c>
      <c r="AE12" s="355">
        <v>1</v>
      </c>
      <c r="AF12" s="355">
        <v>0.7</v>
      </c>
      <c r="AG12" s="355">
        <v>1.4</v>
      </c>
      <c r="AH12" s="381"/>
      <c r="AI12" s="382"/>
      <c r="AJ12" s="383"/>
      <c r="AK12" s="384"/>
    </row>
    <row r="13" spans="1:38" ht="65.25" customHeight="1" thickTop="1">
      <c r="A13" s="1" t="s">
        <v>338</v>
      </c>
      <c r="B13" s="1"/>
      <c r="C13" s="1"/>
      <c r="D13" s="1"/>
      <c r="E13" s="1"/>
      <c r="F13" s="1"/>
      <c r="G13" s="1"/>
      <c r="H13" s="1"/>
      <c r="I13" s="1"/>
      <c r="J13" s="2"/>
      <c r="K13" s="2"/>
      <c r="L13" s="2"/>
      <c r="M13" s="2"/>
      <c r="N13" s="2"/>
      <c r="O13" s="2"/>
      <c r="P13" s="2"/>
      <c r="Q13" s="2"/>
      <c r="R13" s="2"/>
      <c r="S13" s="2"/>
      <c r="T13" s="2"/>
      <c r="U13" s="2"/>
      <c r="V13" s="353"/>
      <c r="W13" s="353"/>
      <c r="X13" s="353"/>
      <c r="AH13" s="269"/>
      <c r="AI13" s="269"/>
      <c r="AJ13" s="269"/>
      <c r="AK13" s="269"/>
    </row>
    <row r="14" spans="1:38" ht="21" thickBot="1">
      <c r="A14" s="3" t="s">
        <v>332</v>
      </c>
      <c r="B14" s="14" t="s">
        <v>377</v>
      </c>
      <c r="C14" s="14" t="s">
        <v>378</v>
      </c>
      <c r="D14" s="14" t="s">
        <v>379</v>
      </c>
      <c r="E14" s="14" t="s">
        <v>380</v>
      </c>
      <c r="F14" s="14" t="s">
        <v>381</v>
      </c>
      <c r="G14" s="14" t="s">
        <v>382</v>
      </c>
      <c r="H14" s="14" t="s">
        <v>383</v>
      </c>
      <c r="I14" s="14" t="s">
        <v>384</v>
      </c>
      <c r="J14" s="4" t="s">
        <v>385</v>
      </c>
      <c r="K14" s="4" t="s">
        <v>386</v>
      </c>
      <c r="L14" s="4" t="s">
        <v>387</v>
      </c>
      <c r="M14" s="4" t="s">
        <v>388</v>
      </c>
      <c r="N14" s="4" t="s">
        <v>389</v>
      </c>
      <c r="O14" s="4" t="s">
        <v>390</v>
      </c>
      <c r="P14" s="4" t="s">
        <v>391</v>
      </c>
      <c r="Q14" s="4" t="s">
        <v>392</v>
      </c>
      <c r="R14" s="4" t="s">
        <v>393</v>
      </c>
      <c r="S14" s="4" t="s">
        <v>394</v>
      </c>
      <c r="T14" s="4" t="s">
        <v>395</v>
      </c>
      <c r="U14" s="4" t="s">
        <v>396</v>
      </c>
      <c r="V14" s="246" t="s">
        <v>397</v>
      </c>
      <c r="W14" s="246" t="s">
        <v>398</v>
      </c>
      <c r="X14" s="246" t="s">
        <v>399</v>
      </c>
      <c r="Y14" s="246" t="s">
        <v>400</v>
      </c>
      <c r="Z14" s="246" t="s">
        <v>401</v>
      </c>
      <c r="AA14" s="246" t="s">
        <v>402</v>
      </c>
      <c r="AB14" s="246" t="s">
        <v>403</v>
      </c>
      <c r="AC14" s="246" t="s">
        <v>404</v>
      </c>
      <c r="AD14" s="4" t="s">
        <v>405</v>
      </c>
      <c r="AE14" s="246" t="s">
        <v>406</v>
      </c>
      <c r="AF14" s="246" t="s">
        <v>407</v>
      </c>
      <c r="AG14" s="246" t="s">
        <v>408</v>
      </c>
      <c r="AH14" s="381"/>
      <c r="AI14" s="382"/>
      <c r="AJ14" s="383"/>
      <c r="AK14" s="382"/>
    </row>
    <row r="15" spans="1:38" ht="21" thickBot="1">
      <c r="A15" s="58" t="s">
        <v>634</v>
      </c>
      <c r="B15" s="84">
        <v>9.6999999999999993</v>
      </c>
      <c r="C15" s="84">
        <v>4.0999999999999996</v>
      </c>
      <c r="D15" s="84">
        <v>2.4</v>
      </c>
      <c r="E15" s="84">
        <v>7</v>
      </c>
      <c r="F15" s="84">
        <v>9.1999999999999993</v>
      </c>
      <c r="G15" s="84">
        <v>4.3</v>
      </c>
      <c r="H15" s="84">
        <v>3</v>
      </c>
      <c r="I15" s="84">
        <v>6.9</v>
      </c>
      <c r="J15" s="84">
        <v>8.1</v>
      </c>
      <c r="K15" s="84">
        <v>4.3</v>
      </c>
      <c r="L15" s="84">
        <v>3.8</v>
      </c>
      <c r="M15" s="84">
        <v>6.9</v>
      </c>
      <c r="N15" s="84">
        <v>8.6</v>
      </c>
      <c r="O15" s="84">
        <v>3.6</v>
      </c>
      <c r="P15" s="84">
        <v>2</v>
      </c>
      <c r="Q15" s="84">
        <v>6.9</v>
      </c>
      <c r="R15" s="84">
        <v>9.8000000000000007</v>
      </c>
      <c r="S15" s="84">
        <v>4</v>
      </c>
      <c r="T15" s="84">
        <v>2.5</v>
      </c>
      <c r="U15" s="84">
        <v>7.7</v>
      </c>
      <c r="V15" s="355">
        <v>9.1</v>
      </c>
      <c r="W15" s="355">
        <v>3.3</v>
      </c>
      <c r="X15" s="355">
        <v>2.1</v>
      </c>
      <c r="Y15" s="355">
        <v>5.4</v>
      </c>
      <c r="Z15" s="355">
        <v>6.8</v>
      </c>
      <c r="AA15" s="355">
        <v>2.8</v>
      </c>
      <c r="AB15" s="355">
        <v>1.7</v>
      </c>
      <c r="AC15" s="355">
        <v>5.4</v>
      </c>
      <c r="AD15" s="355">
        <v>6.8</v>
      </c>
      <c r="AE15" s="355">
        <v>2.9</v>
      </c>
      <c r="AF15" s="355">
        <v>2</v>
      </c>
      <c r="AG15" s="355">
        <v>4.7</v>
      </c>
      <c r="AH15" s="381"/>
      <c r="AI15" s="381"/>
      <c r="AJ15" s="381"/>
      <c r="AK15" s="381"/>
    </row>
    <row r="16" spans="1:38" ht="57.75" customHeight="1" thickTop="1">
      <c r="A16" s="1" t="s">
        <v>331</v>
      </c>
      <c r="B16" s="1"/>
      <c r="C16" s="1"/>
      <c r="D16" s="1"/>
      <c r="E16" s="1"/>
      <c r="F16" s="1"/>
      <c r="G16" s="1"/>
      <c r="H16" s="1"/>
      <c r="I16" s="1"/>
      <c r="J16" s="2"/>
      <c r="K16" s="2"/>
      <c r="L16" s="2"/>
      <c r="M16" s="2"/>
      <c r="N16" s="2"/>
      <c r="O16" s="2"/>
      <c r="P16" s="2"/>
      <c r="Q16" s="2"/>
      <c r="R16" s="2"/>
      <c r="S16" s="2"/>
      <c r="T16" s="2"/>
      <c r="U16" s="2"/>
      <c r="V16" s="353"/>
      <c r="W16" s="353"/>
      <c r="X16" s="353"/>
    </row>
    <row r="17" spans="1:37" ht="21" thickBot="1">
      <c r="A17" s="3" t="s">
        <v>332</v>
      </c>
      <c r="B17" s="14" t="s">
        <v>377</v>
      </c>
      <c r="C17" s="14" t="s">
        <v>378</v>
      </c>
      <c r="D17" s="14" t="s">
        <v>379</v>
      </c>
      <c r="E17" s="14" t="s">
        <v>380</v>
      </c>
      <c r="F17" s="14" t="s">
        <v>381</v>
      </c>
      <c r="G17" s="14" t="s">
        <v>382</v>
      </c>
      <c r="H17" s="14" t="s">
        <v>383</v>
      </c>
      <c r="I17" s="14" t="s">
        <v>384</v>
      </c>
      <c r="J17" s="4" t="s">
        <v>385</v>
      </c>
      <c r="K17" s="4" t="s">
        <v>386</v>
      </c>
      <c r="L17" s="4" t="s">
        <v>387</v>
      </c>
      <c r="M17" s="4" t="s">
        <v>388</v>
      </c>
      <c r="N17" s="4" t="s">
        <v>389</v>
      </c>
      <c r="O17" s="4" t="s">
        <v>390</v>
      </c>
      <c r="P17" s="4" t="s">
        <v>391</v>
      </c>
      <c r="Q17" s="4" t="s">
        <v>392</v>
      </c>
      <c r="R17" s="4" t="s">
        <v>393</v>
      </c>
      <c r="S17" s="4" t="s">
        <v>394</v>
      </c>
      <c r="T17" s="4" t="s">
        <v>395</v>
      </c>
      <c r="U17" s="4" t="s">
        <v>396</v>
      </c>
      <c r="V17" s="246" t="s">
        <v>397</v>
      </c>
      <c r="W17" s="246" t="s">
        <v>398</v>
      </c>
      <c r="X17" s="246" t="s">
        <v>399</v>
      </c>
      <c r="Y17" s="246" t="s">
        <v>400</v>
      </c>
      <c r="Z17" s="246" t="s">
        <v>401</v>
      </c>
      <c r="AA17" s="246" t="s">
        <v>402</v>
      </c>
      <c r="AB17" s="246" t="s">
        <v>403</v>
      </c>
      <c r="AC17" s="246" t="s">
        <v>404</v>
      </c>
      <c r="AD17" s="4" t="s">
        <v>405</v>
      </c>
      <c r="AE17" s="246" t="s">
        <v>406</v>
      </c>
      <c r="AF17" s="246" t="s">
        <v>407</v>
      </c>
      <c r="AG17" s="246" t="s">
        <v>408</v>
      </c>
      <c r="AH17" s="381"/>
      <c r="AI17" s="382"/>
      <c r="AJ17" s="382"/>
      <c r="AK17" s="382"/>
    </row>
    <row r="18" spans="1:37" ht="21" thickBot="1">
      <c r="A18" s="58" t="s">
        <v>636</v>
      </c>
      <c r="B18" s="84">
        <v>1.7</v>
      </c>
      <c r="C18" s="84">
        <v>0.8</v>
      </c>
      <c r="D18" s="84">
        <v>0.8</v>
      </c>
      <c r="E18" s="84">
        <v>1.7</v>
      </c>
      <c r="F18" s="84">
        <v>1.7</v>
      </c>
      <c r="G18" s="84">
        <v>1</v>
      </c>
      <c r="H18" s="84">
        <v>0.6</v>
      </c>
      <c r="I18" s="84">
        <v>1.7</v>
      </c>
      <c r="J18" s="84">
        <v>1.7</v>
      </c>
      <c r="K18" s="84">
        <v>0.9</v>
      </c>
      <c r="L18" s="84">
        <v>0.7</v>
      </c>
      <c r="M18" s="84">
        <v>1.4</v>
      </c>
      <c r="N18" s="84">
        <v>1.6</v>
      </c>
      <c r="O18" s="84">
        <v>0.8</v>
      </c>
      <c r="P18" s="84">
        <v>0.4</v>
      </c>
      <c r="Q18" s="84">
        <v>1.6</v>
      </c>
      <c r="R18" s="84">
        <v>2.4</v>
      </c>
      <c r="S18" s="84">
        <v>1.1000000000000001</v>
      </c>
      <c r="T18" s="84">
        <v>0.6</v>
      </c>
      <c r="U18" s="84">
        <v>2.2000000000000002</v>
      </c>
      <c r="V18" s="355">
        <v>2.7</v>
      </c>
      <c r="W18" s="355">
        <v>1.2</v>
      </c>
      <c r="X18" s="355">
        <v>0.6</v>
      </c>
      <c r="Y18" s="355">
        <v>1.5</v>
      </c>
      <c r="Z18" s="355">
        <v>1.4</v>
      </c>
      <c r="AA18" s="355">
        <v>0.8</v>
      </c>
      <c r="AB18" s="355">
        <v>0.3</v>
      </c>
      <c r="AC18" s="355">
        <v>1</v>
      </c>
      <c r="AD18" s="355">
        <v>1.4</v>
      </c>
      <c r="AE18" s="355">
        <v>0.8</v>
      </c>
      <c r="AF18" s="355">
        <v>0.5</v>
      </c>
      <c r="AG18" s="355">
        <v>1.3</v>
      </c>
      <c r="AH18" s="382"/>
      <c r="AI18" s="382"/>
      <c r="AJ18" s="382"/>
      <c r="AK18" s="381"/>
    </row>
    <row r="19" spans="1:37" ht="57.75" customHeight="1" thickTop="1">
      <c r="A19" s="1" t="s">
        <v>638</v>
      </c>
      <c r="B19" s="1"/>
      <c r="C19" s="1"/>
      <c r="D19" s="1"/>
      <c r="E19" s="1"/>
      <c r="F19" s="1"/>
      <c r="G19" s="1"/>
      <c r="H19" s="1"/>
      <c r="I19" s="1"/>
      <c r="J19" s="2"/>
      <c r="K19" s="2"/>
      <c r="L19" s="2"/>
      <c r="M19" s="2"/>
      <c r="N19" s="2"/>
      <c r="O19" s="2"/>
      <c r="P19" s="2"/>
      <c r="Q19" s="2"/>
      <c r="R19" s="2"/>
      <c r="S19" s="2"/>
      <c r="T19" s="2"/>
      <c r="U19" s="2"/>
      <c r="V19" s="353"/>
      <c r="W19" s="353"/>
      <c r="X19" s="353"/>
    </row>
    <row r="20" spans="1:37" ht="42.75" customHeight="1" thickBot="1">
      <c r="A20" s="3" t="s">
        <v>340</v>
      </c>
      <c r="B20" s="73"/>
      <c r="C20" s="73"/>
      <c r="D20" s="73"/>
      <c r="E20" s="15" t="s">
        <v>462</v>
      </c>
      <c r="F20" s="73"/>
      <c r="G20" s="73"/>
      <c r="H20" s="73"/>
      <c r="I20" s="15" t="s">
        <v>466</v>
      </c>
      <c r="J20" s="74"/>
      <c r="K20" s="74"/>
      <c r="L20" s="74"/>
      <c r="M20" s="15" t="s">
        <v>470</v>
      </c>
      <c r="N20" s="74"/>
      <c r="O20" s="74"/>
      <c r="P20" s="74"/>
      <c r="Q20" s="15" t="s">
        <v>474</v>
      </c>
      <c r="R20" s="43" t="s">
        <v>475</v>
      </c>
      <c r="S20" s="15" t="s">
        <v>1169</v>
      </c>
      <c r="T20" s="15" t="s">
        <v>477</v>
      </c>
      <c r="U20" s="15" t="s">
        <v>478</v>
      </c>
      <c r="V20" s="352" t="s">
        <v>479</v>
      </c>
      <c r="W20" s="352" t="s">
        <v>480</v>
      </c>
      <c r="X20" s="352" t="s">
        <v>481</v>
      </c>
      <c r="Y20" s="352" t="s">
        <v>482</v>
      </c>
      <c r="Z20" s="352" t="s">
        <v>483</v>
      </c>
      <c r="AA20" s="352" t="s">
        <v>484</v>
      </c>
      <c r="AB20" s="352" t="s">
        <v>485</v>
      </c>
      <c r="AC20" s="352" t="s">
        <v>486</v>
      </c>
      <c r="AD20" s="352" t="s">
        <v>1025</v>
      </c>
      <c r="AE20" s="352" t="s">
        <v>488</v>
      </c>
      <c r="AF20" s="352" t="s">
        <v>489</v>
      </c>
      <c r="AG20" s="352" t="s">
        <v>571</v>
      </c>
    </row>
    <row r="21" spans="1:37">
      <c r="A21" s="18" t="s">
        <v>639</v>
      </c>
      <c r="B21" s="18"/>
      <c r="C21" s="18"/>
      <c r="D21" s="18"/>
      <c r="E21" s="18">
        <v>1373</v>
      </c>
      <c r="F21" s="18"/>
      <c r="G21" s="18"/>
      <c r="H21" s="18"/>
      <c r="I21" s="18">
        <v>1360</v>
      </c>
      <c r="J21" s="7"/>
      <c r="K21" s="7"/>
      <c r="L21" s="7"/>
      <c r="M21" s="7">
        <v>1213</v>
      </c>
      <c r="N21" s="7"/>
      <c r="O21" s="7"/>
      <c r="P21" s="7"/>
      <c r="Q21" s="7">
        <v>1446</v>
      </c>
      <c r="R21" s="7">
        <v>1518</v>
      </c>
      <c r="S21" s="7">
        <v>1518</v>
      </c>
      <c r="T21" s="7">
        <v>1518</v>
      </c>
      <c r="U21" s="7">
        <v>1600</v>
      </c>
      <c r="V21" s="323">
        <v>1706</v>
      </c>
      <c r="W21" s="323">
        <v>1703</v>
      </c>
      <c r="X21" s="323">
        <v>1703</v>
      </c>
      <c r="Y21" s="323">
        <v>1670</v>
      </c>
      <c r="Z21" s="323">
        <v>1565</v>
      </c>
      <c r="AA21" s="323">
        <v>1565</v>
      </c>
      <c r="AB21" s="323">
        <v>1565</v>
      </c>
      <c r="AC21" s="323">
        <v>1569</v>
      </c>
      <c r="AD21" s="323">
        <v>1481</v>
      </c>
      <c r="AE21" s="323">
        <v>1502</v>
      </c>
      <c r="AF21" s="323">
        <v>1524</v>
      </c>
      <c r="AG21" s="323">
        <v>1398</v>
      </c>
    </row>
    <row r="22" spans="1:37">
      <c r="A22" s="6" t="s">
        <v>640</v>
      </c>
      <c r="B22" s="6"/>
      <c r="C22" s="6"/>
      <c r="D22" s="6"/>
      <c r="E22" s="6">
        <v>10633</v>
      </c>
      <c r="F22" s="6"/>
      <c r="G22" s="6"/>
      <c r="H22" s="6"/>
      <c r="I22" s="6">
        <v>10973</v>
      </c>
      <c r="J22" s="7"/>
      <c r="K22" s="7"/>
      <c r="L22" s="7"/>
      <c r="M22" s="7">
        <v>10218</v>
      </c>
      <c r="N22" s="7"/>
      <c r="O22" s="7"/>
      <c r="P22" s="7"/>
      <c r="Q22" s="7">
        <v>10284</v>
      </c>
      <c r="R22" s="7">
        <v>10182</v>
      </c>
      <c r="S22" s="7">
        <v>10182</v>
      </c>
      <c r="T22" s="7">
        <v>10297</v>
      </c>
      <c r="U22" s="7">
        <v>10448</v>
      </c>
      <c r="V22" s="323">
        <v>10405</v>
      </c>
      <c r="W22" s="323">
        <v>10131</v>
      </c>
      <c r="X22" s="323">
        <v>10096</v>
      </c>
      <c r="Y22" s="323">
        <v>10375</v>
      </c>
      <c r="Z22" s="323">
        <v>8892</v>
      </c>
      <c r="AA22" s="323">
        <v>8884</v>
      </c>
      <c r="AB22" s="323">
        <v>8864</v>
      </c>
      <c r="AC22" s="323">
        <v>8785</v>
      </c>
      <c r="AD22" s="323">
        <v>8248</v>
      </c>
      <c r="AE22" s="323">
        <v>8247</v>
      </c>
      <c r="AF22" s="323">
        <v>8362</v>
      </c>
      <c r="AG22" s="323">
        <v>7943</v>
      </c>
    </row>
    <row r="24" spans="1:37" s="60" customFormat="1" ht="39" customHeight="1">
      <c r="A24" s="1" t="s">
        <v>2</v>
      </c>
      <c r="B24" s="1"/>
      <c r="C24" s="1"/>
      <c r="D24" s="1"/>
      <c r="E24" s="1"/>
      <c r="F24" s="1"/>
      <c r="G24" s="1"/>
      <c r="H24" s="1"/>
      <c r="I24" s="1"/>
      <c r="J24" s="2"/>
      <c r="K24" s="2"/>
      <c r="L24" s="2"/>
      <c r="M24" s="2"/>
      <c r="N24" s="2"/>
      <c r="O24" s="2"/>
      <c r="P24" s="2"/>
      <c r="Q24" s="2"/>
      <c r="R24" s="2"/>
      <c r="S24" s="2"/>
      <c r="T24" s="2"/>
      <c r="U24" s="2"/>
      <c r="V24" s="353"/>
      <c r="W24" s="353"/>
      <c r="X24" s="353"/>
      <c r="AB24"/>
      <c r="AC24"/>
      <c r="AD24"/>
      <c r="AE24"/>
      <c r="AF24"/>
      <c r="AG24"/>
    </row>
    <row r="25" spans="1:37" s="60" customFormat="1" ht="18.75" thickBot="1">
      <c r="A25" s="26" t="s">
        <v>3</v>
      </c>
      <c r="B25" s="14" t="s">
        <v>377</v>
      </c>
      <c r="C25" s="14" t="s">
        <v>378</v>
      </c>
      <c r="D25" s="14" t="s">
        <v>379</v>
      </c>
      <c r="E25" s="14" t="s">
        <v>380</v>
      </c>
      <c r="F25" s="14" t="s">
        <v>381</v>
      </c>
      <c r="G25" s="14" t="s">
        <v>382</v>
      </c>
      <c r="H25" s="14" t="s">
        <v>383</v>
      </c>
      <c r="I25" s="14" t="s">
        <v>384</v>
      </c>
      <c r="J25" s="4" t="s">
        <v>385</v>
      </c>
      <c r="K25" s="4" t="s">
        <v>386</v>
      </c>
      <c r="L25" s="4" t="s">
        <v>387</v>
      </c>
      <c r="M25" s="4" t="s">
        <v>388</v>
      </c>
      <c r="N25" s="4" t="s">
        <v>389</v>
      </c>
      <c r="O25" s="4" t="s">
        <v>390</v>
      </c>
      <c r="P25" s="4" t="s">
        <v>391</v>
      </c>
      <c r="Q25" s="4" t="s">
        <v>392</v>
      </c>
      <c r="R25" s="4" t="s">
        <v>393</v>
      </c>
      <c r="S25" s="4" t="s">
        <v>394</v>
      </c>
      <c r="T25" s="4" t="s">
        <v>395</v>
      </c>
      <c r="U25" s="4" t="s">
        <v>396</v>
      </c>
      <c r="V25" s="246" t="s">
        <v>397</v>
      </c>
      <c r="W25" s="246" t="s">
        <v>398</v>
      </c>
      <c r="X25" s="246" t="s">
        <v>399</v>
      </c>
      <c r="Y25" s="246" t="s">
        <v>400</v>
      </c>
      <c r="Z25" s="246" t="s">
        <v>401</v>
      </c>
      <c r="AA25" s="246" t="s">
        <v>402</v>
      </c>
      <c r="AB25" s="246" t="s">
        <v>403</v>
      </c>
      <c r="AC25" s="4" t="s">
        <v>404</v>
      </c>
      <c r="AD25" s="4" t="s">
        <v>405</v>
      </c>
      <c r="AE25" s="246" t="s">
        <v>406</v>
      </c>
      <c r="AF25" s="246" t="s">
        <v>407</v>
      </c>
      <c r="AG25" s="246" t="s">
        <v>408</v>
      </c>
    </row>
    <row r="26" spans="1:37" s="60" customFormat="1" ht="18">
      <c r="A26" s="6" t="s">
        <v>4</v>
      </c>
      <c r="B26" s="7">
        <v>480</v>
      </c>
      <c r="C26" s="7">
        <v>229</v>
      </c>
      <c r="D26" s="7">
        <v>178</v>
      </c>
      <c r="E26" s="7">
        <v>381</v>
      </c>
      <c r="F26" s="7">
        <v>479</v>
      </c>
      <c r="G26" s="7">
        <v>252</v>
      </c>
      <c r="H26" s="7">
        <v>186</v>
      </c>
      <c r="I26" s="7">
        <v>439</v>
      </c>
      <c r="J26" s="7">
        <v>493</v>
      </c>
      <c r="K26" s="7">
        <v>284</v>
      </c>
      <c r="L26" s="7">
        <v>226</v>
      </c>
      <c r="M26" s="7">
        <v>463</v>
      </c>
      <c r="N26" s="7">
        <v>514</v>
      </c>
      <c r="O26" s="7">
        <v>250</v>
      </c>
      <c r="P26" s="7">
        <v>177</v>
      </c>
      <c r="Q26" s="7">
        <v>458</v>
      </c>
      <c r="R26" s="7">
        <v>651</v>
      </c>
      <c r="S26" s="7">
        <v>301</v>
      </c>
      <c r="T26" s="7">
        <v>220</v>
      </c>
      <c r="U26" s="7">
        <v>598</v>
      </c>
      <c r="V26" s="323">
        <v>725</v>
      </c>
      <c r="W26" s="323">
        <v>322</v>
      </c>
      <c r="X26" s="323">
        <v>212</v>
      </c>
      <c r="Y26" s="323">
        <v>478</v>
      </c>
      <c r="Z26" s="323">
        <v>625</v>
      </c>
      <c r="AA26" s="323">
        <v>321</v>
      </c>
      <c r="AB26" s="323">
        <v>205</v>
      </c>
      <c r="AC26" s="323">
        <v>477</v>
      </c>
      <c r="AD26" s="323">
        <v>629</v>
      </c>
      <c r="AE26" s="323">
        <v>283</v>
      </c>
      <c r="AF26" s="323">
        <v>214</v>
      </c>
      <c r="AG26" s="323">
        <v>439</v>
      </c>
    </row>
    <row r="27" spans="1:37" s="60" customFormat="1" ht="18">
      <c r="A27" s="33" t="s">
        <v>5</v>
      </c>
      <c r="B27" s="7">
        <v>-8</v>
      </c>
      <c r="C27" s="7">
        <v>-7</v>
      </c>
      <c r="D27" s="7">
        <v>-12</v>
      </c>
      <c r="E27" s="7">
        <v>-5</v>
      </c>
      <c r="F27" s="7">
        <v>24</v>
      </c>
      <c r="G27" s="7">
        <v>11</v>
      </c>
      <c r="H27" s="7">
        <v>4</v>
      </c>
      <c r="I27" s="7">
        <v>-1</v>
      </c>
      <c r="J27" s="7">
        <v>7</v>
      </c>
      <c r="K27" s="7">
        <v>0</v>
      </c>
      <c r="L27" s="7">
        <v>-4</v>
      </c>
      <c r="M27" s="7">
        <v>-3</v>
      </c>
      <c r="N27" s="7">
        <v>9</v>
      </c>
      <c r="O27" s="7">
        <v>4</v>
      </c>
      <c r="P27" s="7">
        <v>2</v>
      </c>
      <c r="Q27" s="7">
        <v>8</v>
      </c>
      <c r="R27" s="7">
        <v>-6</v>
      </c>
      <c r="S27" s="7">
        <v>2</v>
      </c>
      <c r="T27" s="7">
        <v>1</v>
      </c>
      <c r="U27" s="7">
        <v>-5</v>
      </c>
      <c r="V27" s="323">
        <v>-1</v>
      </c>
      <c r="W27" s="323">
        <v>1</v>
      </c>
      <c r="X27" s="323">
        <v>2</v>
      </c>
      <c r="Y27" s="323">
        <v>6</v>
      </c>
      <c r="Z27" s="323">
        <v>9</v>
      </c>
      <c r="AA27" s="323">
        <v>2</v>
      </c>
      <c r="AB27" s="323">
        <v>1</v>
      </c>
      <c r="AC27" s="323">
        <v>6</v>
      </c>
      <c r="AD27" s="323">
        <v>3</v>
      </c>
      <c r="AE27" s="323">
        <v>2</v>
      </c>
      <c r="AF27" s="323">
        <v>1</v>
      </c>
      <c r="AG27" s="323">
        <v>2</v>
      </c>
    </row>
    <row r="28" spans="1:37" s="60" customFormat="1" ht="18">
      <c r="A28" s="33" t="s">
        <v>6</v>
      </c>
      <c r="B28" s="7">
        <v>69</v>
      </c>
      <c r="C28" s="7">
        <v>179</v>
      </c>
      <c r="D28" s="7">
        <v>18</v>
      </c>
      <c r="E28" s="7">
        <v>68</v>
      </c>
      <c r="F28" s="7">
        <v>75</v>
      </c>
      <c r="G28" s="7">
        <v>35</v>
      </c>
      <c r="H28" s="7">
        <v>23</v>
      </c>
      <c r="I28" s="7">
        <v>69</v>
      </c>
      <c r="J28" s="7">
        <v>77</v>
      </c>
      <c r="K28" s="7">
        <v>42</v>
      </c>
      <c r="L28" s="7">
        <v>33</v>
      </c>
      <c r="M28" s="7">
        <v>76</v>
      </c>
      <c r="N28" s="7">
        <v>84</v>
      </c>
      <c r="O28" s="7">
        <v>37</v>
      </c>
      <c r="P28" s="7">
        <v>19</v>
      </c>
      <c r="Q28" s="7">
        <v>84</v>
      </c>
      <c r="R28" s="7">
        <v>145</v>
      </c>
      <c r="S28" s="7">
        <v>55</v>
      </c>
      <c r="T28" s="7">
        <v>39</v>
      </c>
      <c r="U28" s="7">
        <v>129</v>
      </c>
      <c r="V28" s="323">
        <v>151</v>
      </c>
      <c r="W28" s="323">
        <v>75</v>
      </c>
      <c r="X28" s="323">
        <v>34</v>
      </c>
      <c r="Y28" s="323">
        <v>82</v>
      </c>
      <c r="Z28" s="323">
        <v>96</v>
      </c>
      <c r="AA28" s="323">
        <v>44</v>
      </c>
      <c r="AB28" s="323">
        <v>24</v>
      </c>
      <c r="AC28" s="323">
        <v>68</v>
      </c>
      <c r="AD28" s="323">
        <v>84</v>
      </c>
      <c r="AE28" s="323">
        <v>48</v>
      </c>
      <c r="AF28" s="323">
        <v>33</v>
      </c>
      <c r="AG28" s="323">
        <v>69</v>
      </c>
    </row>
    <row r="29" spans="1:37" s="60" customFormat="1" ht="18">
      <c r="A29" s="33" t="s">
        <v>7</v>
      </c>
      <c r="B29" s="7">
        <v>383</v>
      </c>
      <c r="C29" s="7">
        <v>43</v>
      </c>
      <c r="D29" s="7">
        <v>126</v>
      </c>
      <c r="E29" s="7">
        <v>288</v>
      </c>
      <c r="F29" s="7">
        <v>377</v>
      </c>
      <c r="G29" s="7">
        <v>193</v>
      </c>
      <c r="H29" s="7">
        <v>143</v>
      </c>
      <c r="I29" s="7">
        <v>341</v>
      </c>
      <c r="J29" s="7">
        <v>386</v>
      </c>
      <c r="K29" s="7">
        <v>215</v>
      </c>
      <c r="L29" s="7">
        <v>165</v>
      </c>
      <c r="M29" s="7">
        <v>354</v>
      </c>
      <c r="N29" s="7">
        <v>397</v>
      </c>
      <c r="O29" s="7">
        <v>185</v>
      </c>
      <c r="P29" s="7">
        <v>132</v>
      </c>
      <c r="Q29" s="7">
        <v>341</v>
      </c>
      <c r="R29" s="7">
        <v>470</v>
      </c>
      <c r="S29" s="7">
        <v>218</v>
      </c>
      <c r="T29" s="7">
        <v>153</v>
      </c>
      <c r="U29" s="7">
        <v>428</v>
      </c>
      <c r="V29" s="323">
        <v>529</v>
      </c>
      <c r="W29" s="323">
        <v>214</v>
      </c>
      <c r="X29" s="323">
        <v>142</v>
      </c>
      <c r="Y29" s="323">
        <v>353</v>
      </c>
      <c r="Z29" s="323">
        <v>465</v>
      </c>
      <c r="AA29" s="323">
        <v>193</v>
      </c>
      <c r="AB29" s="323">
        <v>134</v>
      </c>
      <c r="AC29" s="323">
        <v>366</v>
      </c>
      <c r="AD29" s="323">
        <v>512</v>
      </c>
      <c r="AE29" s="323">
        <v>191</v>
      </c>
      <c r="AF29" s="323">
        <v>133</v>
      </c>
      <c r="AG29" s="323">
        <v>328</v>
      </c>
    </row>
    <row r="30" spans="1:37" s="60" customFormat="1" ht="18">
      <c r="A30" s="33" t="s">
        <v>10</v>
      </c>
      <c r="B30" s="7">
        <v>28</v>
      </c>
      <c r="C30" s="7">
        <v>7</v>
      </c>
      <c r="D30" s="7">
        <v>34</v>
      </c>
      <c r="E30" s="7">
        <v>25</v>
      </c>
      <c r="F30" s="7">
        <v>27</v>
      </c>
      <c r="G30" s="7">
        <v>24</v>
      </c>
      <c r="H30" s="7">
        <v>20</v>
      </c>
      <c r="I30" s="7">
        <v>29</v>
      </c>
      <c r="J30" s="7">
        <v>30</v>
      </c>
      <c r="K30" s="7">
        <v>27</v>
      </c>
      <c r="L30" s="7">
        <v>28</v>
      </c>
      <c r="M30" s="7">
        <v>33</v>
      </c>
      <c r="N30" s="7">
        <v>33</v>
      </c>
      <c r="O30" s="7">
        <v>28</v>
      </c>
      <c r="P30" s="7">
        <v>26</v>
      </c>
      <c r="Q30" s="7">
        <v>33</v>
      </c>
      <c r="R30" s="7">
        <v>36</v>
      </c>
      <c r="S30" s="7">
        <v>28</v>
      </c>
      <c r="T30" s="7">
        <v>28</v>
      </c>
      <c r="U30" s="7">
        <v>41</v>
      </c>
      <c r="V30" s="323">
        <v>45</v>
      </c>
      <c r="W30" s="323">
        <v>33</v>
      </c>
      <c r="X30" s="323">
        <v>36</v>
      </c>
      <c r="Y30" s="323">
        <v>43</v>
      </c>
      <c r="Z30" s="323">
        <v>64</v>
      </c>
      <c r="AA30" s="323">
        <v>84</v>
      </c>
      <c r="AB30" s="323">
        <v>47</v>
      </c>
      <c r="AC30" s="323">
        <v>43</v>
      </c>
      <c r="AD30" s="323">
        <v>33</v>
      </c>
      <c r="AE30" s="323">
        <v>44</v>
      </c>
      <c r="AF30" s="323">
        <v>48</v>
      </c>
      <c r="AG30" s="323">
        <v>42</v>
      </c>
    </row>
    <row r="31" spans="1:37" s="60" customFormat="1" ht="18">
      <c r="A31" s="6" t="s">
        <v>11</v>
      </c>
      <c r="B31" s="7">
        <v>156</v>
      </c>
      <c r="C31" s="7">
        <v>65</v>
      </c>
      <c r="D31" s="7">
        <v>38</v>
      </c>
      <c r="E31" s="7">
        <v>138</v>
      </c>
      <c r="F31" s="7">
        <v>177</v>
      </c>
      <c r="G31" s="7">
        <v>76</v>
      </c>
      <c r="H31" s="7">
        <v>37</v>
      </c>
      <c r="I31" s="7">
        <v>163</v>
      </c>
      <c r="J31" s="7">
        <v>163</v>
      </c>
      <c r="K31" s="7">
        <v>68</v>
      </c>
      <c r="L31" s="7">
        <v>38</v>
      </c>
      <c r="M31" s="7">
        <v>150</v>
      </c>
      <c r="N31" s="7">
        <v>152</v>
      </c>
      <c r="O31" s="7">
        <v>64</v>
      </c>
      <c r="P31" s="7">
        <v>28</v>
      </c>
      <c r="Q31" s="7">
        <v>149</v>
      </c>
      <c r="R31" s="7">
        <v>177</v>
      </c>
      <c r="S31" s="7">
        <v>79</v>
      </c>
      <c r="T31" s="7">
        <v>34</v>
      </c>
      <c r="U31" s="7">
        <v>172</v>
      </c>
      <c r="V31" s="7">
        <v>220</v>
      </c>
      <c r="W31" s="7">
        <v>74</v>
      </c>
      <c r="X31" s="7">
        <v>32</v>
      </c>
      <c r="Y31" s="7">
        <v>145</v>
      </c>
      <c r="Z31" s="7">
        <v>212</v>
      </c>
      <c r="AA31" s="7">
        <v>73</v>
      </c>
      <c r="AB31" s="7">
        <v>43</v>
      </c>
      <c r="AC31" s="7">
        <v>153</v>
      </c>
      <c r="AD31" s="7">
        <v>222</v>
      </c>
      <c r="AE31" s="7">
        <v>64</v>
      </c>
      <c r="AF31" s="7">
        <v>39</v>
      </c>
      <c r="AG31" s="7">
        <v>164</v>
      </c>
    </row>
    <row r="32" spans="1:37" s="60" customFormat="1" ht="18">
      <c r="A32" s="6" t="s">
        <v>185</v>
      </c>
      <c r="B32" s="7">
        <v>149</v>
      </c>
      <c r="C32" s="7">
        <v>71</v>
      </c>
      <c r="D32" s="7">
        <v>26</v>
      </c>
      <c r="E32" s="7">
        <v>162</v>
      </c>
      <c r="F32" s="7">
        <v>182</v>
      </c>
      <c r="G32" s="7">
        <v>73</v>
      </c>
      <c r="H32" s="7">
        <v>38</v>
      </c>
      <c r="I32" s="7">
        <v>164</v>
      </c>
      <c r="J32" s="7">
        <v>172</v>
      </c>
      <c r="K32" s="7">
        <v>78</v>
      </c>
      <c r="L32" s="7">
        <v>30</v>
      </c>
      <c r="M32" s="7">
        <v>196</v>
      </c>
      <c r="N32" s="7">
        <v>153</v>
      </c>
      <c r="O32" s="7">
        <v>77</v>
      </c>
      <c r="P32" s="7">
        <v>30</v>
      </c>
      <c r="Q32" s="7">
        <v>154</v>
      </c>
      <c r="R32" s="7">
        <v>204</v>
      </c>
      <c r="S32" s="7">
        <v>81</v>
      </c>
      <c r="T32" s="7">
        <v>31</v>
      </c>
      <c r="U32" s="7">
        <v>174</v>
      </c>
      <c r="V32" s="323">
        <v>314</v>
      </c>
      <c r="W32" s="323">
        <v>74</v>
      </c>
      <c r="X32" s="323">
        <v>36</v>
      </c>
      <c r="Y32" s="323">
        <v>149</v>
      </c>
      <c r="Z32" s="323">
        <v>264</v>
      </c>
      <c r="AA32" s="323">
        <v>70</v>
      </c>
      <c r="AB32" s="323">
        <v>42</v>
      </c>
      <c r="AC32" s="323">
        <v>178</v>
      </c>
      <c r="AD32" s="323">
        <v>227</v>
      </c>
      <c r="AE32" s="323">
        <v>61</v>
      </c>
      <c r="AF32" s="323">
        <v>50</v>
      </c>
      <c r="AG32" s="323">
        <v>166</v>
      </c>
    </row>
    <row r="33" spans="1:33" s="60" customFormat="1" ht="18">
      <c r="A33" s="11" t="s">
        <v>12</v>
      </c>
      <c r="B33" s="48">
        <v>126</v>
      </c>
      <c r="C33" s="48">
        <v>35</v>
      </c>
      <c r="D33" s="48">
        <v>-3</v>
      </c>
      <c r="E33" s="48">
        <v>95</v>
      </c>
      <c r="F33" s="48">
        <v>137</v>
      </c>
      <c r="G33" s="48">
        <v>36</v>
      </c>
      <c r="H33" s="48">
        <v>-3</v>
      </c>
      <c r="I33" s="48">
        <v>120</v>
      </c>
      <c r="J33" s="48">
        <v>121</v>
      </c>
      <c r="K33" s="48">
        <v>27</v>
      </c>
      <c r="L33" s="48">
        <v>-7</v>
      </c>
      <c r="M33" s="48">
        <v>109</v>
      </c>
      <c r="N33" s="48">
        <v>114</v>
      </c>
      <c r="O33" s="48">
        <v>26</v>
      </c>
      <c r="P33" s="48">
        <v>-13</v>
      </c>
      <c r="Q33" s="48">
        <v>104</v>
      </c>
      <c r="R33" s="48">
        <v>132</v>
      </c>
      <c r="S33" s="48">
        <v>33</v>
      </c>
      <c r="T33" s="48">
        <v>-12</v>
      </c>
      <c r="U33" s="48">
        <v>122</v>
      </c>
      <c r="V33" s="354">
        <v>171</v>
      </c>
      <c r="W33" s="354">
        <v>25</v>
      </c>
      <c r="X33" s="354">
        <v>-14</v>
      </c>
      <c r="Y33" s="354">
        <v>96</v>
      </c>
      <c r="Z33" s="354">
        <v>162</v>
      </c>
      <c r="AA33" s="354">
        <v>24</v>
      </c>
      <c r="AB33" s="354">
        <v>-9</v>
      </c>
      <c r="AC33" s="354">
        <v>94</v>
      </c>
      <c r="AD33" s="354">
        <v>170</v>
      </c>
      <c r="AE33" s="354">
        <v>11</v>
      </c>
      <c r="AF33" s="354">
        <v>-14</v>
      </c>
      <c r="AG33" s="354">
        <v>106</v>
      </c>
    </row>
    <row r="34" spans="1:33" s="60" customFormat="1" ht="18">
      <c r="A34" s="6" t="s">
        <v>705</v>
      </c>
      <c r="B34" s="7">
        <v>1</v>
      </c>
      <c r="C34" s="7">
        <v>4</v>
      </c>
      <c r="D34" s="7">
        <v>-1</v>
      </c>
      <c r="E34" s="7">
        <v>16</v>
      </c>
      <c r="F34" s="7">
        <v>0</v>
      </c>
      <c r="G34" s="7">
        <v>1</v>
      </c>
      <c r="H34" s="7">
        <v>0</v>
      </c>
      <c r="I34" s="7">
        <v>1</v>
      </c>
      <c r="J34" s="7">
        <v>2</v>
      </c>
      <c r="K34" s="7">
        <v>0</v>
      </c>
      <c r="L34" s="7">
        <v>2</v>
      </c>
      <c r="M34" s="7">
        <v>60</v>
      </c>
      <c r="N34" s="7">
        <v>0</v>
      </c>
      <c r="O34" s="7">
        <v>9</v>
      </c>
      <c r="P34" s="7">
        <v>6</v>
      </c>
      <c r="Q34" s="7">
        <v>6</v>
      </c>
      <c r="R34" s="7">
        <v>19</v>
      </c>
      <c r="S34" s="7">
        <v>3</v>
      </c>
      <c r="T34" s="7">
        <v>0</v>
      </c>
      <c r="U34" s="7">
        <v>7</v>
      </c>
      <c r="V34" s="323">
        <v>80</v>
      </c>
      <c r="W34" s="323">
        <v>-1</v>
      </c>
      <c r="X34" s="323">
        <v>0</v>
      </c>
      <c r="Y34" s="323">
        <v>7</v>
      </c>
      <c r="Z34" s="323">
        <v>58</v>
      </c>
      <c r="AA34" s="323">
        <v>0</v>
      </c>
      <c r="AB34" s="323">
        <v>-1</v>
      </c>
      <c r="AC34" s="323">
        <v>23</v>
      </c>
      <c r="AD34" s="323">
        <v>0</v>
      </c>
      <c r="AE34" s="323">
        <v>0</v>
      </c>
      <c r="AF34" s="323">
        <v>9</v>
      </c>
      <c r="AG34" s="323">
        <v>9</v>
      </c>
    </row>
    <row r="35" spans="1:33" s="60" customFormat="1" ht="18">
      <c r="A35" s="6" t="s">
        <v>15</v>
      </c>
      <c r="B35" s="7">
        <v>-8</v>
      </c>
      <c r="C35" s="7">
        <v>2</v>
      </c>
      <c r="D35" s="7">
        <v>-11</v>
      </c>
      <c r="E35" s="7">
        <v>8</v>
      </c>
      <c r="F35" s="7">
        <v>5</v>
      </c>
      <c r="G35" s="7">
        <v>-4</v>
      </c>
      <c r="H35" s="7">
        <v>1</v>
      </c>
      <c r="I35" s="7">
        <v>0</v>
      </c>
      <c r="J35" s="7">
        <v>7</v>
      </c>
      <c r="K35" s="7">
        <v>10</v>
      </c>
      <c r="L35" s="7">
        <v>-10</v>
      </c>
      <c r="M35" s="7">
        <v>-14</v>
      </c>
      <c r="N35" s="7">
        <v>1</v>
      </c>
      <c r="O35" s="7">
        <v>4</v>
      </c>
      <c r="P35" s="7">
        <v>-4</v>
      </c>
      <c r="Q35" s="7">
        <v>-1</v>
      </c>
      <c r="R35" s="7">
        <v>8</v>
      </c>
      <c r="S35" s="7">
        <v>-1</v>
      </c>
      <c r="T35" s="7">
        <v>-3</v>
      </c>
      <c r="U35" s="7">
        <v>-5</v>
      </c>
      <c r="V35" s="323">
        <v>14</v>
      </c>
      <c r="W35" s="323">
        <v>1</v>
      </c>
      <c r="X35" s="323">
        <v>4</v>
      </c>
      <c r="Y35" s="323">
        <v>-3</v>
      </c>
      <c r="Z35" s="323">
        <v>-6</v>
      </c>
      <c r="AA35" s="323">
        <v>-3</v>
      </c>
      <c r="AB35" s="323">
        <v>0</v>
      </c>
      <c r="AC35" s="323">
        <v>2</v>
      </c>
      <c r="AD35" s="323">
        <v>5</v>
      </c>
      <c r="AE35" s="323">
        <v>-3</v>
      </c>
      <c r="AF35" s="323">
        <v>2</v>
      </c>
      <c r="AG35" s="323">
        <v>-7</v>
      </c>
    </row>
    <row r="36" spans="1:33" s="60" customFormat="1" ht="18">
      <c r="A36" s="11" t="s">
        <v>16</v>
      </c>
      <c r="B36" s="48">
        <v>119</v>
      </c>
      <c r="C36" s="48">
        <v>41</v>
      </c>
      <c r="D36" s="48">
        <v>-15</v>
      </c>
      <c r="E36" s="48">
        <v>119</v>
      </c>
      <c r="F36" s="48">
        <v>142</v>
      </c>
      <c r="G36" s="48">
        <v>33</v>
      </c>
      <c r="H36" s="48">
        <v>-2</v>
      </c>
      <c r="I36" s="48">
        <v>121</v>
      </c>
      <c r="J36" s="48">
        <v>130</v>
      </c>
      <c r="K36" s="48">
        <v>37</v>
      </c>
      <c r="L36" s="48">
        <v>-15</v>
      </c>
      <c r="M36" s="48">
        <v>155</v>
      </c>
      <c r="N36" s="48">
        <v>115</v>
      </c>
      <c r="O36" s="48">
        <v>39</v>
      </c>
      <c r="P36" s="48">
        <v>-11</v>
      </c>
      <c r="Q36" s="48">
        <v>109</v>
      </c>
      <c r="R36" s="48">
        <v>159</v>
      </c>
      <c r="S36" s="48">
        <v>35</v>
      </c>
      <c r="T36" s="48">
        <v>-15</v>
      </c>
      <c r="U36" s="48">
        <v>124</v>
      </c>
      <c r="V36" s="354">
        <v>265</v>
      </c>
      <c r="W36" s="354">
        <v>25</v>
      </c>
      <c r="X36" s="354">
        <v>-10</v>
      </c>
      <c r="Y36" s="354">
        <v>100</v>
      </c>
      <c r="Z36" s="354">
        <v>214</v>
      </c>
      <c r="AA36" s="354">
        <v>21</v>
      </c>
      <c r="AB36" s="354">
        <v>-10</v>
      </c>
      <c r="AC36" s="354">
        <v>119</v>
      </c>
      <c r="AD36" s="354">
        <v>175</v>
      </c>
      <c r="AE36" s="354">
        <v>8</v>
      </c>
      <c r="AF36" s="354">
        <v>-3</v>
      </c>
      <c r="AG36" s="354">
        <v>108</v>
      </c>
    </row>
    <row r="37" spans="1:33" s="60" customFormat="1" ht="18">
      <c r="A37" s="6"/>
      <c r="B37" s="7"/>
      <c r="C37" s="7"/>
      <c r="D37" s="7"/>
      <c r="E37" s="7"/>
      <c r="F37" s="7"/>
      <c r="G37" s="7"/>
      <c r="H37" s="7"/>
      <c r="I37" s="7"/>
      <c r="J37" s="7"/>
      <c r="K37" s="7"/>
      <c r="L37" s="7"/>
      <c r="M37" s="7"/>
      <c r="N37" s="7"/>
      <c r="O37" s="7"/>
      <c r="P37" s="7"/>
      <c r="Q37" s="7"/>
      <c r="R37" s="7"/>
      <c r="S37" s="7"/>
      <c r="T37" s="7"/>
      <c r="U37" s="7"/>
      <c r="V37" s="323"/>
      <c r="W37" s="323"/>
      <c r="X37" s="323"/>
      <c r="AB37"/>
      <c r="AC37"/>
      <c r="AD37"/>
      <c r="AE37"/>
      <c r="AF37"/>
      <c r="AG37"/>
    </row>
    <row r="38" spans="1:33" s="60" customFormat="1" ht="18">
      <c r="A38" s="6" t="s">
        <v>18</v>
      </c>
      <c r="B38" s="7">
        <v>11</v>
      </c>
      <c r="C38" s="7">
        <v>3</v>
      </c>
      <c r="D38" s="7">
        <v>2</v>
      </c>
      <c r="E38" s="7">
        <v>7</v>
      </c>
      <c r="F38" s="7">
        <v>7</v>
      </c>
      <c r="G38" s="7">
        <v>5</v>
      </c>
      <c r="H38" s="7">
        <v>4</v>
      </c>
      <c r="I38" s="7">
        <v>8</v>
      </c>
      <c r="J38" s="7">
        <v>7</v>
      </c>
      <c r="K38" s="7">
        <v>1</v>
      </c>
      <c r="L38" s="7">
        <v>0</v>
      </c>
      <c r="M38" s="7">
        <v>4</v>
      </c>
      <c r="N38" s="7">
        <v>5</v>
      </c>
      <c r="O38" s="7">
        <v>7</v>
      </c>
      <c r="P38" s="7">
        <v>6</v>
      </c>
      <c r="Q38" s="7">
        <v>12</v>
      </c>
      <c r="R38" s="7">
        <v>18</v>
      </c>
      <c r="S38" s="7">
        <v>1</v>
      </c>
      <c r="T38" s="7">
        <v>3</v>
      </c>
      <c r="U38" s="7">
        <v>9</v>
      </c>
      <c r="V38" s="323">
        <v>4</v>
      </c>
      <c r="W38" s="323">
        <v>5</v>
      </c>
      <c r="X38" s="323">
        <v>3</v>
      </c>
      <c r="Y38" s="323">
        <v>7</v>
      </c>
      <c r="Z38" s="323">
        <v>9</v>
      </c>
      <c r="AA38" s="323">
        <v>1</v>
      </c>
      <c r="AB38" s="323">
        <v>2</v>
      </c>
      <c r="AC38" s="323">
        <v>8</v>
      </c>
      <c r="AD38" s="323">
        <v>9</v>
      </c>
      <c r="AE38" s="323">
        <v>3</v>
      </c>
      <c r="AF38" s="323">
        <v>3</v>
      </c>
      <c r="AG38" s="323">
        <v>4</v>
      </c>
    </row>
    <row r="39" spans="1:33" s="60" customFormat="1" ht="18">
      <c r="A39" s="6" t="s">
        <v>19</v>
      </c>
      <c r="B39" s="7">
        <v>30</v>
      </c>
      <c r="C39" s="7">
        <v>30</v>
      </c>
      <c r="D39" s="7">
        <v>41</v>
      </c>
      <c r="E39" s="7">
        <v>43</v>
      </c>
      <c r="F39" s="7">
        <v>40</v>
      </c>
      <c r="G39" s="7">
        <v>40</v>
      </c>
      <c r="H39" s="7">
        <v>40</v>
      </c>
      <c r="I39" s="7">
        <v>43</v>
      </c>
      <c r="J39" s="7">
        <v>42</v>
      </c>
      <c r="K39" s="7">
        <v>41</v>
      </c>
      <c r="L39" s="7">
        <v>45</v>
      </c>
      <c r="M39" s="7">
        <v>41</v>
      </c>
      <c r="N39" s="7">
        <v>38</v>
      </c>
      <c r="O39" s="7">
        <v>38</v>
      </c>
      <c r="P39" s="7">
        <v>41</v>
      </c>
      <c r="Q39" s="7">
        <v>45</v>
      </c>
      <c r="R39" s="7">
        <v>45</v>
      </c>
      <c r="S39" s="7">
        <v>46</v>
      </c>
      <c r="T39" s="7">
        <v>46</v>
      </c>
      <c r="U39" s="7">
        <v>50</v>
      </c>
      <c r="V39" s="323">
        <v>49</v>
      </c>
      <c r="W39" s="323">
        <v>49</v>
      </c>
      <c r="X39" s="323">
        <v>46</v>
      </c>
      <c r="Y39" s="323">
        <v>49</v>
      </c>
      <c r="Z39" s="323">
        <v>50</v>
      </c>
      <c r="AA39" s="323">
        <v>49</v>
      </c>
      <c r="AB39" s="323">
        <v>52</v>
      </c>
      <c r="AC39" s="323">
        <v>59</v>
      </c>
      <c r="AD39" s="323">
        <v>52</v>
      </c>
      <c r="AE39" s="323">
        <v>53</v>
      </c>
      <c r="AF39" s="323">
        <v>53</v>
      </c>
      <c r="AG39" s="323">
        <v>58</v>
      </c>
    </row>
    <row r="40" spans="1:33" s="60" customFormat="1" ht="18">
      <c r="A40" s="6"/>
      <c r="B40" s="7"/>
      <c r="C40" s="7"/>
      <c r="D40" s="7"/>
      <c r="E40" s="7"/>
      <c r="F40" s="7"/>
      <c r="G40" s="7"/>
      <c r="H40" s="7"/>
      <c r="I40" s="7"/>
      <c r="J40" s="7"/>
      <c r="K40" s="7"/>
      <c r="L40" s="7"/>
      <c r="M40" s="7"/>
      <c r="N40" s="7"/>
      <c r="O40" s="7"/>
      <c r="P40" s="7"/>
      <c r="Q40" s="7"/>
      <c r="R40" s="7"/>
      <c r="S40" s="7"/>
      <c r="T40" s="7"/>
      <c r="U40" s="7"/>
      <c r="V40" s="323"/>
      <c r="W40" s="323"/>
      <c r="X40" s="323"/>
      <c r="AB40"/>
      <c r="AC40"/>
      <c r="AD40"/>
      <c r="AE40"/>
      <c r="AF40"/>
      <c r="AG40"/>
    </row>
    <row r="41" spans="1:33" s="60" customFormat="1" ht="18">
      <c r="A41" s="6" t="s">
        <v>20</v>
      </c>
      <c r="B41" s="7">
        <v>18</v>
      </c>
      <c r="C41" s="7">
        <v>34</v>
      </c>
      <c r="D41" s="7">
        <v>58</v>
      </c>
      <c r="E41" s="7">
        <v>74</v>
      </c>
      <c r="F41" s="7">
        <v>44</v>
      </c>
      <c r="G41" s="7">
        <v>65</v>
      </c>
      <c r="H41" s="7">
        <v>80</v>
      </c>
      <c r="I41" s="7">
        <v>120</v>
      </c>
      <c r="J41" s="7">
        <v>91</v>
      </c>
      <c r="K41" s="7">
        <v>78</v>
      </c>
      <c r="L41" s="7">
        <v>95</v>
      </c>
      <c r="M41" s="7">
        <v>144</v>
      </c>
      <c r="N41" s="7">
        <v>70</v>
      </c>
      <c r="O41" s="7">
        <v>97</v>
      </c>
      <c r="P41" s="7">
        <v>91</v>
      </c>
      <c r="Q41" s="7">
        <v>100</v>
      </c>
      <c r="R41" s="7">
        <v>62</v>
      </c>
      <c r="S41" s="7">
        <v>59</v>
      </c>
      <c r="T41" s="7">
        <v>66</v>
      </c>
      <c r="U41" s="7">
        <v>117</v>
      </c>
      <c r="V41" s="323">
        <v>36</v>
      </c>
      <c r="W41" s="323">
        <v>72</v>
      </c>
      <c r="X41" s="323">
        <v>63</v>
      </c>
      <c r="Y41" s="323">
        <v>126</v>
      </c>
      <c r="Z41" s="323">
        <v>67</v>
      </c>
      <c r="AA41" s="323">
        <v>99</v>
      </c>
      <c r="AB41" s="323">
        <v>118</v>
      </c>
      <c r="AC41" s="323">
        <v>180</v>
      </c>
      <c r="AD41" s="323">
        <v>74</v>
      </c>
      <c r="AE41" s="323">
        <v>96</v>
      </c>
      <c r="AF41" s="323">
        <v>96</v>
      </c>
      <c r="AG41" s="323">
        <v>131</v>
      </c>
    </row>
    <row r="42" spans="1:33" s="60" customFormat="1" ht="18">
      <c r="A42" s="6" t="s">
        <v>21</v>
      </c>
      <c r="B42" s="7">
        <v>43</v>
      </c>
      <c r="C42" s="7">
        <v>539</v>
      </c>
      <c r="D42" s="7">
        <v>4</v>
      </c>
      <c r="E42" s="7">
        <v>3</v>
      </c>
      <c r="F42" s="7">
        <v>15</v>
      </c>
      <c r="G42" s="7">
        <v>0</v>
      </c>
      <c r="H42" s="7">
        <v>2</v>
      </c>
      <c r="I42" s="7">
        <v>1</v>
      </c>
      <c r="J42" s="7">
        <v>21</v>
      </c>
      <c r="K42" s="7">
        <v>1</v>
      </c>
      <c r="L42" s="7">
        <v>1</v>
      </c>
      <c r="M42" s="7">
        <v>-8.6401552739076237E-2</v>
      </c>
      <c r="N42" s="7" t="s">
        <v>68</v>
      </c>
      <c r="O42" s="7">
        <v>0</v>
      </c>
      <c r="P42" s="7">
        <v>0</v>
      </c>
      <c r="Q42" s="7">
        <v>1</v>
      </c>
      <c r="R42" s="7" t="s">
        <v>68</v>
      </c>
      <c r="S42" s="7">
        <v>0</v>
      </c>
      <c r="T42" s="7">
        <v>1</v>
      </c>
      <c r="U42" s="7">
        <v>0</v>
      </c>
      <c r="V42" s="323">
        <v>22</v>
      </c>
      <c r="W42" s="323" t="s">
        <v>68</v>
      </c>
      <c r="X42" s="323" t="s">
        <v>68</v>
      </c>
      <c r="Y42" s="323">
        <v>10</v>
      </c>
      <c r="Z42" s="323">
        <v>0</v>
      </c>
      <c r="AA42" s="323">
        <v>0</v>
      </c>
      <c r="AB42" s="323" t="s">
        <v>68</v>
      </c>
      <c r="AC42" s="323">
        <v>10</v>
      </c>
      <c r="AD42" s="323" t="s">
        <v>68</v>
      </c>
      <c r="AE42" s="323">
        <v>0</v>
      </c>
      <c r="AF42" s="323">
        <v>0</v>
      </c>
      <c r="AG42" s="323">
        <v>0</v>
      </c>
    </row>
    <row r="43" spans="1:33" s="60" customFormat="1" ht="18">
      <c r="A43" s="6" t="s">
        <v>706</v>
      </c>
      <c r="B43" s="7">
        <v>2871</v>
      </c>
      <c r="C43" s="7">
        <v>3593</v>
      </c>
      <c r="D43" s="7">
        <v>3636</v>
      </c>
      <c r="E43" s="7">
        <v>3870</v>
      </c>
      <c r="F43" s="7">
        <v>3830</v>
      </c>
      <c r="G43" s="7">
        <v>3686</v>
      </c>
      <c r="H43" s="7">
        <v>3766</v>
      </c>
      <c r="I43" s="7">
        <v>3928</v>
      </c>
      <c r="J43" s="7">
        <v>4033</v>
      </c>
      <c r="K43" s="7">
        <v>3976</v>
      </c>
      <c r="L43" s="7">
        <v>3949</v>
      </c>
      <c r="M43" s="7">
        <v>3923</v>
      </c>
      <c r="N43" s="7">
        <v>3892</v>
      </c>
      <c r="O43" s="7">
        <v>3844</v>
      </c>
      <c r="P43" s="7">
        <v>4007</v>
      </c>
      <c r="Q43" s="7">
        <v>4244</v>
      </c>
      <c r="R43" s="7">
        <v>4391</v>
      </c>
      <c r="S43" s="7">
        <v>4237</v>
      </c>
      <c r="T43" s="7">
        <v>4373</v>
      </c>
      <c r="U43" s="7">
        <v>4733</v>
      </c>
      <c r="V43" s="323">
        <v>4514</v>
      </c>
      <c r="W43" s="323">
        <v>4262</v>
      </c>
      <c r="X43" s="323">
        <v>4245</v>
      </c>
      <c r="Y43" s="323">
        <v>4597</v>
      </c>
      <c r="Z43" s="323">
        <v>4549</v>
      </c>
      <c r="AA43" s="323">
        <v>4389</v>
      </c>
      <c r="AB43" s="323">
        <v>4552</v>
      </c>
      <c r="AC43" s="323">
        <v>4785</v>
      </c>
      <c r="AD43" s="323">
        <v>4853</v>
      </c>
      <c r="AE43" s="323">
        <v>4503</v>
      </c>
      <c r="AF43" s="323">
        <v>4565</v>
      </c>
      <c r="AG43" s="323">
        <v>4709</v>
      </c>
    </row>
    <row r="44" spans="1:33" s="60" customFormat="1" ht="18">
      <c r="A44" s="6" t="s">
        <v>707</v>
      </c>
      <c r="B44" s="7">
        <v>358</v>
      </c>
      <c r="C44" s="7">
        <v>407</v>
      </c>
      <c r="D44" s="7">
        <v>420</v>
      </c>
      <c r="E44" s="7">
        <v>463</v>
      </c>
      <c r="F44" s="7">
        <v>386</v>
      </c>
      <c r="G44" s="7">
        <v>353</v>
      </c>
      <c r="H44" s="7">
        <v>364</v>
      </c>
      <c r="I44" s="7">
        <v>421</v>
      </c>
      <c r="J44" s="7">
        <v>416</v>
      </c>
      <c r="K44" s="7">
        <v>377</v>
      </c>
      <c r="L44" s="7">
        <v>354</v>
      </c>
      <c r="M44" s="7">
        <v>455</v>
      </c>
      <c r="N44" s="7">
        <v>410</v>
      </c>
      <c r="O44" s="7">
        <v>341</v>
      </c>
      <c r="P44" s="7">
        <v>352</v>
      </c>
      <c r="Q44" s="7">
        <v>456</v>
      </c>
      <c r="R44" s="7">
        <v>436</v>
      </c>
      <c r="S44" s="7">
        <v>353</v>
      </c>
      <c r="T44" s="7">
        <v>352</v>
      </c>
      <c r="U44" s="7">
        <v>551</v>
      </c>
      <c r="V44" s="323">
        <v>484</v>
      </c>
      <c r="W44" s="323">
        <v>351</v>
      </c>
      <c r="X44" s="323">
        <v>311</v>
      </c>
      <c r="Y44" s="323">
        <v>406</v>
      </c>
      <c r="Z44" s="323">
        <v>423</v>
      </c>
      <c r="AA44" s="323">
        <v>362</v>
      </c>
      <c r="AB44" s="323">
        <v>353</v>
      </c>
      <c r="AC44" s="323">
        <v>499</v>
      </c>
      <c r="AD44" s="323">
        <v>460</v>
      </c>
      <c r="AE44" s="323">
        <v>359</v>
      </c>
      <c r="AF44" s="323">
        <v>330</v>
      </c>
      <c r="AG44" s="323">
        <v>426</v>
      </c>
    </row>
    <row r="45" spans="1:33" s="60" customFormat="1" ht="18">
      <c r="A45" s="6" t="s">
        <v>588</v>
      </c>
      <c r="B45" s="7">
        <v>2513</v>
      </c>
      <c r="C45" s="7">
        <v>3186</v>
      </c>
      <c r="D45" s="7">
        <v>3216</v>
      </c>
      <c r="E45" s="7">
        <v>3407</v>
      </c>
      <c r="F45" s="7">
        <v>3444</v>
      </c>
      <c r="G45" s="7">
        <v>3333</v>
      </c>
      <c r="H45" s="7">
        <v>3402</v>
      </c>
      <c r="I45" s="7">
        <v>3507</v>
      </c>
      <c r="J45" s="7">
        <v>3617</v>
      </c>
      <c r="K45" s="7">
        <v>3599</v>
      </c>
      <c r="L45" s="7">
        <v>3595</v>
      </c>
      <c r="M45" s="7">
        <v>3468</v>
      </c>
      <c r="N45" s="7">
        <v>3482</v>
      </c>
      <c r="O45" s="7">
        <v>3503</v>
      </c>
      <c r="P45" s="7">
        <v>3655</v>
      </c>
      <c r="Q45" s="7">
        <v>3787</v>
      </c>
      <c r="R45" s="7">
        <v>3955</v>
      </c>
      <c r="S45" s="7">
        <v>3884</v>
      </c>
      <c r="T45" s="7">
        <v>4021</v>
      </c>
      <c r="U45" s="7">
        <v>4182</v>
      </c>
      <c r="V45" s="323">
        <v>4030</v>
      </c>
      <c r="W45" s="323">
        <v>3911</v>
      </c>
      <c r="X45" s="323">
        <v>3934</v>
      </c>
      <c r="Y45" s="323">
        <v>4191</v>
      </c>
      <c r="Z45" s="323">
        <v>4126</v>
      </c>
      <c r="AA45" s="323">
        <v>4027</v>
      </c>
      <c r="AB45" s="323">
        <v>4199</v>
      </c>
      <c r="AC45" s="323">
        <v>4286</v>
      </c>
      <c r="AD45" s="323">
        <v>4393</v>
      </c>
      <c r="AE45" s="323">
        <v>4144</v>
      </c>
      <c r="AF45" s="323">
        <v>4235</v>
      </c>
      <c r="AG45" s="323">
        <v>4283</v>
      </c>
    </row>
    <row r="46" spans="1:33" s="60" customFormat="1" ht="18">
      <c r="A46" s="6"/>
      <c r="B46" s="6"/>
      <c r="C46" s="6"/>
      <c r="D46" s="6"/>
      <c r="E46" s="6"/>
      <c r="F46" s="6"/>
      <c r="G46" s="6"/>
      <c r="H46" s="6"/>
      <c r="I46" s="20"/>
      <c r="J46" s="20"/>
      <c r="K46" s="20"/>
      <c r="L46" s="20"/>
      <c r="M46" s="20"/>
      <c r="N46" s="20"/>
      <c r="O46" s="20"/>
      <c r="P46" s="20"/>
      <c r="Q46" s="20"/>
      <c r="R46" s="20"/>
      <c r="S46" s="20"/>
      <c r="T46" s="20"/>
      <c r="U46" s="20"/>
      <c r="V46" s="98"/>
      <c r="W46" s="98"/>
      <c r="X46" s="98"/>
      <c r="AB46"/>
      <c r="AC46"/>
      <c r="AD46"/>
      <c r="AE46"/>
      <c r="AF46"/>
      <c r="AG46"/>
    </row>
    <row r="47" spans="1:33" s="60" customFormat="1" ht="18">
      <c r="A47" s="6" t="s">
        <v>23</v>
      </c>
      <c r="B47" s="6">
        <v>2358</v>
      </c>
      <c r="C47" s="6">
        <v>2344</v>
      </c>
      <c r="D47" s="6">
        <v>2357</v>
      </c>
      <c r="E47" s="6">
        <v>2290</v>
      </c>
      <c r="F47" s="6">
        <v>2304</v>
      </c>
      <c r="G47" s="6">
        <v>2331</v>
      </c>
      <c r="H47" s="6">
        <v>2277</v>
      </c>
      <c r="I47" s="7">
        <v>2279</v>
      </c>
      <c r="J47" s="7">
        <v>2445</v>
      </c>
      <c r="K47" s="7">
        <v>2517</v>
      </c>
      <c r="L47" s="7">
        <v>2486</v>
      </c>
      <c r="M47" s="7">
        <v>2318</v>
      </c>
      <c r="N47" s="7">
        <v>2695</v>
      </c>
      <c r="O47" s="7">
        <v>2666</v>
      </c>
      <c r="P47" s="7">
        <v>2578</v>
      </c>
      <c r="Q47" s="7">
        <v>2552</v>
      </c>
      <c r="R47" s="7">
        <v>2479</v>
      </c>
      <c r="S47" s="7">
        <v>2549</v>
      </c>
      <c r="T47" s="7">
        <v>2434</v>
      </c>
      <c r="U47" s="7">
        <v>2394</v>
      </c>
      <c r="V47" s="323">
        <v>2770</v>
      </c>
      <c r="W47" s="323">
        <v>2793</v>
      </c>
      <c r="X47" s="323">
        <v>2627</v>
      </c>
      <c r="Y47" s="323">
        <v>2504</v>
      </c>
      <c r="Z47" s="323">
        <v>2352</v>
      </c>
      <c r="AA47" s="323">
        <v>2439</v>
      </c>
      <c r="AB47" s="323">
        <v>2341</v>
      </c>
      <c r="AC47" s="323">
        <v>2212</v>
      </c>
      <c r="AD47" s="323">
        <v>2192</v>
      </c>
      <c r="AE47" s="323">
        <v>2221</v>
      </c>
      <c r="AF47" s="323">
        <v>2107</v>
      </c>
      <c r="AG47" s="323">
        <v>2102</v>
      </c>
    </row>
    <row r="48" spans="1:33">
      <c r="A48" s="6"/>
      <c r="B48" s="6"/>
      <c r="C48" s="6"/>
      <c r="D48" s="6"/>
      <c r="E48" s="6"/>
      <c r="F48" s="6"/>
      <c r="G48" s="6"/>
      <c r="H48" s="6"/>
      <c r="I48" s="6"/>
      <c r="J48" s="2"/>
      <c r="K48" s="2"/>
      <c r="L48" s="2"/>
      <c r="M48" s="2"/>
      <c r="N48" s="2"/>
      <c r="O48" s="2"/>
      <c r="P48" s="2"/>
      <c r="Q48" s="2"/>
      <c r="R48" s="2"/>
      <c r="S48" s="2"/>
    </row>
    <row r="49" spans="1:19">
      <c r="A49" s="6"/>
      <c r="B49" s="6"/>
      <c r="C49" s="6"/>
      <c r="D49" s="6"/>
      <c r="E49" s="6"/>
      <c r="F49" s="6"/>
      <c r="G49" s="6"/>
      <c r="H49" s="6"/>
      <c r="I49" s="6"/>
      <c r="J49" s="2"/>
      <c r="K49" s="2"/>
      <c r="L49" s="2"/>
      <c r="M49" s="2"/>
      <c r="N49" s="2"/>
      <c r="O49" s="2"/>
      <c r="P49" s="2"/>
      <c r="Q49" s="2"/>
      <c r="R49" s="2"/>
      <c r="S49" s="2"/>
    </row>
    <row r="50" spans="1:19">
      <c r="A50" s="6"/>
      <c r="B50" s="6"/>
      <c r="C50" s="6"/>
      <c r="D50" s="6"/>
      <c r="E50" s="6"/>
      <c r="F50" s="6"/>
      <c r="G50" s="6"/>
      <c r="H50" s="6"/>
      <c r="I50" s="6"/>
      <c r="J50" s="2"/>
      <c r="K50" s="2"/>
      <c r="L50" s="2"/>
      <c r="M50" s="2"/>
      <c r="N50" s="2"/>
      <c r="O50" s="2"/>
      <c r="P50" s="2"/>
      <c r="Q50" s="2"/>
      <c r="R50" s="2"/>
      <c r="S50" s="2"/>
    </row>
    <row r="52" spans="1:19">
      <c r="A52" s="6"/>
      <c r="B52" s="6"/>
      <c r="C52" s="6"/>
      <c r="D52" s="6"/>
      <c r="E52" s="6"/>
      <c r="F52" s="6"/>
      <c r="G52" s="6"/>
      <c r="H52" s="6"/>
      <c r="I52" s="6"/>
    </row>
  </sheetData>
  <phoneticPr fontId="16" type="noConversion"/>
  <pageMargins left="0.53" right="0.38" top="0.63" bottom="0.62" header="0.5" footer="0.5"/>
  <pageSetup paperSize="9" scale="30" firstPageNumber="11" orientation="landscape" useFirstPageNumber="1" verticalDpi="1200"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1:AG32"/>
  <sheetViews>
    <sheetView view="pageBreakPreview" zoomScale="60" zoomScaleNormal="50" workbookViewId="0">
      <pane xSplit="1" topLeftCell="B1" activePane="topRight" state="frozen"/>
      <selection activeCell="AE35" sqref="AE35"/>
      <selection pane="topRight" activeCell="I20" sqref="I20"/>
    </sheetView>
  </sheetViews>
  <sheetFormatPr defaultColWidth="8.77734375" defaultRowHeight="20.25"/>
  <cols>
    <col min="1" max="1" width="64.77734375" style="61" customWidth="1"/>
    <col min="2" max="18" width="8.77734375" style="61"/>
    <col min="19" max="19" width="8.77734375" style="60" customWidth="1"/>
    <col min="20" max="21" width="9.77734375" style="60" customWidth="1"/>
    <col min="22" max="23" width="9.77734375" style="234" customWidth="1"/>
    <col min="24" max="24" width="9.77734375" style="225" customWidth="1"/>
    <col min="25" max="27" width="10" style="60" customWidth="1"/>
    <col min="28" max="29" width="10" customWidth="1"/>
    <col min="30" max="33" width="10.77734375" customWidth="1"/>
    <col min="34" max="16384" width="8.77734375" style="61"/>
  </cols>
  <sheetData>
    <row r="1" spans="1:33" s="60" customFormat="1" ht="39" customHeight="1">
      <c r="A1" s="27" t="s">
        <v>1170</v>
      </c>
      <c r="B1" s="27"/>
      <c r="C1" s="27"/>
      <c r="D1" s="27"/>
      <c r="E1" s="27"/>
      <c r="F1" s="27"/>
      <c r="G1" s="27"/>
      <c r="H1" s="27"/>
      <c r="I1" s="27"/>
      <c r="J1" s="2"/>
      <c r="K1" s="2"/>
      <c r="L1" s="2"/>
      <c r="M1" s="2"/>
      <c r="N1" s="2"/>
      <c r="O1" s="2"/>
      <c r="P1" s="2"/>
      <c r="Q1" s="2"/>
      <c r="R1" s="2"/>
      <c r="S1" s="2"/>
      <c r="V1" s="234"/>
      <c r="W1" s="234"/>
      <c r="X1" s="225"/>
      <c r="AB1"/>
      <c r="AC1"/>
      <c r="AD1"/>
      <c r="AE1"/>
      <c r="AF1"/>
      <c r="AG1"/>
    </row>
    <row r="2" spans="1:33" s="28" customFormat="1" ht="39" customHeight="1">
      <c r="A2" s="1" t="s">
        <v>1171</v>
      </c>
      <c r="B2" s="1"/>
      <c r="C2" s="1"/>
      <c r="D2" s="1"/>
      <c r="E2" s="1"/>
      <c r="F2" s="1"/>
      <c r="G2" s="1"/>
      <c r="H2" s="1"/>
      <c r="I2" s="1"/>
      <c r="J2" s="2"/>
      <c r="K2" s="2"/>
      <c r="L2" s="2"/>
      <c r="M2" s="2"/>
      <c r="N2" s="2"/>
      <c r="O2" s="2"/>
      <c r="P2" s="2"/>
      <c r="Q2" s="2"/>
      <c r="R2" s="2"/>
      <c r="S2" s="2"/>
      <c r="V2" s="229"/>
      <c r="W2" s="229"/>
      <c r="X2" s="232"/>
    </row>
    <row r="3" spans="1:33" s="28" customFormat="1" ht="21" thickBot="1">
      <c r="A3" s="25" t="s">
        <v>332</v>
      </c>
      <c r="B3" s="14" t="s">
        <v>377</v>
      </c>
      <c r="C3" s="14" t="s">
        <v>378</v>
      </c>
      <c r="D3" s="14" t="s">
        <v>379</v>
      </c>
      <c r="E3" s="14" t="s">
        <v>380</v>
      </c>
      <c r="F3" s="14" t="s">
        <v>381</v>
      </c>
      <c r="G3" s="14" t="s">
        <v>382</v>
      </c>
      <c r="H3" s="14" t="s">
        <v>383</v>
      </c>
      <c r="I3" s="14" t="s">
        <v>384</v>
      </c>
      <c r="J3" s="4" t="s">
        <v>385</v>
      </c>
      <c r="K3" s="4" t="s">
        <v>386</v>
      </c>
      <c r="L3" s="4" t="s">
        <v>387</v>
      </c>
      <c r="M3" s="4" t="s">
        <v>388</v>
      </c>
      <c r="N3" s="4" t="s">
        <v>389</v>
      </c>
      <c r="O3" s="4" t="s">
        <v>390</v>
      </c>
      <c r="P3" s="4" t="s">
        <v>391</v>
      </c>
      <c r="Q3" s="4" t="s">
        <v>392</v>
      </c>
      <c r="R3" s="4" t="s">
        <v>393</v>
      </c>
      <c r="S3" s="4" t="s">
        <v>394</v>
      </c>
      <c r="T3" s="4" t="s">
        <v>395</v>
      </c>
      <c r="U3" s="4" t="s">
        <v>396</v>
      </c>
      <c r="V3" s="246" t="s">
        <v>397</v>
      </c>
      <c r="W3" s="246" t="s">
        <v>398</v>
      </c>
      <c r="X3" s="246" t="s">
        <v>399</v>
      </c>
      <c r="Y3" s="246" t="s">
        <v>400</v>
      </c>
      <c r="Z3" s="246" t="s">
        <v>401</v>
      </c>
      <c r="AA3" s="246" t="s">
        <v>402</v>
      </c>
      <c r="AB3" s="246" t="s">
        <v>403</v>
      </c>
      <c r="AC3" s="246" t="s">
        <v>404</v>
      </c>
      <c r="AD3" s="246" t="s">
        <v>405</v>
      </c>
      <c r="AE3" s="246" t="s">
        <v>406</v>
      </c>
      <c r="AF3" s="246" t="s">
        <v>407</v>
      </c>
      <c r="AG3" s="246" t="s">
        <v>408</v>
      </c>
    </row>
    <row r="4" spans="1:33" s="28" customFormat="1">
      <c r="A4" s="6" t="s">
        <v>1172</v>
      </c>
      <c r="B4" s="85">
        <v>12.7</v>
      </c>
      <c r="C4" s="85">
        <v>9.3000000000000007</v>
      </c>
      <c r="D4" s="85">
        <v>8.6</v>
      </c>
      <c r="E4" s="85">
        <v>11.5</v>
      </c>
      <c r="F4" s="85">
        <v>11.9</v>
      </c>
      <c r="G4" s="85">
        <v>9</v>
      </c>
      <c r="H4" s="85">
        <v>8.1999999999999993</v>
      </c>
      <c r="I4" s="85">
        <v>10.5</v>
      </c>
      <c r="J4" s="163">
        <v>11.2</v>
      </c>
      <c r="K4" s="163">
        <v>8.3000000000000007</v>
      </c>
      <c r="L4" s="163">
        <v>7.5</v>
      </c>
      <c r="M4" s="163">
        <v>9.6</v>
      </c>
      <c r="N4" s="163">
        <v>9.6999999999999993</v>
      </c>
      <c r="O4" s="163">
        <v>6.3</v>
      </c>
      <c r="P4" s="163">
        <v>5.7</v>
      </c>
      <c r="Q4" s="163">
        <v>8.3000000000000007</v>
      </c>
      <c r="R4" s="163">
        <v>9.8000000000000007</v>
      </c>
      <c r="S4" s="163">
        <v>6.3</v>
      </c>
      <c r="T4" s="163">
        <v>5.6</v>
      </c>
      <c r="U4" s="163">
        <v>8.1</v>
      </c>
      <c r="V4" s="347">
        <v>5.5</v>
      </c>
      <c r="W4" s="347">
        <v>2.9</v>
      </c>
      <c r="X4" s="347">
        <v>2.4</v>
      </c>
      <c r="Y4" s="347">
        <v>3.6</v>
      </c>
      <c r="Z4" s="347">
        <v>4.2</v>
      </c>
      <c r="AA4" s="347">
        <v>2.6</v>
      </c>
      <c r="AB4" s="347">
        <v>2.2000000000000002</v>
      </c>
      <c r="AC4" s="347">
        <v>4</v>
      </c>
      <c r="AD4" s="347">
        <v>4.8</v>
      </c>
      <c r="AE4" s="347">
        <v>2.8</v>
      </c>
      <c r="AF4" s="347">
        <v>2.2999999999999998</v>
      </c>
      <c r="AG4" s="347">
        <v>3.7</v>
      </c>
    </row>
    <row r="5" spans="1:33" s="28" customFormat="1">
      <c r="A5" s="6"/>
      <c r="B5" s="6"/>
      <c r="C5" s="6"/>
      <c r="D5" s="6"/>
      <c r="E5" s="6"/>
      <c r="F5" s="6"/>
      <c r="G5" s="6"/>
      <c r="H5" s="6"/>
      <c r="I5" s="6"/>
      <c r="J5" s="2"/>
      <c r="K5" s="2"/>
      <c r="L5" s="2"/>
      <c r="M5" s="2"/>
      <c r="N5" s="2"/>
      <c r="O5" s="2"/>
      <c r="P5" s="2"/>
      <c r="Q5" s="2"/>
      <c r="R5" s="2"/>
      <c r="S5" s="2"/>
      <c r="T5" s="2"/>
      <c r="U5" s="2"/>
      <c r="V5" s="353"/>
      <c r="W5" s="353"/>
      <c r="X5" s="89"/>
      <c r="Y5" s="353"/>
      <c r="Z5" s="353"/>
      <c r="AA5" s="353"/>
      <c r="AB5" s="353"/>
      <c r="AC5" s="353"/>
      <c r="AD5" s="353"/>
      <c r="AE5" s="353"/>
      <c r="AF5" s="353"/>
      <c r="AG5" s="353"/>
    </row>
    <row r="6" spans="1:33" s="28" customFormat="1" ht="39" customHeight="1">
      <c r="A6" s="1" t="s">
        <v>2</v>
      </c>
      <c r="B6" s="1"/>
      <c r="C6" s="1"/>
      <c r="D6" s="1"/>
      <c r="E6" s="1"/>
      <c r="F6" s="1"/>
      <c r="G6" s="1"/>
      <c r="H6" s="1"/>
      <c r="I6" s="1"/>
      <c r="J6" s="2"/>
      <c r="K6" s="2"/>
      <c r="L6" s="2"/>
      <c r="M6" s="2"/>
      <c r="N6" s="2"/>
      <c r="O6" s="2"/>
      <c r="P6" s="2"/>
      <c r="Q6" s="2"/>
      <c r="R6" s="2"/>
      <c r="S6" s="2"/>
      <c r="T6" s="2"/>
      <c r="U6" s="2"/>
      <c r="V6" s="353"/>
      <c r="W6" s="353"/>
      <c r="X6" s="89"/>
      <c r="Y6" s="353"/>
      <c r="Z6" s="353"/>
      <c r="AA6" s="353"/>
      <c r="AB6" s="353"/>
      <c r="AC6" s="353"/>
      <c r="AD6" s="353"/>
      <c r="AE6" s="353"/>
      <c r="AF6" s="353"/>
      <c r="AG6" s="353"/>
    </row>
    <row r="7" spans="1:33" s="28" customFormat="1" ht="21" thickBot="1">
      <c r="A7" s="26" t="s">
        <v>3</v>
      </c>
      <c r="B7" s="14" t="s">
        <v>377</v>
      </c>
      <c r="C7" s="14" t="s">
        <v>378</v>
      </c>
      <c r="D7" s="14" t="s">
        <v>379</v>
      </c>
      <c r="E7" s="14" t="s">
        <v>380</v>
      </c>
      <c r="F7" s="14" t="s">
        <v>381</v>
      </c>
      <c r="G7" s="14" t="s">
        <v>382</v>
      </c>
      <c r="H7" s="14" t="s">
        <v>383</v>
      </c>
      <c r="I7" s="14" t="s">
        <v>384</v>
      </c>
      <c r="J7" s="4" t="s">
        <v>385</v>
      </c>
      <c r="K7" s="4" t="s">
        <v>386</v>
      </c>
      <c r="L7" s="4" t="s">
        <v>387</v>
      </c>
      <c r="M7" s="4" t="s">
        <v>388</v>
      </c>
      <c r="N7" s="4" t="s">
        <v>389</v>
      </c>
      <c r="O7" s="4" t="s">
        <v>390</v>
      </c>
      <c r="P7" s="4" t="s">
        <v>391</v>
      </c>
      <c r="Q7" s="4" t="s">
        <v>392</v>
      </c>
      <c r="R7" s="4" t="s">
        <v>393</v>
      </c>
      <c r="S7" s="4" t="s">
        <v>394</v>
      </c>
      <c r="T7" s="4" t="s">
        <v>395</v>
      </c>
      <c r="U7" s="4" t="s">
        <v>396</v>
      </c>
      <c r="V7" s="246" t="s">
        <v>397</v>
      </c>
      <c r="W7" s="246" t="s">
        <v>398</v>
      </c>
      <c r="X7" s="246" t="s">
        <v>399</v>
      </c>
      <c r="Y7" s="246" t="s">
        <v>400</v>
      </c>
      <c r="Z7" s="246" t="s">
        <v>401</v>
      </c>
      <c r="AA7" s="246" t="s">
        <v>402</v>
      </c>
      <c r="AB7" s="246" t="s">
        <v>403</v>
      </c>
      <c r="AC7" s="246" t="s">
        <v>404</v>
      </c>
      <c r="AD7" s="246" t="s">
        <v>405</v>
      </c>
      <c r="AE7" s="246" t="s">
        <v>406</v>
      </c>
      <c r="AF7" s="246" t="s">
        <v>407</v>
      </c>
      <c r="AG7" s="246" t="s">
        <v>408</v>
      </c>
    </row>
    <row r="8" spans="1:33" s="60" customFormat="1" ht="18">
      <c r="A8" s="6" t="s">
        <v>4</v>
      </c>
      <c r="B8" s="2">
        <v>547</v>
      </c>
      <c r="C8" s="2">
        <v>400</v>
      </c>
      <c r="D8" s="2">
        <v>436</v>
      </c>
      <c r="E8" s="2">
        <v>529</v>
      </c>
      <c r="F8" s="2">
        <v>519</v>
      </c>
      <c r="G8" s="2">
        <v>351</v>
      </c>
      <c r="H8" s="2">
        <v>331</v>
      </c>
      <c r="I8" s="2">
        <v>482</v>
      </c>
      <c r="J8" s="2">
        <v>519</v>
      </c>
      <c r="K8" s="2">
        <v>411</v>
      </c>
      <c r="L8" s="2">
        <v>461</v>
      </c>
      <c r="M8" s="2">
        <v>531</v>
      </c>
      <c r="N8" s="2">
        <v>469</v>
      </c>
      <c r="O8" s="2">
        <v>298</v>
      </c>
      <c r="P8" s="2">
        <v>272</v>
      </c>
      <c r="Q8" s="2">
        <v>410</v>
      </c>
      <c r="R8" s="2">
        <v>637</v>
      </c>
      <c r="S8" s="2">
        <v>327</v>
      </c>
      <c r="T8" s="2">
        <v>305</v>
      </c>
      <c r="U8" s="2">
        <v>529</v>
      </c>
      <c r="V8" s="353">
        <v>373</v>
      </c>
      <c r="W8" s="353">
        <v>183</v>
      </c>
      <c r="X8" s="353">
        <v>139</v>
      </c>
      <c r="Y8" s="353">
        <v>205</v>
      </c>
      <c r="Z8" s="353">
        <v>247</v>
      </c>
      <c r="AA8" s="353">
        <v>135</v>
      </c>
      <c r="AB8" s="353">
        <v>119</v>
      </c>
      <c r="AC8" s="353">
        <v>221</v>
      </c>
      <c r="AD8" s="353">
        <v>262</v>
      </c>
      <c r="AE8" s="353">
        <v>153</v>
      </c>
      <c r="AF8" s="353">
        <v>133</v>
      </c>
      <c r="AG8" s="353">
        <v>196</v>
      </c>
    </row>
    <row r="9" spans="1:33" s="60" customFormat="1" ht="18">
      <c r="A9" s="33" t="s">
        <v>5</v>
      </c>
      <c r="B9" s="2">
        <v>41</v>
      </c>
      <c r="C9" s="2">
        <v>35</v>
      </c>
      <c r="D9" s="2">
        <v>30</v>
      </c>
      <c r="E9" s="2">
        <v>43</v>
      </c>
      <c r="F9" s="2">
        <v>44</v>
      </c>
      <c r="G9" s="2">
        <v>32</v>
      </c>
      <c r="H9" s="2">
        <v>30</v>
      </c>
      <c r="I9" s="2">
        <v>49</v>
      </c>
      <c r="J9" s="2">
        <v>32</v>
      </c>
      <c r="K9" s="2">
        <v>34</v>
      </c>
      <c r="L9" s="2">
        <v>61</v>
      </c>
      <c r="M9" s="2">
        <v>50</v>
      </c>
      <c r="N9" s="2">
        <v>22</v>
      </c>
      <c r="O9" s="2">
        <v>8</v>
      </c>
      <c r="P9" s="2">
        <v>9</v>
      </c>
      <c r="Q9" s="2">
        <v>28</v>
      </c>
      <c r="R9" s="2">
        <v>61</v>
      </c>
      <c r="S9" s="2">
        <v>19</v>
      </c>
      <c r="T9" s="2">
        <v>20</v>
      </c>
      <c r="U9" s="2">
        <v>58</v>
      </c>
      <c r="V9" s="353">
        <v>49</v>
      </c>
      <c r="W9" s="353">
        <v>22</v>
      </c>
      <c r="X9" s="353">
        <v>11</v>
      </c>
      <c r="Y9" s="353">
        <v>13</v>
      </c>
      <c r="Z9" s="353">
        <v>26</v>
      </c>
      <c r="AA9" s="353">
        <v>6</v>
      </c>
      <c r="AB9" s="353">
        <v>1</v>
      </c>
      <c r="AC9" s="353">
        <v>22</v>
      </c>
      <c r="AD9" s="353">
        <v>27</v>
      </c>
      <c r="AE9" s="353">
        <v>16</v>
      </c>
      <c r="AF9" s="353">
        <v>13</v>
      </c>
      <c r="AG9" s="353">
        <v>17</v>
      </c>
    </row>
    <row r="10" spans="1:33" s="60" customFormat="1" ht="18">
      <c r="A10" s="33" t="s">
        <v>6</v>
      </c>
      <c r="B10" s="2">
        <v>530</v>
      </c>
      <c r="C10" s="2">
        <v>381</v>
      </c>
      <c r="D10" s="2">
        <v>415</v>
      </c>
      <c r="E10" s="2">
        <v>505</v>
      </c>
      <c r="F10" s="2">
        <v>496</v>
      </c>
      <c r="G10" s="2">
        <v>327</v>
      </c>
      <c r="H10" s="2">
        <v>308</v>
      </c>
      <c r="I10" s="2">
        <v>451</v>
      </c>
      <c r="J10" s="2">
        <v>501</v>
      </c>
      <c r="K10" s="2">
        <v>397</v>
      </c>
      <c r="L10" s="2">
        <v>448</v>
      </c>
      <c r="M10" s="2">
        <v>519</v>
      </c>
      <c r="N10" s="2">
        <v>462</v>
      </c>
      <c r="O10" s="2">
        <v>289</v>
      </c>
      <c r="P10" s="2">
        <v>266</v>
      </c>
      <c r="Q10" s="2">
        <v>400</v>
      </c>
      <c r="R10" s="2">
        <v>632</v>
      </c>
      <c r="S10" s="2">
        <v>321</v>
      </c>
      <c r="T10" s="2">
        <v>301</v>
      </c>
      <c r="U10" s="2">
        <v>524</v>
      </c>
      <c r="V10" s="353">
        <v>368</v>
      </c>
      <c r="W10" s="353">
        <v>178</v>
      </c>
      <c r="X10" s="353">
        <v>134</v>
      </c>
      <c r="Y10" s="353">
        <v>199</v>
      </c>
      <c r="Z10" s="353">
        <v>240</v>
      </c>
      <c r="AA10" s="353">
        <v>129</v>
      </c>
      <c r="AB10" s="353">
        <v>114</v>
      </c>
      <c r="AC10" s="353">
        <v>214</v>
      </c>
      <c r="AD10" s="353">
        <v>256</v>
      </c>
      <c r="AE10" s="353">
        <v>148</v>
      </c>
      <c r="AF10" s="353">
        <v>128</v>
      </c>
      <c r="AG10" s="353">
        <v>191</v>
      </c>
    </row>
    <row r="11" spans="1:33" s="60" customFormat="1" ht="18">
      <c r="A11" s="33" t="s">
        <v>10</v>
      </c>
      <c r="B11" s="2">
        <v>17</v>
      </c>
      <c r="C11" s="2">
        <v>19</v>
      </c>
      <c r="D11" s="2">
        <v>21</v>
      </c>
      <c r="E11" s="2">
        <v>24</v>
      </c>
      <c r="F11" s="2">
        <v>23</v>
      </c>
      <c r="G11" s="2">
        <v>24</v>
      </c>
      <c r="H11" s="2">
        <v>23</v>
      </c>
      <c r="I11" s="2">
        <v>31</v>
      </c>
      <c r="J11" s="2">
        <v>18</v>
      </c>
      <c r="K11" s="2">
        <v>14</v>
      </c>
      <c r="L11" s="2">
        <v>13</v>
      </c>
      <c r="M11" s="2">
        <v>12</v>
      </c>
      <c r="N11" s="2">
        <v>7</v>
      </c>
      <c r="O11" s="2">
        <v>9</v>
      </c>
      <c r="P11" s="2">
        <v>6</v>
      </c>
      <c r="Q11" s="2">
        <v>10</v>
      </c>
      <c r="R11" s="2">
        <v>5</v>
      </c>
      <c r="S11" s="2">
        <v>6</v>
      </c>
      <c r="T11" s="2">
        <v>4</v>
      </c>
      <c r="U11" s="2">
        <v>5</v>
      </c>
      <c r="V11" s="353">
        <v>5</v>
      </c>
      <c r="W11" s="353">
        <v>5</v>
      </c>
      <c r="X11" s="353">
        <v>5</v>
      </c>
      <c r="Y11" s="353">
        <v>6</v>
      </c>
      <c r="Z11" s="353">
        <v>7</v>
      </c>
      <c r="AA11" s="353">
        <v>6</v>
      </c>
      <c r="AB11" s="353">
        <v>5</v>
      </c>
      <c r="AC11" s="353">
        <v>7</v>
      </c>
      <c r="AD11" s="353">
        <v>6</v>
      </c>
      <c r="AE11" s="353">
        <v>5</v>
      </c>
      <c r="AF11" s="353">
        <v>5</v>
      </c>
      <c r="AG11" s="353">
        <v>5</v>
      </c>
    </row>
    <row r="12" spans="1:33" s="60" customFormat="1" ht="18">
      <c r="A12" s="6" t="s">
        <v>11</v>
      </c>
      <c r="B12" s="2">
        <v>4</v>
      </c>
      <c r="C12" s="2">
        <v>7</v>
      </c>
      <c r="D12" s="2">
        <v>7</v>
      </c>
      <c r="E12" s="2">
        <v>-3</v>
      </c>
      <c r="F12" s="2">
        <v>-10</v>
      </c>
      <c r="G12" s="2">
        <v>6</v>
      </c>
      <c r="H12" s="2">
        <v>13</v>
      </c>
      <c r="I12" s="2">
        <v>1</v>
      </c>
      <c r="J12" s="2">
        <v>-8</v>
      </c>
      <c r="K12" s="2">
        <v>-13</v>
      </c>
      <c r="L12" s="2">
        <v>-6</v>
      </c>
      <c r="M12" s="2">
        <v>1</v>
      </c>
      <c r="N12" s="2">
        <v>-1</v>
      </c>
      <c r="O12" s="2">
        <v>8</v>
      </c>
      <c r="P12" s="2">
        <v>8</v>
      </c>
      <c r="Q12" s="2">
        <v>13</v>
      </c>
      <c r="R12" s="2">
        <v>-12</v>
      </c>
      <c r="S12" s="2">
        <v>11</v>
      </c>
      <c r="T12" s="2">
        <v>11</v>
      </c>
      <c r="U12" s="2">
        <v>3</v>
      </c>
      <c r="V12" s="2">
        <v>12</v>
      </c>
      <c r="W12" s="2">
        <v>10</v>
      </c>
      <c r="X12" s="2">
        <v>4</v>
      </c>
      <c r="Y12" s="2">
        <v>3</v>
      </c>
      <c r="Z12" s="2">
        <v>9</v>
      </c>
      <c r="AA12" s="2">
        <v>11</v>
      </c>
      <c r="AB12" s="2">
        <v>10</v>
      </c>
      <c r="AC12" s="2">
        <v>10</v>
      </c>
      <c r="AD12" s="2">
        <v>15</v>
      </c>
      <c r="AE12" s="2">
        <v>14</v>
      </c>
      <c r="AF12" s="2">
        <v>13</v>
      </c>
      <c r="AG12" s="2">
        <v>8</v>
      </c>
    </row>
    <row r="13" spans="1:33" s="60" customFormat="1" ht="18">
      <c r="A13" s="6" t="s">
        <v>185</v>
      </c>
      <c r="B13" s="2">
        <v>7</v>
      </c>
      <c r="C13" s="2">
        <v>8</v>
      </c>
      <c r="D13" s="2">
        <v>11</v>
      </c>
      <c r="E13" s="2">
        <v>-13</v>
      </c>
      <c r="F13" s="2">
        <v>-8</v>
      </c>
      <c r="G13" s="2">
        <v>10</v>
      </c>
      <c r="H13" s="2">
        <v>17</v>
      </c>
      <c r="I13" s="2">
        <v>4</v>
      </c>
      <c r="J13" s="2">
        <v>-18</v>
      </c>
      <c r="K13" s="2">
        <v>33</v>
      </c>
      <c r="L13" s="2">
        <v>-15</v>
      </c>
      <c r="M13" s="2">
        <v>-28</v>
      </c>
      <c r="N13" s="2">
        <v>-20</v>
      </c>
      <c r="O13" s="2">
        <v>22</v>
      </c>
      <c r="P13" s="2">
        <v>-6</v>
      </c>
      <c r="Q13" s="2">
        <v>39</v>
      </c>
      <c r="R13" s="2">
        <v>-28</v>
      </c>
      <c r="S13" s="2">
        <v>24</v>
      </c>
      <c r="T13" s="2">
        <v>12</v>
      </c>
      <c r="U13" s="2">
        <v>40</v>
      </c>
      <c r="V13" s="353">
        <v>-19</v>
      </c>
      <c r="W13" s="353">
        <v>23</v>
      </c>
      <c r="X13" s="353">
        <v>6</v>
      </c>
      <c r="Y13" s="353">
        <v>-5</v>
      </c>
      <c r="Z13" s="353">
        <v>11</v>
      </c>
      <c r="AA13" s="353">
        <v>11</v>
      </c>
      <c r="AB13" s="353">
        <v>12</v>
      </c>
      <c r="AC13" s="353">
        <v>6</v>
      </c>
      <c r="AD13" s="353">
        <v>5</v>
      </c>
      <c r="AE13" s="353">
        <v>27</v>
      </c>
      <c r="AF13" s="353">
        <v>14</v>
      </c>
      <c r="AG13" s="353">
        <v>12</v>
      </c>
    </row>
    <row r="14" spans="1:33" s="60" customFormat="1" ht="18">
      <c r="A14" s="11" t="s">
        <v>12</v>
      </c>
      <c r="B14" s="31">
        <v>0</v>
      </c>
      <c r="C14" s="31">
        <v>2</v>
      </c>
      <c r="D14" s="31">
        <v>2</v>
      </c>
      <c r="E14" s="31">
        <v>-8</v>
      </c>
      <c r="F14" s="31">
        <v>-14</v>
      </c>
      <c r="G14" s="31">
        <v>3</v>
      </c>
      <c r="H14" s="31">
        <v>11</v>
      </c>
      <c r="I14" s="31">
        <v>-1</v>
      </c>
      <c r="J14" s="31">
        <v>-10</v>
      </c>
      <c r="K14" s="31">
        <v>-15</v>
      </c>
      <c r="L14" s="31">
        <v>-8</v>
      </c>
      <c r="M14" s="31">
        <v>0</v>
      </c>
      <c r="N14" s="31">
        <v>-2</v>
      </c>
      <c r="O14" s="31">
        <v>6</v>
      </c>
      <c r="P14" s="31">
        <v>7</v>
      </c>
      <c r="Q14" s="31">
        <v>11</v>
      </c>
      <c r="R14" s="31">
        <v>-13</v>
      </c>
      <c r="S14" s="31">
        <v>10</v>
      </c>
      <c r="T14" s="31">
        <v>11</v>
      </c>
      <c r="U14" s="31">
        <v>3</v>
      </c>
      <c r="V14" s="235">
        <v>11</v>
      </c>
      <c r="W14" s="235">
        <v>10</v>
      </c>
      <c r="X14" s="235">
        <v>4</v>
      </c>
      <c r="Y14" s="235">
        <v>2</v>
      </c>
      <c r="Z14" s="235">
        <v>9</v>
      </c>
      <c r="AA14" s="235">
        <v>11</v>
      </c>
      <c r="AB14" s="235">
        <v>9</v>
      </c>
      <c r="AC14" s="235">
        <v>10</v>
      </c>
      <c r="AD14" s="235">
        <v>15</v>
      </c>
      <c r="AE14" s="235">
        <v>13</v>
      </c>
      <c r="AF14" s="235">
        <v>13</v>
      </c>
      <c r="AG14" s="235">
        <v>7</v>
      </c>
    </row>
    <row r="15" spans="1:33" s="60" customFormat="1" ht="18">
      <c r="A15" s="6" t="s">
        <v>705</v>
      </c>
      <c r="B15" s="7">
        <v>0</v>
      </c>
      <c r="C15" s="7">
        <v>0</v>
      </c>
      <c r="D15" s="7">
        <v>0</v>
      </c>
      <c r="E15" s="7">
        <v>0</v>
      </c>
      <c r="F15" s="7">
        <v>0</v>
      </c>
      <c r="G15" s="7">
        <v>0</v>
      </c>
      <c r="H15" s="7">
        <v>1</v>
      </c>
      <c r="I15" s="7">
        <v>-1</v>
      </c>
      <c r="J15" s="7" t="s">
        <v>68</v>
      </c>
      <c r="K15" s="7" t="s">
        <v>68</v>
      </c>
      <c r="L15" s="7" t="s">
        <v>68</v>
      </c>
      <c r="M15" s="7" t="s">
        <v>68</v>
      </c>
      <c r="N15" s="7">
        <v>0</v>
      </c>
      <c r="O15" s="7">
        <v>0</v>
      </c>
      <c r="P15" s="7">
        <v>0</v>
      </c>
      <c r="Q15" s="7">
        <v>0</v>
      </c>
      <c r="R15" s="7" t="s">
        <v>68</v>
      </c>
      <c r="S15" s="7" t="s">
        <v>68</v>
      </c>
      <c r="T15" s="7" t="s">
        <v>68</v>
      </c>
      <c r="U15" s="7" t="s">
        <v>68</v>
      </c>
      <c r="V15" s="323">
        <v>1</v>
      </c>
      <c r="W15" s="323">
        <v>0</v>
      </c>
      <c r="X15" s="323">
        <v>0</v>
      </c>
      <c r="Y15" s="323">
        <v>2</v>
      </c>
      <c r="Z15" s="323" t="s">
        <v>68</v>
      </c>
      <c r="AA15" s="323" t="s">
        <v>68</v>
      </c>
      <c r="AB15" s="323">
        <v>1</v>
      </c>
      <c r="AC15" s="323">
        <v>0</v>
      </c>
      <c r="AD15" s="323" t="s">
        <v>68</v>
      </c>
      <c r="AE15" s="323" t="s">
        <v>68</v>
      </c>
      <c r="AF15" s="323">
        <v>0</v>
      </c>
      <c r="AG15" s="323" t="s">
        <v>68</v>
      </c>
    </row>
    <row r="16" spans="1:33" s="60" customFormat="1" ht="18">
      <c r="A16" s="6" t="s">
        <v>15</v>
      </c>
      <c r="B16" s="2">
        <v>3</v>
      </c>
      <c r="C16" s="2">
        <v>1</v>
      </c>
      <c r="D16" s="2">
        <v>4</v>
      </c>
      <c r="E16" s="2">
        <v>-10</v>
      </c>
      <c r="F16" s="2">
        <v>2</v>
      </c>
      <c r="G16" s="2">
        <v>4</v>
      </c>
      <c r="H16" s="2">
        <v>3</v>
      </c>
      <c r="I16" s="2">
        <v>4</v>
      </c>
      <c r="J16" s="2">
        <v>-10</v>
      </c>
      <c r="K16" s="2">
        <v>46</v>
      </c>
      <c r="L16" s="2">
        <v>-9</v>
      </c>
      <c r="M16" s="2">
        <v>-29</v>
      </c>
      <c r="N16" s="2">
        <v>-19</v>
      </c>
      <c r="O16" s="2">
        <v>14</v>
      </c>
      <c r="P16" s="2">
        <v>-14</v>
      </c>
      <c r="Q16" s="2">
        <v>26</v>
      </c>
      <c r="R16" s="2">
        <v>-16</v>
      </c>
      <c r="S16" s="2">
        <v>13</v>
      </c>
      <c r="T16" s="2">
        <v>1</v>
      </c>
      <c r="U16" s="2">
        <v>37</v>
      </c>
      <c r="V16" s="353">
        <v>-32</v>
      </c>
      <c r="W16" s="353">
        <v>13</v>
      </c>
      <c r="X16" s="353">
        <v>2</v>
      </c>
      <c r="Y16" s="353">
        <v>-10</v>
      </c>
      <c r="Z16" s="353">
        <v>2</v>
      </c>
      <c r="AA16" s="353">
        <v>0</v>
      </c>
      <c r="AB16" s="353">
        <v>1</v>
      </c>
      <c r="AC16" s="353">
        <v>-4</v>
      </c>
      <c r="AD16" s="353">
        <v>-10</v>
      </c>
      <c r="AE16" s="353">
        <v>13</v>
      </c>
      <c r="AF16" s="353">
        <v>1</v>
      </c>
      <c r="AG16" s="353">
        <v>4</v>
      </c>
    </row>
    <row r="17" spans="1:33" s="60" customFormat="1" ht="18">
      <c r="A17" s="11" t="s">
        <v>16</v>
      </c>
      <c r="B17" s="31">
        <v>3</v>
      </c>
      <c r="C17" s="31">
        <v>3</v>
      </c>
      <c r="D17" s="31">
        <v>6</v>
      </c>
      <c r="E17" s="31">
        <v>-18</v>
      </c>
      <c r="F17" s="31">
        <v>-12</v>
      </c>
      <c r="G17" s="31">
        <v>7</v>
      </c>
      <c r="H17" s="31">
        <v>15</v>
      </c>
      <c r="I17" s="31">
        <v>2</v>
      </c>
      <c r="J17" s="31">
        <v>-20</v>
      </c>
      <c r="K17" s="31">
        <v>31</v>
      </c>
      <c r="L17" s="31">
        <v>-17</v>
      </c>
      <c r="M17" s="31">
        <v>-29</v>
      </c>
      <c r="N17" s="31">
        <v>-21</v>
      </c>
      <c r="O17" s="31">
        <v>20</v>
      </c>
      <c r="P17" s="31">
        <v>-7</v>
      </c>
      <c r="Q17" s="31">
        <v>37</v>
      </c>
      <c r="R17" s="31">
        <v>-29</v>
      </c>
      <c r="S17" s="31">
        <v>23</v>
      </c>
      <c r="T17" s="31">
        <v>12</v>
      </c>
      <c r="U17" s="31">
        <v>40</v>
      </c>
      <c r="V17" s="235">
        <v>-20</v>
      </c>
      <c r="W17" s="235">
        <v>23</v>
      </c>
      <c r="X17" s="235">
        <v>6</v>
      </c>
      <c r="Y17" s="235">
        <v>-6</v>
      </c>
      <c r="Z17" s="235">
        <v>11</v>
      </c>
      <c r="AA17" s="235">
        <v>11</v>
      </c>
      <c r="AB17" s="235">
        <v>11</v>
      </c>
      <c r="AC17" s="235">
        <v>6</v>
      </c>
      <c r="AD17" s="235">
        <v>5</v>
      </c>
      <c r="AE17" s="235">
        <v>26</v>
      </c>
      <c r="AF17" s="235">
        <v>14</v>
      </c>
      <c r="AG17" s="235">
        <v>11</v>
      </c>
    </row>
    <row r="18" spans="1:33" s="60" customFormat="1" ht="18">
      <c r="A18" s="6"/>
      <c r="B18" s="2"/>
      <c r="C18" s="2"/>
      <c r="D18" s="2"/>
      <c r="E18" s="2"/>
      <c r="F18" s="2"/>
      <c r="G18" s="2"/>
      <c r="H18" s="2"/>
      <c r="I18" s="2"/>
      <c r="J18" s="2"/>
      <c r="K18" s="2"/>
      <c r="L18" s="2"/>
      <c r="M18" s="2"/>
      <c r="N18" s="2"/>
      <c r="O18" s="2"/>
      <c r="P18" s="2"/>
      <c r="Q18" s="2"/>
      <c r="R18" s="2"/>
      <c r="S18" s="2"/>
      <c r="T18" s="2"/>
      <c r="U18" s="2"/>
      <c r="V18" s="353"/>
      <c r="W18" s="353"/>
      <c r="X18" s="89"/>
      <c r="Y18" s="353"/>
      <c r="Z18" s="353"/>
      <c r="AA18" s="353"/>
      <c r="AB18" s="353"/>
      <c r="AC18" s="353"/>
      <c r="AD18" s="353"/>
      <c r="AE18" s="353"/>
      <c r="AF18" s="353"/>
      <c r="AG18" s="353"/>
    </row>
    <row r="19" spans="1:33" s="60" customFormat="1" ht="18">
      <c r="A19" s="6" t="s">
        <v>18</v>
      </c>
      <c r="B19" s="2">
        <v>1</v>
      </c>
      <c r="C19" s="2">
        <v>0</v>
      </c>
      <c r="D19" s="2">
        <v>0</v>
      </c>
      <c r="E19" s="2">
        <v>0</v>
      </c>
      <c r="F19" s="2">
        <v>1</v>
      </c>
      <c r="G19" s="2">
        <v>0</v>
      </c>
      <c r="H19" s="2">
        <v>-1</v>
      </c>
      <c r="I19" s="2">
        <v>0</v>
      </c>
      <c r="J19" s="2">
        <v>0</v>
      </c>
      <c r="K19" s="2">
        <v>1</v>
      </c>
      <c r="L19" s="2">
        <v>4</v>
      </c>
      <c r="M19" s="2">
        <v>0</v>
      </c>
      <c r="N19" s="2">
        <v>0</v>
      </c>
      <c r="O19" s="2">
        <v>1</v>
      </c>
      <c r="P19" s="2">
        <v>0</v>
      </c>
      <c r="Q19" s="2">
        <v>-1</v>
      </c>
      <c r="R19" s="2">
        <v>-1</v>
      </c>
      <c r="S19" s="2">
        <v>2</v>
      </c>
      <c r="T19" s="2">
        <v>0</v>
      </c>
      <c r="U19" s="2">
        <v>0</v>
      </c>
      <c r="V19" s="353">
        <v>1</v>
      </c>
      <c r="W19" s="353">
        <v>0</v>
      </c>
      <c r="X19" s="353">
        <v>0</v>
      </c>
      <c r="Y19" s="353">
        <v>1</v>
      </c>
      <c r="Z19" s="353">
        <v>0</v>
      </c>
      <c r="AA19" s="353">
        <v>0</v>
      </c>
      <c r="AB19" s="353">
        <v>0</v>
      </c>
      <c r="AC19" s="353">
        <v>0</v>
      </c>
      <c r="AD19" s="353">
        <v>0</v>
      </c>
      <c r="AE19" s="353">
        <v>0</v>
      </c>
      <c r="AF19" s="353">
        <v>0</v>
      </c>
      <c r="AG19" s="353">
        <v>0</v>
      </c>
    </row>
    <row r="20" spans="1:33" s="60" customFormat="1" ht="18">
      <c r="A20" s="6" t="s">
        <v>19</v>
      </c>
      <c r="B20" s="2">
        <v>4</v>
      </c>
      <c r="C20" s="2">
        <v>5</v>
      </c>
      <c r="D20" s="2">
        <v>5</v>
      </c>
      <c r="E20" s="2">
        <v>5</v>
      </c>
      <c r="F20" s="2">
        <v>4</v>
      </c>
      <c r="G20" s="2">
        <v>3</v>
      </c>
      <c r="H20" s="2">
        <v>2</v>
      </c>
      <c r="I20" s="2">
        <v>2</v>
      </c>
      <c r="J20" s="2">
        <v>2</v>
      </c>
      <c r="K20" s="2">
        <v>2</v>
      </c>
      <c r="L20" s="2">
        <v>2</v>
      </c>
      <c r="M20" s="2">
        <v>1</v>
      </c>
      <c r="N20" s="2">
        <v>1</v>
      </c>
      <c r="O20" s="2">
        <v>2</v>
      </c>
      <c r="P20" s="2">
        <v>1</v>
      </c>
      <c r="Q20" s="2">
        <v>2</v>
      </c>
      <c r="R20" s="2">
        <v>1</v>
      </c>
      <c r="S20" s="2">
        <v>1</v>
      </c>
      <c r="T20" s="2">
        <v>0</v>
      </c>
      <c r="U20" s="2">
        <v>0</v>
      </c>
      <c r="V20" s="353">
        <v>1</v>
      </c>
      <c r="W20" s="353">
        <v>0</v>
      </c>
      <c r="X20" s="353">
        <v>0</v>
      </c>
      <c r="Y20" s="353">
        <v>1</v>
      </c>
      <c r="Z20" s="353">
        <v>0</v>
      </c>
      <c r="AA20" s="353">
        <v>0</v>
      </c>
      <c r="AB20" s="353">
        <v>1</v>
      </c>
      <c r="AC20" s="353">
        <v>0</v>
      </c>
      <c r="AD20" s="353">
        <v>0</v>
      </c>
      <c r="AE20" s="353">
        <v>1</v>
      </c>
      <c r="AF20" s="353">
        <v>0</v>
      </c>
      <c r="AG20" s="353">
        <v>1</v>
      </c>
    </row>
    <row r="21" spans="1:33" s="60" customFormat="1" ht="18">
      <c r="A21" s="6"/>
      <c r="B21" s="2"/>
      <c r="C21" s="2"/>
      <c r="D21" s="2"/>
      <c r="E21" s="2"/>
      <c r="F21" s="2"/>
      <c r="G21" s="2"/>
      <c r="H21" s="2"/>
      <c r="I21" s="2"/>
      <c r="J21" s="2"/>
      <c r="K21" s="2"/>
      <c r="L21" s="2"/>
      <c r="M21" s="2"/>
      <c r="N21" s="2"/>
      <c r="O21" s="2"/>
      <c r="P21" s="2"/>
      <c r="Q21" s="2"/>
      <c r="R21" s="2"/>
      <c r="S21" s="2"/>
      <c r="T21" s="2"/>
      <c r="U21" s="2"/>
      <c r="V21" s="353"/>
      <c r="W21" s="353"/>
      <c r="X21" s="353"/>
      <c r="Y21" s="353"/>
      <c r="Z21" s="353"/>
      <c r="AA21" s="353"/>
      <c r="AB21" s="353"/>
      <c r="AC21" s="353"/>
      <c r="AD21" s="353"/>
      <c r="AE21" s="353"/>
      <c r="AF21" s="353"/>
      <c r="AG21" s="353"/>
    </row>
    <row r="22" spans="1:33" s="60" customFormat="1" ht="18">
      <c r="A22" s="6" t="s">
        <v>20</v>
      </c>
      <c r="B22" s="2">
        <v>5</v>
      </c>
      <c r="C22" s="2">
        <v>2</v>
      </c>
      <c r="D22" s="2">
        <v>1</v>
      </c>
      <c r="E22" s="2">
        <v>0</v>
      </c>
      <c r="F22" s="2">
        <v>1</v>
      </c>
      <c r="G22" s="2">
        <v>1</v>
      </c>
      <c r="H22" s="2">
        <v>0</v>
      </c>
      <c r="I22" s="2">
        <v>1</v>
      </c>
      <c r="J22" s="2">
        <v>1</v>
      </c>
      <c r="K22" s="2">
        <v>2</v>
      </c>
      <c r="L22" s="2">
        <v>0</v>
      </c>
      <c r="M22" s="2">
        <v>0</v>
      </c>
      <c r="N22" s="2">
        <v>1</v>
      </c>
      <c r="O22" s="2">
        <v>0</v>
      </c>
      <c r="P22" s="2">
        <v>0</v>
      </c>
      <c r="Q22" s="2">
        <v>0</v>
      </c>
      <c r="R22" s="2">
        <v>0</v>
      </c>
      <c r="S22" s="2">
        <v>0</v>
      </c>
      <c r="T22" s="2">
        <v>0</v>
      </c>
      <c r="U22" s="2">
        <v>0</v>
      </c>
      <c r="V22" s="353">
        <v>3</v>
      </c>
      <c r="W22" s="353">
        <v>1</v>
      </c>
      <c r="X22" s="353">
        <v>0</v>
      </c>
      <c r="Y22" s="353">
        <v>1</v>
      </c>
      <c r="Z22" s="353">
        <v>0</v>
      </c>
      <c r="AA22" s="353">
        <v>0</v>
      </c>
      <c r="AB22" s="353">
        <v>0</v>
      </c>
      <c r="AC22" s="353">
        <v>1</v>
      </c>
      <c r="AD22" s="353">
        <v>0</v>
      </c>
      <c r="AE22" s="353">
        <v>0</v>
      </c>
      <c r="AF22" s="353">
        <v>0</v>
      </c>
      <c r="AG22" s="353">
        <v>1</v>
      </c>
    </row>
    <row r="23" spans="1:33" s="60" customFormat="1" ht="18">
      <c r="A23" s="6" t="s">
        <v>21</v>
      </c>
      <c r="B23" s="2">
        <v>0</v>
      </c>
      <c r="C23" s="2">
        <v>6</v>
      </c>
      <c r="D23" s="2">
        <v>0</v>
      </c>
      <c r="E23" s="2">
        <v>0</v>
      </c>
      <c r="F23" s="7" t="s">
        <v>68</v>
      </c>
      <c r="G23" s="7" t="s">
        <v>68</v>
      </c>
      <c r="H23" s="7" t="s">
        <v>68</v>
      </c>
      <c r="I23" s="2">
        <v>0</v>
      </c>
      <c r="J23" s="2">
        <v>0</v>
      </c>
      <c r="K23" s="2">
        <v>0</v>
      </c>
      <c r="L23" s="2">
        <v>0</v>
      </c>
      <c r="M23" s="2">
        <v>0.1439</v>
      </c>
      <c r="N23" s="7" t="s">
        <v>68</v>
      </c>
      <c r="O23" s="7" t="s">
        <v>68</v>
      </c>
      <c r="P23" s="7" t="s">
        <v>68</v>
      </c>
      <c r="Q23" s="7" t="s">
        <v>68</v>
      </c>
      <c r="R23" s="7" t="s">
        <v>68</v>
      </c>
      <c r="S23" s="7" t="s">
        <v>68</v>
      </c>
      <c r="T23" s="7" t="s">
        <v>68</v>
      </c>
      <c r="U23" s="7" t="s">
        <v>68</v>
      </c>
      <c r="V23" s="323" t="s">
        <v>68</v>
      </c>
      <c r="W23" s="323" t="s">
        <v>68</v>
      </c>
      <c r="X23" s="323" t="s">
        <v>68</v>
      </c>
      <c r="Y23" s="323" t="s">
        <v>68</v>
      </c>
      <c r="Z23" s="323" t="s">
        <v>68</v>
      </c>
      <c r="AA23" s="323" t="s">
        <v>68</v>
      </c>
      <c r="AB23" s="323" t="s">
        <v>68</v>
      </c>
      <c r="AC23" s="323" t="s">
        <v>68</v>
      </c>
      <c r="AD23" s="323" t="s">
        <v>68</v>
      </c>
      <c r="AE23" s="323" t="s">
        <v>68</v>
      </c>
      <c r="AF23" s="323" t="s">
        <v>68</v>
      </c>
      <c r="AG23" s="323" t="s">
        <v>68</v>
      </c>
    </row>
    <row r="24" spans="1:33" s="60" customFormat="1" ht="18">
      <c r="A24" s="6" t="s">
        <v>706</v>
      </c>
      <c r="B24" s="2">
        <v>754</v>
      </c>
      <c r="C24" s="2">
        <v>667</v>
      </c>
      <c r="D24" s="2">
        <v>711</v>
      </c>
      <c r="E24" s="2">
        <v>618</v>
      </c>
      <c r="F24" s="2">
        <v>617</v>
      </c>
      <c r="G24" s="2">
        <v>496</v>
      </c>
      <c r="H24" s="2">
        <v>468</v>
      </c>
      <c r="I24" s="2">
        <v>630</v>
      </c>
      <c r="J24" s="2">
        <v>612</v>
      </c>
      <c r="K24" s="2">
        <v>794</v>
      </c>
      <c r="L24" s="2">
        <v>631</v>
      </c>
      <c r="M24" s="2">
        <v>663</v>
      </c>
      <c r="N24" s="2">
        <v>728</v>
      </c>
      <c r="O24" s="2">
        <v>448</v>
      </c>
      <c r="P24" s="2">
        <v>482</v>
      </c>
      <c r="Q24" s="2">
        <v>475</v>
      </c>
      <c r="R24" s="2">
        <v>542</v>
      </c>
      <c r="S24" s="2">
        <v>379</v>
      </c>
      <c r="T24" s="2">
        <v>323</v>
      </c>
      <c r="U24" s="2">
        <v>663</v>
      </c>
      <c r="V24" s="353">
        <v>492</v>
      </c>
      <c r="W24" s="353">
        <v>300</v>
      </c>
      <c r="X24" s="353">
        <v>255</v>
      </c>
      <c r="Y24" s="353">
        <v>249</v>
      </c>
      <c r="Z24" s="353">
        <v>343</v>
      </c>
      <c r="AA24" s="353">
        <v>230</v>
      </c>
      <c r="AB24" s="353">
        <v>203</v>
      </c>
      <c r="AC24" s="353">
        <v>292</v>
      </c>
      <c r="AD24" s="353">
        <v>361</v>
      </c>
      <c r="AE24" s="353">
        <v>241</v>
      </c>
      <c r="AF24" s="353">
        <v>193</v>
      </c>
      <c r="AG24" s="353">
        <v>310</v>
      </c>
    </row>
    <row r="25" spans="1:33" s="60" customFormat="1" ht="18">
      <c r="A25" s="6" t="s">
        <v>707</v>
      </c>
      <c r="B25" s="2">
        <v>398</v>
      </c>
      <c r="C25" s="2">
        <v>423</v>
      </c>
      <c r="D25" s="2">
        <v>463</v>
      </c>
      <c r="E25" s="2">
        <v>442</v>
      </c>
      <c r="F25" s="2">
        <v>477</v>
      </c>
      <c r="G25" s="2">
        <v>347</v>
      </c>
      <c r="H25" s="2">
        <v>311</v>
      </c>
      <c r="I25" s="2">
        <v>383</v>
      </c>
      <c r="J25" s="2">
        <v>443</v>
      </c>
      <c r="K25" s="2">
        <v>558</v>
      </c>
      <c r="L25" s="2">
        <v>402</v>
      </c>
      <c r="M25" s="2">
        <v>475</v>
      </c>
      <c r="N25" s="2">
        <v>638</v>
      </c>
      <c r="O25" s="2">
        <v>367</v>
      </c>
      <c r="P25" s="2">
        <v>436</v>
      </c>
      <c r="Q25" s="2">
        <v>350</v>
      </c>
      <c r="R25" s="2">
        <v>379</v>
      </c>
      <c r="S25" s="2">
        <v>320</v>
      </c>
      <c r="T25" s="2">
        <v>268</v>
      </c>
      <c r="U25" s="2">
        <v>453</v>
      </c>
      <c r="V25" s="353">
        <v>362</v>
      </c>
      <c r="W25" s="353">
        <v>223</v>
      </c>
      <c r="X25" s="353">
        <v>212</v>
      </c>
      <c r="Y25" s="353">
        <v>238</v>
      </c>
      <c r="Z25" s="353">
        <v>293</v>
      </c>
      <c r="AA25" s="353">
        <v>208</v>
      </c>
      <c r="AB25" s="353">
        <v>202</v>
      </c>
      <c r="AC25" s="353">
        <v>241</v>
      </c>
      <c r="AD25" s="353">
        <v>290</v>
      </c>
      <c r="AE25" s="353">
        <v>222</v>
      </c>
      <c r="AF25" s="353">
        <v>185</v>
      </c>
      <c r="AG25" s="353">
        <v>271</v>
      </c>
    </row>
    <row r="26" spans="1:33" s="60" customFormat="1" ht="18">
      <c r="A26" s="6" t="s">
        <v>588</v>
      </c>
      <c r="B26" s="2">
        <v>356</v>
      </c>
      <c r="C26" s="2">
        <v>244</v>
      </c>
      <c r="D26" s="2">
        <v>248</v>
      </c>
      <c r="E26" s="2">
        <v>176</v>
      </c>
      <c r="F26" s="2">
        <v>140</v>
      </c>
      <c r="G26" s="2">
        <v>149</v>
      </c>
      <c r="H26" s="2">
        <v>157</v>
      </c>
      <c r="I26" s="2">
        <v>247</v>
      </c>
      <c r="J26" s="2">
        <v>169</v>
      </c>
      <c r="K26" s="2">
        <v>236</v>
      </c>
      <c r="L26" s="2">
        <v>229</v>
      </c>
      <c r="M26" s="2">
        <v>188</v>
      </c>
      <c r="N26" s="2">
        <v>90</v>
      </c>
      <c r="O26" s="2">
        <v>81</v>
      </c>
      <c r="P26" s="2">
        <v>46</v>
      </c>
      <c r="Q26" s="2">
        <v>125</v>
      </c>
      <c r="R26" s="2">
        <v>163</v>
      </c>
      <c r="S26" s="2">
        <v>59</v>
      </c>
      <c r="T26" s="2">
        <v>55</v>
      </c>
      <c r="U26" s="2">
        <v>210</v>
      </c>
      <c r="V26" s="353">
        <v>130</v>
      </c>
      <c r="W26" s="353">
        <v>77</v>
      </c>
      <c r="X26" s="353">
        <v>43</v>
      </c>
      <c r="Y26" s="353">
        <v>11</v>
      </c>
      <c r="Z26" s="353">
        <v>50</v>
      </c>
      <c r="AA26" s="353">
        <v>22</v>
      </c>
      <c r="AB26" s="353">
        <v>1</v>
      </c>
      <c r="AC26" s="353">
        <v>51</v>
      </c>
      <c r="AD26" s="353">
        <v>71</v>
      </c>
      <c r="AE26" s="353">
        <v>19</v>
      </c>
      <c r="AF26" s="353">
        <v>8</v>
      </c>
      <c r="AG26" s="353">
        <v>39</v>
      </c>
    </row>
    <row r="27" spans="1:33" s="60" customFormat="1" ht="18">
      <c r="A27" s="6"/>
      <c r="B27" s="2"/>
      <c r="C27" s="2"/>
      <c r="D27" s="2"/>
      <c r="E27" s="2"/>
      <c r="F27" s="2"/>
      <c r="G27" s="2"/>
      <c r="H27" s="2"/>
      <c r="I27" s="2"/>
      <c r="J27" s="2"/>
      <c r="K27" s="2"/>
      <c r="L27" s="2"/>
      <c r="M27" s="2"/>
      <c r="N27" s="2"/>
      <c r="O27" s="2"/>
      <c r="P27" s="2"/>
      <c r="Q27" s="2"/>
      <c r="R27" s="2"/>
      <c r="S27" s="2"/>
      <c r="T27" s="2"/>
      <c r="U27" s="2"/>
      <c r="V27" s="353"/>
      <c r="W27" s="353"/>
      <c r="X27" s="353"/>
      <c r="Y27" s="353"/>
      <c r="Z27" s="353"/>
      <c r="AA27" s="353"/>
      <c r="AB27" s="353"/>
      <c r="AC27" s="353"/>
      <c r="AD27" s="353"/>
      <c r="AE27" s="353"/>
      <c r="AF27" s="353"/>
      <c r="AG27" s="353"/>
    </row>
    <row r="28" spans="1:33" s="60" customFormat="1" ht="18">
      <c r="A28" s="6" t="s">
        <v>23</v>
      </c>
      <c r="B28" s="6">
        <v>766</v>
      </c>
      <c r="C28" s="6">
        <v>813</v>
      </c>
      <c r="D28" s="6">
        <v>884</v>
      </c>
      <c r="E28" s="6">
        <v>901</v>
      </c>
      <c r="F28" s="6">
        <v>942</v>
      </c>
      <c r="G28" s="6">
        <v>969</v>
      </c>
      <c r="H28" s="6">
        <v>934</v>
      </c>
      <c r="I28" s="2">
        <v>935</v>
      </c>
      <c r="J28" s="2">
        <v>814</v>
      </c>
      <c r="K28" s="2">
        <v>817</v>
      </c>
      <c r="L28" s="2">
        <v>629</v>
      </c>
      <c r="M28" s="2">
        <v>635</v>
      </c>
      <c r="N28" s="2">
        <v>626</v>
      </c>
      <c r="O28" s="2">
        <v>637</v>
      </c>
      <c r="P28" s="2">
        <v>638</v>
      </c>
      <c r="Q28" s="2">
        <v>611</v>
      </c>
      <c r="R28" s="2">
        <v>539</v>
      </c>
      <c r="S28" s="2">
        <v>549</v>
      </c>
      <c r="T28" s="2">
        <v>521</v>
      </c>
      <c r="U28" s="2">
        <v>525</v>
      </c>
      <c r="V28" s="353">
        <v>500</v>
      </c>
      <c r="W28" s="353">
        <v>518</v>
      </c>
      <c r="X28" s="353">
        <v>507</v>
      </c>
      <c r="Y28" s="353">
        <v>519</v>
      </c>
      <c r="Z28" s="353">
        <v>516</v>
      </c>
      <c r="AA28" s="353">
        <v>528</v>
      </c>
      <c r="AB28" s="353">
        <v>514</v>
      </c>
      <c r="AC28" s="353">
        <v>509</v>
      </c>
      <c r="AD28" s="353">
        <v>502</v>
      </c>
      <c r="AE28" s="353">
        <v>519</v>
      </c>
      <c r="AF28" s="353">
        <v>500</v>
      </c>
      <c r="AG28" s="353">
        <v>496</v>
      </c>
    </row>
    <row r="29" spans="1:33" s="60" customFormat="1">
      <c r="A29" s="22"/>
      <c r="B29" s="22"/>
      <c r="C29" s="22"/>
      <c r="D29" s="22"/>
      <c r="E29" s="22"/>
      <c r="F29" s="22"/>
      <c r="G29" s="22"/>
      <c r="H29" s="22"/>
      <c r="I29" s="22"/>
      <c r="J29" s="2"/>
      <c r="K29" s="2"/>
      <c r="L29" s="2"/>
      <c r="M29" s="2"/>
      <c r="N29" s="2"/>
      <c r="O29" s="2"/>
      <c r="P29" s="2"/>
      <c r="Q29" s="2"/>
      <c r="R29" s="2"/>
      <c r="S29" s="2"/>
      <c r="V29" s="234"/>
      <c r="W29" s="234"/>
      <c r="X29" s="225"/>
      <c r="AB29"/>
      <c r="AC29"/>
      <c r="AD29"/>
      <c r="AE29"/>
      <c r="AF29"/>
      <c r="AG29"/>
    </row>
    <row r="30" spans="1:33" s="60" customFormat="1">
      <c r="A30" s="22"/>
      <c r="B30" s="22"/>
      <c r="C30" s="22"/>
      <c r="D30" s="22"/>
      <c r="E30" s="22"/>
      <c r="F30" s="22"/>
      <c r="G30" s="22"/>
      <c r="H30" s="22"/>
      <c r="I30" s="22"/>
      <c r="J30" s="2"/>
      <c r="K30" s="2"/>
      <c r="L30" s="2"/>
      <c r="M30" s="2"/>
      <c r="N30" s="2"/>
      <c r="O30" s="2"/>
      <c r="P30" s="2"/>
      <c r="Q30" s="2"/>
      <c r="R30" s="2"/>
      <c r="S30" s="2"/>
      <c r="V30" s="234"/>
      <c r="W30" s="234"/>
      <c r="X30" s="225"/>
      <c r="AB30"/>
      <c r="AC30"/>
      <c r="AD30"/>
      <c r="AE30"/>
      <c r="AF30"/>
      <c r="AG30"/>
    </row>
    <row r="31" spans="1:33">
      <c r="A31" s="60"/>
      <c r="B31" s="60"/>
      <c r="C31" s="60"/>
      <c r="D31" s="60"/>
      <c r="E31" s="60"/>
      <c r="F31" s="60"/>
      <c r="G31" s="60"/>
      <c r="H31" s="60"/>
      <c r="I31" s="60"/>
      <c r="J31" s="60"/>
      <c r="K31" s="60"/>
      <c r="L31" s="60"/>
      <c r="M31" s="60"/>
      <c r="N31" s="60"/>
      <c r="O31" s="60"/>
      <c r="P31" s="60"/>
      <c r="Q31" s="60"/>
      <c r="R31" s="60"/>
    </row>
    <row r="32" spans="1:33">
      <c r="A32" s="22"/>
      <c r="B32" s="22"/>
      <c r="C32" s="22"/>
      <c r="D32" s="22"/>
      <c r="E32" s="22"/>
      <c r="F32" s="22"/>
      <c r="G32" s="22"/>
      <c r="H32" s="22"/>
      <c r="I32" s="22"/>
      <c r="J32" s="60"/>
      <c r="K32" s="60"/>
      <c r="L32" s="60"/>
      <c r="M32" s="60"/>
      <c r="N32" s="60"/>
      <c r="O32" s="60"/>
      <c r="P32" s="60"/>
      <c r="Q32" s="60"/>
      <c r="R32" s="60"/>
    </row>
  </sheetData>
  <phoneticPr fontId="16" type="noConversion"/>
  <pageMargins left="0.36" right="0.36" top="0.36" bottom="0.53" header="0.28000000000000003" footer="0.5"/>
  <pageSetup paperSize="9" scale="32" firstPageNumber="13" orientation="landscape" useFirstPageNumber="1" verticalDpi="12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8649-3490-4CAF-ACDC-67675375CAC3}">
  <sheetPr codeName="Sheet12">
    <pageSetUpPr fitToPage="1"/>
  </sheetPr>
  <dimension ref="A2:N69"/>
  <sheetViews>
    <sheetView zoomScaleNormal="100" workbookViewId="0"/>
  </sheetViews>
  <sheetFormatPr defaultColWidth="8.77734375" defaultRowHeight="23.25"/>
  <cols>
    <col min="1" max="1" width="20.33203125" style="434" customWidth="1"/>
    <col min="2" max="2" width="2.109375" style="434" customWidth="1"/>
    <col min="3" max="3" width="27.33203125" style="433" customWidth="1"/>
    <col min="4" max="4" width="3.77734375" style="433" bestFit="1" customWidth="1"/>
    <col min="5" max="5" width="23.44140625" style="433" customWidth="1"/>
    <col min="6" max="16384" width="8.77734375" style="433"/>
  </cols>
  <sheetData>
    <row r="2" spans="1:5" ht="26.25">
      <c r="A2" s="651" t="s">
        <v>272</v>
      </c>
      <c r="B2" s="651"/>
      <c r="C2" s="651"/>
      <c r="D2" s="435"/>
      <c r="E2" s="435"/>
    </row>
    <row r="3" spans="1:5">
      <c r="A3" s="436"/>
      <c r="B3" s="429"/>
      <c r="C3" s="437"/>
      <c r="D3" s="430"/>
      <c r="E3" s="437"/>
    </row>
    <row r="4" spans="1:5" s="539" customFormat="1" ht="15">
      <c r="A4" s="538" t="s">
        <v>273</v>
      </c>
      <c r="B4" s="538"/>
      <c r="C4" s="538"/>
      <c r="D4" s="538"/>
      <c r="E4" s="538"/>
    </row>
    <row r="5" spans="1:5" s="540" customFormat="1" ht="45" customHeight="1" thickBot="1">
      <c r="A5" s="460" t="s">
        <v>274</v>
      </c>
      <c r="B5" s="461" t="s">
        <v>275</v>
      </c>
      <c r="C5" s="460" t="s">
        <v>276</v>
      </c>
      <c r="D5" s="461" t="s">
        <v>275</v>
      </c>
      <c r="E5" s="460" t="s">
        <v>277</v>
      </c>
    </row>
    <row r="6" spans="1:5" ht="12" customHeight="1">
      <c r="A6" s="456"/>
      <c r="B6" s="456"/>
      <c r="C6" s="456"/>
      <c r="D6" s="456"/>
      <c r="E6" s="456"/>
    </row>
    <row r="7" spans="1:5" ht="67.5">
      <c r="A7" s="462" t="s">
        <v>11</v>
      </c>
      <c r="B7" s="462"/>
      <c r="C7" s="462" t="s">
        <v>278</v>
      </c>
      <c r="D7" s="463"/>
      <c r="E7" s="462" t="s">
        <v>279</v>
      </c>
    </row>
    <row r="8" spans="1:5" ht="12" customHeight="1">
      <c r="A8" s="456"/>
      <c r="B8" s="456"/>
      <c r="C8" s="456"/>
      <c r="D8" s="456"/>
      <c r="E8" s="456"/>
    </row>
    <row r="9" spans="1:5" ht="67.5">
      <c r="A9" s="462" t="s">
        <v>12</v>
      </c>
      <c r="B9" s="462"/>
      <c r="C9" s="462" t="s">
        <v>280</v>
      </c>
      <c r="D9" s="463"/>
      <c r="E9" s="462" t="s">
        <v>281</v>
      </c>
    </row>
    <row r="10" spans="1:5" ht="12" customHeight="1">
      <c r="A10" s="464"/>
      <c r="B10" s="464"/>
      <c r="C10" s="464"/>
      <c r="D10" s="458"/>
      <c r="E10" s="464"/>
    </row>
    <row r="11" spans="1:5" ht="45">
      <c r="A11" s="462" t="s">
        <v>54</v>
      </c>
      <c r="B11" s="462"/>
      <c r="C11" s="462" t="s">
        <v>282</v>
      </c>
      <c r="D11" s="463"/>
      <c r="E11" s="462" t="s">
        <v>283</v>
      </c>
    </row>
    <row r="12" spans="1:5" ht="12" customHeight="1">
      <c r="A12" s="464"/>
      <c r="B12" s="464"/>
      <c r="C12" s="464"/>
      <c r="D12" s="458"/>
      <c r="E12" s="464"/>
    </row>
    <row r="13" spans="1:5" ht="67.5">
      <c r="A13" s="462" t="s">
        <v>13</v>
      </c>
      <c r="B13" s="462"/>
      <c r="C13" s="462" t="s">
        <v>284</v>
      </c>
      <c r="D13" s="463"/>
      <c r="E13" s="462" t="s">
        <v>283</v>
      </c>
    </row>
    <row r="14" spans="1:5" ht="12" customHeight="1">
      <c r="A14" s="464"/>
      <c r="B14" s="464"/>
      <c r="C14" s="464"/>
      <c r="D14" s="458"/>
      <c r="E14" s="464"/>
    </row>
    <row r="15" spans="1:5" ht="56.25">
      <c r="A15" s="462" t="s">
        <v>14</v>
      </c>
      <c r="B15" s="462"/>
      <c r="C15" s="462" t="s">
        <v>285</v>
      </c>
      <c r="D15" s="463"/>
      <c r="E15" s="462" t="s">
        <v>283</v>
      </c>
    </row>
    <row r="16" spans="1:5" ht="12" customHeight="1">
      <c r="A16" s="462"/>
      <c r="B16" s="462"/>
      <c r="C16" s="462"/>
      <c r="D16" s="463"/>
      <c r="E16" s="462"/>
    </row>
    <row r="17" spans="1:14" ht="78.75">
      <c r="A17" s="462" t="s">
        <v>76</v>
      </c>
      <c r="B17" s="462"/>
      <c r="C17" s="462" t="s">
        <v>286</v>
      </c>
      <c r="D17" s="463"/>
      <c r="E17" s="462" t="s">
        <v>283</v>
      </c>
    </row>
    <row r="18" spans="1:14" ht="12" customHeight="1">
      <c r="A18" s="464"/>
      <c r="B18" s="464"/>
      <c r="C18" s="464"/>
      <c r="D18" s="458"/>
      <c r="E18" s="464"/>
    </row>
    <row r="19" spans="1:14" ht="45">
      <c r="A19" s="462" t="s">
        <v>77</v>
      </c>
      <c r="B19" s="462"/>
      <c r="C19" s="462" t="s">
        <v>287</v>
      </c>
      <c r="D19" s="463"/>
      <c r="E19" s="462" t="s">
        <v>283</v>
      </c>
      <c r="I19" s="429"/>
    </row>
    <row r="20" spans="1:14" ht="12" customHeight="1">
      <c r="A20" s="464"/>
      <c r="B20" s="464"/>
      <c r="C20" s="464"/>
      <c r="D20" s="458"/>
      <c r="E20" s="464"/>
    </row>
    <row r="21" spans="1:14" ht="45">
      <c r="A21" s="462" t="s">
        <v>253</v>
      </c>
      <c r="B21" s="462"/>
      <c r="C21" s="462" t="s">
        <v>288</v>
      </c>
      <c r="D21" s="463"/>
      <c r="E21" s="462" t="s">
        <v>289</v>
      </c>
    </row>
    <row r="22" spans="1:14" ht="12" customHeight="1">
      <c r="A22" s="464"/>
      <c r="B22" s="464"/>
      <c r="C22" s="464"/>
      <c r="D22" s="458"/>
      <c r="E22" s="464"/>
    </row>
    <row r="23" spans="1:14" ht="78.75">
      <c r="A23" s="462" t="s">
        <v>290</v>
      </c>
      <c r="B23" s="462"/>
      <c r="C23" s="462" t="s">
        <v>291</v>
      </c>
      <c r="D23" s="463"/>
      <c r="E23" s="462" t="s">
        <v>292</v>
      </c>
    </row>
    <row r="24" spans="1:14" ht="12" customHeight="1">
      <c r="A24" s="464"/>
      <c r="B24" s="464"/>
      <c r="C24" s="464"/>
      <c r="D24" s="458"/>
      <c r="E24" s="464"/>
    </row>
    <row r="25" spans="1:14" ht="33.75">
      <c r="A25" s="462" t="s">
        <v>255</v>
      </c>
      <c r="B25" s="462"/>
      <c r="C25" s="462" t="s">
        <v>293</v>
      </c>
      <c r="D25" s="463"/>
      <c r="E25" s="462" t="s">
        <v>294</v>
      </c>
    </row>
    <row r="26" spans="1:14" ht="12" customHeight="1">
      <c r="A26" s="464"/>
      <c r="B26" s="464"/>
      <c r="C26" s="464"/>
      <c r="D26" s="458"/>
      <c r="E26" s="464"/>
    </row>
    <row r="27" spans="1:14" ht="45">
      <c r="A27" s="462" t="s">
        <v>256</v>
      </c>
      <c r="B27" s="462"/>
      <c r="C27" s="462" t="s">
        <v>295</v>
      </c>
      <c r="D27" s="463"/>
      <c r="E27" s="462" t="s">
        <v>292</v>
      </c>
    </row>
    <row r="28" spans="1:14" ht="12" customHeight="1">
      <c r="A28" s="464"/>
      <c r="B28" s="464"/>
      <c r="C28" s="464"/>
      <c r="D28" s="458"/>
      <c r="E28" s="464"/>
    </row>
    <row r="29" spans="1:14" ht="56.25">
      <c r="A29" s="462" t="s">
        <v>296</v>
      </c>
      <c r="B29" s="462"/>
      <c r="C29" s="462" t="s">
        <v>297</v>
      </c>
      <c r="D29" s="463"/>
      <c r="E29" s="462" t="s">
        <v>298</v>
      </c>
    </row>
    <row r="30" spans="1:14" ht="12" customHeight="1">
      <c r="A30" s="464"/>
      <c r="B30" s="464"/>
      <c r="C30" s="464"/>
      <c r="D30" s="458"/>
      <c r="E30" s="464"/>
    </row>
    <row r="31" spans="1:14" s="530" customFormat="1" ht="56.25">
      <c r="A31" s="525" t="s">
        <v>299</v>
      </c>
      <c r="B31" s="525" t="s">
        <v>300</v>
      </c>
      <c r="C31" s="526" t="s">
        <v>301</v>
      </c>
      <c r="D31" s="527"/>
      <c r="E31" s="528" t="s">
        <v>302</v>
      </c>
      <c r="F31" s="525"/>
      <c r="G31" s="529"/>
      <c r="H31" s="525"/>
      <c r="I31" s="527"/>
      <c r="J31" s="527"/>
      <c r="K31" s="528"/>
      <c r="L31" s="528"/>
      <c r="M31" s="528"/>
      <c r="N31" s="525"/>
    </row>
    <row r="32" spans="1:14" s="534" customFormat="1" ht="22.5" customHeight="1">
      <c r="A32" s="531"/>
      <c r="B32" s="531"/>
      <c r="C32" s="614" t="s">
        <v>303</v>
      </c>
      <c r="D32" s="532"/>
      <c r="E32" s="532"/>
      <c r="F32" s="531"/>
      <c r="G32" s="533"/>
      <c r="H32" s="531"/>
      <c r="I32" s="532"/>
      <c r="J32" s="532"/>
      <c r="K32" s="532"/>
      <c r="L32" s="531"/>
      <c r="M32" s="531"/>
      <c r="N32" s="531"/>
    </row>
    <row r="33" spans="1:5" ht="12" customHeight="1">
      <c r="A33" s="464"/>
      <c r="B33" s="464"/>
      <c r="C33" s="464"/>
      <c r="D33" s="458"/>
      <c r="E33" s="464"/>
    </row>
    <row r="34" spans="1:5" ht="69.75">
      <c r="A34" s="465" t="s">
        <v>304</v>
      </c>
      <c r="B34" s="465"/>
      <c r="C34" s="465" t="s">
        <v>305</v>
      </c>
      <c r="D34" s="459" t="s">
        <v>306</v>
      </c>
      <c r="E34" s="465" t="s">
        <v>307</v>
      </c>
    </row>
    <row r="35" spans="1:5">
      <c r="A35" s="462"/>
      <c r="B35" s="462"/>
      <c r="C35" s="615" t="s">
        <v>308</v>
      </c>
      <c r="D35" s="463"/>
      <c r="E35" s="462"/>
    </row>
    <row r="36" spans="1:5" ht="12" customHeight="1">
      <c r="A36" s="464"/>
      <c r="B36" s="464"/>
      <c r="C36" s="464"/>
      <c r="D36" s="458"/>
      <c r="E36" s="464"/>
    </row>
    <row r="37" spans="1:5" ht="78.75">
      <c r="A37" s="462" t="s">
        <v>309</v>
      </c>
      <c r="B37" s="462"/>
      <c r="C37" s="462" t="s">
        <v>310</v>
      </c>
      <c r="D37" s="463"/>
      <c r="E37" s="462" t="s">
        <v>311</v>
      </c>
    </row>
    <row r="38" spans="1:5" ht="12" customHeight="1">
      <c r="A38" s="464"/>
      <c r="B38" s="464"/>
      <c r="C38" s="464"/>
      <c r="D38" s="458"/>
      <c r="E38" s="464"/>
    </row>
    <row r="39" spans="1:5" ht="67.5">
      <c r="A39" s="462" t="s">
        <v>312</v>
      </c>
      <c r="B39" s="462"/>
      <c r="C39" s="462" t="s">
        <v>313</v>
      </c>
      <c r="D39" s="463"/>
      <c r="E39" s="462" t="s">
        <v>314</v>
      </c>
    </row>
    <row r="40" spans="1:5" ht="12" customHeight="1">
      <c r="A40" s="458"/>
      <c r="B40" s="458"/>
      <c r="C40" s="458"/>
      <c r="D40" s="458"/>
      <c r="E40" s="458"/>
    </row>
    <row r="41" spans="1:5" s="540" customFormat="1" ht="30" customHeight="1" thickBot="1">
      <c r="A41" s="460" t="s">
        <v>315</v>
      </c>
      <c r="B41" s="461"/>
      <c r="C41" s="460" t="s">
        <v>276</v>
      </c>
      <c r="D41" s="461"/>
      <c r="E41" s="460" t="s">
        <v>277</v>
      </c>
    </row>
    <row r="42" spans="1:5" ht="42" customHeight="1">
      <c r="A42" s="465" t="s">
        <v>1199</v>
      </c>
      <c r="B42" s="465"/>
      <c r="C42" s="465" t="s">
        <v>1184</v>
      </c>
      <c r="D42" s="459"/>
      <c r="E42" s="465" t="s">
        <v>1203</v>
      </c>
    </row>
    <row r="43" spans="1:5">
      <c r="A43" s="458"/>
      <c r="B43" s="458"/>
      <c r="C43" s="616" t="s">
        <v>11</v>
      </c>
      <c r="D43" s="458"/>
      <c r="E43" s="458"/>
    </row>
    <row r="44" spans="1:5" ht="12" customHeight="1">
      <c r="A44" s="458"/>
      <c r="B44" s="458"/>
      <c r="C44" s="458"/>
      <c r="D44" s="458"/>
      <c r="E44" s="458"/>
    </row>
    <row r="45" spans="1:5" ht="56.25">
      <c r="A45" s="462" t="s">
        <v>1184</v>
      </c>
      <c r="B45" s="462"/>
      <c r="C45" s="462" t="s">
        <v>717</v>
      </c>
      <c r="D45" s="463"/>
      <c r="E45" s="462" t="s">
        <v>1201</v>
      </c>
    </row>
    <row r="46" spans="1:5" ht="12" customHeight="1">
      <c r="A46" s="456"/>
      <c r="B46" s="456"/>
      <c r="C46" s="456"/>
      <c r="D46" s="456"/>
      <c r="E46" s="456"/>
    </row>
    <row r="47" spans="1:5" ht="54" customHeight="1">
      <c r="A47" s="465" t="s">
        <v>316</v>
      </c>
      <c r="B47" s="465"/>
      <c r="C47" s="465" t="s">
        <v>317</v>
      </c>
      <c r="D47" s="459"/>
      <c r="E47" s="465" t="s">
        <v>1200</v>
      </c>
    </row>
    <row r="48" spans="1:5">
      <c r="A48" s="458"/>
      <c r="B48" s="458"/>
      <c r="C48" s="616" t="s">
        <v>11</v>
      </c>
      <c r="D48" s="458"/>
      <c r="E48" s="458"/>
    </row>
    <row r="49" spans="1:5" ht="12" customHeight="1">
      <c r="A49" s="458"/>
      <c r="B49" s="458"/>
      <c r="C49" s="458"/>
      <c r="D49" s="458"/>
      <c r="E49" s="458"/>
    </row>
    <row r="50" spans="1:5" ht="56.25">
      <c r="A50" s="462" t="s">
        <v>317</v>
      </c>
      <c r="B50" s="462"/>
      <c r="C50" s="462" t="s">
        <v>318</v>
      </c>
      <c r="D50" s="463"/>
      <c r="E50" s="462" t="s">
        <v>1202</v>
      </c>
    </row>
    <row r="51" spans="1:5" ht="12" customHeight="1">
      <c r="A51" s="456"/>
      <c r="B51" s="456"/>
      <c r="C51" s="456"/>
      <c r="D51" s="456"/>
      <c r="E51" s="456"/>
    </row>
    <row r="52" spans="1:5" s="539" customFormat="1" ht="15">
      <c r="A52" s="538" t="s">
        <v>319</v>
      </c>
      <c r="B52" s="538"/>
      <c r="C52" s="538"/>
      <c r="D52" s="538"/>
      <c r="E52" s="538"/>
    </row>
    <row r="53" spans="1:5" ht="12" customHeight="1">
      <c r="A53" s="456"/>
      <c r="B53" s="456"/>
      <c r="C53" s="456"/>
      <c r="D53" s="456"/>
      <c r="E53" s="456"/>
    </row>
    <row r="54" spans="1:5">
      <c r="A54" s="467" t="s">
        <v>320</v>
      </c>
      <c r="B54" s="467"/>
      <c r="C54" s="467"/>
      <c r="D54" s="467"/>
      <c r="E54" s="467"/>
    </row>
    <row r="55" spans="1:5" ht="12" customHeight="1">
      <c r="A55" s="456"/>
      <c r="B55" s="456"/>
      <c r="C55" s="456"/>
      <c r="D55" s="456"/>
      <c r="E55" s="456"/>
    </row>
    <row r="56" spans="1:5">
      <c r="A56" s="456" t="s">
        <v>321</v>
      </c>
      <c r="B56" s="456" t="s">
        <v>300</v>
      </c>
      <c r="C56" s="652" t="s">
        <v>322</v>
      </c>
      <c r="D56" s="652"/>
      <c r="E56" s="652"/>
    </row>
    <row r="57" spans="1:5">
      <c r="A57" s="457"/>
      <c r="B57" s="457"/>
      <c r="C57" s="653" t="s">
        <v>303</v>
      </c>
      <c r="D57" s="653"/>
      <c r="E57" s="653"/>
    </row>
    <row r="58" spans="1:5" ht="12" customHeight="1">
      <c r="A58" s="456"/>
      <c r="B58" s="456"/>
      <c r="C58" s="456"/>
      <c r="D58" s="456"/>
      <c r="E58" s="456"/>
    </row>
    <row r="59" spans="1:5">
      <c r="A59" s="456" t="s">
        <v>323</v>
      </c>
      <c r="B59" s="456"/>
      <c r="C59" s="652" t="s">
        <v>324</v>
      </c>
      <c r="D59" s="652"/>
      <c r="E59" s="652"/>
    </row>
    <row r="60" spans="1:5">
      <c r="A60" s="457"/>
      <c r="B60" s="457"/>
      <c r="C60" s="653" t="s">
        <v>325</v>
      </c>
      <c r="D60" s="653"/>
      <c r="E60" s="653"/>
    </row>
    <row r="61" spans="1:5" ht="12" customHeight="1">
      <c r="A61" s="456"/>
      <c r="B61" s="456"/>
      <c r="C61" s="456"/>
      <c r="D61" s="456"/>
      <c r="E61" s="456"/>
    </row>
    <row r="62" spans="1:5">
      <c r="A62" s="467" t="s">
        <v>319</v>
      </c>
      <c r="B62" s="467"/>
      <c r="C62" s="467"/>
      <c r="D62" s="467"/>
      <c r="E62" s="467"/>
    </row>
    <row r="63" spans="1:5" ht="12" customHeight="1">
      <c r="A63" s="456"/>
      <c r="B63" s="456"/>
      <c r="C63" s="456"/>
      <c r="D63" s="456"/>
      <c r="E63" s="456"/>
    </row>
    <row r="64" spans="1:5" ht="84.75" customHeight="1">
      <c r="A64" s="457" t="s">
        <v>20</v>
      </c>
      <c r="B64" s="466"/>
      <c r="C64" s="650" t="s">
        <v>326</v>
      </c>
      <c r="D64" s="650"/>
      <c r="E64" s="650"/>
    </row>
    <row r="65" spans="1:5" ht="12" customHeight="1">
      <c r="A65" s="456"/>
      <c r="B65" s="456"/>
      <c r="C65" s="456"/>
      <c r="D65" s="456"/>
      <c r="E65" s="456"/>
    </row>
    <row r="66" spans="1:5" ht="40.5" customHeight="1">
      <c r="A66" s="457" t="s">
        <v>21</v>
      </c>
      <c r="B66" s="466"/>
      <c r="C66" s="650" t="s">
        <v>327</v>
      </c>
      <c r="D66" s="650"/>
      <c r="E66" s="650"/>
    </row>
    <row r="67" spans="1:5" ht="12" customHeight="1">
      <c r="A67" s="456"/>
      <c r="B67" s="456"/>
      <c r="C67" s="456"/>
      <c r="D67" s="456"/>
      <c r="E67" s="456"/>
    </row>
    <row r="68" spans="1:5">
      <c r="A68" s="457" t="s">
        <v>328</v>
      </c>
      <c r="B68" s="466"/>
      <c r="C68" s="650" t="s">
        <v>329</v>
      </c>
      <c r="D68" s="650"/>
      <c r="E68" s="650"/>
    </row>
    <row r="69" spans="1:5">
      <c r="A69" s="456"/>
      <c r="B69" s="456"/>
      <c r="C69" s="456"/>
      <c r="D69" s="456"/>
      <c r="E69" s="456"/>
    </row>
  </sheetData>
  <mergeCells count="8">
    <mergeCell ref="C64:E64"/>
    <mergeCell ref="C66:E66"/>
    <mergeCell ref="C68:E68"/>
    <mergeCell ref="A2:C2"/>
    <mergeCell ref="C56:E56"/>
    <mergeCell ref="C57:E57"/>
    <mergeCell ref="C59:E59"/>
    <mergeCell ref="C60:E60"/>
  </mergeCells>
  <pageMargins left="0.78740157480314965" right="0.27559055118110237" top="0.51181102362204722" bottom="0.35433070866141736" header="0.39370078740157483" footer="0"/>
  <pageSetup paperSize="9" firstPageNumber="53" fitToHeight="0" orientation="portrait" useFirstPageNumber="1" verticalDpi="1200" r:id="rId1"/>
  <headerFooter alignWithMargins="0"/>
  <rowBreaks count="2" manualBreakCount="2">
    <brk id="17" max="6" man="1"/>
    <brk id="49"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S246"/>
  <sheetViews>
    <sheetView zoomScale="60" zoomScaleNormal="60" zoomScaleSheetLayoutView="50" zoomScalePageLayoutView="50" workbookViewId="0">
      <selection sqref="A1:XFD1"/>
    </sheetView>
  </sheetViews>
  <sheetFormatPr defaultColWidth="8.77734375" defaultRowHeight="20.25" outlineLevelCol="1"/>
  <cols>
    <col min="1" max="1" width="86" style="6" bestFit="1" customWidth="1"/>
    <col min="2" max="9" width="9.21875" hidden="1" customWidth="1" outlineLevel="1"/>
    <col min="10" max="10" width="9.21875" customWidth="1" collapsed="1"/>
    <col min="11" max="18" width="9.21875" customWidth="1"/>
    <col min="19" max="19" width="10.109375" style="62" bestFit="1" customWidth="1"/>
    <col min="20" max="16384" width="8.77734375" style="60"/>
  </cols>
  <sheetData>
    <row r="1" spans="1:19" ht="39.950000000000003" customHeight="1">
      <c r="A1" s="595" t="s">
        <v>330</v>
      </c>
    </row>
    <row r="2" spans="1:19" ht="20.100000000000001" customHeight="1">
      <c r="A2" s="27"/>
    </row>
    <row r="3" spans="1:19" ht="20.100000000000001" customHeight="1">
      <c r="A3" s="1" t="s">
        <v>331</v>
      </c>
    </row>
    <row r="4" spans="1:19" ht="20.100000000000001" customHeight="1" thickBot="1">
      <c r="A4" s="3" t="s">
        <v>332</v>
      </c>
      <c r="B4" s="359" t="s">
        <v>188</v>
      </c>
      <c r="C4" s="359" t="s">
        <v>189</v>
      </c>
      <c r="D4" s="359" t="s">
        <v>190</v>
      </c>
      <c r="E4" s="359" t="s">
        <v>333</v>
      </c>
      <c r="F4" s="359" t="s">
        <v>192</v>
      </c>
      <c r="G4" s="359" t="s">
        <v>41</v>
      </c>
      <c r="H4" s="359" t="s">
        <v>42</v>
      </c>
      <c r="I4" s="359" t="s">
        <v>43</v>
      </c>
      <c r="J4" s="359" t="s">
        <v>44</v>
      </c>
      <c r="K4" s="359" t="s">
        <v>45</v>
      </c>
      <c r="L4" s="359" t="s">
        <v>46</v>
      </c>
      <c r="M4" s="359" t="s">
        <v>47</v>
      </c>
      <c r="N4" s="359" t="s">
        <v>48</v>
      </c>
      <c r="O4" s="359" t="s">
        <v>24</v>
      </c>
      <c r="P4" s="359" t="s">
        <v>49</v>
      </c>
      <c r="Q4" s="359" t="s">
        <v>25</v>
      </c>
      <c r="R4" s="359" t="s">
        <v>1181</v>
      </c>
      <c r="S4" s="226" t="s">
        <v>1189</v>
      </c>
    </row>
    <row r="5" spans="1:19" ht="20.100000000000001" customHeight="1">
      <c r="A5" s="407" t="s">
        <v>334</v>
      </c>
      <c r="B5" s="347">
        <v>11.9</v>
      </c>
      <c r="C5" s="347">
        <v>10.4</v>
      </c>
      <c r="D5" s="347">
        <v>9.6999999999999993</v>
      </c>
      <c r="E5" s="347">
        <v>11.5</v>
      </c>
      <c r="F5" s="347">
        <v>11.7</v>
      </c>
      <c r="G5" s="347">
        <v>10.4</v>
      </c>
      <c r="H5" s="347">
        <v>11.1</v>
      </c>
      <c r="I5" s="347">
        <v>13.1</v>
      </c>
      <c r="J5" s="347">
        <v>12.7</v>
      </c>
      <c r="K5" s="347">
        <v>11.1</v>
      </c>
      <c r="L5" s="347">
        <v>10.8</v>
      </c>
      <c r="M5" s="347">
        <v>11.2</v>
      </c>
      <c r="N5" s="347">
        <v>12.1</v>
      </c>
      <c r="O5" s="347">
        <v>8.9</v>
      </c>
      <c r="P5" s="347">
        <v>9</v>
      </c>
      <c r="Q5" s="347">
        <v>11.7</v>
      </c>
      <c r="R5" s="347">
        <v>12.8</v>
      </c>
      <c r="S5" s="404">
        <v>9.4</v>
      </c>
    </row>
    <row r="6" spans="1:19" ht="20.100000000000001" customHeight="1">
      <c r="A6" s="407" t="s">
        <v>335</v>
      </c>
      <c r="B6" s="347">
        <v>0.2</v>
      </c>
      <c r="C6" s="347">
        <v>0.1</v>
      </c>
      <c r="D6" s="347">
        <v>0.2</v>
      </c>
      <c r="E6" s="347">
        <v>0.2</v>
      </c>
      <c r="F6" s="347">
        <v>0.2</v>
      </c>
      <c r="G6" s="347">
        <v>0.1</v>
      </c>
      <c r="H6" s="347">
        <v>0</v>
      </c>
      <c r="I6" s="347">
        <v>0.2</v>
      </c>
      <c r="J6" s="347">
        <v>0.2</v>
      </c>
      <c r="K6" s="347">
        <v>0.1</v>
      </c>
      <c r="L6" s="347">
        <v>0.1</v>
      </c>
      <c r="M6" s="347">
        <v>0.2</v>
      </c>
      <c r="N6" s="347">
        <v>0.2</v>
      </c>
      <c r="O6" s="347">
        <v>0.1</v>
      </c>
      <c r="P6" s="347">
        <v>0.1</v>
      </c>
      <c r="Q6" s="347">
        <v>0.2</v>
      </c>
      <c r="R6" s="347">
        <v>0.2</v>
      </c>
      <c r="S6" s="404">
        <v>0.1</v>
      </c>
    </row>
    <row r="7" spans="1:19" ht="20.100000000000001" customHeight="1">
      <c r="A7" s="9" t="s">
        <v>336</v>
      </c>
      <c r="B7" s="501">
        <v>0</v>
      </c>
      <c r="C7" s="501">
        <v>0</v>
      </c>
      <c r="D7" s="501">
        <v>0</v>
      </c>
      <c r="E7" s="501">
        <v>0</v>
      </c>
      <c r="F7" s="501">
        <v>0</v>
      </c>
      <c r="G7" s="501">
        <v>0</v>
      </c>
      <c r="H7" s="501">
        <v>0</v>
      </c>
      <c r="I7" s="501">
        <v>0</v>
      </c>
      <c r="J7" s="501">
        <v>0</v>
      </c>
      <c r="K7" s="501">
        <v>0</v>
      </c>
      <c r="L7" s="501">
        <v>0</v>
      </c>
      <c r="M7" s="501">
        <v>0</v>
      </c>
      <c r="N7" s="501">
        <v>0</v>
      </c>
      <c r="O7" s="501">
        <v>0</v>
      </c>
      <c r="P7" s="501">
        <v>0</v>
      </c>
      <c r="Q7" s="501">
        <v>0</v>
      </c>
      <c r="R7" s="501">
        <v>0</v>
      </c>
      <c r="S7" s="502">
        <v>0</v>
      </c>
    </row>
    <row r="8" spans="1:19" s="62" customFormat="1" ht="20.100000000000001" customHeight="1" thickBot="1">
      <c r="A8" s="32" t="s">
        <v>337</v>
      </c>
      <c r="B8" s="342">
        <v>12.1</v>
      </c>
      <c r="C8" s="342">
        <v>10.5</v>
      </c>
      <c r="D8" s="342">
        <v>9.9</v>
      </c>
      <c r="E8" s="342">
        <v>11.7</v>
      </c>
      <c r="F8" s="342">
        <v>11.9</v>
      </c>
      <c r="G8" s="342">
        <v>10.6</v>
      </c>
      <c r="H8" s="342">
        <v>11.2</v>
      </c>
      <c r="I8" s="342">
        <v>13.3</v>
      </c>
      <c r="J8" s="342">
        <v>12.9</v>
      </c>
      <c r="K8" s="342">
        <v>11.2</v>
      </c>
      <c r="L8" s="342">
        <v>10.8</v>
      </c>
      <c r="M8" s="342">
        <v>11.4</v>
      </c>
      <c r="N8" s="342">
        <v>12.3</v>
      </c>
      <c r="O8" s="342">
        <v>9</v>
      </c>
      <c r="P8" s="342">
        <v>9.1</v>
      </c>
      <c r="Q8" s="342">
        <v>11.9</v>
      </c>
      <c r="R8" s="342">
        <v>13</v>
      </c>
      <c r="S8" s="422">
        <v>9.5</v>
      </c>
    </row>
    <row r="9" spans="1:19" s="62" customFormat="1" ht="20.100000000000001" customHeight="1" thickTop="1">
      <c r="A9" s="40"/>
      <c r="B9" s="351"/>
      <c r="C9" s="351"/>
      <c r="D9" s="351"/>
      <c r="E9" s="351"/>
      <c r="F9" s="351"/>
      <c r="G9" s="351"/>
      <c r="H9" s="351"/>
      <c r="I9" s="351"/>
      <c r="J9" s="351"/>
      <c r="K9" s="351"/>
      <c r="L9" s="351"/>
      <c r="M9" s="351"/>
      <c r="N9" s="351"/>
      <c r="O9" s="351"/>
      <c r="P9" s="351"/>
      <c r="Q9" s="351"/>
      <c r="R9" s="351"/>
      <c r="S9" s="257"/>
    </row>
    <row r="10" spans="1:19" ht="20.100000000000001" customHeight="1">
      <c r="A10" s="1" t="s">
        <v>338</v>
      </c>
    </row>
    <row r="11" spans="1:19" ht="20.100000000000001" customHeight="1" thickBot="1">
      <c r="A11" s="3" t="s">
        <v>332</v>
      </c>
      <c r="B11" s="359" t="s">
        <v>188</v>
      </c>
      <c r="C11" s="359" t="s">
        <v>189</v>
      </c>
      <c r="D11" s="359" t="s">
        <v>190</v>
      </c>
      <c r="E11" s="359" t="s">
        <v>191</v>
      </c>
      <c r="F11" s="359" t="s">
        <v>192</v>
      </c>
      <c r="G11" s="359" t="s">
        <v>41</v>
      </c>
      <c r="H11" s="359" t="s">
        <v>42</v>
      </c>
      <c r="I11" s="359" t="s">
        <v>43</v>
      </c>
      <c r="J11" s="359" t="s">
        <v>44</v>
      </c>
      <c r="K11" s="359" t="s">
        <v>45</v>
      </c>
      <c r="L11" s="359" t="s">
        <v>46</v>
      </c>
      <c r="M11" s="359" t="s">
        <v>47</v>
      </c>
      <c r="N11" s="359" t="s">
        <v>48</v>
      </c>
      <c r="O11" s="359" t="s">
        <v>24</v>
      </c>
      <c r="P11" s="359" t="s">
        <v>49</v>
      </c>
      <c r="Q11" s="359" t="s">
        <v>25</v>
      </c>
      <c r="R11" s="359" t="s">
        <v>1181</v>
      </c>
      <c r="S11" s="226" t="s">
        <v>1189</v>
      </c>
    </row>
    <row r="12" spans="1:19" ht="20.100000000000001" customHeight="1">
      <c r="A12" s="416" t="s">
        <v>334</v>
      </c>
      <c r="B12" s="405">
        <v>1.9257556419899988</v>
      </c>
      <c r="C12" s="405">
        <v>0.76361940519900107</v>
      </c>
      <c r="D12" s="405">
        <v>0.4</v>
      </c>
      <c r="E12" s="405">
        <v>1</v>
      </c>
      <c r="F12" s="405">
        <v>1.2</v>
      </c>
      <c r="G12" s="405">
        <v>0.5</v>
      </c>
      <c r="H12" s="405">
        <v>0.4</v>
      </c>
      <c r="I12" s="405">
        <v>1.1000000000000001</v>
      </c>
      <c r="J12" s="405">
        <v>1.3</v>
      </c>
      <c r="K12" s="405">
        <v>0.6</v>
      </c>
      <c r="L12" s="405">
        <v>0.4</v>
      </c>
      <c r="M12" s="405">
        <v>0.8</v>
      </c>
      <c r="N12" s="405">
        <v>0.8</v>
      </c>
      <c r="O12" s="405">
        <v>0.4</v>
      </c>
      <c r="P12" s="405">
        <v>0.2</v>
      </c>
      <c r="Q12" s="405">
        <v>0.6</v>
      </c>
      <c r="R12" s="405">
        <v>1.1000000000000001</v>
      </c>
      <c r="S12" s="404">
        <v>0.4</v>
      </c>
    </row>
    <row r="13" spans="1:19" ht="20.100000000000001" customHeight="1">
      <c r="A13" s="416" t="s">
        <v>335</v>
      </c>
      <c r="B13" s="405">
        <v>0.51269832811111093</v>
      </c>
      <c r="C13" s="405">
        <v>0.17831972088888903</v>
      </c>
      <c r="D13" s="405">
        <v>0.1</v>
      </c>
      <c r="E13" s="405">
        <v>0.4</v>
      </c>
      <c r="F13" s="405">
        <v>0.5</v>
      </c>
      <c r="G13" s="405">
        <v>0.2</v>
      </c>
      <c r="H13" s="405">
        <v>0.1</v>
      </c>
      <c r="I13" s="405">
        <v>0.4</v>
      </c>
      <c r="J13" s="405">
        <v>0.5</v>
      </c>
      <c r="K13" s="405">
        <v>0.1</v>
      </c>
      <c r="L13" s="405">
        <v>0.1</v>
      </c>
      <c r="M13" s="405">
        <v>0.4</v>
      </c>
      <c r="N13" s="405">
        <v>0.5</v>
      </c>
      <c r="O13" s="405">
        <v>0.2</v>
      </c>
      <c r="P13" s="405">
        <v>0.1</v>
      </c>
      <c r="Q13" s="405">
        <v>0.5</v>
      </c>
      <c r="R13" s="405">
        <v>0.5</v>
      </c>
      <c r="S13" s="404">
        <v>0.2</v>
      </c>
    </row>
    <row r="14" spans="1:19" s="62" customFormat="1" ht="20.100000000000001" customHeight="1" thickBot="1">
      <c r="A14" s="32" t="s">
        <v>337</v>
      </c>
      <c r="B14" s="474">
        <v>2.4</v>
      </c>
      <c r="C14" s="474">
        <v>0.9</v>
      </c>
      <c r="D14" s="474">
        <v>0.5</v>
      </c>
      <c r="E14" s="474">
        <v>1.3999999999999995</v>
      </c>
      <c r="F14" s="474">
        <v>1.7</v>
      </c>
      <c r="G14" s="474">
        <v>0.7</v>
      </c>
      <c r="H14" s="474">
        <v>0.4</v>
      </c>
      <c r="I14" s="474">
        <v>1.5</v>
      </c>
      <c r="J14" s="474">
        <v>1.7</v>
      </c>
      <c r="K14" s="474">
        <v>0.7</v>
      </c>
      <c r="L14" s="474">
        <v>0.4</v>
      </c>
      <c r="M14" s="474">
        <v>1.2</v>
      </c>
      <c r="N14" s="474">
        <v>1.3</v>
      </c>
      <c r="O14" s="474">
        <v>0.6</v>
      </c>
      <c r="P14" s="474">
        <v>0.3</v>
      </c>
      <c r="Q14" s="474">
        <v>1.1000000000000001</v>
      </c>
      <c r="R14" s="474">
        <v>1.7</v>
      </c>
      <c r="S14" s="422">
        <v>0.5</v>
      </c>
    </row>
    <row r="15" spans="1:19" s="62" customFormat="1" ht="20.100000000000001" customHeight="1" thickTop="1">
      <c r="A15" s="40"/>
      <c r="B15" s="351"/>
      <c r="C15" s="351"/>
      <c r="D15" s="351"/>
      <c r="E15" s="351"/>
      <c r="F15" s="351"/>
      <c r="G15" s="351"/>
      <c r="H15" s="351"/>
      <c r="I15" s="351"/>
      <c r="J15" s="351"/>
      <c r="K15" s="351"/>
      <c r="L15" s="351"/>
      <c r="M15" s="351"/>
      <c r="N15" s="351"/>
      <c r="O15" s="351"/>
      <c r="P15" s="351"/>
      <c r="Q15" s="351"/>
      <c r="R15" s="351"/>
      <c r="S15" s="257"/>
    </row>
    <row r="16" spans="1:19" ht="20.100000000000001" customHeight="1">
      <c r="A16" s="1" t="s">
        <v>339</v>
      </c>
    </row>
    <row r="17" spans="1:19" ht="60" customHeight="1" thickBot="1">
      <c r="A17" s="3" t="s">
        <v>340</v>
      </c>
      <c r="B17" s="352" t="s">
        <v>341</v>
      </c>
      <c r="C17" s="352" t="s">
        <v>342</v>
      </c>
      <c r="D17" s="352" t="s">
        <v>343</v>
      </c>
      <c r="E17" s="352" t="s">
        <v>344</v>
      </c>
      <c r="F17" s="352" t="s">
        <v>83</v>
      </c>
      <c r="G17" s="352" t="s">
        <v>84</v>
      </c>
      <c r="H17" s="352" t="s">
        <v>85</v>
      </c>
      <c r="I17" s="352" t="s">
        <v>86</v>
      </c>
      <c r="J17" s="352" t="s">
        <v>87</v>
      </c>
      <c r="K17" s="352" t="s">
        <v>88</v>
      </c>
      <c r="L17" s="352" t="s">
        <v>89</v>
      </c>
      <c r="M17" s="352" t="s">
        <v>90</v>
      </c>
      <c r="N17" s="352" t="s">
        <v>91</v>
      </c>
      <c r="O17" s="352" t="s">
        <v>26</v>
      </c>
      <c r="P17" s="352" t="s">
        <v>92</v>
      </c>
      <c r="Q17" s="352" t="s">
        <v>27</v>
      </c>
      <c r="R17" s="352" t="s">
        <v>1182</v>
      </c>
      <c r="S17" s="262" t="s">
        <v>1211</v>
      </c>
    </row>
    <row r="18" spans="1:19" ht="20.100000000000001" customHeight="1">
      <c r="A18" s="6" t="s">
        <v>0</v>
      </c>
      <c r="B18" s="272">
        <v>8575</v>
      </c>
      <c r="C18" s="272">
        <v>8551</v>
      </c>
      <c r="D18" s="272">
        <v>8551</v>
      </c>
      <c r="E18" s="272">
        <v>8551</v>
      </c>
      <c r="F18" s="272">
        <v>8551</v>
      </c>
      <c r="G18" s="272">
        <v>8956</v>
      </c>
      <c r="H18" s="272">
        <v>8978</v>
      </c>
      <c r="I18" s="272">
        <v>9223</v>
      </c>
      <c r="J18" s="272">
        <v>9331</v>
      </c>
      <c r="K18" s="272">
        <v>9285</v>
      </c>
      <c r="L18" s="272">
        <v>9282</v>
      </c>
      <c r="M18" s="272">
        <v>9286</v>
      </c>
      <c r="N18" s="272">
        <v>9286</v>
      </c>
      <c r="O18" s="272">
        <v>9286</v>
      </c>
      <c r="P18" s="272">
        <v>9286</v>
      </c>
      <c r="Q18" s="272">
        <v>9296</v>
      </c>
      <c r="R18" s="272">
        <v>9296</v>
      </c>
      <c r="S18" s="390">
        <v>9296</v>
      </c>
    </row>
    <row r="19" spans="1:19" ht="20.100000000000001" customHeight="1">
      <c r="A19" s="9" t="s">
        <v>203</v>
      </c>
      <c r="B19" s="504">
        <v>25</v>
      </c>
      <c r="C19" s="504">
        <v>25</v>
      </c>
      <c r="D19" s="504">
        <v>25</v>
      </c>
      <c r="E19" s="504">
        <v>25</v>
      </c>
      <c r="F19" s="504">
        <v>25</v>
      </c>
      <c r="G19" s="504">
        <v>25</v>
      </c>
      <c r="H19" s="504">
        <v>25</v>
      </c>
      <c r="I19" s="504">
        <v>25</v>
      </c>
      <c r="J19" s="504">
        <v>25</v>
      </c>
      <c r="K19" s="504">
        <v>25</v>
      </c>
      <c r="L19" s="504">
        <v>25</v>
      </c>
      <c r="M19" s="504">
        <v>0</v>
      </c>
      <c r="N19" s="504">
        <v>0</v>
      </c>
      <c r="O19" s="504">
        <v>0</v>
      </c>
      <c r="P19" s="504">
        <v>0</v>
      </c>
      <c r="Q19" s="504">
        <v>0</v>
      </c>
      <c r="R19" s="504">
        <v>0</v>
      </c>
      <c r="S19" s="505">
        <v>0</v>
      </c>
    </row>
    <row r="20" spans="1:19" s="62" customFormat="1" ht="20.100000000000001" customHeight="1" thickBot="1">
      <c r="A20" s="32" t="s">
        <v>337</v>
      </c>
      <c r="B20" s="479">
        <v>8600</v>
      </c>
      <c r="C20" s="479">
        <v>8576</v>
      </c>
      <c r="D20" s="479">
        <v>8576</v>
      </c>
      <c r="E20" s="479">
        <v>8576</v>
      </c>
      <c r="F20" s="479">
        <v>8576</v>
      </c>
      <c r="G20" s="479">
        <v>8981</v>
      </c>
      <c r="H20" s="479">
        <v>9003</v>
      </c>
      <c r="I20" s="479">
        <v>9248</v>
      </c>
      <c r="J20" s="479">
        <v>9356</v>
      </c>
      <c r="K20" s="479">
        <v>9310</v>
      </c>
      <c r="L20" s="479">
        <v>9307</v>
      </c>
      <c r="M20" s="479">
        <v>9286</v>
      </c>
      <c r="N20" s="479">
        <v>9286</v>
      </c>
      <c r="O20" s="479">
        <v>9286</v>
      </c>
      <c r="P20" s="479">
        <v>9286</v>
      </c>
      <c r="Q20" s="479">
        <v>9296</v>
      </c>
      <c r="R20" s="479">
        <v>9296</v>
      </c>
      <c r="S20" s="452">
        <v>9296</v>
      </c>
    </row>
    <row r="21" spans="1:19" ht="20.100000000000001" customHeight="1" thickTop="1">
      <c r="A21" s="40"/>
    </row>
    <row r="22" spans="1:19" ht="20.100000000000001" customHeight="1">
      <c r="A22" s="1" t="s">
        <v>345</v>
      </c>
    </row>
    <row r="23" spans="1:19" ht="60" customHeight="1" thickBot="1">
      <c r="A23" s="3" t="s">
        <v>340</v>
      </c>
      <c r="B23" s="352" t="s">
        <v>341</v>
      </c>
      <c r="C23" s="352" t="s">
        <v>342</v>
      </c>
      <c r="D23" s="352" t="s">
        <v>343</v>
      </c>
      <c r="E23" s="352" t="s">
        <v>344</v>
      </c>
      <c r="F23" s="352" t="s">
        <v>83</v>
      </c>
      <c r="G23" s="352" t="s">
        <v>84</v>
      </c>
      <c r="H23" s="352" t="s">
        <v>85</v>
      </c>
      <c r="I23" s="352" t="s">
        <v>86</v>
      </c>
      <c r="J23" s="352" t="s">
        <v>87</v>
      </c>
      <c r="K23" s="352" t="s">
        <v>88</v>
      </c>
      <c r="L23" s="352" t="s">
        <v>89</v>
      </c>
      <c r="M23" s="352" t="s">
        <v>90</v>
      </c>
      <c r="N23" s="352" t="s">
        <v>91</v>
      </c>
      <c r="O23" s="352" t="s">
        <v>26</v>
      </c>
      <c r="P23" s="352" t="s">
        <v>92</v>
      </c>
      <c r="Q23" s="352" t="s">
        <v>27</v>
      </c>
      <c r="R23" s="352" t="s">
        <v>1182</v>
      </c>
      <c r="S23" s="262" t="s">
        <v>1211</v>
      </c>
    </row>
    <row r="24" spans="1:19" ht="20.100000000000001" customHeight="1">
      <c r="A24" s="6" t="s">
        <v>0</v>
      </c>
      <c r="B24" s="272">
        <v>2855</v>
      </c>
      <c r="C24" s="272">
        <v>1914</v>
      </c>
      <c r="D24" s="272">
        <v>1914</v>
      </c>
      <c r="E24" s="272">
        <v>1964</v>
      </c>
      <c r="F24" s="272">
        <v>1924</v>
      </c>
      <c r="G24" s="272">
        <v>2022</v>
      </c>
      <c r="H24" s="272">
        <v>2022</v>
      </c>
      <c r="I24" s="272">
        <v>2022</v>
      </c>
      <c r="J24" s="272">
        <v>2022</v>
      </c>
      <c r="K24" s="272">
        <v>1842</v>
      </c>
      <c r="L24" s="272">
        <v>1842</v>
      </c>
      <c r="M24" s="272">
        <v>1842</v>
      </c>
      <c r="N24" s="272">
        <v>1857</v>
      </c>
      <c r="O24" s="272">
        <v>1859</v>
      </c>
      <c r="P24" s="272">
        <v>1859</v>
      </c>
      <c r="Q24" s="272">
        <v>2060</v>
      </c>
      <c r="R24" s="272">
        <v>2060</v>
      </c>
      <c r="S24" s="311">
        <v>2099</v>
      </c>
    </row>
    <row r="25" spans="1:19" ht="20.100000000000001" customHeight="1">
      <c r="A25" s="9" t="s">
        <v>203</v>
      </c>
      <c r="B25" s="504">
        <v>171</v>
      </c>
      <c r="C25" s="504">
        <v>171</v>
      </c>
      <c r="D25" s="504">
        <v>171</v>
      </c>
      <c r="E25" s="504">
        <v>171</v>
      </c>
      <c r="F25" s="504">
        <v>171</v>
      </c>
      <c r="G25" s="504">
        <v>171</v>
      </c>
      <c r="H25" s="504">
        <v>171</v>
      </c>
      <c r="I25" s="504">
        <v>171</v>
      </c>
      <c r="J25" s="504">
        <v>171</v>
      </c>
      <c r="K25" s="504">
        <v>171</v>
      </c>
      <c r="L25" s="504">
        <v>171</v>
      </c>
      <c r="M25" s="504">
        <v>0</v>
      </c>
      <c r="N25" s="504">
        <v>0</v>
      </c>
      <c r="O25" s="504">
        <v>0</v>
      </c>
      <c r="P25" s="504">
        <v>0</v>
      </c>
      <c r="Q25" s="504">
        <v>0</v>
      </c>
      <c r="R25" s="504">
        <v>0</v>
      </c>
      <c r="S25" s="505">
        <v>0</v>
      </c>
    </row>
    <row r="26" spans="1:19" s="62" customFormat="1" ht="20.100000000000001" customHeight="1" thickBot="1">
      <c r="A26" s="32" t="s">
        <v>337</v>
      </c>
      <c r="B26" s="479">
        <v>3026</v>
      </c>
      <c r="C26" s="479">
        <v>2085</v>
      </c>
      <c r="D26" s="479">
        <v>2085</v>
      </c>
      <c r="E26" s="479">
        <v>2135</v>
      </c>
      <c r="F26" s="479">
        <v>2095</v>
      </c>
      <c r="G26" s="479">
        <v>2193</v>
      </c>
      <c r="H26" s="479">
        <v>2193</v>
      </c>
      <c r="I26" s="479">
        <v>2193</v>
      </c>
      <c r="J26" s="479">
        <v>2193</v>
      </c>
      <c r="K26" s="479">
        <v>2013</v>
      </c>
      <c r="L26" s="479">
        <v>2013</v>
      </c>
      <c r="M26" s="479">
        <v>1842</v>
      </c>
      <c r="N26" s="479">
        <v>1857</v>
      </c>
      <c r="O26" s="479">
        <v>1859</v>
      </c>
      <c r="P26" s="479">
        <v>1859</v>
      </c>
      <c r="Q26" s="479">
        <v>2060</v>
      </c>
      <c r="R26" s="479">
        <v>2060</v>
      </c>
      <c r="S26" s="452">
        <v>2099</v>
      </c>
    </row>
    <row r="27" spans="1:19" s="62" customFormat="1" ht="20.100000000000001" customHeight="1" thickTop="1">
      <c r="A27" s="40"/>
      <c r="B27" s="323"/>
      <c r="C27" s="323"/>
      <c r="D27" s="323"/>
      <c r="E27" s="323"/>
      <c r="F27" s="323"/>
      <c r="G27" s="323"/>
      <c r="H27" s="323"/>
      <c r="I27" s="323"/>
      <c r="J27" s="323"/>
      <c r="K27" s="323"/>
      <c r="L27" s="323"/>
      <c r="M27" s="323"/>
      <c r="N27" s="323"/>
      <c r="O27" s="323"/>
      <c r="P27" s="323"/>
      <c r="Q27" s="323"/>
      <c r="R27" s="323"/>
      <c r="S27" s="390"/>
    </row>
    <row r="28" spans="1:19" ht="20.100000000000001" customHeight="1">
      <c r="A28" s="1" t="s">
        <v>346</v>
      </c>
    </row>
    <row r="29" spans="1:19" ht="20.100000000000001" customHeight="1" thickBot="1">
      <c r="A29" s="24" t="s">
        <v>332</v>
      </c>
      <c r="B29" s="359" t="s">
        <v>188</v>
      </c>
      <c r="C29" s="359" t="s">
        <v>189</v>
      </c>
      <c r="D29" s="359" t="s">
        <v>190</v>
      </c>
      <c r="E29" s="359" t="s">
        <v>191</v>
      </c>
      <c r="F29" s="359" t="s">
        <v>192</v>
      </c>
      <c r="G29" s="359" t="s">
        <v>41</v>
      </c>
      <c r="H29" s="359" t="s">
        <v>42</v>
      </c>
      <c r="I29" s="359" t="s">
        <v>43</v>
      </c>
      <c r="J29" s="359" t="s">
        <v>44</v>
      </c>
      <c r="K29" s="359" t="s">
        <v>45</v>
      </c>
      <c r="L29" s="359" t="s">
        <v>46</v>
      </c>
      <c r="M29" s="359" t="s">
        <v>47</v>
      </c>
      <c r="N29" s="359" t="s">
        <v>48</v>
      </c>
      <c r="O29" s="359" t="s">
        <v>24</v>
      </c>
      <c r="P29" s="359" t="s">
        <v>49</v>
      </c>
      <c r="Q29" s="359" t="s">
        <v>25</v>
      </c>
      <c r="R29" s="359" t="s">
        <v>1181</v>
      </c>
      <c r="S29" s="226" t="s">
        <v>1189</v>
      </c>
    </row>
    <row r="30" spans="1:19" ht="20.100000000000001" customHeight="1">
      <c r="A30" s="6" t="s">
        <v>347</v>
      </c>
      <c r="B30" s="405">
        <v>5.4031570910540001</v>
      </c>
      <c r="C30" s="405">
        <v>4.6948341328495005</v>
      </c>
      <c r="D30" s="405">
        <v>4.2</v>
      </c>
      <c r="E30" s="405">
        <v>4.8</v>
      </c>
      <c r="F30" s="405">
        <v>5</v>
      </c>
      <c r="G30" s="405">
        <v>4.5999999999999996</v>
      </c>
      <c r="H30" s="405">
        <v>5.4</v>
      </c>
      <c r="I30" s="405">
        <v>6</v>
      </c>
      <c r="J30" s="405">
        <v>5.5</v>
      </c>
      <c r="K30" s="405">
        <v>5.4</v>
      </c>
      <c r="L30" s="405">
        <v>4.7</v>
      </c>
      <c r="M30" s="405">
        <v>4.5999999999999996</v>
      </c>
      <c r="N30" s="405">
        <v>5.2</v>
      </c>
      <c r="O30" s="405">
        <v>3.7</v>
      </c>
      <c r="P30" s="405">
        <v>4.2</v>
      </c>
      <c r="Q30" s="405">
        <v>5.3</v>
      </c>
      <c r="R30" s="405">
        <v>5.9</v>
      </c>
      <c r="S30" s="404">
        <v>4.4000000000000004</v>
      </c>
    </row>
    <row r="31" spans="1:19" ht="20.100000000000001" customHeight="1">
      <c r="A31" s="6" t="s">
        <v>348</v>
      </c>
      <c r="B31" s="405">
        <v>6.2659500799999996</v>
      </c>
      <c r="C31" s="405">
        <v>5.5726987300000008</v>
      </c>
      <c r="D31" s="405">
        <v>5.5</v>
      </c>
      <c r="E31" s="405">
        <v>6.1</v>
      </c>
      <c r="F31" s="405">
        <v>6.5</v>
      </c>
      <c r="G31" s="405">
        <v>5.8</v>
      </c>
      <c r="H31" s="405">
        <v>5.6</v>
      </c>
      <c r="I31" s="405">
        <v>6.9</v>
      </c>
      <c r="J31" s="405">
        <v>6.7</v>
      </c>
      <c r="K31" s="405">
        <v>5.5</v>
      </c>
      <c r="L31" s="405">
        <v>5.8</v>
      </c>
      <c r="M31" s="405">
        <v>6.2</v>
      </c>
      <c r="N31" s="405">
        <v>6.5</v>
      </c>
      <c r="O31" s="405">
        <v>4.9000000000000004</v>
      </c>
      <c r="P31" s="405">
        <v>4.5999999999999996</v>
      </c>
      <c r="Q31" s="405">
        <v>6.1</v>
      </c>
      <c r="R31" s="405">
        <v>6.4</v>
      </c>
      <c r="S31" s="404">
        <v>4.8</v>
      </c>
    </row>
    <row r="32" spans="1:19" ht="20.100000000000001" customHeight="1">
      <c r="A32" s="6" t="s">
        <v>349</v>
      </c>
      <c r="B32" s="405">
        <v>0</v>
      </c>
      <c r="C32" s="405">
        <v>0</v>
      </c>
      <c r="D32" s="405">
        <v>0</v>
      </c>
      <c r="E32" s="405">
        <v>0</v>
      </c>
      <c r="F32" s="405">
        <v>0</v>
      </c>
      <c r="G32" s="405">
        <v>0</v>
      </c>
      <c r="H32" s="405">
        <v>0</v>
      </c>
      <c r="I32" s="405">
        <v>0.1</v>
      </c>
      <c r="J32" s="405">
        <v>0.2</v>
      </c>
      <c r="K32" s="405">
        <v>0.2</v>
      </c>
      <c r="L32" s="405">
        <v>0.2</v>
      </c>
      <c r="M32" s="405">
        <v>0.3</v>
      </c>
      <c r="N32" s="405">
        <v>0.3</v>
      </c>
      <c r="O32" s="405">
        <v>0.2</v>
      </c>
      <c r="P32" s="405">
        <v>0.2</v>
      </c>
      <c r="Q32" s="405">
        <v>0.3</v>
      </c>
      <c r="R32" s="405">
        <v>0.3</v>
      </c>
      <c r="S32" s="404">
        <v>0.2</v>
      </c>
    </row>
    <row r="33" spans="1:19" ht="20.100000000000001" customHeight="1">
      <c r="A33" s="6" t="s">
        <v>350</v>
      </c>
      <c r="B33" s="405">
        <v>0.19850925319534901</v>
      </c>
      <c r="C33" s="405">
        <v>0.10572839321627903</v>
      </c>
      <c r="D33" s="405">
        <v>0</v>
      </c>
      <c r="E33" s="405">
        <v>0.6</v>
      </c>
      <c r="F33" s="405">
        <v>0.3</v>
      </c>
      <c r="G33" s="405">
        <v>0.1</v>
      </c>
      <c r="H33" s="405">
        <v>0.1</v>
      </c>
      <c r="I33" s="405">
        <v>0.1</v>
      </c>
      <c r="J33" s="405">
        <v>0.2</v>
      </c>
      <c r="K33" s="405">
        <v>0.1</v>
      </c>
      <c r="L33" s="405">
        <v>0</v>
      </c>
      <c r="M33" s="405">
        <v>0.1</v>
      </c>
      <c r="N33" s="405">
        <v>0.1</v>
      </c>
      <c r="O33" s="405">
        <v>0</v>
      </c>
      <c r="P33" s="405">
        <v>0</v>
      </c>
      <c r="Q33" s="405">
        <v>0</v>
      </c>
      <c r="R33" s="405">
        <v>0.2</v>
      </c>
      <c r="S33" s="404">
        <v>0</v>
      </c>
    </row>
    <row r="34" spans="1:19" s="62" customFormat="1" ht="20.100000000000001" customHeight="1" thickBot="1">
      <c r="A34" s="32" t="s">
        <v>337</v>
      </c>
      <c r="B34" s="474">
        <v>11.867616424249299</v>
      </c>
      <c r="C34" s="474">
        <v>10.373261256065803</v>
      </c>
      <c r="D34" s="474">
        <v>9.6999999999999993</v>
      </c>
      <c r="E34" s="474">
        <v>11.5</v>
      </c>
      <c r="F34" s="474">
        <v>11.7</v>
      </c>
      <c r="G34" s="474">
        <v>10.4</v>
      </c>
      <c r="H34" s="474">
        <v>11.1</v>
      </c>
      <c r="I34" s="474">
        <v>13.1</v>
      </c>
      <c r="J34" s="474">
        <v>12.7</v>
      </c>
      <c r="K34" s="474">
        <v>11.1</v>
      </c>
      <c r="L34" s="474">
        <v>10.8</v>
      </c>
      <c r="M34" s="474">
        <v>11.2</v>
      </c>
      <c r="N34" s="474">
        <v>12.1</v>
      </c>
      <c r="O34" s="474">
        <v>8.9</v>
      </c>
      <c r="P34" s="474">
        <v>9</v>
      </c>
      <c r="Q34" s="474">
        <v>11.7</v>
      </c>
      <c r="R34" s="474">
        <v>12.8</v>
      </c>
      <c r="S34" s="422">
        <v>9.4</v>
      </c>
    </row>
    <row r="35" spans="1:19" ht="20.100000000000001" customHeight="1" thickTop="1"/>
    <row r="36" spans="1:19" ht="20.100000000000001" customHeight="1">
      <c r="A36" s="1" t="s">
        <v>346</v>
      </c>
      <c r="B36" s="278"/>
      <c r="C36" s="278"/>
      <c r="D36" s="278"/>
      <c r="E36" s="278"/>
      <c r="F36" s="278"/>
      <c r="G36" s="278"/>
      <c r="H36" s="278"/>
      <c r="I36" s="278"/>
      <c r="J36" s="278"/>
      <c r="K36" s="278"/>
      <c r="L36" s="278"/>
      <c r="M36" s="278"/>
      <c r="N36" s="278"/>
      <c r="O36" s="278"/>
      <c r="P36" s="278"/>
      <c r="Q36" s="278"/>
      <c r="R36" s="278"/>
      <c r="S36" s="283"/>
    </row>
    <row r="37" spans="1:19" ht="20.100000000000001" customHeight="1" thickBot="1">
      <c r="A37" s="24" t="s">
        <v>229</v>
      </c>
      <c r="B37" s="359" t="s">
        <v>188</v>
      </c>
      <c r="C37" s="359" t="s">
        <v>189</v>
      </c>
      <c r="D37" s="359" t="s">
        <v>190</v>
      </c>
      <c r="E37" s="359" t="s">
        <v>191</v>
      </c>
      <c r="F37" s="359" t="s">
        <v>192</v>
      </c>
      <c r="G37" s="359" t="s">
        <v>41</v>
      </c>
      <c r="H37" s="359" t="s">
        <v>42</v>
      </c>
      <c r="I37" s="359" t="s">
        <v>43</v>
      </c>
      <c r="J37" s="359" t="s">
        <v>44</v>
      </c>
      <c r="K37" s="359" t="s">
        <v>45</v>
      </c>
      <c r="L37" s="359" t="s">
        <v>46</v>
      </c>
      <c r="M37" s="359" t="s">
        <v>47</v>
      </c>
      <c r="N37" s="359" t="s">
        <v>48</v>
      </c>
      <c r="O37" s="359" t="s">
        <v>24</v>
      </c>
      <c r="P37" s="359" t="s">
        <v>49</v>
      </c>
      <c r="Q37" s="359" t="s">
        <v>25</v>
      </c>
      <c r="R37" s="359" t="s">
        <v>1181</v>
      </c>
      <c r="S37" s="226" t="s">
        <v>1189</v>
      </c>
    </row>
    <row r="38" spans="1:19" ht="20.100000000000001" customHeight="1">
      <c r="A38" s="6" t="s">
        <v>347</v>
      </c>
      <c r="B38" s="272">
        <v>45.528578763412334</v>
      </c>
      <c r="C38" s="272">
        <v>45.258998274088377</v>
      </c>
      <c r="D38" s="272">
        <v>43</v>
      </c>
      <c r="E38" s="272">
        <v>42</v>
      </c>
      <c r="F38" s="272">
        <v>43</v>
      </c>
      <c r="G38" s="272">
        <v>44</v>
      </c>
      <c r="H38" s="272">
        <v>48</v>
      </c>
      <c r="I38" s="272">
        <v>46</v>
      </c>
      <c r="J38" s="272">
        <v>44</v>
      </c>
      <c r="K38" s="272">
        <v>48</v>
      </c>
      <c r="L38" s="272">
        <v>44</v>
      </c>
      <c r="M38" s="272">
        <v>41</v>
      </c>
      <c r="N38" s="272">
        <v>43</v>
      </c>
      <c r="O38" s="272">
        <v>42</v>
      </c>
      <c r="P38" s="272">
        <v>47</v>
      </c>
      <c r="Q38" s="272">
        <v>45</v>
      </c>
      <c r="R38" s="272">
        <v>46</v>
      </c>
      <c r="S38" s="390">
        <v>47</v>
      </c>
    </row>
    <row r="39" spans="1:19" ht="20.100000000000001" customHeight="1">
      <c r="A39" s="6" t="s">
        <v>348</v>
      </c>
      <c r="B39" s="272">
        <v>52.798724326787969</v>
      </c>
      <c r="C39" s="272">
        <v>53.721762061486153</v>
      </c>
      <c r="D39" s="272">
        <v>57</v>
      </c>
      <c r="E39" s="272">
        <v>53</v>
      </c>
      <c r="F39" s="272">
        <v>55</v>
      </c>
      <c r="G39" s="272">
        <v>56</v>
      </c>
      <c r="H39" s="272">
        <v>51</v>
      </c>
      <c r="I39" s="272">
        <v>53</v>
      </c>
      <c r="J39" s="272">
        <v>53</v>
      </c>
      <c r="K39" s="272">
        <v>50</v>
      </c>
      <c r="L39" s="272">
        <v>54</v>
      </c>
      <c r="M39" s="272">
        <v>55</v>
      </c>
      <c r="N39" s="272">
        <v>54</v>
      </c>
      <c r="O39" s="272">
        <v>55</v>
      </c>
      <c r="P39" s="272">
        <v>51</v>
      </c>
      <c r="Q39" s="272">
        <v>52</v>
      </c>
      <c r="R39" s="272">
        <v>50</v>
      </c>
      <c r="S39" s="390">
        <v>51</v>
      </c>
    </row>
    <row r="40" spans="1:19" ht="20.100000000000001" customHeight="1">
      <c r="A40" s="6" t="s">
        <v>349</v>
      </c>
      <c r="B40" s="272">
        <v>0</v>
      </c>
      <c r="C40" s="272">
        <v>0</v>
      </c>
      <c r="D40" s="272">
        <v>0</v>
      </c>
      <c r="E40" s="272">
        <v>0</v>
      </c>
      <c r="F40" s="272">
        <v>0</v>
      </c>
      <c r="G40" s="272">
        <v>0</v>
      </c>
      <c r="H40" s="272">
        <v>0</v>
      </c>
      <c r="I40" s="272">
        <v>1</v>
      </c>
      <c r="J40" s="272">
        <v>2</v>
      </c>
      <c r="K40" s="272">
        <v>2</v>
      </c>
      <c r="L40" s="272">
        <v>2</v>
      </c>
      <c r="M40" s="272">
        <v>3</v>
      </c>
      <c r="N40" s="272">
        <v>3</v>
      </c>
      <c r="O40" s="272">
        <v>3</v>
      </c>
      <c r="P40" s="272">
        <v>2</v>
      </c>
      <c r="Q40" s="272">
        <v>3</v>
      </c>
      <c r="R40" s="272">
        <v>2</v>
      </c>
      <c r="S40" s="390">
        <v>2</v>
      </c>
    </row>
    <row r="41" spans="1:19" ht="20.100000000000001" customHeight="1">
      <c r="A41" s="6" t="s">
        <v>350</v>
      </c>
      <c r="B41" s="272">
        <v>1.6726969098001156</v>
      </c>
      <c r="C41" s="272">
        <v>1.0192396644252448</v>
      </c>
      <c r="D41" s="272">
        <v>0</v>
      </c>
      <c r="E41" s="272">
        <v>5</v>
      </c>
      <c r="F41" s="272">
        <v>2</v>
      </c>
      <c r="G41" s="272">
        <v>1</v>
      </c>
      <c r="H41" s="272">
        <v>1</v>
      </c>
      <c r="I41" s="272">
        <v>1</v>
      </c>
      <c r="J41" s="272">
        <v>2</v>
      </c>
      <c r="K41" s="272">
        <v>1</v>
      </c>
      <c r="L41" s="272">
        <v>0</v>
      </c>
      <c r="M41" s="272">
        <v>1</v>
      </c>
      <c r="N41" s="272">
        <v>1</v>
      </c>
      <c r="O41" s="272">
        <v>0</v>
      </c>
      <c r="P41" s="272">
        <v>0</v>
      </c>
      <c r="Q41" s="272">
        <v>0</v>
      </c>
      <c r="R41" s="272">
        <v>2</v>
      </c>
      <c r="S41" s="410">
        <v>0</v>
      </c>
    </row>
    <row r="42" spans="1:19" s="62" customFormat="1" ht="20.100000000000001" customHeight="1" thickBot="1">
      <c r="A42" s="32" t="s">
        <v>337</v>
      </c>
      <c r="B42" s="414">
        <v>100</v>
      </c>
      <c r="C42" s="414">
        <v>100</v>
      </c>
      <c r="D42" s="414">
        <v>100</v>
      </c>
      <c r="E42" s="414">
        <v>100</v>
      </c>
      <c r="F42" s="414">
        <v>100</v>
      </c>
      <c r="G42" s="414">
        <v>100</v>
      </c>
      <c r="H42" s="414">
        <v>100</v>
      </c>
      <c r="I42" s="414">
        <v>100</v>
      </c>
      <c r="J42" s="414">
        <v>100</v>
      </c>
      <c r="K42" s="414">
        <v>100</v>
      </c>
      <c r="L42" s="414">
        <v>100</v>
      </c>
      <c r="M42" s="414">
        <v>100</v>
      </c>
      <c r="N42" s="414">
        <v>100</v>
      </c>
      <c r="O42" s="414">
        <v>100</v>
      </c>
      <c r="P42" s="414">
        <v>100</v>
      </c>
      <c r="Q42" s="414">
        <v>100</v>
      </c>
      <c r="R42" s="414">
        <v>100</v>
      </c>
      <c r="S42" s="415">
        <v>100</v>
      </c>
    </row>
    <row r="43" spans="1:19" s="62" customFormat="1" ht="20.100000000000001" customHeight="1" thickTop="1">
      <c r="A43" s="5"/>
      <c r="B43" s="396"/>
      <c r="C43" s="396"/>
      <c r="D43" s="396"/>
      <c r="E43" s="396"/>
      <c r="F43" s="396"/>
      <c r="G43" s="396"/>
      <c r="H43" s="396"/>
      <c r="I43" s="396"/>
      <c r="J43" s="396"/>
      <c r="K43" s="396"/>
      <c r="L43" s="396"/>
      <c r="M43" s="396"/>
      <c r="N43" s="396"/>
      <c r="O43" s="396"/>
      <c r="P43" s="396"/>
      <c r="Q43" s="396"/>
      <c r="R43" s="396"/>
      <c r="S43" s="281"/>
    </row>
    <row r="44" spans="1:19" s="62" customFormat="1" ht="20.100000000000001" customHeight="1">
      <c r="A44" s="402" t="s">
        <v>351</v>
      </c>
      <c r="B44" s="278"/>
      <c r="C44" s="278"/>
      <c r="D44" s="278"/>
      <c r="E44" s="278"/>
      <c r="F44" s="278"/>
      <c r="G44" s="278"/>
      <c r="H44" s="278"/>
      <c r="I44" s="278"/>
      <c r="J44" s="278"/>
      <c r="K44" s="278"/>
      <c r="L44" s="278"/>
      <c r="M44" s="278"/>
      <c r="N44" s="278"/>
      <c r="O44" s="278"/>
      <c r="P44" s="278"/>
      <c r="Q44" s="278"/>
      <c r="R44" s="278"/>
      <c r="S44" s="283"/>
    </row>
    <row r="45" spans="1:19" s="62" customFormat="1" ht="20.100000000000001" customHeight="1" thickBot="1">
      <c r="A45" s="406" t="s">
        <v>332</v>
      </c>
      <c r="B45" s="408" t="s">
        <v>188</v>
      </c>
      <c r="C45" s="408" t="s">
        <v>189</v>
      </c>
      <c r="D45" s="408" t="s">
        <v>190</v>
      </c>
      <c r="E45" s="408" t="s">
        <v>191</v>
      </c>
      <c r="F45" s="408" t="s">
        <v>192</v>
      </c>
      <c r="G45" s="408" t="s">
        <v>41</v>
      </c>
      <c r="H45" s="408" t="s">
        <v>42</v>
      </c>
      <c r="I45" s="408" t="s">
        <v>43</v>
      </c>
      <c r="J45" s="408" t="s">
        <v>44</v>
      </c>
      <c r="K45" s="408" t="s">
        <v>45</v>
      </c>
      <c r="L45" s="408" t="s">
        <v>46</v>
      </c>
      <c r="M45" s="408" t="s">
        <v>47</v>
      </c>
      <c r="N45" s="408" t="s">
        <v>48</v>
      </c>
      <c r="O45" s="408" t="s">
        <v>24</v>
      </c>
      <c r="P45" s="408" t="s">
        <v>49</v>
      </c>
      <c r="Q45" s="408" t="s">
        <v>25</v>
      </c>
      <c r="R45" s="408" t="s">
        <v>1181</v>
      </c>
      <c r="S45" s="409" t="s">
        <v>1189</v>
      </c>
    </row>
    <row r="46" spans="1:19" s="62" customFormat="1" ht="20.100000000000001" customHeight="1">
      <c r="A46" s="407" t="s">
        <v>352</v>
      </c>
      <c r="B46" s="405">
        <v>0.23535367199999999</v>
      </c>
      <c r="C46" s="405">
        <v>0.14118225400000003</v>
      </c>
      <c r="D46" s="405">
        <v>0.2</v>
      </c>
      <c r="E46" s="405">
        <v>0.2</v>
      </c>
      <c r="F46" s="405">
        <v>0.2</v>
      </c>
      <c r="G46" s="405">
        <v>0.1</v>
      </c>
      <c r="H46" s="405">
        <v>0</v>
      </c>
      <c r="I46" s="405">
        <v>0.2</v>
      </c>
      <c r="J46" s="405">
        <v>0.2</v>
      </c>
      <c r="K46" s="405">
        <v>0.1</v>
      </c>
      <c r="L46" s="405">
        <v>0.1</v>
      </c>
      <c r="M46" s="405">
        <v>0.2</v>
      </c>
      <c r="N46" s="405">
        <v>0.2</v>
      </c>
      <c r="O46" s="405">
        <v>0.1</v>
      </c>
      <c r="P46" s="405">
        <v>0.1</v>
      </c>
      <c r="Q46" s="405">
        <v>0.2</v>
      </c>
      <c r="R46" s="405">
        <v>0.2</v>
      </c>
      <c r="S46" s="404">
        <v>0.1</v>
      </c>
    </row>
    <row r="47" spans="1:19" s="62" customFormat="1" ht="20.100000000000001" customHeight="1" thickBot="1">
      <c r="A47" s="32" t="s">
        <v>337</v>
      </c>
      <c r="B47" s="474">
        <v>0.23535367199999999</v>
      </c>
      <c r="C47" s="474">
        <v>0.14118225400000003</v>
      </c>
      <c r="D47" s="474">
        <v>0.2</v>
      </c>
      <c r="E47" s="474">
        <v>0.2</v>
      </c>
      <c r="F47" s="474">
        <v>0.2</v>
      </c>
      <c r="G47" s="474">
        <v>0.1</v>
      </c>
      <c r="H47" s="474">
        <v>0</v>
      </c>
      <c r="I47" s="474">
        <v>0.2</v>
      </c>
      <c r="J47" s="474">
        <v>0.2</v>
      </c>
      <c r="K47" s="474">
        <v>0.1</v>
      </c>
      <c r="L47" s="474">
        <v>0.1</v>
      </c>
      <c r="M47" s="474">
        <v>0.2</v>
      </c>
      <c r="N47" s="474">
        <v>0.2</v>
      </c>
      <c r="O47" s="474">
        <v>0.1</v>
      </c>
      <c r="P47" s="474">
        <v>0.1</v>
      </c>
      <c r="Q47" s="474">
        <v>0.2</v>
      </c>
      <c r="R47" s="474">
        <v>0.2</v>
      </c>
      <c r="S47" s="422">
        <v>0.1</v>
      </c>
    </row>
    <row r="48" spans="1:19" s="62" customFormat="1" ht="20.100000000000001" customHeight="1" thickTop="1">
      <c r="A48" s="407"/>
      <c r="B48" s="411"/>
      <c r="C48" s="411"/>
      <c r="D48" s="411"/>
      <c r="E48" s="411"/>
      <c r="F48" s="411"/>
      <c r="G48" s="411"/>
      <c r="H48" s="411"/>
      <c r="I48" s="411"/>
      <c r="J48" s="411"/>
      <c r="K48" s="411"/>
      <c r="L48" s="411"/>
      <c r="M48" s="411"/>
      <c r="N48" s="411"/>
      <c r="O48" s="411"/>
      <c r="P48" s="411"/>
      <c r="Q48" s="411"/>
      <c r="R48" s="411"/>
      <c r="S48" s="412"/>
    </row>
    <row r="49" spans="1:19" ht="20.100000000000001" customHeight="1">
      <c r="A49" s="1" t="s">
        <v>353</v>
      </c>
    </row>
    <row r="50" spans="1:19" ht="20.100000000000001" customHeight="1" thickBot="1">
      <c r="A50" s="3" t="s">
        <v>3</v>
      </c>
      <c r="B50" s="359" t="s">
        <v>188</v>
      </c>
      <c r="C50" s="359" t="s">
        <v>189</v>
      </c>
      <c r="D50" s="359" t="s">
        <v>190</v>
      </c>
      <c r="E50" s="359" t="s">
        <v>191</v>
      </c>
      <c r="F50" s="359" t="s">
        <v>192</v>
      </c>
      <c r="G50" s="359" t="s">
        <v>41</v>
      </c>
      <c r="H50" s="359" t="s">
        <v>42</v>
      </c>
      <c r="I50" s="359" t="s">
        <v>43</v>
      </c>
      <c r="J50" s="359" t="s">
        <v>44</v>
      </c>
      <c r="K50" s="359" t="s">
        <v>45</v>
      </c>
      <c r="L50" s="359" t="s">
        <v>46</v>
      </c>
      <c r="M50" s="359" t="s">
        <v>47</v>
      </c>
      <c r="N50" s="359" t="s">
        <v>48</v>
      </c>
      <c r="O50" s="359" t="s">
        <v>24</v>
      </c>
      <c r="P50" s="359" t="s">
        <v>49</v>
      </c>
      <c r="Q50" s="359" t="s">
        <v>25</v>
      </c>
      <c r="R50" s="359" t="s">
        <v>1181</v>
      </c>
      <c r="S50" s="226" t="s">
        <v>1189</v>
      </c>
    </row>
    <row r="51" spans="1:19" ht="20.100000000000001" customHeight="1">
      <c r="A51" s="416" t="s">
        <v>334</v>
      </c>
      <c r="B51" s="272">
        <v>1214.7458229276945</v>
      </c>
      <c r="C51" s="272">
        <v>1051.9984854713975</v>
      </c>
      <c r="D51" s="272">
        <v>1349.1</v>
      </c>
      <c r="E51" s="272">
        <v>1799.8</v>
      </c>
      <c r="F51" s="272">
        <v>1544.2</v>
      </c>
      <c r="G51" s="272">
        <v>833.49887106218807</v>
      </c>
      <c r="H51" s="272">
        <v>724.98540165511213</v>
      </c>
      <c r="I51" s="272">
        <v>1208.7349469454398</v>
      </c>
      <c r="J51" s="272">
        <v>1325.9187494417811</v>
      </c>
      <c r="K51" s="272">
        <v>767.57110663289859</v>
      </c>
      <c r="L51" s="272">
        <v>590.42716978465387</v>
      </c>
      <c r="M51" s="272">
        <v>908.72244119107791</v>
      </c>
      <c r="N51" s="272">
        <v>1075</v>
      </c>
      <c r="O51" s="272">
        <v>619</v>
      </c>
      <c r="P51" s="272">
        <v>579</v>
      </c>
      <c r="Q51" s="272">
        <v>910</v>
      </c>
      <c r="R51" s="272">
        <v>1396</v>
      </c>
      <c r="S51" s="390">
        <v>734</v>
      </c>
    </row>
    <row r="52" spans="1:19" ht="20.100000000000001" customHeight="1">
      <c r="A52" s="416" t="s">
        <v>335</v>
      </c>
      <c r="B52" s="272">
        <v>159.46788139179247</v>
      </c>
      <c r="C52" s="272">
        <v>150.76951257636571</v>
      </c>
      <c r="D52" s="272">
        <v>193.9</v>
      </c>
      <c r="E52" s="272">
        <v>167.2</v>
      </c>
      <c r="F52" s="272">
        <v>241.7</v>
      </c>
      <c r="G52" s="272">
        <v>218.90409420704393</v>
      </c>
      <c r="H52" s="272">
        <v>213.16488699594493</v>
      </c>
      <c r="I52" s="272">
        <v>205.64388733486715</v>
      </c>
      <c r="J52" s="272">
        <v>200.966969855927</v>
      </c>
      <c r="K52" s="272">
        <v>169.20084620600795</v>
      </c>
      <c r="L52" s="272">
        <v>189.7147733750208</v>
      </c>
      <c r="M52" s="272">
        <v>214.39950771294798</v>
      </c>
      <c r="N52" s="272">
        <v>203</v>
      </c>
      <c r="O52" s="272">
        <v>158</v>
      </c>
      <c r="P52" s="272">
        <v>188</v>
      </c>
      <c r="Q52" s="272">
        <v>207</v>
      </c>
      <c r="R52" s="272">
        <v>224</v>
      </c>
      <c r="S52" s="390">
        <v>178</v>
      </c>
    </row>
    <row r="53" spans="1:19" ht="20.100000000000001" customHeight="1">
      <c r="A53" s="9" t="s">
        <v>336</v>
      </c>
      <c r="B53" s="504">
        <v>0.37486277660712103</v>
      </c>
      <c r="C53" s="504">
        <v>4.8435182353560036E-3</v>
      </c>
      <c r="D53" s="504">
        <v>2</v>
      </c>
      <c r="E53" s="504">
        <v>1</v>
      </c>
      <c r="F53" s="504">
        <v>0.2</v>
      </c>
      <c r="G53" s="504">
        <v>0.53962125797774507</v>
      </c>
      <c r="H53" s="504">
        <v>0.30073325232292414</v>
      </c>
      <c r="I53" s="504">
        <v>0.93804910784244</v>
      </c>
      <c r="J53" s="504">
        <v>0.41786736458194401</v>
      </c>
      <c r="K53" s="504">
        <v>0.6246900785437961</v>
      </c>
      <c r="L53" s="504">
        <v>2.4971786825329856E-2</v>
      </c>
      <c r="M53" s="504">
        <v>6.7212767544110097E-2</v>
      </c>
      <c r="N53" s="504">
        <v>0</v>
      </c>
      <c r="O53" s="504">
        <v>0</v>
      </c>
      <c r="P53" s="504">
        <v>0</v>
      </c>
      <c r="Q53" s="504">
        <v>0</v>
      </c>
      <c r="R53" s="504">
        <v>0</v>
      </c>
      <c r="S53" s="505">
        <v>0</v>
      </c>
    </row>
    <row r="54" spans="1:19" s="62" customFormat="1" ht="20.100000000000001" customHeight="1" thickBot="1">
      <c r="A54" s="32" t="s">
        <v>337</v>
      </c>
      <c r="B54" s="479">
        <v>1375</v>
      </c>
      <c r="C54" s="479">
        <v>1203</v>
      </c>
      <c r="D54" s="479">
        <v>1545</v>
      </c>
      <c r="E54" s="479">
        <v>1968</v>
      </c>
      <c r="F54" s="479">
        <v>1786</v>
      </c>
      <c r="G54" s="479">
        <v>1052.9425865272099</v>
      </c>
      <c r="H54" s="479">
        <v>938.45102190338002</v>
      </c>
      <c r="I54" s="479">
        <v>1415.31688338815</v>
      </c>
      <c r="J54" s="479">
        <v>1527.3035866622899</v>
      </c>
      <c r="K54" s="479">
        <v>937.39664291745021</v>
      </c>
      <c r="L54" s="479">
        <v>780.16691494650013</v>
      </c>
      <c r="M54" s="479">
        <v>1123.1891616715698</v>
      </c>
      <c r="N54" s="479">
        <v>1278</v>
      </c>
      <c r="O54" s="479">
        <v>777</v>
      </c>
      <c r="P54" s="479">
        <v>767</v>
      </c>
      <c r="Q54" s="479">
        <v>1117</v>
      </c>
      <c r="R54" s="479">
        <v>1620</v>
      </c>
      <c r="S54" s="452">
        <v>913</v>
      </c>
    </row>
    <row r="55" spans="1:19" ht="20.100000000000001" customHeight="1" thickTop="1">
      <c r="A55" s="40"/>
    </row>
    <row r="56" spans="1:19" ht="20.100000000000001" customHeight="1">
      <c r="A56" s="1" t="s">
        <v>354</v>
      </c>
    </row>
    <row r="57" spans="1:19" ht="20.100000000000001" customHeight="1" thickBot="1">
      <c r="A57" s="3" t="s">
        <v>3</v>
      </c>
      <c r="B57" s="359" t="s">
        <v>188</v>
      </c>
      <c r="C57" s="359" t="s">
        <v>189</v>
      </c>
      <c r="D57" s="359" t="s">
        <v>190</v>
      </c>
      <c r="E57" s="359" t="s">
        <v>191</v>
      </c>
      <c r="F57" s="359" t="s">
        <v>192</v>
      </c>
      <c r="G57" s="359" t="s">
        <v>41</v>
      </c>
      <c r="H57" s="359" t="s">
        <v>42</v>
      </c>
      <c r="I57" s="359" t="s">
        <v>43</v>
      </c>
      <c r="J57" s="359" t="s">
        <v>44</v>
      </c>
      <c r="K57" s="359" t="s">
        <v>45</v>
      </c>
      <c r="L57" s="359" t="s">
        <v>46</v>
      </c>
      <c r="M57" s="359" t="s">
        <v>47</v>
      </c>
      <c r="N57" s="359" t="s">
        <v>48</v>
      </c>
      <c r="O57" s="359" t="s">
        <v>24</v>
      </c>
      <c r="P57" s="359" t="s">
        <v>49</v>
      </c>
      <c r="Q57" s="359" t="s">
        <v>25</v>
      </c>
      <c r="R57" s="359" t="s">
        <v>1181</v>
      </c>
      <c r="S57" s="226" t="s">
        <v>1189</v>
      </c>
    </row>
    <row r="58" spans="1:19" ht="20.100000000000001" customHeight="1">
      <c r="A58" s="416" t="s">
        <v>334</v>
      </c>
      <c r="B58" s="477">
        <v>172.00221907189402</v>
      </c>
      <c r="C58" s="477">
        <v>57.274930294184941</v>
      </c>
      <c r="D58" s="477">
        <v>27</v>
      </c>
      <c r="E58" s="477">
        <v>68</v>
      </c>
      <c r="F58" s="477">
        <v>76</v>
      </c>
      <c r="G58" s="477">
        <v>34.984685740964991</v>
      </c>
      <c r="H58" s="477">
        <v>24.603748122424008</v>
      </c>
      <c r="I58" s="477">
        <v>72.111371835814992</v>
      </c>
      <c r="J58" s="477">
        <v>81.101683429771001</v>
      </c>
      <c r="K58" s="477">
        <v>32.432690811463004</v>
      </c>
      <c r="L58" s="477">
        <v>22.359573083765994</v>
      </c>
      <c r="M58" s="477">
        <v>54.222427619106014</v>
      </c>
      <c r="N58" s="477">
        <v>61</v>
      </c>
      <c r="O58" s="477">
        <v>27</v>
      </c>
      <c r="P58" s="477">
        <v>19</v>
      </c>
      <c r="Q58" s="477">
        <v>47</v>
      </c>
      <c r="R58" s="477">
        <v>79</v>
      </c>
      <c r="S58" s="390">
        <v>31</v>
      </c>
    </row>
    <row r="59" spans="1:19" ht="20.100000000000001" customHeight="1">
      <c r="A59" s="416" t="s">
        <v>335</v>
      </c>
      <c r="B59" s="477">
        <v>73.665491327994999</v>
      </c>
      <c r="C59" s="477">
        <v>35.918564201193007</v>
      </c>
      <c r="D59" s="477">
        <v>26.4</v>
      </c>
      <c r="E59" s="477">
        <v>66.2</v>
      </c>
      <c r="F59" s="477">
        <v>105</v>
      </c>
      <c r="G59" s="477">
        <v>58.183333173245984</v>
      </c>
      <c r="H59" s="477">
        <v>37.751550239765038</v>
      </c>
      <c r="I59" s="477">
        <v>103.02877344401799</v>
      </c>
      <c r="J59" s="477">
        <v>121.60999680220399</v>
      </c>
      <c r="K59" s="477">
        <v>55.416653436991993</v>
      </c>
      <c r="L59" s="477">
        <v>41.934659884474002</v>
      </c>
      <c r="M59" s="477">
        <v>117.42599291274405</v>
      </c>
      <c r="N59" s="477">
        <v>139</v>
      </c>
      <c r="O59" s="477">
        <v>64</v>
      </c>
      <c r="P59" s="477">
        <v>44</v>
      </c>
      <c r="Q59" s="477">
        <v>131</v>
      </c>
      <c r="R59" s="477">
        <v>161</v>
      </c>
      <c r="S59" s="390">
        <v>70</v>
      </c>
    </row>
    <row r="60" spans="1:19" s="62" customFormat="1" ht="20.100000000000001" customHeight="1" thickBot="1">
      <c r="A60" s="32" t="s">
        <v>337</v>
      </c>
      <c r="B60" s="478">
        <v>246</v>
      </c>
      <c r="C60" s="478">
        <v>93</v>
      </c>
      <c r="D60" s="478">
        <v>54</v>
      </c>
      <c r="E60" s="478">
        <v>134</v>
      </c>
      <c r="F60" s="478">
        <v>181</v>
      </c>
      <c r="G60" s="478">
        <v>93.168018914212013</v>
      </c>
      <c r="H60" s="478">
        <v>62.355298362190013</v>
      </c>
      <c r="I60" s="478">
        <v>175.14014527983096</v>
      </c>
      <c r="J60" s="478">
        <v>202.71168023197501</v>
      </c>
      <c r="K60" s="478">
        <v>87.849344248454969</v>
      </c>
      <c r="L60" s="478">
        <v>64.29423296824001</v>
      </c>
      <c r="M60" s="478">
        <v>171.64842053184992</v>
      </c>
      <c r="N60" s="478">
        <v>200</v>
      </c>
      <c r="O60" s="478">
        <v>91</v>
      </c>
      <c r="P60" s="478">
        <v>64</v>
      </c>
      <c r="Q60" s="478">
        <v>178</v>
      </c>
      <c r="R60" s="478">
        <v>240</v>
      </c>
      <c r="S60" s="453">
        <v>101</v>
      </c>
    </row>
    <row r="61" spans="1:19" s="62" customFormat="1" ht="19.5" customHeight="1" thickTop="1">
      <c r="A61" s="407"/>
      <c r="B61" s="346"/>
      <c r="C61" s="346"/>
      <c r="D61" s="346"/>
      <c r="E61" s="346"/>
      <c r="F61" s="346"/>
      <c r="G61" s="346"/>
      <c r="H61" s="346"/>
      <c r="I61" s="346"/>
      <c r="J61" s="346"/>
      <c r="K61" s="346"/>
      <c r="L61" s="346"/>
      <c r="M61" s="346"/>
      <c r="N61" s="346"/>
      <c r="O61" s="346"/>
      <c r="P61" s="346"/>
      <c r="Q61" s="346"/>
      <c r="R61" s="346"/>
      <c r="S61" s="288"/>
    </row>
    <row r="62" spans="1:19" ht="20.100000000000001" customHeight="1">
      <c r="A62" s="1" t="s">
        <v>355</v>
      </c>
    </row>
    <row r="63" spans="1:19" ht="20.100000000000001" customHeight="1" thickBot="1">
      <c r="A63" s="25" t="s">
        <v>332</v>
      </c>
      <c r="B63" s="359" t="s">
        <v>188</v>
      </c>
      <c r="C63" s="359" t="s">
        <v>189</v>
      </c>
      <c r="D63" s="359" t="s">
        <v>190</v>
      </c>
      <c r="E63" s="359" t="s">
        <v>191</v>
      </c>
      <c r="F63" s="359" t="s">
        <v>192</v>
      </c>
      <c r="G63" s="359" t="s">
        <v>41</v>
      </c>
      <c r="H63" s="359" t="s">
        <v>42</v>
      </c>
      <c r="I63" s="359" t="s">
        <v>43</v>
      </c>
      <c r="J63" s="359" t="s">
        <v>44</v>
      </c>
      <c r="K63" s="359" t="s">
        <v>45</v>
      </c>
      <c r="L63" s="359" t="s">
        <v>46</v>
      </c>
      <c r="M63" s="359" t="s">
        <v>47</v>
      </c>
      <c r="N63" s="359" t="s">
        <v>48</v>
      </c>
      <c r="O63" s="359" t="s">
        <v>24</v>
      </c>
      <c r="P63" s="359" t="s">
        <v>49</v>
      </c>
      <c r="Q63" s="359" t="s">
        <v>25</v>
      </c>
      <c r="R63" s="359" t="s">
        <v>1181</v>
      </c>
      <c r="S63" s="226" t="s">
        <v>1189</v>
      </c>
    </row>
    <row r="64" spans="1:19" ht="20.100000000000001" customHeight="1">
      <c r="A64" s="6" t="s">
        <v>356</v>
      </c>
      <c r="B64" s="405">
        <v>5.90720750025186</v>
      </c>
      <c r="C64" s="405">
        <v>5.3623157746538395</v>
      </c>
      <c r="D64" s="405">
        <v>4.5999999999999996</v>
      </c>
      <c r="E64" s="405">
        <v>5.6280065968873014</v>
      </c>
      <c r="F64" s="405">
        <v>5.8831778369014804</v>
      </c>
      <c r="G64" s="405">
        <v>5.8810391372207205</v>
      </c>
      <c r="H64" s="405">
        <v>5.309263424517896</v>
      </c>
      <c r="I64" s="405">
        <v>6.5568671268407037</v>
      </c>
      <c r="J64" s="405">
        <v>6.4</v>
      </c>
      <c r="K64" s="405">
        <v>5.7</v>
      </c>
      <c r="L64" s="405">
        <v>5.0999999999999996</v>
      </c>
      <c r="M64" s="405">
        <v>5.7</v>
      </c>
      <c r="N64" s="405">
        <v>5.6</v>
      </c>
      <c r="O64" s="405">
        <v>5.2</v>
      </c>
      <c r="P64" s="405">
        <v>4.5999999999999996</v>
      </c>
      <c r="Q64" s="405">
        <v>6</v>
      </c>
      <c r="R64" s="405">
        <v>6.2</v>
      </c>
      <c r="S64" s="388">
        <v>5.2</v>
      </c>
    </row>
    <row r="65" spans="1:19" ht="20.100000000000001" customHeight="1">
      <c r="A65" s="6" t="s">
        <v>357</v>
      </c>
      <c r="B65" s="405">
        <v>7.918687261054</v>
      </c>
      <c r="C65" s="405">
        <v>6.2772081528495001</v>
      </c>
      <c r="D65" s="405">
        <v>6.3</v>
      </c>
      <c r="E65" s="405">
        <v>6.7903319284930994</v>
      </c>
      <c r="F65" s="405">
        <v>6.8757327601203793</v>
      </c>
      <c r="G65" s="405">
        <v>5.4286478659706221</v>
      </c>
      <c r="H65" s="405">
        <v>6.7091359557120978</v>
      </c>
      <c r="I65" s="405">
        <v>8.1122923029946037</v>
      </c>
      <c r="J65" s="405">
        <v>7.8</v>
      </c>
      <c r="K65" s="405">
        <v>6.7</v>
      </c>
      <c r="L65" s="405">
        <v>6.8</v>
      </c>
      <c r="M65" s="405">
        <v>6.3</v>
      </c>
      <c r="N65" s="405">
        <v>7.2</v>
      </c>
      <c r="O65" s="405">
        <v>4.5</v>
      </c>
      <c r="P65" s="405">
        <v>5.2</v>
      </c>
      <c r="Q65" s="405">
        <v>6.4</v>
      </c>
      <c r="R65" s="405">
        <v>6.7</v>
      </c>
      <c r="S65" s="388">
        <v>4.5</v>
      </c>
    </row>
    <row r="66" spans="1:19" ht="20.100000000000001" customHeight="1">
      <c r="A66" s="6" t="s">
        <v>358</v>
      </c>
      <c r="B66" s="405">
        <v>3.7841737742119999</v>
      </c>
      <c r="C66" s="405">
        <v>2.4035819999999997</v>
      </c>
      <c r="D66" s="405">
        <v>1.9</v>
      </c>
      <c r="E66" s="405">
        <v>3.2305748934749605</v>
      </c>
      <c r="F66" s="405">
        <v>3.8333119999999998</v>
      </c>
      <c r="G66" s="405">
        <v>2.3756480000000004</v>
      </c>
      <c r="H66" s="405">
        <v>2.7694870000000007</v>
      </c>
      <c r="I66" s="405">
        <v>3.7761198842788986</v>
      </c>
      <c r="J66" s="405">
        <v>3.2</v>
      </c>
      <c r="K66" s="405">
        <v>1.4</v>
      </c>
      <c r="L66" s="405">
        <v>0.9</v>
      </c>
      <c r="M66" s="405">
        <v>1</v>
      </c>
      <c r="N66" s="405">
        <v>3.7</v>
      </c>
      <c r="O66" s="405">
        <v>2.2000000000000002</v>
      </c>
      <c r="P66" s="405">
        <v>1.9</v>
      </c>
      <c r="Q66" s="405">
        <v>3.1</v>
      </c>
      <c r="R66" s="405">
        <v>3.8</v>
      </c>
      <c r="S66" s="388">
        <v>2.2000000000000002</v>
      </c>
    </row>
    <row r="67" spans="1:19" ht="20.100000000000001" customHeight="1">
      <c r="A67" s="9" t="s">
        <v>336</v>
      </c>
      <c r="B67" s="508">
        <v>1.1441915717900351</v>
      </c>
      <c r="C67" s="508">
        <v>1.1232620431399631</v>
      </c>
      <c r="D67" s="508">
        <v>1.1000000000000001</v>
      </c>
      <c r="E67" s="508">
        <v>1.1257199878700455</v>
      </c>
      <c r="F67" s="508">
        <v>1.4797740128500401</v>
      </c>
      <c r="G67" s="508">
        <v>1.4637348981199487</v>
      </c>
      <c r="H67" s="508">
        <v>1.5247728027400136</v>
      </c>
      <c r="I67" s="508">
        <v>1.5278421312897805</v>
      </c>
      <c r="J67" s="508">
        <v>1.5</v>
      </c>
      <c r="K67" s="508">
        <v>1.4</v>
      </c>
      <c r="L67" s="508">
        <v>1.4</v>
      </c>
      <c r="M67" s="508">
        <v>1.5</v>
      </c>
      <c r="N67" s="508">
        <v>1.4</v>
      </c>
      <c r="O67" s="508">
        <v>1.3</v>
      </c>
      <c r="P67" s="508">
        <v>1.4</v>
      </c>
      <c r="Q67" s="508">
        <v>1.6</v>
      </c>
      <c r="R67" s="508">
        <v>1.6</v>
      </c>
      <c r="S67" s="509">
        <v>1.5</v>
      </c>
    </row>
    <row r="68" spans="1:19" s="62" customFormat="1" ht="20.100000000000001" customHeight="1" thickBot="1">
      <c r="A68" s="32" t="s">
        <v>337</v>
      </c>
      <c r="B68" s="510">
        <v>18.8</v>
      </c>
      <c r="C68" s="510">
        <v>15.2</v>
      </c>
      <c r="D68" s="510">
        <v>14</v>
      </c>
      <c r="E68" s="510">
        <v>16.774633406725403</v>
      </c>
      <c r="F68" s="510">
        <v>18.071996609871899</v>
      </c>
      <c r="G68" s="510">
        <v>15.149069901311293</v>
      </c>
      <c r="H68" s="510">
        <v>16.312659182970009</v>
      </c>
      <c r="I68" s="510">
        <v>19.97312144540399</v>
      </c>
      <c r="J68" s="510">
        <v>18.899999999999999</v>
      </c>
      <c r="K68" s="510">
        <v>15.1</v>
      </c>
      <c r="L68" s="510">
        <v>14.3</v>
      </c>
      <c r="M68" s="510">
        <v>14.6</v>
      </c>
      <c r="N68" s="510">
        <v>18</v>
      </c>
      <c r="O68" s="510">
        <v>13.3</v>
      </c>
      <c r="P68" s="510">
        <v>13.1</v>
      </c>
      <c r="Q68" s="510">
        <v>17</v>
      </c>
      <c r="R68" s="510">
        <v>18.2</v>
      </c>
      <c r="S68" s="511">
        <v>13.3</v>
      </c>
    </row>
    <row r="69" spans="1:19" s="62" customFormat="1" ht="20.100000000000001" customHeight="1" thickTop="1">
      <c r="A69" s="654" t="s">
        <v>359</v>
      </c>
      <c r="B69" s="654"/>
      <c r="C69" s="654"/>
      <c r="D69" s="654"/>
      <c r="E69" s="654"/>
      <c r="F69" s="654"/>
      <c r="G69" s="654"/>
      <c r="H69" s="347"/>
      <c r="I69" s="347"/>
      <c r="J69" s="347"/>
      <c r="K69" s="347"/>
      <c r="L69" s="347"/>
      <c r="M69" s="347"/>
      <c r="N69" s="347"/>
      <c r="O69" s="347"/>
      <c r="P69" s="347"/>
      <c r="Q69" s="347"/>
      <c r="R69" s="347"/>
      <c r="S69" s="258"/>
    </row>
    <row r="70" spans="1:19" ht="20.100000000000001" customHeight="1"/>
    <row r="71" spans="1:19" ht="20.100000000000001" customHeight="1">
      <c r="A71" s="1" t="s">
        <v>360</v>
      </c>
    </row>
    <row r="72" spans="1:19" ht="20.100000000000001" customHeight="1" thickBot="1">
      <c r="A72" s="25" t="s">
        <v>332</v>
      </c>
      <c r="B72" s="359" t="s">
        <v>188</v>
      </c>
      <c r="C72" s="359" t="s">
        <v>189</v>
      </c>
      <c r="D72" s="359" t="s">
        <v>190</v>
      </c>
      <c r="E72" s="359" t="s">
        <v>191</v>
      </c>
      <c r="F72" s="359" t="s">
        <v>192</v>
      </c>
      <c r="G72" s="359" t="s">
        <v>41</v>
      </c>
      <c r="H72" s="359" t="s">
        <v>42</v>
      </c>
      <c r="I72" s="359" t="s">
        <v>43</v>
      </c>
      <c r="J72" s="359" t="s">
        <v>44</v>
      </c>
      <c r="K72" s="359" t="s">
        <v>45</v>
      </c>
      <c r="L72" s="359" t="s">
        <v>46</v>
      </c>
      <c r="M72" s="359" t="s">
        <v>47</v>
      </c>
      <c r="N72" s="359" t="s">
        <v>48</v>
      </c>
      <c r="O72" s="359" t="s">
        <v>24</v>
      </c>
      <c r="P72" s="359" t="s">
        <v>49</v>
      </c>
      <c r="Q72" s="359" t="s">
        <v>25</v>
      </c>
      <c r="R72" s="359" t="s">
        <v>1181</v>
      </c>
      <c r="S72" s="226" t="s">
        <v>1189</v>
      </c>
    </row>
    <row r="73" spans="1:19" ht="20.100000000000001" customHeight="1">
      <c r="A73" s="6" t="s">
        <v>356</v>
      </c>
      <c r="B73" s="405">
        <v>1.0801559118269999</v>
      </c>
      <c r="C73" s="405">
        <v>0.52865967905200018</v>
      </c>
      <c r="D73" s="405">
        <v>0.3</v>
      </c>
      <c r="E73" s="405">
        <v>0.90007002094799993</v>
      </c>
      <c r="F73" s="405">
        <v>0.98185367713500005</v>
      </c>
      <c r="G73" s="405">
        <v>0.45632780388900007</v>
      </c>
      <c r="H73" s="405">
        <v>0.26588062093599985</v>
      </c>
      <c r="I73" s="405">
        <v>0.94441075100600003</v>
      </c>
      <c r="J73" s="405">
        <v>1.1000000000000001</v>
      </c>
      <c r="K73" s="405">
        <v>0.4</v>
      </c>
      <c r="L73" s="405">
        <v>0.2</v>
      </c>
      <c r="M73" s="405">
        <v>0.7</v>
      </c>
      <c r="N73" s="405">
        <v>0.8</v>
      </c>
      <c r="O73" s="405">
        <v>0.3</v>
      </c>
      <c r="P73" s="405">
        <v>0.2</v>
      </c>
      <c r="Q73" s="405">
        <v>0.6</v>
      </c>
      <c r="R73" s="405">
        <v>1</v>
      </c>
      <c r="S73" s="404">
        <v>0.4</v>
      </c>
    </row>
    <row r="74" spans="1:19" ht="20.100000000000001" customHeight="1">
      <c r="A74" s="407" t="s">
        <v>358</v>
      </c>
      <c r="B74" s="405">
        <v>0.66573000000000004</v>
      </c>
      <c r="C74" s="405">
        <v>0.14067999999999992</v>
      </c>
      <c r="D74" s="405">
        <v>0</v>
      </c>
      <c r="E74" s="405">
        <v>0</v>
      </c>
      <c r="F74" s="405">
        <v>0</v>
      </c>
      <c r="G74" s="405">
        <v>0</v>
      </c>
      <c r="H74" s="405">
        <v>0</v>
      </c>
      <c r="I74" s="405">
        <v>0</v>
      </c>
      <c r="J74" s="405">
        <v>0</v>
      </c>
      <c r="K74" s="405">
        <v>0</v>
      </c>
      <c r="L74" s="405">
        <v>0</v>
      </c>
      <c r="M74" s="405">
        <v>0</v>
      </c>
      <c r="N74" s="405">
        <v>0</v>
      </c>
      <c r="O74" s="405">
        <v>0</v>
      </c>
      <c r="P74" s="405">
        <v>0</v>
      </c>
      <c r="Q74" s="405">
        <v>0</v>
      </c>
      <c r="R74" s="405">
        <v>0</v>
      </c>
      <c r="S74" s="404">
        <v>0</v>
      </c>
    </row>
    <row r="75" spans="1:19" ht="20.100000000000001" customHeight="1">
      <c r="A75" s="6" t="s">
        <v>361</v>
      </c>
      <c r="B75" s="405">
        <v>1.5086136827925101</v>
      </c>
      <c r="C75" s="405">
        <v>0.53807411962000007</v>
      </c>
      <c r="D75" s="405">
        <v>0.3</v>
      </c>
      <c r="E75" s="405">
        <v>1.2018759177297098</v>
      </c>
      <c r="F75" s="405">
        <v>1.4694657368797199</v>
      </c>
      <c r="G75" s="405">
        <v>0.50045872909361</v>
      </c>
      <c r="H75" s="405">
        <v>0.18527159543556992</v>
      </c>
      <c r="I75" s="405">
        <v>1.2104882122133303</v>
      </c>
      <c r="J75" s="405">
        <v>1.4</v>
      </c>
      <c r="K75" s="405">
        <v>0.4</v>
      </c>
      <c r="L75" s="405">
        <v>0.2</v>
      </c>
      <c r="M75" s="405">
        <v>1.3</v>
      </c>
      <c r="N75" s="405">
        <v>1.5</v>
      </c>
      <c r="O75" s="405">
        <v>0.5</v>
      </c>
      <c r="P75" s="405">
        <v>0.2</v>
      </c>
      <c r="Q75" s="405">
        <v>1.3</v>
      </c>
      <c r="R75" s="405">
        <v>1.6</v>
      </c>
      <c r="S75" s="404">
        <v>0.5</v>
      </c>
    </row>
    <row r="76" spans="1:19" ht="20.100000000000001" customHeight="1">
      <c r="A76" s="9" t="s">
        <v>336</v>
      </c>
      <c r="B76" s="508">
        <v>0.14164300000000019</v>
      </c>
      <c r="C76" s="508">
        <v>7.5000999999959461E-2</v>
      </c>
      <c r="D76" s="508">
        <v>0.1</v>
      </c>
      <c r="E76" s="508">
        <v>0.11106999999989497</v>
      </c>
      <c r="F76" s="508">
        <v>0.13153200000001064</v>
      </c>
      <c r="G76" s="508">
        <v>7.2198999999999902E-2</v>
      </c>
      <c r="H76" s="508">
        <v>7.9710999999999643E-2</v>
      </c>
      <c r="I76" s="508">
        <v>0.11911400000000016</v>
      </c>
      <c r="J76" s="508">
        <v>0.1</v>
      </c>
      <c r="K76" s="508">
        <v>0.1</v>
      </c>
      <c r="L76" s="508">
        <v>0.1</v>
      </c>
      <c r="M76" s="508">
        <v>0.1</v>
      </c>
      <c r="N76" s="508">
        <v>0</v>
      </c>
      <c r="O76" s="508">
        <v>0</v>
      </c>
      <c r="P76" s="508">
        <v>0</v>
      </c>
      <c r="Q76" s="508">
        <v>0</v>
      </c>
      <c r="R76" s="508">
        <v>0</v>
      </c>
      <c r="S76" s="509">
        <v>0</v>
      </c>
    </row>
    <row r="77" spans="1:19" s="62" customFormat="1" ht="20.100000000000001" customHeight="1" thickBot="1">
      <c r="A77" s="32" t="s">
        <v>337</v>
      </c>
      <c r="B77" s="510">
        <v>3.4</v>
      </c>
      <c r="C77" s="510">
        <v>1.3</v>
      </c>
      <c r="D77" s="510">
        <v>0.7</v>
      </c>
      <c r="E77" s="510">
        <v>2.2130159386776018</v>
      </c>
      <c r="F77" s="510">
        <v>2.5828514140147307</v>
      </c>
      <c r="G77" s="510">
        <v>1.0289855329826101</v>
      </c>
      <c r="H77" s="510">
        <v>0.53086321637156919</v>
      </c>
      <c r="I77" s="510">
        <v>2.2740129632193309</v>
      </c>
      <c r="J77" s="510">
        <v>2.6</v>
      </c>
      <c r="K77" s="510">
        <v>0.9</v>
      </c>
      <c r="L77" s="510">
        <v>0.5</v>
      </c>
      <c r="M77" s="510">
        <v>2</v>
      </c>
      <c r="N77" s="510">
        <v>2.2000000000000002</v>
      </c>
      <c r="O77" s="510">
        <v>0.8</v>
      </c>
      <c r="P77" s="510">
        <v>0.4</v>
      </c>
      <c r="Q77" s="510">
        <v>1.9</v>
      </c>
      <c r="R77" s="510">
        <v>2.6</v>
      </c>
      <c r="S77" s="511">
        <v>0.9</v>
      </c>
    </row>
    <row r="78" spans="1:19" ht="20.100000000000001" customHeight="1" thickTop="1">
      <c r="A78" s="407"/>
    </row>
    <row r="79" spans="1:19">
      <c r="A79" s="407"/>
    </row>
    <row r="80" spans="1:19">
      <c r="A80" s="40"/>
    </row>
    <row r="82" spans="1:1">
      <c r="A82" s="1"/>
    </row>
    <row r="83" spans="1:1">
      <c r="A83" s="1"/>
    </row>
    <row r="246" spans="1:1">
      <c r="A246" s="6" t="s">
        <v>163</v>
      </c>
    </row>
  </sheetData>
  <mergeCells count="1">
    <mergeCell ref="A69:G69"/>
  </mergeCells>
  <phoneticPr fontId="16" type="noConversion"/>
  <pageMargins left="0.51181102362204722" right="0.51181102362204722" top="0.35433070866141736" bottom="0.31496062992125984" header="0.15748031496062992" footer="0.27559055118110237"/>
  <pageSetup paperSize="9" scale="15" firstPageNumber="9" orientation="portrait" useFirstPageNumber="1" r:id="rId1"/>
  <headerFooter alignWithMargins="0">
    <oddFooter>&amp;C&amp;P</oddFooter>
  </headerFooter>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21F7C-1BAA-4B7D-BB10-2259CA1001AB}">
  <sheetPr codeName="Sheet13"/>
  <dimension ref="A1:S30"/>
  <sheetViews>
    <sheetView zoomScale="70" zoomScaleNormal="70" workbookViewId="0">
      <pane ySplit="4" topLeftCell="A5" activePane="bottomLeft" state="frozen"/>
      <selection pane="bottomLeft"/>
    </sheetView>
  </sheetViews>
  <sheetFormatPr defaultColWidth="8.88671875" defaultRowHeight="16.5"/>
  <cols>
    <col min="1" max="1" width="20.33203125" style="469" customWidth="1"/>
    <col min="2" max="2" width="12.5546875" style="469" customWidth="1"/>
    <col min="3" max="3" width="15.5546875" style="469" customWidth="1"/>
    <col min="4" max="4" width="11.5546875" style="469" customWidth="1"/>
    <col min="5" max="16384" width="8.88671875" style="469"/>
  </cols>
  <sheetData>
    <row r="1" spans="1:19" ht="60.75" customHeight="1">
      <c r="A1" s="635" t="s">
        <v>1213</v>
      </c>
    </row>
    <row r="4" spans="1:19" ht="17.25" thickBot="1">
      <c r="A4" s="491"/>
      <c r="B4" s="495" t="s">
        <v>0</v>
      </c>
    </row>
    <row r="5" spans="1:19" s="492" customFormat="1">
      <c r="A5" s="496" t="s">
        <v>362</v>
      </c>
      <c r="B5" s="596">
        <v>4670.5559299999995</v>
      </c>
      <c r="D5" s="493"/>
      <c r="E5" s="469"/>
      <c r="F5" s="469"/>
      <c r="G5" s="469"/>
      <c r="H5" s="469"/>
      <c r="I5" s="500"/>
      <c r="J5" s="500"/>
      <c r="K5" s="500"/>
      <c r="L5" s="500"/>
      <c r="M5" s="500"/>
      <c r="N5" s="500"/>
      <c r="O5" s="500"/>
      <c r="Q5" s="500"/>
      <c r="R5" s="500"/>
      <c r="S5" s="500"/>
    </row>
    <row r="6" spans="1:19">
      <c r="A6" s="497" t="s">
        <v>356</v>
      </c>
      <c r="B6" s="597">
        <v>1576.4139599999999</v>
      </c>
      <c r="C6" s="492"/>
      <c r="D6" s="493"/>
      <c r="I6" s="500"/>
      <c r="J6" s="500"/>
      <c r="K6" s="500"/>
      <c r="L6" s="500"/>
      <c r="M6" s="500"/>
      <c r="N6" s="500"/>
      <c r="O6" s="500"/>
      <c r="Q6" s="500"/>
      <c r="R6" s="500"/>
      <c r="S6" s="500"/>
    </row>
    <row r="7" spans="1:19">
      <c r="A7" s="497" t="s">
        <v>357</v>
      </c>
      <c r="B7" s="597">
        <v>3094.1419699999997</v>
      </c>
      <c r="C7" s="492"/>
      <c r="D7" s="493"/>
      <c r="I7" s="500"/>
      <c r="J7" s="500"/>
      <c r="K7" s="500"/>
      <c r="L7" s="500"/>
      <c r="M7" s="500"/>
      <c r="N7" s="500"/>
      <c r="O7" s="500"/>
      <c r="Q7" s="500"/>
      <c r="R7" s="500"/>
      <c r="S7" s="500"/>
    </row>
    <row r="8" spans="1:19" s="492" customFormat="1">
      <c r="A8" s="496" t="s">
        <v>363</v>
      </c>
      <c r="B8" s="596">
        <v>3255.3235</v>
      </c>
      <c r="D8" s="494"/>
      <c r="E8" s="469"/>
      <c r="F8" s="469"/>
      <c r="G8" s="469"/>
      <c r="H8" s="469"/>
      <c r="I8" s="500"/>
      <c r="J8" s="500"/>
      <c r="K8" s="500"/>
      <c r="L8" s="500"/>
      <c r="M8" s="500"/>
      <c r="N8" s="500"/>
      <c r="O8" s="500"/>
      <c r="Q8" s="500"/>
      <c r="R8" s="500"/>
      <c r="S8" s="500"/>
    </row>
    <row r="9" spans="1:19">
      <c r="A9" s="497" t="s">
        <v>356</v>
      </c>
      <c r="B9" s="597">
        <v>1892.2374</v>
      </c>
      <c r="I9" s="500"/>
      <c r="J9" s="500"/>
      <c r="K9" s="500"/>
      <c r="L9" s="500"/>
      <c r="M9" s="500"/>
      <c r="N9" s="500"/>
      <c r="O9" s="500"/>
      <c r="Q9" s="500"/>
      <c r="R9" s="500"/>
      <c r="S9" s="500"/>
    </row>
    <row r="10" spans="1:19">
      <c r="A10" s="497" t="s">
        <v>357</v>
      </c>
      <c r="B10" s="597">
        <v>1363.0861</v>
      </c>
      <c r="I10" s="500"/>
      <c r="J10" s="500"/>
      <c r="K10" s="500"/>
      <c r="L10" s="500"/>
      <c r="M10" s="500"/>
      <c r="N10" s="500"/>
      <c r="O10" s="500"/>
      <c r="Q10" s="500"/>
      <c r="R10" s="500"/>
      <c r="S10" s="500"/>
    </row>
    <row r="11" spans="1:19">
      <c r="A11" s="577" t="s">
        <v>364</v>
      </c>
      <c r="B11" s="596">
        <v>380</v>
      </c>
      <c r="I11" s="500"/>
      <c r="J11" s="500"/>
      <c r="K11" s="500"/>
      <c r="L11" s="500"/>
      <c r="M11" s="500"/>
      <c r="N11" s="500"/>
      <c r="O11" s="500"/>
      <c r="Q11" s="500"/>
      <c r="R11" s="500"/>
      <c r="S11" s="500"/>
    </row>
    <row r="12" spans="1:19">
      <c r="A12" s="497" t="s">
        <v>356</v>
      </c>
      <c r="B12" s="597">
        <v>380</v>
      </c>
      <c r="I12" s="500"/>
      <c r="J12" s="500"/>
      <c r="K12" s="500"/>
      <c r="L12" s="500"/>
      <c r="M12" s="500"/>
      <c r="N12" s="500"/>
      <c r="O12" s="500"/>
      <c r="Q12" s="500"/>
      <c r="R12" s="500"/>
      <c r="S12" s="500"/>
    </row>
    <row r="13" spans="1:19" s="492" customFormat="1">
      <c r="A13" s="496" t="s">
        <v>352</v>
      </c>
      <c r="B13" s="596">
        <v>424.9</v>
      </c>
      <c r="E13" s="469"/>
      <c r="F13" s="469"/>
      <c r="G13" s="469"/>
      <c r="H13" s="469"/>
      <c r="I13" s="500"/>
      <c r="J13" s="500"/>
      <c r="K13" s="500"/>
      <c r="L13" s="500"/>
      <c r="M13" s="500"/>
      <c r="N13" s="500"/>
      <c r="O13" s="500"/>
      <c r="Q13" s="500"/>
      <c r="R13" s="500"/>
      <c r="S13" s="500"/>
    </row>
    <row r="14" spans="1:19">
      <c r="A14" s="498" t="s">
        <v>365</v>
      </c>
      <c r="B14" s="597">
        <v>93.78</v>
      </c>
      <c r="I14" s="500"/>
      <c r="J14" s="500"/>
      <c r="K14" s="500"/>
      <c r="L14" s="500"/>
      <c r="M14" s="500"/>
      <c r="N14" s="500"/>
      <c r="O14" s="500"/>
      <c r="Q14" s="500"/>
      <c r="R14" s="500"/>
      <c r="S14" s="500"/>
    </row>
    <row r="15" spans="1:19">
      <c r="A15" s="497" t="s">
        <v>361</v>
      </c>
      <c r="B15" s="597">
        <v>93.78</v>
      </c>
      <c r="I15" s="500"/>
      <c r="J15" s="500"/>
      <c r="K15" s="500"/>
      <c r="L15" s="500"/>
      <c r="M15" s="500"/>
      <c r="N15" s="500"/>
      <c r="O15" s="500"/>
      <c r="Q15" s="500"/>
      <c r="R15" s="500"/>
      <c r="S15" s="500"/>
    </row>
    <row r="16" spans="1:19">
      <c r="A16" s="498" t="s">
        <v>366</v>
      </c>
      <c r="B16" s="597">
        <v>280</v>
      </c>
      <c r="I16" s="500"/>
      <c r="J16" s="500"/>
      <c r="K16" s="500"/>
      <c r="L16" s="500"/>
      <c r="M16" s="500"/>
      <c r="N16" s="500"/>
      <c r="O16" s="500"/>
      <c r="Q16" s="500"/>
      <c r="R16" s="500"/>
      <c r="S16" s="500"/>
    </row>
    <row r="17" spans="1:19">
      <c r="A17" s="497" t="s">
        <v>356</v>
      </c>
      <c r="B17" s="597">
        <v>280</v>
      </c>
      <c r="I17" s="500"/>
      <c r="J17" s="500"/>
      <c r="K17" s="500"/>
      <c r="L17" s="500"/>
      <c r="M17" s="500"/>
      <c r="N17" s="500"/>
      <c r="O17" s="500"/>
      <c r="Q17" s="500"/>
      <c r="R17" s="500"/>
      <c r="S17" s="500"/>
    </row>
    <row r="18" spans="1:19">
      <c r="A18" s="499" t="s">
        <v>367</v>
      </c>
      <c r="B18" s="597">
        <v>30.6</v>
      </c>
      <c r="I18" s="500"/>
      <c r="J18" s="500"/>
      <c r="K18" s="500"/>
      <c r="L18" s="500"/>
      <c r="M18" s="500"/>
      <c r="N18" s="500"/>
      <c r="O18" s="500"/>
      <c r="Q18" s="500"/>
      <c r="R18" s="500"/>
      <c r="S18" s="500"/>
    </row>
    <row r="19" spans="1:19">
      <c r="A19" s="497" t="s">
        <v>361</v>
      </c>
      <c r="B19" s="597">
        <v>30.6</v>
      </c>
      <c r="I19" s="500"/>
      <c r="J19" s="500"/>
      <c r="K19" s="500"/>
      <c r="L19" s="500"/>
      <c r="M19" s="500"/>
      <c r="N19" s="500"/>
      <c r="O19" s="500"/>
      <c r="Q19" s="500"/>
      <c r="R19" s="500"/>
      <c r="S19" s="500"/>
    </row>
    <row r="20" spans="1:19">
      <c r="A20" s="498" t="s">
        <v>77</v>
      </c>
      <c r="B20" s="597">
        <v>20.52</v>
      </c>
      <c r="I20" s="500"/>
      <c r="J20" s="500"/>
      <c r="K20" s="500"/>
      <c r="L20" s="500"/>
      <c r="M20" s="500"/>
      <c r="N20" s="500"/>
      <c r="O20" s="500"/>
      <c r="Q20" s="500"/>
      <c r="R20" s="500"/>
      <c r="S20" s="500"/>
    </row>
    <row r="21" spans="1:19">
      <c r="A21" s="497" t="s">
        <v>361</v>
      </c>
      <c r="B21" s="597">
        <v>20.52</v>
      </c>
      <c r="I21" s="500"/>
      <c r="J21" s="500"/>
      <c r="K21" s="500"/>
      <c r="L21" s="500"/>
      <c r="M21" s="500"/>
      <c r="N21" s="500"/>
      <c r="O21" s="500"/>
      <c r="Q21" s="500"/>
      <c r="R21" s="500"/>
      <c r="S21" s="500"/>
    </row>
    <row r="22" spans="1:19" s="492" customFormat="1">
      <c r="A22" s="496" t="s">
        <v>368</v>
      </c>
      <c r="B22" s="596">
        <v>565</v>
      </c>
      <c r="E22" s="469"/>
      <c r="F22" s="469"/>
      <c r="G22" s="469"/>
      <c r="H22" s="469"/>
      <c r="I22" s="500"/>
      <c r="J22" s="500"/>
      <c r="K22" s="500"/>
      <c r="L22" s="500"/>
      <c r="M22" s="500"/>
      <c r="N22" s="500"/>
      <c r="O22" s="500"/>
      <c r="Q22" s="500"/>
      <c r="R22" s="500"/>
      <c r="S22" s="500"/>
    </row>
    <row r="23" spans="1:19">
      <c r="A23" s="498" t="s">
        <v>365</v>
      </c>
      <c r="B23" s="597">
        <v>565</v>
      </c>
      <c r="I23" s="500"/>
      <c r="J23" s="500"/>
      <c r="K23" s="500"/>
      <c r="L23" s="500"/>
      <c r="M23" s="500"/>
      <c r="N23" s="500"/>
      <c r="O23" s="500"/>
      <c r="Q23" s="500"/>
      <c r="R23" s="500"/>
      <c r="S23" s="500"/>
    </row>
    <row r="24" spans="1:19">
      <c r="A24" s="568" t="s">
        <v>356</v>
      </c>
      <c r="B24" s="598">
        <v>565</v>
      </c>
      <c r="I24" s="500"/>
      <c r="J24" s="500"/>
      <c r="K24" s="500"/>
      <c r="L24" s="500"/>
      <c r="M24" s="500"/>
      <c r="N24" s="500"/>
      <c r="O24" s="500"/>
      <c r="Q24" s="500"/>
      <c r="R24" s="500"/>
      <c r="S24" s="500"/>
    </row>
    <row r="25" spans="1:19">
      <c r="A25" s="496" t="s">
        <v>223</v>
      </c>
      <c r="B25" s="596">
        <v>9295.7794299999987</v>
      </c>
      <c r="I25" s="500"/>
      <c r="J25" s="500"/>
      <c r="K25" s="500"/>
      <c r="L25" s="500"/>
      <c r="M25" s="500"/>
      <c r="N25" s="500"/>
      <c r="O25" s="500"/>
      <c r="Q25" s="500"/>
      <c r="R25" s="500"/>
      <c r="S25" s="500"/>
    </row>
    <row r="27" spans="1:19" ht="16.5" customHeight="1">
      <c r="A27" s="655" t="s">
        <v>369</v>
      </c>
      <c r="B27" s="655"/>
      <c r="C27" s="655"/>
      <c r="D27" s="655"/>
    </row>
    <row r="28" spans="1:19" ht="28.5" customHeight="1">
      <c r="A28" s="655"/>
      <c r="B28" s="655"/>
      <c r="C28" s="655"/>
      <c r="D28" s="655"/>
    </row>
    <row r="29" spans="1:19">
      <c r="A29" s="470"/>
    </row>
    <row r="30" spans="1:19">
      <c r="A30" s="470"/>
    </row>
  </sheetData>
  <mergeCells count="1">
    <mergeCell ref="A27:D28"/>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EI429"/>
  <sheetViews>
    <sheetView zoomScale="60" zoomScaleNormal="60" workbookViewId="0"/>
  </sheetViews>
  <sheetFormatPr defaultColWidth="8.77734375" defaultRowHeight="20.25" outlineLevelRow="1" outlineLevelCol="1"/>
  <cols>
    <col min="1" max="1" width="73.109375" style="28" customWidth="1"/>
    <col min="2" max="20" width="10.21875" style="28" hidden="1" customWidth="1" outlineLevel="1"/>
    <col min="21" max="22" width="10.21875" style="6" hidden="1" customWidth="1" outlineLevel="1"/>
    <col min="23" max="23" width="10.21875" style="28" hidden="1" customWidth="1" outlineLevel="1"/>
    <col min="24" max="25" width="10.21875" style="60" hidden="1" customWidth="1" outlineLevel="1"/>
    <col min="26" max="27" width="10.21875" style="234" hidden="1" customWidth="1" outlineLevel="1"/>
    <col min="28" max="28" width="10.21875" style="225" hidden="1" customWidth="1" outlineLevel="1"/>
    <col min="29" max="31" width="10.21875" style="60" hidden="1" customWidth="1" outlineLevel="1"/>
    <col min="32" max="32" width="10.21875" hidden="1" customWidth="1" outlineLevel="1"/>
    <col min="33" max="33" width="10.21875" style="256" hidden="1" customWidth="1" outlineLevel="1"/>
    <col min="34" max="49" width="10.21875" hidden="1" customWidth="1" outlineLevel="1"/>
    <col min="50" max="50" width="10.21875" hidden="1" customWidth="1" outlineLevel="1" collapsed="1"/>
    <col min="51" max="65" width="10.21875" hidden="1" customWidth="1" outlineLevel="1"/>
    <col min="66" max="66" width="10.21875" hidden="1" customWidth="1" outlineLevel="1" collapsed="1"/>
    <col min="67" max="77" width="10.21875" hidden="1" customWidth="1" outlineLevel="1"/>
    <col min="78" max="78" width="10.21875" customWidth="1" collapsed="1"/>
    <col min="79" max="86" width="10.21875" customWidth="1"/>
    <col min="87" max="87" width="10.21875" style="62" customWidth="1"/>
    <col min="88" max="16384" width="8.77734375" style="61"/>
  </cols>
  <sheetData>
    <row r="1" spans="1:87" s="60" customFormat="1" ht="39" customHeight="1">
      <c r="A1" s="595" t="s">
        <v>370</v>
      </c>
      <c r="B1" s="27"/>
      <c r="C1" s="27"/>
      <c r="D1" s="27"/>
      <c r="E1" s="27"/>
      <c r="F1" s="27"/>
      <c r="G1" s="27"/>
      <c r="H1" s="27"/>
      <c r="I1" s="27"/>
      <c r="J1" s="27"/>
      <c r="K1" s="27"/>
      <c r="L1" s="27"/>
      <c r="M1" s="27"/>
      <c r="N1" s="2"/>
      <c r="O1" s="2"/>
      <c r="P1" s="2"/>
      <c r="Q1" s="2"/>
      <c r="R1" s="2"/>
      <c r="S1" s="2"/>
      <c r="T1" s="2"/>
      <c r="U1" s="2"/>
      <c r="V1" s="2"/>
      <c r="W1" s="2"/>
      <c r="Z1" s="234"/>
      <c r="AA1" s="234"/>
      <c r="AB1" s="225"/>
      <c r="AF1"/>
      <c r="AG1" s="256"/>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s="62"/>
    </row>
    <row r="2" spans="1:87" s="60" customFormat="1" ht="20.100000000000001" customHeight="1">
      <c r="A2" s="595"/>
      <c r="B2" s="27"/>
      <c r="C2" s="27"/>
      <c r="D2" s="27"/>
      <c r="E2" s="27"/>
      <c r="F2" s="27"/>
      <c r="G2" s="27"/>
      <c r="H2" s="27"/>
      <c r="I2" s="27"/>
      <c r="J2" s="27"/>
      <c r="K2" s="27"/>
      <c r="L2" s="27"/>
      <c r="M2" s="27"/>
      <c r="N2" s="2"/>
      <c r="O2" s="2"/>
      <c r="P2" s="2"/>
      <c r="Q2" s="2"/>
      <c r="R2" s="2"/>
      <c r="S2" s="2"/>
      <c r="T2" s="2"/>
      <c r="U2" s="2"/>
      <c r="V2" s="2"/>
      <c r="W2" s="2"/>
      <c r="Z2" s="234"/>
      <c r="AA2" s="234"/>
      <c r="AB2" s="225"/>
      <c r="AF2"/>
      <c r="AG2" s="256"/>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s="62"/>
    </row>
    <row r="3" spans="1:87" s="60" customFormat="1" ht="20.100000000000001" customHeight="1">
      <c r="A3" s="1" t="s">
        <v>371</v>
      </c>
      <c r="B3" s="27"/>
      <c r="C3" s="27"/>
      <c r="D3" s="27"/>
      <c r="E3" s="27"/>
      <c r="F3" s="27"/>
      <c r="G3" s="27"/>
      <c r="H3" s="27"/>
      <c r="I3" s="27"/>
      <c r="J3" s="27"/>
      <c r="K3" s="27"/>
      <c r="L3" s="27"/>
      <c r="M3" s="27"/>
      <c r="N3" s="2"/>
      <c r="O3" s="6"/>
      <c r="P3" s="6"/>
      <c r="Q3" s="6"/>
      <c r="R3" s="6"/>
      <c r="S3" s="6"/>
      <c r="T3" s="6"/>
      <c r="U3" s="6"/>
      <c r="V3" s="6"/>
      <c r="W3" s="6"/>
      <c r="Z3" s="234"/>
      <c r="AA3" s="234"/>
      <c r="AB3" s="225"/>
      <c r="AF3"/>
      <c r="AG3" s="256"/>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s="62"/>
    </row>
    <row r="4" spans="1:87" s="60" customFormat="1" ht="20.100000000000001" customHeight="1">
      <c r="A4" s="1" t="s">
        <v>372</v>
      </c>
      <c r="B4" s="1"/>
      <c r="C4" s="1"/>
      <c r="D4" s="1"/>
      <c r="E4" s="1"/>
      <c r="F4" s="1"/>
      <c r="G4" s="1"/>
      <c r="H4" s="1"/>
      <c r="I4" s="1"/>
      <c r="J4" s="1"/>
      <c r="K4" s="1"/>
      <c r="L4" s="1"/>
      <c r="M4" s="1"/>
      <c r="N4" s="2"/>
      <c r="O4" s="2"/>
      <c r="P4" s="2"/>
      <c r="Q4" s="2"/>
      <c r="R4" s="2"/>
      <c r="S4" s="2"/>
      <c r="T4" s="2"/>
      <c r="U4" s="2"/>
      <c r="V4" s="2"/>
      <c r="W4" s="2"/>
      <c r="Z4" s="234"/>
      <c r="AA4" s="234"/>
      <c r="AB4" s="225"/>
      <c r="AF4"/>
      <c r="AG4" s="256"/>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s="62"/>
    </row>
    <row r="5" spans="1:87" s="60" customFormat="1" ht="20.100000000000001" customHeight="1" thickBot="1">
      <c r="A5" s="3" t="s">
        <v>332</v>
      </c>
      <c r="B5" s="49" t="s">
        <v>373</v>
      </c>
      <c r="C5" s="49" t="s">
        <v>374</v>
      </c>
      <c r="D5" s="49" t="s">
        <v>375</v>
      </c>
      <c r="E5" s="49" t="s">
        <v>376</v>
      </c>
      <c r="F5" s="49" t="s">
        <v>377</v>
      </c>
      <c r="G5" s="49" t="s">
        <v>378</v>
      </c>
      <c r="H5" s="49" t="s">
        <v>379</v>
      </c>
      <c r="I5" s="49" t="s">
        <v>380</v>
      </c>
      <c r="J5" s="49" t="s">
        <v>381</v>
      </c>
      <c r="K5" s="49" t="s">
        <v>382</v>
      </c>
      <c r="L5" s="49" t="s">
        <v>383</v>
      </c>
      <c r="M5" s="49" t="s">
        <v>384</v>
      </c>
      <c r="N5" s="4" t="s">
        <v>385</v>
      </c>
      <c r="O5" s="4" t="s">
        <v>386</v>
      </c>
      <c r="P5" s="4" t="s">
        <v>387</v>
      </c>
      <c r="Q5" s="4" t="s">
        <v>388</v>
      </c>
      <c r="R5" s="4" t="s">
        <v>389</v>
      </c>
      <c r="S5" s="4" t="s">
        <v>390</v>
      </c>
      <c r="T5" s="4" t="s">
        <v>391</v>
      </c>
      <c r="U5" s="4" t="s">
        <v>392</v>
      </c>
      <c r="V5" s="4" t="s">
        <v>393</v>
      </c>
      <c r="W5" s="4" t="s">
        <v>394</v>
      </c>
      <c r="X5" s="4" t="s">
        <v>395</v>
      </c>
      <c r="Y5" s="4" t="s">
        <v>396</v>
      </c>
      <c r="Z5" s="246" t="s">
        <v>397</v>
      </c>
      <c r="AA5" s="246" t="s">
        <v>398</v>
      </c>
      <c r="AB5" s="246" t="s">
        <v>399</v>
      </c>
      <c r="AC5" s="359" t="s">
        <v>400</v>
      </c>
      <c r="AD5" s="359" t="s">
        <v>401</v>
      </c>
      <c r="AE5" s="359" t="s">
        <v>402</v>
      </c>
      <c r="AF5" s="359" t="s">
        <v>403</v>
      </c>
      <c r="AG5" s="359" t="s">
        <v>404</v>
      </c>
      <c r="AH5" s="359" t="s">
        <v>405</v>
      </c>
      <c r="AI5" s="359" t="s">
        <v>406</v>
      </c>
      <c r="AJ5" s="359" t="s">
        <v>407</v>
      </c>
      <c r="AK5" s="359" t="s">
        <v>408</v>
      </c>
      <c r="AL5" s="359" t="s">
        <v>409</v>
      </c>
      <c r="AM5" s="359" t="s">
        <v>410</v>
      </c>
      <c r="AN5" s="359" t="s">
        <v>411</v>
      </c>
      <c r="AO5" s="359" t="s">
        <v>412</v>
      </c>
      <c r="AP5" s="359" t="s">
        <v>413</v>
      </c>
      <c r="AQ5" s="359" t="s">
        <v>414</v>
      </c>
      <c r="AR5" s="359" t="s">
        <v>415</v>
      </c>
      <c r="AS5" s="359" t="s">
        <v>416</v>
      </c>
      <c r="AT5" s="359" t="s">
        <v>417</v>
      </c>
      <c r="AU5" s="359" t="s">
        <v>418</v>
      </c>
      <c r="AV5" s="359" t="s">
        <v>419</v>
      </c>
      <c r="AW5" s="359" t="s">
        <v>420</v>
      </c>
      <c r="AX5" s="359" t="s">
        <v>421</v>
      </c>
      <c r="AY5" s="359" t="s">
        <v>422</v>
      </c>
      <c r="AZ5" s="359" t="s">
        <v>423</v>
      </c>
      <c r="BA5" s="359" t="s">
        <v>424</v>
      </c>
      <c r="BB5" s="359" t="s">
        <v>425</v>
      </c>
      <c r="BC5" s="359" t="s">
        <v>426</v>
      </c>
      <c r="BD5" s="359" t="s">
        <v>427</v>
      </c>
      <c r="BE5" s="359" t="s">
        <v>428</v>
      </c>
      <c r="BF5" s="359" t="s">
        <v>429</v>
      </c>
      <c r="BG5" s="359" t="s">
        <v>430</v>
      </c>
      <c r="BH5" s="359" t="s">
        <v>431</v>
      </c>
      <c r="BI5" s="359" t="s">
        <v>432</v>
      </c>
      <c r="BJ5" s="359" t="s">
        <v>433</v>
      </c>
      <c r="BK5" s="359" t="s">
        <v>434</v>
      </c>
      <c r="BL5" s="359" t="s">
        <v>435</v>
      </c>
      <c r="BM5" s="359" t="s">
        <v>436</v>
      </c>
      <c r="BN5" s="359" t="s">
        <v>437</v>
      </c>
      <c r="BO5" s="359" t="s">
        <v>438</v>
      </c>
      <c r="BP5" s="359" t="s">
        <v>439</v>
      </c>
      <c r="BQ5" s="359" t="s">
        <v>440</v>
      </c>
      <c r="BR5" s="359" t="s">
        <v>188</v>
      </c>
      <c r="BS5" s="359" t="s">
        <v>189</v>
      </c>
      <c r="BT5" s="359" t="s">
        <v>190</v>
      </c>
      <c r="BU5" s="359" t="s">
        <v>191</v>
      </c>
      <c r="BV5" s="359" t="s">
        <v>192</v>
      </c>
      <c r="BW5" s="359" t="s">
        <v>41</v>
      </c>
      <c r="BX5" s="359" t="s">
        <v>42</v>
      </c>
      <c r="BY5" s="359" t="s">
        <v>43</v>
      </c>
      <c r="BZ5" s="359" t="s">
        <v>44</v>
      </c>
      <c r="CA5" s="359" t="s">
        <v>45</v>
      </c>
      <c r="CB5" s="359" t="s">
        <v>46</v>
      </c>
      <c r="CC5" s="359" t="s">
        <v>47</v>
      </c>
      <c r="CD5" s="359" t="s">
        <v>48</v>
      </c>
      <c r="CE5" s="359" t="s">
        <v>24</v>
      </c>
      <c r="CF5" s="359" t="s">
        <v>49</v>
      </c>
      <c r="CG5" s="359" t="s">
        <v>25</v>
      </c>
      <c r="CH5" s="359" t="s">
        <v>1181</v>
      </c>
      <c r="CI5" s="374" t="s">
        <v>1189</v>
      </c>
    </row>
    <row r="6" spans="1:87" s="60" customFormat="1" ht="20.100000000000001" customHeight="1">
      <c r="A6" s="6" t="s">
        <v>334</v>
      </c>
      <c r="B6" s="38">
        <v>122.741</v>
      </c>
      <c r="C6" s="38">
        <v>86.08845603838725</v>
      </c>
      <c r="D6" s="38">
        <v>82.59022065514803</v>
      </c>
      <c r="E6" s="38">
        <v>108.89590788839487</v>
      </c>
      <c r="F6" s="38">
        <v>120.73195976543337</v>
      </c>
      <c r="G6" s="38">
        <v>89.056820847254045</v>
      </c>
      <c r="H6" s="38">
        <v>80.332022547312576</v>
      </c>
      <c r="I6" s="38">
        <v>103.66735634410836</v>
      </c>
      <c r="J6" s="38">
        <v>113.78446897695713</v>
      </c>
      <c r="K6" s="38">
        <v>89.085994400000004</v>
      </c>
      <c r="L6" s="38">
        <v>85.121104097916572</v>
      </c>
      <c r="M6" s="38">
        <v>110.60105673120856</v>
      </c>
      <c r="N6" s="2">
        <v>115</v>
      </c>
      <c r="O6" s="2">
        <v>90.521531483626035</v>
      </c>
      <c r="P6" s="2">
        <v>83</v>
      </c>
      <c r="Q6" s="2">
        <v>105</v>
      </c>
      <c r="R6" s="2">
        <v>111.32719287604485</v>
      </c>
      <c r="S6" s="2">
        <v>81</v>
      </c>
      <c r="T6" s="2">
        <v>74</v>
      </c>
      <c r="U6" s="2">
        <v>103</v>
      </c>
      <c r="V6" s="2">
        <v>120</v>
      </c>
      <c r="W6" s="2">
        <v>87</v>
      </c>
      <c r="X6" s="2">
        <v>80</v>
      </c>
      <c r="Y6" s="2">
        <v>115</v>
      </c>
      <c r="Z6" s="2">
        <v>116</v>
      </c>
      <c r="AA6" s="2">
        <v>85</v>
      </c>
      <c r="AB6" s="2">
        <v>81</v>
      </c>
      <c r="AC6" s="2">
        <v>102</v>
      </c>
      <c r="AD6" s="2">
        <v>114</v>
      </c>
      <c r="AE6" s="2">
        <v>87</v>
      </c>
      <c r="AF6" s="2">
        <v>81</v>
      </c>
      <c r="AG6" s="7">
        <v>109</v>
      </c>
      <c r="AH6" s="7">
        <v>117</v>
      </c>
      <c r="AI6" s="7">
        <v>87</v>
      </c>
      <c r="AJ6" s="7">
        <v>79</v>
      </c>
      <c r="AK6" s="7">
        <v>103</v>
      </c>
      <c r="AL6" s="7">
        <v>110</v>
      </c>
      <c r="AM6" s="7">
        <v>86</v>
      </c>
      <c r="AN6" s="7">
        <v>79</v>
      </c>
      <c r="AO6" s="7">
        <v>104</v>
      </c>
      <c r="AP6" s="7">
        <v>110</v>
      </c>
      <c r="AQ6" s="7">
        <v>87</v>
      </c>
      <c r="AR6" s="7">
        <v>81</v>
      </c>
      <c r="AS6" s="7">
        <v>103</v>
      </c>
      <c r="AT6" s="7">
        <v>117</v>
      </c>
      <c r="AU6" s="7">
        <v>86</v>
      </c>
      <c r="AV6" s="7">
        <v>80</v>
      </c>
      <c r="AW6" s="7">
        <v>107</v>
      </c>
      <c r="AX6" s="7">
        <v>114</v>
      </c>
      <c r="AY6" s="7">
        <v>88</v>
      </c>
      <c r="AZ6" s="7">
        <v>82</v>
      </c>
      <c r="BA6" s="7">
        <v>108</v>
      </c>
      <c r="BB6" s="7">
        <v>121</v>
      </c>
      <c r="BC6" s="7">
        <v>88</v>
      </c>
      <c r="BD6" s="7">
        <v>82</v>
      </c>
      <c r="BE6" s="7">
        <v>108</v>
      </c>
      <c r="BF6" s="7">
        <v>116</v>
      </c>
      <c r="BG6" s="7">
        <v>88</v>
      </c>
      <c r="BH6" s="7">
        <v>82</v>
      </c>
      <c r="BI6" s="7">
        <v>108</v>
      </c>
      <c r="BJ6" s="7">
        <v>112</v>
      </c>
      <c r="BK6" s="7">
        <v>87</v>
      </c>
      <c r="BL6" s="7">
        <v>81</v>
      </c>
      <c r="BM6" s="7">
        <v>104</v>
      </c>
      <c r="BN6" s="7">
        <v>120</v>
      </c>
      <c r="BO6" s="7">
        <v>90</v>
      </c>
      <c r="BP6" s="7">
        <v>83</v>
      </c>
      <c r="BQ6" s="7">
        <v>109</v>
      </c>
      <c r="BR6" s="7">
        <v>112</v>
      </c>
      <c r="BS6" s="7">
        <v>89</v>
      </c>
      <c r="BT6" s="7">
        <v>82</v>
      </c>
      <c r="BU6" s="7">
        <v>103</v>
      </c>
      <c r="BV6" s="7">
        <v>109</v>
      </c>
      <c r="BW6" s="7">
        <v>85</v>
      </c>
      <c r="BX6" s="7">
        <v>79</v>
      </c>
      <c r="BY6" s="7">
        <v>112</v>
      </c>
      <c r="BZ6" s="7">
        <v>118</v>
      </c>
      <c r="CA6" s="7">
        <v>88</v>
      </c>
      <c r="CB6" s="7">
        <v>82</v>
      </c>
      <c r="CC6" s="7">
        <v>106</v>
      </c>
      <c r="CD6" s="7">
        <v>115</v>
      </c>
      <c r="CE6" s="7">
        <v>89</v>
      </c>
      <c r="CF6" s="7">
        <v>84</v>
      </c>
      <c r="CG6" s="7">
        <v>107</v>
      </c>
      <c r="CH6" s="7">
        <v>123</v>
      </c>
      <c r="CI6" s="28">
        <v>89</v>
      </c>
    </row>
    <row r="7" spans="1:87" s="60" customFormat="1" ht="20.100000000000001" customHeight="1">
      <c r="A7" s="656" t="s">
        <v>441</v>
      </c>
      <c r="B7" s="656"/>
      <c r="C7" s="656"/>
      <c r="D7" s="656"/>
      <c r="E7" s="656"/>
      <c r="F7" s="656"/>
      <c r="G7" s="656"/>
      <c r="H7" s="656"/>
      <c r="I7" s="656"/>
      <c r="J7" s="656"/>
      <c r="K7" s="656"/>
      <c r="L7" s="656"/>
      <c r="M7" s="656"/>
      <c r="N7" s="656"/>
      <c r="O7" s="656"/>
      <c r="P7" s="656"/>
      <c r="Q7" s="656"/>
      <c r="R7" s="656"/>
      <c r="S7" s="656"/>
      <c r="T7" s="656"/>
      <c r="U7" s="656"/>
      <c r="V7" s="656"/>
      <c r="W7" s="656"/>
      <c r="X7" s="656"/>
      <c r="Y7" s="656"/>
      <c r="Z7" s="656"/>
      <c r="AA7" s="656"/>
      <c r="AB7" s="656"/>
      <c r="AC7" s="656"/>
      <c r="AD7" s="656"/>
      <c r="AE7" s="656"/>
      <c r="AF7" s="656"/>
      <c r="AG7" s="656"/>
      <c r="AH7" s="656"/>
      <c r="AI7" s="656"/>
      <c r="AJ7" s="656"/>
      <c r="AK7" s="656"/>
      <c r="AL7" s="656"/>
      <c r="AM7" s="656"/>
      <c r="AN7" s="656"/>
      <c r="AO7" s="656"/>
      <c r="AP7" s="656"/>
      <c r="AQ7" s="656"/>
      <c r="AR7" s="656"/>
      <c r="AS7" s="656"/>
      <c r="AT7" s="656"/>
      <c r="AU7" s="656"/>
      <c r="AV7" s="656"/>
      <c r="AW7" s="656"/>
      <c r="AX7" s="656"/>
      <c r="AY7" s="656"/>
      <c r="AZ7" s="656"/>
      <c r="BA7" s="656"/>
      <c r="BB7" s="656"/>
      <c r="BC7" s="656"/>
      <c r="BD7" s="656"/>
      <c r="BE7" s="656"/>
      <c r="BF7" s="656"/>
      <c r="BG7" s="656"/>
      <c r="BH7" s="656"/>
      <c r="BI7" s="656"/>
      <c r="BJ7" s="656"/>
      <c r="BK7" s="656"/>
      <c r="BL7" s="656"/>
      <c r="BM7" s="656"/>
      <c r="BN7" s="656"/>
      <c r="BO7" s="656"/>
      <c r="BP7" s="656"/>
      <c r="BQ7" s="656"/>
      <c r="BR7" s="656"/>
      <c r="BS7" s="656"/>
      <c r="BT7" s="656"/>
      <c r="BU7" s="656"/>
      <c r="BV7" s="656"/>
      <c r="BW7" s="656"/>
      <c r="BX7" s="256"/>
      <c r="BY7" s="256"/>
      <c r="BZ7" s="256"/>
      <c r="CA7" s="256"/>
      <c r="CB7" s="256"/>
      <c r="CC7" s="256"/>
      <c r="CD7" s="256"/>
      <c r="CE7" s="256"/>
      <c r="CF7" s="256"/>
      <c r="CG7" s="256"/>
      <c r="CH7" s="256"/>
      <c r="CI7" s="263"/>
    </row>
    <row r="8" spans="1:87" s="60" customFormat="1" ht="20.100000000000001" customHeight="1">
      <c r="A8" s="6"/>
      <c r="B8" s="38"/>
      <c r="C8" s="38"/>
      <c r="D8" s="38"/>
      <c r="E8" s="38"/>
      <c r="F8" s="38"/>
      <c r="G8" s="38"/>
      <c r="H8" s="38"/>
      <c r="I8" s="38"/>
      <c r="J8" s="38"/>
      <c r="K8" s="38"/>
      <c r="L8" s="38"/>
      <c r="M8" s="38"/>
      <c r="N8" s="2"/>
      <c r="O8" s="2"/>
      <c r="P8" s="2"/>
      <c r="Q8" s="2"/>
      <c r="R8" s="2"/>
      <c r="S8" s="2"/>
      <c r="T8" s="2"/>
      <c r="U8" s="2"/>
      <c r="V8" s="2"/>
      <c r="W8" s="2"/>
      <c r="X8" s="2"/>
      <c r="Y8" s="2"/>
      <c r="Z8" s="234"/>
      <c r="AA8" s="234"/>
      <c r="AB8" s="225"/>
      <c r="AF8"/>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63"/>
    </row>
    <row r="9" spans="1:87" s="60" customFormat="1" ht="20.100000000000001" customHeight="1" thickBot="1">
      <c r="A9" s="26" t="s">
        <v>442</v>
      </c>
      <c r="B9" s="49" t="s">
        <v>373</v>
      </c>
      <c r="C9" s="49" t="s">
        <v>374</v>
      </c>
      <c r="D9" s="49" t="s">
        <v>375</v>
      </c>
      <c r="E9" s="49" t="s">
        <v>376</v>
      </c>
      <c r="F9" s="49" t="s">
        <v>377</v>
      </c>
      <c r="G9" s="49" t="s">
        <v>378</v>
      </c>
      <c r="H9" s="49" t="s">
        <v>379</v>
      </c>
      <c r="I9" s="49" t="s">
        <v>380</v>
      </c>
      <c r="J9" s="49" t="s">
        <v>381</v>
      </c>
      <c r="K9" s="49" t="s">
        <v>382</v>
      </c>
      <c r="L9" s="49" t="s">
        <v>383</v>
      </c>
      <c r="M9" s="49" t="s">
        <v>384</v>
      </c>
      <c r="N9" s="4" t="s">
        <v>385</v>
      </c>
      <c r="O9" s="4" t="s">
        <v>386</v>
      </c>
      <c r="P9" s="4" t="s">
        <v>387</v>
      </c>
      <c r="Q9" s="4" t="s">
        <v>388</v>
      </c>
      <c r="R9" s="4" t="s">
        <v>389</v>
      </c>
      <c r="S9" s="4" t="s">
        <v>390</v>
      </c>
      <c r="T9" s="4" t="s">
        <v>391</v>
      </c>
      <c r="U9" s="4" t="s">
        <v>392</v>
      </c>
      <c r="V9" s="4" t="s">
        <v>393</v>
      </c>
      <c r="W9" s="4" t="s">
        <v>394</v>
      </c>
      <c r="X9" s="4" t="s">
        <v>395</v>
      </c>
      <c r="Y9" s="4" t="s">
        <v>396</v>
      </c>
      <c r="Z9" s="246" t="s">
        <v>397</v>
      </c>
      <c r="AA9" s="246" t="s">
        <v>398</v>
      </c>
      <c r="AB9" s="246" t="s">
        <v>399</v>
      </c>
      <c r="AC9" s="359" t="s">
        <v>400</v>
      </c>
      <c r="AD9" s="359" t="s">
        <v>401</v>
      </c>
      <c r="AE9" s="359" t="s">
        <v>402</v>
      </c>
      <c r="AF9" s="359" t="s">
        <v>403</v>
      </c>
      <c r="AG9" s="359" t="s">
        <v>404</v>
      </c>
      <c r="AH9" s="359" t="s">
        <v>405</v>
      </c>
      <c r="AI9" s="359" t="s">
        <v>406</v>
      </c>
      <c r="AJ9" s="359" t="s">
        <v>407</v>
      </c>
      <c r="AK9" s="359" t="s">
        <v>408</v>
      </c>
      <c r="AL9" s="359" t="s">
        <v>409</v>
      </c>
      <c r="AM9" s="359" t="s">
        <v>410</v>
      </c>
      <c r="AN9" s="359" t="s">
        <v>411</v>
      </c>
      <c r="AO9" s="359" t="s">
        <v>412</v>
      </c>
      <c r="AP9" s="359" t="s">
        <v>413</v>
      </c>
      <c r="AQ9" s="359" t="s">
        <v>414</v>
      </c>
      <c r="AR9" s="359" t="s">
        <v>415</v>
      </c>
      <c r="AS9" s="359" t="s">
        <v>416</v>
      </c>
      <c r="AT9" s="359" t="s">
        <v>417</v>
      </c>
      <c r="AU9" s="359" t="s">
        <v>418</v>
      </c>
      <c r="AV9" s="359" t="s">
        <v>419</v>
      </c>
      <c r="AW9" s="359" t="s">
        <v>420</v>
      </c>
      <c r="AX9" s="359" t="s">
        <v>421</v>
      </c>
      <c r="AY9" s="359" t="s">
        <v>422</v>
      </c>
      <c r="AZ9" s="359" t="s">
        <v>423</v>
      </c>
      <c r="BA9" s="359" t="s">
        <v>424</v>
      </c>
      <c r="BB9" s="359" t="s">
        <v>425</v>
      </c>
      <c r="BC9" s="359" t="s">
        <v>426</v>
      </c>
      <c r="BD9" s="359" t="s">
        <v>427</v>
      </c>
      <c r="BE9" s="359" t="s">
        <v>428</v>
      </c>
      <c r="BF9" s="359" t="s">
        <v>429</v>
      </c>
      <c r="BG9" s="359" t="s">
        <v>430</v>
      </c>
      <c r="BH9" s="359" t="s">
        <v>431</v>
      </c>
      <c r="BI9" s="359" t="s">
        <v>432</v>
      </c>
      <c r="BJ9" s="359" t="s">
        <v>433</v>
      </c>
      <c r="BK9" s="359" t="s">
        <v>434</v>
      </c>
      <c r="BL9" s="359" t="s">
        <v>435</v>
      </c>
      <c r="BM9" s="359" t="s">
        <v>436</v>
      </c>
      <c r="BN9" s="359" t="s">
        <v>437</v>
      </c>
      <c r="BO9" s="359" t="s">
        <v>438</v>
      </c>
      <c r="BP9" s="359" t="s">
        <v>439</v>
      </c>
      <c r="BQ9" s="359" t="s">
        <v>440</v>
      </c>
      <c r="BR9" s="359" t="s">
        <v>188</v>
      </c>
      <c r="BS9" s="359" t="s">
        <v>189</v>
      </c>
      <c r="BT9" s="359" t="s">
        <v>190</v>
      </c>
      <c r="BU9" s="359" t="s">
        <v>191</v>
      </c>
      <c r="BV9" s="359" t="s">
        <v>192</v>
      </c>
      <c r="BW9" s="359" t="s">
        <v>41</v>
      </c>
      <c r="BX9" s="359" t="s">
        <v>42</v>
      </c>
      <c r="BY9" s="359" t="s">
        <v>43</v>
      </c>
      <c r="BZ9" s="359" t="s">
        <v>44</v>
      </c>
      <c r="CA9" s="359" t="s">
        <v>45</v>
      </c>
      <c r="CB9" s="359" t="s">
        <v>46</v>
      </c>
      <c r="CC9" s="359" t="s">
        <v>47</v>
      </c>
      <c r="CD9" s="359" t="s">
        <v>48</v>
      </c>
      <c r="CE9" s="359" t="s">
        <v>24</v>
      </c>
      <c r="CF9" s="359" t="s">
        <v>49</v>
      </c>
      <c r="CG9" s="359" t="s">
        <v>25</v>
      </c>
      <c r="CH9" s="359" t="s">
        <v>1181</v>
      </c>
      <c r="CI9" s="226" t="s">
        <v>1189</v>
      </c>
    </row>
    <row r="10" spans="1:87" s="60" customFormat="1" ht="20.100000000000001" customHeight="1">
      <c r="A10" s="8" t="s">
        <v>443</v>
      </c>
      <c r="B10" s="170">
        <v>25.883752367778268</v>
      </c>
      <c r="C10" s="170">
        <v>29.312934981685</v>
      </c>
      <c r="D10" s="170">
        <v>29.744044384057958</v>
      </c>
      <c r="E10" s="170">
        <v>32.318077412216724</v>
      </c>
      <c r="F10" s="170">
        <v>45.429029939933194</v>
      </c>
      <c r="G10" s="170">
        <v>44.397893772893795</v>
      </c>
      <c r="H10" s="170">
        <v>59.834447463768178</v>
      </c>
      <c r="I10" s="170">
        <v>44.596113838634366</v>
      </c>
      <c r="J10" s="170">
        <v>26.667958295947358</v>
      </c>
      <c r="K10" s="170">
        <v>22.482820512820517</v>
      </c>
      <c r="L10" s="170">
        <v>19.73519021739131</v>
      </c>
      <c r="M10" s="170">
        <v>42.730390204017134</v>
      </c>
      <c r="N10" s="172">
        <v>37.982620218498425</v>
      </c>
      <c r="O10" s="172">
        <v>34.607380952380943</v>
      </c>
      <c r="P10" s="172">
        <v>55.37668931159422</v>
      </c>
      <c r="Q10" s="172">
        <v>50.748498516681245</v>
      </c>
      <c r="R10" s="172">
        <v>38.22435924804347</v>
      </c>
      <c r="S10" s="172">
        <v>34.011350732600739</v>
      </c>
      <c r="T10" s="172">
        <v>31.305004528985517</v>
      </c>
      <c r="U10" s="172">
        <v>36.584962430697423</v>
      </c>
      <c r="V10" s="172">
        <v>59.476294975325203</v>
      </c>
      <c r="W10" s="172">
        <v>44.8</v>
      </c>
      <c r="X10" s="172">
        <v>45.9</v>
      </c>
      <c r="Y10" s="172">
        <v>62.1</v>
      </c>
      <c r="Z10" s="172">
        <v>66.2</v>
      </c>
      <c r="AA10" s="172">
        <v>52.3</v>
      </c>
      <c r="AB10" s="172">
        <v>36</v>
      </c>
      <c r="AC10" s="172">
        <v>34.200000000000003</v>
      </c>
      <c r="AD10" s="172">
        <v>38.299999999999997</v>
      </c>
      <c r="AE10" s="172">
        <v>28.4</v>
      </c>
      <c r="AF10" s="172">
        <v>20.8</v>
      </c>
      <c r="AG10" s="170">
        <v>37.299999999999997</v>
      </c>
      <c r="AH10" s="170">
        <v>42</v>
      </c>
      <c r="AI10" s="170">
        <v>38.700000000000003</v>
      </c>
      <c r="AJ10" s="170">
        <v>35.799999999999997</v>
      </c>
      <c r="AK10" s="170">
        <v>35.9</v>
      </c>
      <c r="AL10" s="170">
        <v>30.2</v>
      </c>
      <c r="AM10" s="170">
        <v>25.7</v>
      </c>
      <c r="AN10" s="170">
        <v>31.8</v>
      </c>
      <c r="AO10" s="170">
        <v>30.7</v>
      </c>
      <c r="AP10" s="170">
        <v>28.1</v>
      </c>
      <c r="AQ10" s="170">
        <v>20.7</v>
      </c>
      <c r="AR10" s="170">
        <v>13.3</v>
      </c>
      <c r="AS10" s="170">
        <v>21.9</v>
      </c>
      <c r="AT10" s="170">
        <v>24</v>
      </c>
      <c r="AU10" s="170">
        <v>23.9</v>
      </c>
      <c r="AV10" s="170">
        <v>25.23</v>
      </c>
      <c r="AW10" s="170">
        <v>34.4</v>
      </c>
      <c r="AX10" s="170">
        <v>31.1</v>
      </c>
      <c r="AY10" s="170">
        <v>27.4</v>
      </c>
      <c r="AZ10" s="170">
        <v>28.5</v>
      </c>
      <c r="BA10" s="170">
        <v>30.6</v>
      </c>
      <c r="BB10" s="170">
        <v>38.6</v>
      </c>
      <c r="BC10" s="170">
        <v>39</v>
      </c>
      <c r="BD10" s="170">
        <v>50.5</v>
      </c>
      <c r="BE10" s="170">
        <v>47.6</v>
      </c>
      <c r="BF10" s="170">
        <v>46.9</v>
      </c>
      <c r="BG10" s="170">
        <v>35.6</v>
      </c>
      <c r="BH10" s="170">
        <v>34.700000000000003</v>
      </c>
      <c r="BI10" s="170">
        <v>38.6</v>
      </c>
      <c r="BJ10" s="170">
        <v>15.4</v>
      </c>
      <c r="BK10" s="170">
        <v>5.6</v>
      </c>
      <c r="BL10" s="170">
        <v>8.8829710144927425</v>
      </c>
      <c r="BM10" s="170">
        <v>13.8</v>
      </c>
      <c r="BN10" s="170">
        <v>42.1</v>
      </c>
      <c r="BO10" s="170">
        <v>41.9</v>
      </c>
      <c r="BP10" s="170">
        <v>68.3</v>
      </c>
      <c r="BQ10" s="170">
        <v>96.2</v>
      </c>
      <c r="BR10" s="170">
        <v>110</v>
      </c>
      <c r="BS10" s="170">
        <v>121.1</v>
      </c>
      <c r="BT10" s="170">
        <v>176</v>
      </c>
      <c r="BU10" s="170">
        <v>135.6</v>
      </c>
      <c r="BV10" s="170">
        <v>85.2</v>
      </c>
      <c r="BW10" s="170">
        <v>55.8</v>
      </c>
      <c r="BX10" s="170">
        <v>27.8</v>
      </c>
      <c r="BY10" s="170">
        <v>57.6</v>
      </c>
      <c r="BZ10" s="170">
        <v>58.5</v>
      </c>
      <c r="CA10" s="170">
        <v>35.179052197802193</v>
      </c>
      <c r="CB10" s="170">
        <v>19.899999999999999</v>
      </c>
      <c r="CC10" s="170">
        <v>31</v>
      </c>
      <c r="CD10" s="170">
        <v>45.498957850856861</v>
      </c>
      <c r="CE10" s="170">
        <v>26.512371794871807</v>
      </c>
      <c r="CF10" s="170">
        <v>36</v>
      </c>
      <c r="CG10" s="170">
        <v>50.7</v>
      </c>
      <c r="CH10" s="170">
        <v>90.1</v>
      </c>
      <c r="CI10" s="633">
        <v>68.2</v>
      </c>
    </row>
    <row r="11" spans="1:87" s="60" customFormat="1" ht="20.100000000000001" customHeight="1">
      <c r="A11" s="8" t="s">
        <v>444</v>
      </c>
      <c r="B11" s="170">
        <v>26.546033335825733</v>
      </c>
      <c r="C11" s="170">
        <v>29.437532051282069</v>
      </c>
      <c r="D11" s="170">
        <v>31.694904891304333</v>
      </c>
      <c r="E11" s="170">
        <v>34.332908259167382</v>
      </c>
      <c r="F11" s="170">
        <v>48.036686855091972</v>
      </c>
      <c r="G11" s="170">
        <v>43.125119047619052</v>
      </c>
      <c r="H11" s="170">
        <v>59.992839673913046</v>
      </c>
      <c r="I11" s="170">
        <v>43.040271672259493</v>
      </c>
      <c r="J11" s="170">
        <v>26.978883667314697</v>
      </c>
      <c r="K11" s="170">
        <v>23.691726190476196</v>
      </c>
      <c r="L11" s="170">
        <v>27.107463768115942</v>
      </c>
      <c r="M11" s="170">
        <v>42.115535271374398</v>
      </c>
      <c r="N11" s="172">
        <v>39.255493075789175</v>
      </c>
      <c r="O11" s="172">
        <v>46.428667582417553</v>
      </c>
      <c r="P11" s="172">
        <v>65.816639492753623</v>
      </c>
      <c r="Q11" s="172">
        <v>52.384212631310163</v>
      </c>
      <c r="R11" s="172">
        <v>38.090751800757701</v>
      </c>
      <c r="S11" s="172">
        <v>34.308882783882758</v>
      </c>
      <c r="T11" s="172">
        <v>35.556512681159418</v>
      </c>
      <c r="U11" s="172">
        <v>39.953164982735139</v>
      </c>
      <c r="V11" s="172">
        <v>70.831427209510906</v>
      </c>
      <c r="W11" s="172">
        <v>41.7</v>
      </c>
      <c r="X11" s="172">
        <v>47.7</v>
      </c>
      <c r="Y11" s="172">
        <v>66.5</v>
      </c>
      <c r="Z11" s="172">
        <v>64.8</v>
      </c>
      <c r="AA11" s="172">
        <v>52</v>
      </c>
      <c r="AB11" s="172">
        <v>43.4</v>
      </c>
      <c r="AC11" s="172">
        <v>37.4</v>
      </c>
      <c r="AD11" s="172">
        <v>42.5</v>
      </c>
      <c r="AE11" s="172">
        <v>32.4</v>
      </c>
      <c r="AF11" s="172">
        <v>30.9</v>
      </c>
      <c r="AG11" s="170">
        <v>40.799999999999997</v>
      </c>
      <c r="AH11" s="170">
        <v>42.1</v>
      </c>
      <c r="AI11" s="170">
        <v>39.9</v>
      </c>
      <c r="AJ11" s="170">
        <v>42.7</v>
      </c>
      <c r="AK11" s="170">
        <v>39.9</v>
      </c>
      <c r="AL11" s="170">
        <v>35.200000000000003</v>
      </c>
      <c r="AM11" s="170">
        <v>34.6</v>
      </c>
      <c r="AN11" s="170">
        <v>37.799999999999997</v>
      </c>
      <c r="AO11" s="170">
        <v>36.4</v>
      </c>
      <c r="AP11" s="170">
        <v>32.1</v>
      </c>
      <c r="AQ11" s="170">
        <v>25.8</v>
      </c>
      <c r="AR11" s="170">
        <v>30.1</v>
      </c>
      <c r="AS11" s="170">
        <v>30.6</v>
      </c>
      <c r="AT11" s="170">
        <v>30.4</v>
      </c>
      <c r="AU11" s="170">
        <v>30.2</v>
      </c>
      <c r="AV11" s="170">
        <v>31.614999999999998</v>
      </c>
      <c r="AW11" s="170">
        <v>37.5</v>
      </c>
      <c r="AX11" s="170">
        <v>32.9</v>
      </c>
      <c r="AY11" s="170">
        <v>30.9</v>
      </c>
      <c r="AZ11" s="170">
        <v>35.9</v>
      </c>
      <c r="BA11" s="170">
        <v>33</v>
      </c>
      <c r="BB11" s="170">
        <v>42</v>
      </c>
      <c r="BC11" s="170">
        <v>42</v>
      </c>
      <c r="BD11" s="170">
        <v>53.5</v>
      </c>
      <c r="BE11" s="170">
        <v>49.6</v>
      </c>
      <c r="BF11" s="170">
        <v>47.5</v>
      </c>
      <c r="BG11" s="170">
        <v>37.4</v>
      </c>
      <c r="BH11" s="170">
        <v>47.8</v>
      </c>
      <c r="BI11" s="170">
        <v>43.5</v>
      </c>
      <c r="BJ11" s="170">
        <v>24</v>
      </c>
      <c r="BK11" s="170">
        <v>22.5</v>
      </c>
      <c r="BL11" s="170">
        <v>32.805362318840572</v>
      </c>
      <c r="BM11" s="170">
        <v>32.700000000000003</v>
      </c>
      <c r="BN11" s="170">
        <v>48.6</v>
      </c>
      <c r="BO11" s="170">
        <v>46.3</v>
      </c>
      <c r="BP11" s="170">
        <v>78.599999999999994</v>
      </c>
      <c r="BQ11" s="170">
        <v>115</v>
      </c>
      <c r="BR11" s="170">
        <v>91.8</v>
      </c>
      <c r="BS11" s="170">
        <v>117.5</v>
      </c>
      <c r="BT11" s="170">
        <v>220.3</v>
      </c>
      <c r="BU11" s="170">
        <v>184.8</v>
      </c>
      <c r="BV11" s="170">
        <v>77.599999999999994</v>
      </c>
      <c r="BW11" s="170">
        <v>43.3</v>
      </c>
      <c r="BX11" s="170">
        <v>44.2</v>
      </c>
      <c r="BY11" s="170">
        <v>61.1</v>
      </c>
      <c r="BZ11" s="170">
        <v>72.900000000000006</v>
      </c>
      <c r="CA11" s="170">
        <v>39.992326007325971</v>
      </c>
      <c r="CB11" s="170">
        <v>28.1</v>
      </c>
      <c r="CC11" s="170">
        <v>41.6</v>
      </c>
      <c r="CD11" s="170">
        <v>49.3</v>
      </c>
      <c r="CE11" s="170">
        <v>28.045398351648355</v>
      </c>
      <c r="CF11" s="170">
        <v>40.4</v>
      </c>
      <c r="CG11" s="170">
        <v>44.3</v>
      </c>
      <c r="CH11" s="170">
        <v>92.7</v>
      </c>
      <c r="CI11" s="633">
        <v>49.3</v>
      </c>
    </row>
    <row r="12" spans="1:87" s="60" customFormat="1" ht="20.100000000000001" customHeight="1">
      <c r="A12" s="8" t="s">
        <v>445</v>
      </c>
      <c r="B12" s="170">
        <v>26.512554209660539</v>
      </c>
      <c r="C12" s="170">
        <v>29.694913003663018</v>
      </c>
      <c r="D12" s="170">
        <v>29.933315217391296</v>
      </c>
      <c r="E12" s="170">
        <v>34.271748454908973</v>
      </c>
      <c r="F12" s="170">
        <v>45.349832834853707</v>
      </c>
      <c r="G12" s="170">
        <v>43.161442307692319</v>
      </c>
      <c r="H12" s="170">
        <v>60.413677536231894</v>
      </c>
      <c r="I12" s="170">
        <v>43.429447056463367</v>
      </c>
      <c r="J12" s="170">
        <v>26.998383667314698</v>
      </c>
      <c r="K12" s="170">
        <v>23.644304029304035</v>
      </c>
      <c r="L12" s="170">
        <v>27.105901268115939</v>
      </c>
      <c r="M12" s="170">
        <v>43.121244850938609</v>
      </c>
      <c r="N12" s="172">
        <v>39.227016315895867</v>
      </c>
      <c r="O12" s="172">
        <v>46.42809523809521</v>
      </c>
      <c r="P12" s="172">
        <v>65.864995471014481</v>
      </c>
      <c r="Q12" s="172">
        <v>52.750108610543705</v>
      </c>
      <c r="R12" s="172">
        <v>38.297968059917253</v>
      </c>
      <c r="S12" s="172">
        <v>34.341025641025624</v>
      </c>
      <c r="T12" s="172">
        <v>35.38999094202898</v>
      </c>
      <c r="U12" s="172">
        <v>40.001267337807604</v>
      </c>
      <c r="V12" s="172">
        <v>72.244497002891094</v>
      </c>
      <c r="W12" s="172">
        <v>41.9</v>
      </c>
      <c r="X12" s="172">
        <v>46.7</v>
      </c>
      <c r="Y12" s="172">
        <v>66.599999999999994</v>
      </c>
      <c r="Z12" s="172">
        <v>65.900000000000006</v>
      </c>
      <c r="AA12" s="172">
        <v>52.2</v>
      </c>
      <c r="AB12" s="172">
        <v>38.1</v>
      </c>
      <c r="AC12" s="172">
        <v>35.700000000000003</v>
      </c>
      <c r="AD12" s="172">
        <v>39.1</v>
      </c>
      <c r="AE12" s="172">
        <v>29.6</v>
      </c>
      <c r="AF12" s="172">
        <v>23.2</v>
      </c>
      <c r="AG12" s="170">
        <v>37.5</v>
      </c>
      <c r="AH12" s="170">
        <v>42</v>
      </c>
      <c r="AI12" s="170">
        <v>38.299999999999997</v>
      </c>
      <c r="AJ12" s="170">
        <v>40</v>
      </c>
      <c r="AK12" s="170">
        <v>37.5</v>
      </c>
      <c r="AL12" s="170">
        <v>30</v>
      </c>
      <c r="AM12" s="170">
        <v>31.6</v>
      </c>
      <c r="AN12" s="170">
        <v>33.6</v>
      </c>
      <c r="AO12" s="170">
        <v>31.3</v>
      </c>
      <c r="AP12" s="170">
        <v>28.6</v>
      </c>
      <c r="AQ12" s="170">
        <v>21.1</v>
      </c>
      <c r="AR12" s="170">
        <v>15.5</v>
      </c>
      <c r="AS12" s="170">
        <v>23</v>
      </c>
      <c r="AT12" s="170">
        <v>24.1</v>
      </c>
      <c r="AU12" s="170">
        <v>26.5</v>
      </c>
      <c r="AV12" s="170">
        <v>29.56</v>
      </c>
      <c r="AW12" s="170">
        <v>36.700000000000003</v>
      </c>
      <c r="AX12" s="170">
        <v>31.8</v>
      </c>
      <c r="AY12" s="170">
        <v>28.5</v>
      </c>
      <c r="AZ12" s="170">
        <v>33.6</v>
      </c>
      <c r="BA12" s="170">
        <v>31.1</v>
      </c>
      <c r="BB12" s="170">
        <v>39</v>
      </c>
      <c r="BC12" s="170">
        <v>38.5</v>
      </c>
      <c r="BD12" s="170">
        <v>52.2</v>
      </c>
      <c r="BE12" s="170">
        <v>48.2</v>
      </c>
      <c r="BF12" s="170">
        <v>46.5</v>
      </c>
      <c r="BG12" s="170">
        <v>33</v>
      </c>
      <c r="BH12" s="170">
        <v>35.6</v>
      </c>
      <c r="BI12" s="170">
        <v>38.5</v>
      </c>
      <c r="BJ12" s="170">
        <v>18.7</v>
      </c>
      <c r="BK12" s="170">
        <v>15.1</v>
      </c>
      <c r="BL12" s="170">
        <v>25.267794384057968</v>
      </c>
      <c r="BM12" s="170">
        <v>25.6</v>
      </c>
      <c r="BN12" s="170">
        <v>45.7</v>
      </c>
      <c r="BO12" s="170">
        <v>38.700000000000003</v>
      </c>
      <c r="BP12" s="170">
        <v>71.099999999999994</v>
      </c>
      <c r="BQ12" s="170">
        <v>107.8</v>
      </c>
      <c r="BR12" s="170">
        <v>99.9</v>
      </c>
      <c r="BS12" s="170">
        <v>101.2</v>
      </c>
      <c r="BT12" s="170">
        <v>168</v>
      </c>
      <c r="BU12" s="170">
        <v>146.69999999999999</v>
      </c>
      <c r="BV12" s="170">
        <v>76.099999999999994</v>
      </c>
      <c r="BW12" s="170">
        <v>46.7</v>
      </c>
      <c r="BX12" s="170">
        <v>28</v>
      </c>
      <c r="BY12" s="170">
        <v>56.5</v>
      </c>
      <c r="BZ12" s="170">
        <v>56.4</v>
      </c>
      <c r="CA12" s="170">
        <v>30.8883562271062</v>
      </c>
      <c r="CB12" s="170">
        <v>13.3</v>
      </c>
      <c r="CC12" s="170">
        <v>42.7</v>
      </c>
      <c r="CD12" s="170">
        <v>56.2</v>
      </c>
      <c r="CE12" s="170">
        <v>31.554061355311319</v>
      </c>
      <c r="CF12" s="170">
        <v>41.3</v>
      </c>
      <c r="CG12" s="170">
        <v>55.9</v>
      </c>
      <c r="CH12" s="170">
        <v>86</v>
      </c>
      <c r="CI12" s="633">
        <v>64.7</v>
      </c>
    </row>
    <row r="13" spans="1:87" s="60" customFormat="1" ht="20.100000000000001" customHeight="1">
      <c r="A13" s="8" t="s">
        <v>446</v>
      </c>
      <c r="B13" s="170"/>
      <c r="C13" s="170"/>
      <c r="D13" s="170"/>
      <c r="E13" s="170"/>
      <c r="F13" s="170"/>
      <c r="G13" s="170"/>
      <c r="H13" s="170"/>
      <c r="I13" s="170"/>
      <c r="J13" s="170"/>
      <c r="K13" s="170"/>
      <c r="L13" s="170"/>
      <c r="M13" s="170"/>
      <c r="N13" s="172"/>
      <c r="O13" s="172"/>
      <c r="P13" s="172"/>
      <c r="Q13" s="172"/>
      <c r="R13" s="172"/>
      <c r="S13" s="172"/>
      <c r="T13" s="172"/>
      <c r="U13" s="172"/>
      <c r="V13" s="172"/>
      <c r="W13" s="172"/>
      <c r="X13" s="172"/>
      <c r="Y13" s="172"/>
      <c r="Z13" s="172"/>
      <c r="AA13" s="172"/>
      <c r="AB13" s="172"/>
      <c r="AC13" s="172">
        <v>35</v>
      </c>
      <c r="AD13" s="172">
        <v>38</v>
      </c>
      <c r="AE13" s="172">
        <v>29</v>
      </c>
      <c r="AF13" s="172">
        <v>22.8</v>
      </c>
      <c r="AG13" s="170">
        <v>37.4</v>
      </c>
      <c r="AH13" s="170">
        <v>41.8</v>
      </c>
      <c r="AI13" s="170">
        <v>38.299999999999997</v>
      </c>
      <c r="AJ13" s="170">
        <v>39.700000000000003</v>
      </c>
      <c r="AK13" s="170">
        <v>37</v>
      </c>
      <c r="AL13" s="170">
        <v>29.8</v>
      </c>
      <c r="AM13" s="170">
        <v>31.3</v>
      </c>
      <c r="AN13" s="170">
        <v>33.6</v>
      </c>
      <c r="AO13" s="170">
        <v>31</v>
      </c>
      <c r="AP13" s="170">
        <v>27.7</v>
      </c>
      <c r="AQ13" s="170">
        <v>20.8</v>
      </c>
      <c r="AR13" s="170">
        <v>14.7</v>
      </c>
      <c r="AS13" s="170">
        <v>21.6</v>
      </c>
      <c r="AT13" s="170">
        <v>23.1</v>
      </c>
      <c r="AU13" s="170">
        <v>26.4</v>
      </c>
      <c r="AV13" s="170">
        <v>29.492999999999999</v>
      </c>
      <c r="AW13" s="170">
        <v>36.700000000000003</v>
      </c>
      <c r="AX13" s="170">
        <v>31.7</v>
      </c>
      <c r="AY13" s="170">
        <v>28.5</v>
      </c>
      <c r="AZ13" s="170">
        <v>33</v>
      </c>
      <c r="BA13" s="170">
        <v>30.2</v>
      </c>
      <c r="BB13" s="170">
        <v>38.9</v>
      </c>
      <c r="BC13" s="170">
        <v>38.5</v>
      </c>
      <c r="BD13" s="170">
        <v>51.9</v>
      </c>
      <c r="BE13" s="170">
        <v>47.4</v>
      </c>
      <c r="BF13" s="170">
        <v>46</v>
      </c>
      <c r="BG13" s="170">
        <v>33</v>
      </c>
      <c r="BH13" s="170">
        <v>35.299999999999997</v>
      </c>
      <c r="BI13" s="170">
        <v>37.5</v>
      </c>
      <c r="BJ13" s="170">
        <v>15.6</v>
      </c>
      <c r="BK13" s="170">
        <v>8.1999999999999993</v>
      </c>
      <c r="BL13" s="170">
        <v>18.58247735507247</v>
      </c>
      <c r="BM13" s="170">
        <v>15.1</v>
      </c>
      <c r="BN13" s="170">
        <v>37.5</v>
      </c>
      <c r="BO13" s="170">
        <v>33.1</v>
      </c>
      <c r="BP13" s="170">
        <v>54.9</v>
      </c>
      <c r="BQ13" s="170">
        <v>44.5</v>
      </c>
      <c r="BR13" s="170">
        <v>24.8</v>
      </c>
      <c r="BS13" s="170">
        <v>51.9</v>
      </c>
      <c r="BT13" s="170">
        <v>54.5</v>
      </c>
      <c r="BU13" s="170">
        <v>115.7</v>
      </c>
      <c r="BV13" s="170">
        <v>53.4</v>
      </c>
      <c r="BW13" s="170">
        <v>42.3</v>
      </c>
      <c r="BX13" s="170">
        <v>20.5</v>
      </c>
      <c r="BY13" s="170">
        <v>44</v>
      </c>
      <c r="BZ13" s="170">
        <v>48.3</v>
      </c>
      <c r="CA13" s="170">
        <v>26.600064102564097</v>
      </c>
      <c r="CB13" s="170">
        <v>11.6</v>
      </c>
      <c r="CC13" s="170">
        <v>12.4</v>
      </c>
      <c r="CD13" s="170">
        <v>14.7</v>
      </c>
      <c r="CE13" s="170">
        <v>10.463804945054932</v>
      </c>
      <c r="CF13" s="170">
        <v>16.600000000000001</v>
      </c>
      <c r="CG13" s="170">
        <v>16.600000000000001</v>
      </c>
      <c r="CH13" s="170">
        <v>66</v>
      </c>
      <c r="CI13" s="633">
        <v>38</v>
      </c>
    </row>
    <row r="14" spans="1:87" s="60" customFormat="1" ht="20.100000000000001" customHeight="1">
      <c r="A14" s="8" t="s">
        <v>447</v>
      </c>
      <c r="B14" s="170">
        <v>38.49466666666666</v>
      </c>
      <c r="C14" s="170">
        <v>41.518021978021984</v>
      </c>
      <c r="D14" s="170">
        <v>43.866304347826087</v>
      </c>
      <c r="E14" s="170">
        <v>59.818369565217381</v>
      </c>
      <c r="F14" s="170">
        <v>65.096333333333334</v>
      </c>
      <c r="G14" s="170">
        <v>38.935494505494503</v>
      </c>
      <c r="H14" s="170">
        <v>54.622282608695649</v>
      </c>
      <c r="I14" s="170">
        <v>44.658369565217399</v>
      </c>
      <c r="J14" s="170">
        <v>29.722777777777779</v>
      </c>
      <c r="K14" s="170">
        <v>33.214290293040285</v>
      </c>
      <c r="L14" s="170">
        <v>31.007391304347831</v>
      </c>
      <c r="M14" s="170">
        <v>57.746811594202903</v>
      </c>
      <c r="N14" s="172">
        <v>56.200218461538455</v>
      </c>
      <c r="O14" s="172">
        <v>65.54263736263735</v>
      </c>
      <c r="P14" s="172">
        <v>73.168695652173923</v>
      </c>
      <c r="Q14" s="172">
        <v>68.008577173913054</v>
      </c>
      <c r="R14" s="172">
        <v>47.358111111111128</v>
      </c>
      <c r="S14" s="172">
        <v>32.383896520146521</v>
      </c>
      <c r="T14" s="172">
        <v>37.032364130434779</v>
      </c>
      <c r="U14" s="172">
        <v>38.755032246376807</v>
      </c>
      <c r="V14" s="172">
        <v>41</v>
      </c>
      <c r="W14" s="172">
        <v>41.5</v>
      </c>
      <c r="X14" s="172">
        <v>43.8</v>
      </c>
      <c r="Y14" s="172">
        <v>51.5</v>
      </c>
      <c r="Z14" s="172">
        <v>51.9</v>
      </c>
      <c r="AA14" s="172">
        <v>53.6</v>
      </c>
      <c r="AB14" s="172">
        <v>49.2</v>
      </c>
      <c r="AC14" s="172">
        <v>49.9</v>
      </c>
      <c r="AD14" s="172">
        <v>45.1</v>
      </c>
      <c r="AE14" s="172">
        <v>40.4</v>
      </c>
      <c r="AF14" s="172">
        <v>43.5</v>
      </c>
      <c r="AG14" s="170">
        <v>41.4</v>
      </c>
      <c r="AH14" s="170">
        <v>42.3</v>
      </c>
      <c r="AI14" s="170">
        <v>32.6</v>
      </c>
      <c r="AJ14" s="170">
        <v>38.799999999999997</v>
      </c>
      <c r="AK14" s="170">
        <v>37.5</v>
      </c>
      <c r="AL14" s="170">
        <v>33.5</v>
      </c>
      <c r="AM14" s="170">
        <v>31.2</v>
      </c>
      <c r="AN14" s="170">
        <v>31.5</v>
      </c>
      <c r="AO14" s="170">
        <v>34.799999999999997</v>
      </c>
      <c r="AP14" s="170">
        <v>32.1</v>
      </c>
      <c r="AQ14" s="170">
        <v>28.3</v>
      </c>
      <c r="AR14" s="170">
        <v>32.799999999999997</v>
      </c>
      <c r="AS14" s="170">
        <v>33.200000000000003</v>
      </c>
      <c r="AT14" s="170">
        <v>25.2</v>
      </c>
      <c r="AU14" s="170">
        <v>24.8</v>
      </c>
      <c r="AV14" s="170">
        <v>28.263999999999999</v>
      </c>
      <c r="AW14" s="170">
        <v>37.6</v>
      </c>
      <c r="AX14" s="170">
        <v>41.3</v>
      </c>
      <c r="AY14" s="170">
        <v>29.8</v>
      </c>
      <c r="AZ14" s="170">
        <v>32.700000000000003</v>
      </c>
      <c r="BA14" s="170">
        <v>33</v>
      </c>
      <c r="BB14" s="170">
        <v>35.5</v>
      </c>
      <c r="BC14" s="170">
        <v>36</v>
      </c>
      <c r="BD14" s="170">
        <v>53.5</v>
      </c>
      <c r="BE14" s="170">
        <v>52.6</v>
      </c>
      <c r="BF14" s="170">
        <v>40.9</v>
      </c>
      <c r="BG14" s="170">
        <v>35.799999999999997</v>
      </c>
      <c r="BH14" s="170">
        <v>37.4</v>
      </c>
      <c r="BI14" s="170">
        <v>36.6</v>
      </c>
      <c r="BJ14" s="170">
        <v>26.6</v>
      </c>
      <c r="BK14" s="170">
        <v>20.3</v>
      </c>
      <c r="BL14" s="170">
        <v>36.1243161231884</v>
      </c>
      <c r="BM14" s="170">
        <v>38.799999999999997</v>
      </c>
      <c r="BN14" s="170">
        <v>49.6</v>
      </c>
      <c r="BO14" s="170">
        <v>60.3</v>
      </c>
      <c r="BP14" s="170">
        <v>97.1</v>
      </c>
      <c r="BQ14" s="170">
        <v>178.9</v>
      </c>
      <c r="BR14" s="170">
        <v>184.6</v>
      </c>
      <c r="BS14" s="170">
        <v>187</v>
      </c>
      <c r="BT14" s="170">
        <v>375.8</v>
      </c>
      <c r="BU14" s="170">
        <v>192.8</v>
      </c>
      <c r="BV14" s="170">
        <v>115.8</v>
      </c>
      <c r="BW14" s="170">
        <v>92.3</v>
      </c>
      <c r="BX14" s="170">
        <v>90.8</v>
      </c>
      <c r="BY14" s="170">
        <v>82.3</v>
      </c>
      <c r="BZ14" s="170">
        <v>67.7</v>
      </c>
      <c r="CA14" s="170">
        <v>71.758104395604434</v>
      </c>
      <c r="CB14" s="170">
        <v>76</v>
      </c>
      <c r="CC14" s="170">
        <v>102.6</v>
      </c>
      <c r="CD14" s="170">
        <v>111.9</v>
      </c>
      <c r="CE14" s="170">
        <v>69.727385531135553</v>
      </c>
      <c r="CF14" s="170">
        <v>82.8</v>
      </c>
      <c r="CG14" s="170">
        <v>93.2</v>
      </c>
      <c r="CH14" s="170">
        <v>102.2</v>
      </c>
      <c r="CI14" s="633">
        <v>95.2</v>
      </c>
    </row>
    <row r="15" spans="1:87" s="60" customFormat="1" ht="20.100000000000001" customHeight="1">
      <c r="A15" s="407" t="s">
        <v>448</v>
      </c>
      <c r="B15" s="38">
        <v>8.94</v>
      </c>
      <c r="C15" s="38">
        <v>18.3</v>
      </c>
      <c r="D15" s="38">
        <v>23.12</v>
      </c>
      <c r="E15" s="38">
        <v>22.12</v>
      </c>
      <c r="F15" s="38">
        <v>26.99</v>
      </c>
      <c r="G15" s="38">
        <v>19.71</v>
      </c>
      <c r="H15" s="38">
        <v>16.45</v>
      </c>
      <c r="I15" s="38">
        <v>9.6300000000000008</v>
      </c>
      <c r="J15" s="38">
        <v>2.1800000000000002</v>
      </c>
      <c r="K15" s="38">
        <v>0.43</v>
      </c>
      <c r="L15" s="38">
        <v>0.11</v>
      </c>
      <c r="M15" s="38">
        <v>0.06</v>
      </c>
      <c r="N15" s="2">
        <v>21.4</v>
      </c>
      <c r="O15" s="2">
        <v>25.7</v>
      </c>
      <c r="P15" s="2">
        <v>24.5</v>
      </c>
      <c r="Q15" s="2">
        <v>13.8</v>
      </c>
      <c r="R15" s="2">
        <v>11.5</v>
      </c>
      <c r="S15" s="2">
        <v>13.9</v>
      </c>
      <c r="T15" s="2">
        <v>14.3</v>
      </c>
      <c r="U15" s="2">
        <v>14</v>
      </c>
      <c r="V15" s="2">
        <v>13.08</v>
      </c>
      <c r="W15" s="2">
        <v>15</v>
      </c>
      <c r="X15" s="2">
        <v>15</v>
      </c>
      <c r="Y15" s="2">
        <v>15</v>
      </c>
      <c r="Z15" s="2">
        <v>15</v>
      </c>
      <c r="AA15" s="2">
        <v>16</v>
      </c>
      <c r="AB15" s="2">
        <v>12</v>
      </c>
      <c r="AC15" s="2">
        <v>9</v>
      </c>
      <c r="AD15" s="2">
        <v>8</v>
      </c>
      <c r="AE15" s="2">
        <v>7</v>
      </c>
      <c r="AF15" s="2">
        <v>8</v>
      </c>
      <c r="AG15" s="7">
        <v>7</v>
      </c>
      <c r="AH15" s="7">
        <v>5</v>
      </c>
      <c r="AI15" s="7">
        <v>4</v>
      </c>
      <c r="AJ15" s="7">
        <v>5</v>
      </c>
      <c r="AK15" s="7">
        <v>5</v>
      </c>
      <c r="AL15" s="7">
        <v>6</v>
      </c>
      <c r="AM15" s="7">
        <v>5</v>
      </c>
      <c r="AN15" s="7">
        <v>6</v>
      </c>
      <c r="AO15" s="7">
        <v>7</v>
      </c>
      <c r="AP15" s="7">
        <v>7</v>
      </c>
      <c r="AQ15" s="7">
        <v>7</v>
      </c>
      <c r="AR15" s="7">
        <v>8</v>
      </c>
      <c r="AS15" s="7">
        <v>8</v>
      </c>
      <c r="AT15" s="7">
        <v>6</v>
      </c>
      <c r="AU15" s="7">
        <v>6</v>
      </c>
      <c r="AV15" s="7">
        <v>5</v>
      </c>
      <c r="AW15" s="7">
        <v>6</v>
      </c>
      <c r="AX15" s="7">
        <v>5</v>
      </c>
      <c r="AY15" s="7">
        <v>5</v>
      </c>
      <c r="AZ15" s="7">
        <v>6</v>
      </c>
      <c r="BA15" s="7">
        <v>7</v>
      </c>
      <c r="BB15" s="7">
        <v>10</v>
      </c>
      <c r="BC15" s="7">
        <v>14</v>
      </c>
      <c r="BD15" s="7">
        <v>19</v>
      </c>
      <c r="BE15" s="7">
        <v>20</v>
      </c>
      <c r="BF15" s="7">
        <v>22</v>
      </c>
      <c r="BG15" s="7">
        <v>25</v>
      </c>
      <c r="BH15" s="7">
        <v>27</v>
      </c>
      <c r="BI15" s="7">
        <v>25</v>
      </c>
      <c r="BJ15" s="7">
        <v>23</v>
      </c>
      <c r="BK15" s="7">
        <v>21</v>
      </c>
      <c r="BL15" s="7">
        <v>27</v>
      </c>
      <c r="BM15" s="7">
        <v>28</v>
      </c>
      <c r="BN15" s="7">
        <v>38</v>
      </c>
      <c r="BO15" s="7">
        <v>50</v>
      </c>
      <c r="BP15" s="7">
        <v>57</v>
      </c>
      <c r="BQ15" s="7">
        <v>69</v>
      </c>
      <c r="BR15" s="7">
        <v>83</v>
      </c>
      <c r="BS15" s="7">
        <v>84</v>
      </c>
      <c r="BT15" s="7">
        <v>80</v>
      </c>
      <c r="BU15" s="7">
        <v>78</v>
      </c>
      <c r="BV15" s="7">
        <v>90</v>
      </c>
      <c r="BW15" s="7">
        <v>89</v>
      </c>
      <c r="BX15" s="7">
        <v>86</v>
      </c>
      <c r="BY15" s="7">
        <v>77</v>
      </c>
      <c r="BZ15" s="7">
        <v>62</v>
      </c>
      <c r="CA15" s="7">
        <v>69.599999999999994</v>
      </c>
      <c r="CB15" s="7">
        <v>68.400000000000006</v>
      </c>
      <c r="CC15" s="7">
        <v>66.3</v>
      </c>
      <c r="CD15" s="7">
        <v>75.2</v>
      </c>
      <c r="CE15" s="7">
        <v>70</v>
      </c>
      <c r="CF15" s="7">
        <v>72.989999999999995</v>
      </c>
      <c r="CG15" s="7">
        <v>81.400000000000006</v>
      </c>
      <c r="CH15" s="7">
        <v>77.7</v>
      </c>
      <c r="CI15" s="634">
        <v>76.5</v>
      </c>
    </row>
    <row r="16" spans="1:87" s="60" customFormat="1" ht="20.100000000000001" customHeight="1">
      <c r="A16" s="407" t="s">
        <v>449</v>
      </c>
      <c r="B16" s="38">
        <v>67.120777777777775</v>
      </c>
      <c r="C16" s="38">
        <v>64.36549450549451</v>
      </c>
      <c r="D16" s="38">
        <v>60.073478260869571</v>
      </c>
      <c r="E16" s="38">
        <v>53.077608695652167</v>
      </c>
      <c r="F16" s="38">
        <v>59.800222222222224</v>
      </c>
      <c r="G16" s="38">
        <v>62.123626373626372</v>
      </c>
      <c r="H16" s="38">
        <v>66.408586956521745</v>
      </c>
      <c r="I16" s="38">
        <v>67.29336956521739</v>
      </c>
      <c r="J16" s="38">
        <v>69.927444444444447</v>
      </c>
      <c r="K16" s="38">
        <v>73.62681318681318</v>
      </c>
      <c r="L16" s="38">
        <v>86.91836956521739</v>
      </c>
      <c r="M16" s="38">
        <v>124.71706521739132</v>
      </c>
      <c r="N16" s="2">
        <v>138.26153846153846</v>
      </c>
      <c r="O16" s="2">
        <v>160.75659340659342</v>
      </c>
      <c r="P16" s="2">
        <v>190.89597826086955</v>
      </c>
      <c r="Q16" s="2">
        <v>98.017934782608691</v>
      </c>
      <c r="R16" s="2">
        <v>70.573999999999998</v>
      </c>
      <c r="S16" s="2">
        <v>65.401098901098905</v>
      </c>
      <c r="T16" s="2">
        <v>69.015543478260867</v>
      </c>
      <c r="U16" s="2">
        <v>76.780434782608708</v>
      </c>
      <c r="V16" s="2">
        <v>78.77</v>
      </c>
      <c r="W16" s="2">
        <v>88</v>
      </c>
      <c r="X16" s="2">
        <v>93</v>
      </c>
      <c r="Y16" s="2">
        <v>108</v>
      </c>
      <c r="Z16" s="2">
        <v>123</v>
      </c>
      <c r="AA16" s="2">
        <v>125</v>
      </c>
      <c r="AB16" s="2">
        <v>124</v>
      </c>
      <c r="AC16" s="2">
        <v>115</v>
      </c>
      <c r="AD16" s="2">
        <v>101</v>
      </c>
      <c r="AE16" s="2">
        <v>90</v>
      </c>
      <c r="AF16" s="2">
        <v>92</v>
      </c>
      <c r="AG16" s="7">
        <v>88</v>
      </c>
      <c r="AH16" s="7">
        <v>87</v>
      </c>
      <c r="AI16" s="7">
        <v>80</v>
      </c>
      <c r="AJ16" s="7">
        <v>76</v>
      </c>
      <c r="AK16" s="7">
        <v>84</v>
      </c>
      <c r="AL16" s="7">
        <v>79</v>
      </c>
      <c r="AM16" s="7">
        <v>75</v>
      </c>
      <c r="AN16" s="7">
        <v>75</v>
      </c>
      <c r="AO16" s="7">
        <v>72</v>
      </c>
      <c r="AP16" s="7">
        <v>61</v>
      </c>
      <c r="AQ16" s="7">
        <v>59</v>
      </c>
      <c r="AR16" s="7">
        <v>56</v>
      </c>
      <c r="AS16" s="7">
        <v>51</v>
      </c>
      <c r="AT16" s="7">
        <v>45</v>
      </c>
      <c r="AU16" s="7">
        <v>48</v>
      </c>
      <c r="AV16" s="7">
        <v>60</v>
      </c>
      <c r="AW16" s="7">
        <v>81</v>
      </c>
      <c r="AX16" s="7">
        <v>81</v>
      </c>
      <c r="AY16" s="7">
        <v>76</v>
      </c>
      <c r="AZ16" s="7">
        <v>87</v>
      </c>
      <c r="BA16" s="7">
        <v>93</v>
      </c>
      <c r="BB16" s="7">
        <v>87</v>
      </c>
      <c r="BC16" s="7">
        <v>89</v>
      </c>
      <c r="BD16" s="7">
        <v>99</v>
      </c>
      <c r="BE16" s="7">
        <v>93</v>
      </c>
      <c r="BF16" s="7">
        <v>76</v>
      </c>
      <c r="BG16" s="7">
        <v>56</v>
      </c>
      <c r="BH16" s="7">
        <v>57</v>
      </c>
      <c r="BI16" s="7">
        <v>57</v>
      </c>
      <c r="BJ16" s="7">
        <v>49</v>
      </c>
      <c r="BK16" s="7">
        <v>43</v>
      </c>
      <c r="BL16" s="7">
        <v>51</v>
      </c>
      <c r="BM16" s="7">
        <v>58</v>
      </c>
      <c r="BN16" s="7">
        <v>69</v>
      </c>
      <c r="BO16" s="7">
        <v>88</v>
      </c>
      <c r="BP16" s="7">
        <v>148</v>
      </c>
      <c r="BQ16" s="7">
        <v>159</v>
      </c>
      <c r="BR16" s="7">
        <v>222</v>
      </c>
      <c r="BS16" s="7">
        <v>311</v>
      </c>
      <c r="BT16" s="7">
        <v>347</v>
      </c>
      <c r="BU16" s="7">
        <v>234</v>
      </c>
      <c r="BV16" s="7">
        <v>145</v>
      </c>
      <c r="BW16" s="7">
        <v>117</v>
      </c>
      <c r="BX16" s="7">
        <v>117</v>
      </c>
      <c r="BY16" s="7">
        <v>119</v>
      </c>
      <c r="BZ16" s="7">
        <v>102</v>
      </c>
      <c r="CA16" s="7">
        <v>112.3</v>
      </c>
      <c r="CB16" s="7">
        <v>114.7</v>
      </c>
      <c r="CC16" s="7">
        <v>117.3</v>
      </c>
      <c r="CD16" s="7">
        <v>101.9</v>
      </c>
      <c r="CE16" s="7">
        <v>99.7</v>
      </c>
      <c r="CF16" s="7">
        <v>100.3</v>
      </c>
      <c r="CG16" s="7">
        <v>96</v>
      </c>
      <c r="CH16" s="7">
        <v>109.7</v>
      </c>
      <c r="CI16" s="634">
        <v>115.4</v>
      </c>
    </row>
    <row r="17" spans="1:87" s="60" customFormat="1" ht="20.100000000000001" customHeight="1">
      <c r="A17" s="407" t="s">
        <v>450</v>
      </c>
      <c r="B17" s="38">
        <v>48</v>
      </c>
      <c r="C17" s="38">
        <v>52</v>
      </c>
      <c r="D17" s="38">
        <v>62</v>
      </c>
      <c r="E17" s="38">
        <v>57</v>
      </c>
      <c r="F17" s="38">
        <v>62.69</v>
      </c>
      <c r="G17" s="38">
        <v>70.61</v>
      </c>
      <c r="H17" s="38">
        <v>70.7</v>
      </c>
      <c r="I17" s="38">
        <v>60.64</v>
      </c>
      <c r="J17" s="38">
        <v>58.66</v>
      </c>
      <c r="K17" s="38">
        <v>68.650000000000006</v>
      </c>
      <c r="L17" s="38">
        <v>74.55</v>
      </c>
      <c r="M17" s="38">
        <v>88.61</v>
      </c>
      <c r="N17" s="2">
        <v>96</v>
      </c>
      <c r="O17" s="2">
        <v>123</v>
      </c>
      <c r="P17" s="2">
        <v>117</v>
      </c>
      <c r="Q17" s="2">
        <v>57</v>
      </c>
      <c r="R17" s="2">
        <v>46</v>
      </c>
      <c r="S17" s="2">
        <v>60</v>
      </c>
      <c r="T17" s="2">
        <v>69</v>
      </c>
      <c r="U17" s="2">
        <v>76</v>
      </c>
      <c r="V17" s="2">
        <v>77</v>
      </c>
      <c r="W17" s="2">
        <v>79</v>
      </c>
      <c r="X17" s="2">
        <v>77</v>
      </c>
      <c r="Y17" s="2">
        <v>87</v>
      </c>
      <c r="Z17" s="2">
        <v>106</v>
      </c>
      <c r="AA17" s="2">
        <v>117</v>
      </c>
      <c r="AB17" s="2">
        <v>112</v>
      </c>
      <c r="AC17" s="2">
        <v>109</v>
      </c>
      <c r="AD17" s="2">
        <v>118</v>
      </c>
      <c r="AE17" s="2">
        <v>109</v>
      </c>
      <c r="AF17" s="2">
        <v>109</v>
      </c>
      <c r="AG17" s="7">
        <v>110</v>
      </c>
      <c r="AH17" s="7">
        <v>113</v>
      </c>
      <c r="AI17" s="7">
        <v>103</v>
      </c>
      <c r="AJ17" s="7">
        <v>110</v>
      </c>
      <c r="AK17" s="7">
        <v>109</v>
      </c>
      <c r="AL17" s="7">
        <v>108</v>
      </c>
      <c r="AM17" s="7">
        <v>110</v>
      </c>
      <c r="AN17" s="7">
        <v>103</v>
      </c>
      <c r="AO17" s="7">
        <v>77</v>
      </c>
      <c r="AP17" s="7">
        <v>55</v>
      </c>
      <c r="AQ17" s="7">
        <v>64</v>
      </c>
      <c r="AR17" s="7">
        <v>51</v>
      </c>
      <c r="AS17" s="7">
        <v>45</v>
      </c>
      <c r="AT17" s="7">
        <v>35</v>
      </c>
      <c r="AU17" s="7">
        <v>47</v>
      </c>
      <c r="AV17" s="7">
        <v>47</v>
      </c>
      <c r="AW17" s="7">
        <v>51</v>
      </c>
      <c r="AX17" s="7">
        <v>55</v>
      </c>
      <c r="AY17" s="7">
        <v>51</v>
      </c>
      <c r="AZ17" s="7">
        <v>52</v>
      </c>
      <c r="BA17" s="7">
        <v>61</v>
      </c>
      <c r="BB17" s="7">
        <v>67</v>
      </c>
      <c r="BC17" s="7">
        <v>75</v>
      </c>
      <c r="BD17" s="7">
        <v>76</v>
      </c>
      <c r="BE17" s="7">
        <v>69</v>
      </c>
      <c r="BF17" s="7">
        <v>64</v>
      </c>
      <c r="BG17" s="7">
        <v>68</v>
      </c>
      <c r="BH17" s="7">
        <v>62</v>
      </c>
      <c r="BI17" s="7">
        <v>62</v>
      </c>
      <c r="BJ17" s="7">
        <v>51</v>
      </c>
      <c r="BK17" s="7">
        <v>33</v>
      </c>
      <c r="BL17" s="7">
        <v>43</v>
      </c>
      <c r="BM17" s="7">
        <v>45</v>
      </c>
      <c r="BN17" s="7">
        <v>61</v>
      </c>
      <c r="BO17" s="7">
        <v>69</v>
      </c>
      <c r="BP17" s="7">
        <v>73</v>
      </c>
      <c r="BQ17" s="7">
        <v>80</v>
      </c>
      <c r="BR17" s="7">
        <v>98</v>
      </c>
      <c r="BS17" s="7">
        <v>112</v>
      </c>
      <c r="BT17" s="7">
        <v>98</v>
      </c>
      <c r="BU17" s="7">
        <v>89</v>
      </c>
      <c r="BV17" s="7">
        <v>82</v>
      </c>
      <c r="BW17" s="7">
        <v>78</v>
      </c>
      <c r="BX17" s="7">
        <v>86</v>
      </c>
      <c r="BY17" s="7">
        <v>83</v>
      </c>
      <c r="BZ17" s="7">
        <v>82</v>
      </c>
      <c r="CA17" s="7">
        <v>85</v>
      </c>
      <c r="CB17" s="7">
        <v>78.7</v>
      </c>
      <c r="CC17" s="7">
        <v>74</v>
      </c>
      <c r="CD17" s="7">
        <v>75</v>
      </c>
      <c r="CE17" s="7">
        <v>66.7</v>
      </c>
      <c r="CF17" s="7">
        <v>68.17</v>
      </c>
      <c r="CG17" s="7">
        <v>63.1</v>
      </c>
      <c r="CH17" s="7">
        <v>78.400000000000006</v>
      </c>
      <c r="CI17" s="634">
        <v>96.7</v>
      </c>
    </row>
    <row r="18" spans="1:87" s="60" customFormat="1" ht="20.100000000000001" customHeight="1">
      <c r="A18" s="487" t="s">
        <v>451</v>
      </c>
      <c r="B18" s="38" t="s">
        <v>452</v>
      </c>
      <c r="C18" s="38" t="s">
        <v>452</v>
      </c>
      <c r="D18" s="38" t="s">
        <v>452</v>
      </c>
      <c r="E18" s="38" t="s">
        <v>452</v>
      </c>
      <c r="F18" s="38" t="s">
        <v>452</v>
      </c>
      <c r="G18" s="38" t="s">
        <v>452</v>
      </c>
      <c r="H18" s="38" t="s">
        <v>452</v>
      </c>
      <c r="I18" s="38" t="s">
        <v>452</v>
      </c>
      <c r="J18" s="38" t="s">
        <v>452</v>
      </c>
      <c r="K18" s="38" t="s">
        <v>452</v>
      </c>
      <c r="L18" s="38"/>
      <c r="M18" s="38"/>
      <c r="N18" s="2"/>
      <c r="O18" s="2"/>
      <c r="P18" s="2"/>
      <c r="Q18" s="2"/>
      <c r="R18" s="2"/>
      <c r="S18" s="2"/>
      <c r="T18" s="2"/>
      <c r="U18" s="2"/>
      <c r="V18" s="2"/>
      <c r="W18" s="2"/>
      <c r="X18" s="2"/>
      <c r="Y18" s="2"/>
      <c r="Z18" s="2"/>
      <c r="AA18" s="2"/>
      <c r="AB18" s="2"/>
      <c r="AC18" s="2"/>
      <c r="AD18" s="2"/>
      <c r="AE18" s="2"/>
      <c r="AF18" s="2"/>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v>6</v>
      </c>
      <c r="BL18" s="7">
        <v>8</v>
      </c>
      <c r="BM18" s="7">
        <v>15</v>
      </c>
      <c r="BN18" s="7">
        <v>18</v>
      </c>
      <c r="BO18" s="7">
        <v>25</v>
      </c>
      <c r="BP18" s="7">
        <v>49</v>
      </c>
      <c r="BQ18" s="7">
        <v>97</v>
      </c>
      <c r="BR18" s="7">
        <v>101</v>
      </c>
      <c r="BS18" s="7">
        <v>101</v>
      </c>
      <c r="BT18" s="7">
        <v>205</v>
      </c>
      <c r="BU18" s="7">
        <v>124</v>
      </c>
      <c r="BV18" s="7">
        <v>53</v>
      </c>
      <c r="BW18" s="7">
        <v>35</v>
      </c>
      <c r="BX18" s="7">
        <v>34</v>
      </c>
      <c r="BY18" s="7">
        <v>43</v>
      </c>
      <c r="BZ18" s="7">
        <v>28</v>
      </c>
      <c r="CA18" s="7">
        <v>31.8</v>
      </c>
      <c r="CB18" s="7">
        <v>35.6</v>
      </c>
      <c r="CC18" s="7">
        <v>43.3</v>
      </c>
      <c r="CD18" s="7">
        <v>46.8</v>
      </c>
      <c r="CE18" s="7">
        <v>35.700000000000003</v>
      </c>
      <c r="CF18" s="7">
        <v>33</v>
      </c>
      <c r="CG18" s="7">
        <v>30.1</v>
      </c>
      <c r="CH18" s="7">
        <v>40.1</v>
      </c>
      <c r="CI18" s="634">
        <v>45.6</v>
      </c>
    </row>
    <row r="19" spans="1:87" s="60" customFormat="1" ht="20.100000000000001" customHeight="1">
      <c r="A19" s="401" t="s">
        <v>453</v>
      </c>
      <c r="B19" s="153"/>
      <c r="C19" s="38"/>
      <c r="D19" s="38"/>
      <c r="E19" s="38"/>
      <c r="F19" s="38"/>
      <c r="G19" s="38"/>
      <c r="H19" s="38"/>
      <c r="I19" s="38"/>
      <c r="J19" s="38"/>
      <c r="K19" s="38"/>
      <c r="L19" s="38"/>
      <c r="M19" s="38"/>
      <c r="N19" s="2"/>
      <c r="O19" s="2"/>
      <c r="P19" s="2"/>
      <c r="Q19" s="2"/>
      <c r="R19" s="2"/>
      <c r="S19" s="2"/>
      <c r="T19" s="2"/>
      <c r="U19" s="2"/>
      <c r="V19" s="2"/>
      <c r="W19" s="2"/>
      <c r="X19" s="2"/>
      <c r="Y19" s="2"/>
      <c r="Z19" s="2"/>
      <c r="AA19" s="2"/>
      <c r="AB19" s="2"/>
      <c r="AC19" s="2"/>
      <c r="AD19" s="2"/>
      <c r="AE19" s="2"/>
      <c r="AF19" s="2"/>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51"/>
    </row>
    <row r="20" spans="1:87" s="60" customFormat="1" ht="20.100000000000001" customHeight="1">
      <c r="A20" s="275"/>
      <c r="B20" s="50"/>
      <c r="C20" s="50"/>
      <c r="D20" s="50"/>
      <c r="E20" s="50"/>
      <c r="F20" s="50"/>
      <c r="G20" s="50"/>
      <c r="H20" s="50"/>
      <c r="I20" s="50"/>
      <c r="J20" s="50"/>
      <c r="K20" s="50"/>
      <c r="L20" s="50"/>
      <c r="M20" s="50"/>
      <c r="N20" s="2"/>
      <c r="O20" s="2"/>
      <c r="P20" s="2"/>
      <c r="Q20" s="2"/>
      <c r="R20" s="2"/>
      <c r="S20" s="2"/>
      <c r="T20" s="2"/>
      <c r="U20" s="2"/>
      <c r="V20" s="2"/>
      <c r="W20" s="2"/>
      <c r="X20" s="2"/>
      <c r="Y20" s="2"/>
      <c r="Z20" s="234"/>
      <c r="AA20" s="234"/>
      <c r="AB20" s="225"/>
      <c r="AF20"/>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56"/>
      <c r="CC20" s="256"/>
      <c r="CD20" s="256"/>
      <c r="CE20" s="256"/>
      <c r="CF20" s="256"/>
      <c r="CG20" s="256"/>
      <c r="CH20" s="256"/>
      <c r="CI20" s="263"/>
    </row>
    <row r="21" spans="1:87" s="60" customFormat="1" ht="20.100000000000001" customHeight="1">
      <c r="A21" s="1" t="s">
        <v>454</v>
      </c>
      <c r="B21" s="51"/>
      <c r="C21" s="51"/>
      <c r="D21" s="51"/>
      <c r="E21" s="51"/>
      <c r="F21" s="51"/>
      <c r="G21" s="51"/>
      <c r="H21" s="51"/>
      <c r="I21" s="51"/>
      <c r="J21" s="51"/>
      <c r="K21" s="51"/>
      <c r="L21" s="51"/>
      <c r="M21" s="51"/>
      <c r="N21" s="2"/>
      <c r="O21" s="2"/>
      <c r="P21" s="2"/>
      <c r="Q21" s="2"/>
      <c r="R21" s="2"/>
      <c r="S21" s="2"/>
      <c r="T21" s="2"/>
      <c r="U21" s="2"/>
      <c r="V21" s="2"/>
      <c r="W21" s="2"/>
      <c r="X21" s="2"/>
      <c r="Y21" s="2"/>
      <c r="Z21" s="234"/>
      <c r="AA21" s="234"/>
      <c r="AB21" s="225"/>
      <c r="AF21"/>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c r="CC21" s="256"/>
      <c r="CD21" s="256"/>
      <c r="CE21" s="256"/>
      <c r="CF21" s="256"/>
      <c r="CG21" s="256"/>
      <c r="CH21" s="256"/>
      <c r="CI21" s="263"/>
    </row>
    <row r="22" spans="1:87" s="60" customFormat="1" ht="42.75" customHeight="1" thickBot="1">
      <c r="A22" s="3" t="s">
        <v>332</v>
      </c>
      <c r="B22" s="15" t="s">
        <v>455</v>
      </c>
      <c r="C22" s="15" t="s">
        <v>456</v>
      </c>
      <c r="D22" s="15" t="s">
        <v>457</v>
      </c>
      <c r="E22" s="15" t="s">
        <v>458</v>
      </c>
      <c r="F22" s="15" t="s">
        <v>459</v>
      </c>
      <c r="G22" s="15" t="s">
        <v>460</v>
      </c>
      <c r="H22" s="15" t="s">
        <v>461</v>
      </c>
      <c r="I22" s="15" t="s">
        <v>462</v>
      </c>
      <c r="J22" s="15" t="s">
        <v>463</v>
      </c>
      <c r="K22" s="15" t="s">
        <v>464</v>
      </c>
      <c r="L22" s="15" t="s">
        <v>465</v>
      </c>
      <c r="M22" s="15" t="s">
        <v>466</v>
      </c>
      <c r="N22" s="15" t="s">
        <v>467</v>
      </c>
      <c r="O22" s="16" t="s">
        <v>468</v>
      </c>
      <c r="P22" s="16" t="s">
        <v>469</v>
      </c>
      <c r="Q22" s="16" t="s">
        <v>470</v>
      </c>
      <c r="R22" s="15" t="s">
        <v>471</v>
      </c>
      <c r="S22" s="43" t="s">
        <v>472</v>
      </c>
      <c r="T22" s="43" t="s">
        <v>473</v>
      </c>
      <c r="U22" s="43" t="s">
        <v>474</v>
      </c>
      <c r="V22" s="43" t="s">
        <v>475</v>
      </c>
      <c r="W22" s="15" t="s">
        <v>476</v>
      </c>
      <c r="X22" s="15" t="s">
        <v>477</v>
      </c>
      <c r="Y22" s="15" t="s">
        <v>478</v>
      </c>
      <c r="Z22" s="352" t="s">
        <v>479</v>
      </c>
      <c r="AA22" s="352" t="s">
        <v>480</v>
      </c>
      <c r="AB22" s="352" t="s">
        <v>481</v>
      </c>
      <c r="AC22" s="15" t="s">
        <v>482</v>
      </c>
      <c r="AD22" s="352" t="s">
        <v>483</v>
      </c>
      <c r="AE22" s="352" t="s">
        <v>484</v>
      </c>
      <c r="AF22" s="352" t="s">
        <v>485</v>
      </c>
      <c r="AG22" s="15" t="s">
        <v>486</v>
      </c>
      <c r="AH22" s="15" t="s">
        <v>487</v>
      </c>
      <c r="AI22" s="352" t="s">
        <v>488</v>
      </c>
      <c r="AJ22" s="352" t="s">
        <v>489</v>
      </c>
      <c r="AK22" s="352" t="s">
        <v>490</v>
      </c>
      <c r="AL22" s="352" t="s">
        <v>491</v>
      </c>
      <c r="AM22" s="352" t="s">
        <v>492</v>
      </c>
      <c r="AN22" s="352" t="s">
        <v>493</v>
      </c>
      <c r="AO22" s="352" t="s">
        <v>494</v>
      </c>
      <c r="AP22" s="352" t="s">
        <v>495</v>
      </c>
      <c r="AQ22" s="352" t="s">
        <v>496</v>
      </c>
      <c r="AR22" s="352" t="s">
        <v>497</v>
      </c>
      <c r="AS22" s="352" t="s">
        <v>498</v>
      </c>
      <c r="AT22" s="352" t="s">
        <v>499</v>
      </c>
      <c r="AU22" s="352" t="s">
        <v>500</v>
      </c>
      <c r="AV22" s="352" t="s">
        <v>501</v>
      </c>
      <c r="AW22" s="352" t="s">
        <v>502</v>
      </c>
      <c r="AX22" s="352" t="s">
        <v>503</v>
      </c>
      <c r="AY22" s="352" t="s">
        <v>504</v>
      </c>
      <c r="AZ22" s="352" t="s">
        <v>505</v>
      </c>
      <c r="BA22" s="352" t="s">
        <v>506</v>
      </c>
      <c r="BB22" s="352" t="s">
        <v>507</v>
      </c>
      <c r="BC22" s="352" t="s">
        <v>508</v>
      </c>
      <c r="BD22" s="352" t="s">
        <v>509</v>
      </c>
      <c r="BE22" s="352" t="s">
        <v>510</v>
      </c>
      <c r="BF22" s="352" t="s">
        <v>511</v>
      </c>
      <c r="BG22" s="352" t="s">
        <v>512</v>
      </c>
      <c r="BH22" s="352" t="s">
        <v>513</v>
      </c>
      <c r="BI22" s="352" t="s">
        <v>514</v>
      </c>
      <c r="BJ22" s="352" t="s">
        <v>515</v>
      </c>
      <c r="BK22" s="352" t="s">
        <v>516</v>
      </c>
      <c r="BL22" s="352" t="s">
        <v>517</v>
      </c>
      <c r="BM22" s="352" t="s">
        <v>518</v>
      </c>
      <c r="BN22" s="352" t="s">
        <v>519</v>
      </c>
      <c r="BO22" s="352" t="s">
        <v>520</v>
      </c>
      <c r="BP22" s="352" t="s">
        <v>521</v>
      </c>
      <c r="BQ22" s="352" t="s">
        <v>522</v>
      </c>
      <c r="BR22" s="352" t="s">
        <v>79</v>
      </c>
      <c r="BS22" s="352" t="s">
        <v>80</v>
      </c>
      <c r="BT22" s="352" t="s">
        <v>81</v>
      </c>
      <c r="BU22" s="352" t="s">
        <v>82</v>
      </c>
      <c r="BV22" s="352" t="s">
        <v>83</v>
      </c>
      <c r="BW22" s="352" t="s">
        <v>84</v>
      </c>
      <c r="BX22" s="352" t="s">
        <v>85</v>
      </c>
      <c r="BY22" s="352" t="s">
        <v>86</v>
      </c>
      <c r="BZ22" s="352" t="s">
        <v>87</v>
      </c>
      <c r="CA22" s="352" t="s">
        <v>88</v>
      </c>
      <c r="CB22" s="352" t="s">
        <v>89</v>
      </c>
      <c r="CC22" s="352" t="s">
        <v>90</v>
      </c>
      <c r="CD22" s="352" t="s">
        <v>91</v>
      </c>
      <c r="CE22" s="352" t="s">
        <v>26</v>
      </c>
      <c r="CF22" s="352" t="s">
        <v>92</v>
      </c>
      <c r="CG22" s="352" t="s">
        <v>27</v>
      </c>
      <c r="CH22" s="352" t="s">
        <v>1182</v>
      </c>
      <c r="CI22" s="97" t="s">
        <v>1211</v>
      </c>
    </row>
    <row r="23" spans="1:87" s="60" customFormat="1" ht="20.100000000000001" customHeight="1">
      <c r="A23" s="8" t="s">
        <v>523</v>
      </c>
      <c r="B23" s="7">
        <v>39.569308000000007</v>
      </c>
      <c r="C23" s="7">
        <v>83.107602</v>
      </c>
      <c r="D23" s="7">
        <v>107.00317563759999</v>
      </c>
      <c r="E23" s="7">
        <v>89.547184999999985</v>
      </c>
      <c r="F23" s="7">
        <v>39.375624000000002</v>
      </c>
      <c r="G23" s="7">
        <v>71.677635999999993</v>
      </c>
      <c r="H23" s="7">
        <v>75.110392000000004</v>
      </c>
      <c r="I23" s="7">
        <v>80.529296000000002</v>
      </c>
      <c r="J23" s="7">
        <v>43.322565000000004</v>
      </c>
      <c r="K23" s="7">
        <v>87.466832000000011</v>
      </c>
      <c r="L23" s="7">
        <v>109.17406200000002</v>
      </c>
      <c r="M23" s="7">
        <v>88.51753800000003</v>
      </c>
      <c r="N23" s="2">
        <v>51</v>
      </c>
      <c r="O23" s="2">
        <v>90</v>
      </c>
      <c r="P23" s="2">
        <v>95</v>
      </c>
      <c r="Q23" s="2">
        <v>75</v>
      </c>
      <c r="R23" s="2">
        <v>33</v>
      </c>
      <c r="S23" s="2">
        <v>71</v>
      </c>
      <c r="T23" s="2">
        <v>102</v>
      </c>
      <c r="U23" s="2">
        <v>74</v>
      </c>
      <c r="V23" s="2">
        <v>28</v>
      </c>
      <c r="W23" s="2">
        <v>70</v>
      </c>
      <c r="X23" s="2">
        <v>84</v>
      </c>
      <c r="Y23" s="2">
        <v>54</v>
      </c>
      <c r="Z23" s="2">
        <v>20</v>
      </c>
      <c r="AA23" s="2">
        <v>83</v>
      </c>
      <c r="AB23" s="2">
        <v>104</v>
      </c>
      <c r="AC23" s="2">
        <v>95</v>
      </c>
      <c r="AD23" s="2">
        <v>56</v>
      </c>
      <c r="AE23" s="2">
        <v>86</v>
      </c>
      <c r="AF23" s="2">
        <v>109</v>
      </c>
      <c r="AG23" s="7">
        <v>85</v>
      </c>
      <c r="AH23" s="7">
        <v>35</v>
      </c>
      <c r="AI23" s="7">
        <v>82</v>
      </c>
      <c r="AJ23" s="7">
        <v>91</v>
      </c>
      <c r="AK23" s="7">
        <v>82</v>
      </c>
      <c r="AL23" s="7">
        <v>45</v>
      </c>
      <c r="AM23" s="7">
        <v>83</v>
      </c>
      <c r="AN23" s="7">
        <v>91</v>
      </c>
      <c r="AO23" s="7">
        <v>80</v>
      </c>
      <c r="AP23" s="7">
        <v>42</v>
      </c>
      <c r="AQ23" s="7">
        <v>69</v>
      </c>
      <c r="AR23" s="7">
        <v>110</v>
      </c>
      <c r="AS23" s="7">
        <v>98</v>
      </c>
      <c r="AT23" s="7">
        <v>48</v>
      </c>
      <c r="AU23" s="7">
        <v>83</v>
      </c>
      <c r="AV23" s="7">
        <v>98</v>
      </c>
      <c r="AW23" s="7">
        <v>75</v>
      </c>
      <c r="AX23" s="7">
        <v>38</v>
      </c>
      <c r="AY23" s="7">
        <v>81</v>
      </c>
      <c r="AZ23" s="7">
        <v>99</v>
      </c>
      <c r="BA23" s="7">
        <v>86</v>
      </c>
      <c r="BB23" s="7">
        <v>34</v>
      </c>
      <c r="BC23" s="7">
        <v>76</v>
      </c>
      <c r="BD23" s="7">
        <v>89</v>
      </c>
      <c r="BE23" s="7">
        <v>74</v>
      </c>
      <c r="BF23" s="7">
        <v>39</v>
      </c>
      <c r="BG23" s="7">
        <v>90</v>
      </c>
      <c r="BH23" s="7">
        <v>102</v>
      </c>
      <c r="BI23" s="7">
        <v>79</v>
      </c>
      <c r="BJ23" s="7">
        <v>52</v>
      </c>
      <c r="BK23" s="7">
        <v>93</v>
      </c>
      <c r="BL23" s="7">
        <v>114</v>
      </c>
      <c r="BM23" s="7">
        <v>105</v>
      </c>
      <c r="BN23" s="7">
        <v>55</v>
      </c>
      <c r="BO23" s="7">
        <v>87</v>
      </c>
      <c r="BP23" s="7">
        <v>83</v>
      </c>
      <c r="BQ23" s="7">
        <v>73</v>
      </c>
      <c r="BR23" s="7">
        <v>35</v>
      </c>
      <c r="BS23" s="7">
        <v>82</v>
      </c>
      <c r="BT23" s="7">
        <v>89</v>
      </c>
      <c r="BU23" s="7">
        <v>79</v>
      </c>
      <c r="BV23" s="7">
        <v>38</v>
      </c>
      <c r="BW23" s="7">
        <v>82</v>
      </c>
      <c r="BX23" s="7">
        <v>106</v>
      </c>
      <c r="BY23" s="7">
        <v>77</v>
      </c>
      <c r="BZ23" s="7">
        <v>33</v>
      </c>
      <c r="CA23" s="7">
        <v>86</v>
      </c>
      <c r="CB23" s="7">
        <v>102</v>
      </c>
      <c r="CC23" s="7">
        <v>99</v>
      </c>
      <c r="CD23" s="7">
        <v>61</v>
      </c>
      <c r="CE23" s="7">
        <v>89</v>
      </c>
      <c r="CF23" s="7">
        <v>100</v>
      </c>
      <c r="CG23" s="7">
        <v>90</v>
      </c>
      <c r="CH23" s="7">
        <v>42</v>
      </c>
      <c r="CI23" s="28">
        <v>79</v>
      </c>
    </row>
    <row r="24" spans="1:87" s="60" customFormat="1" ht="20.100000000000001" customHeight="1">
      <c r="A24" s="8" t="s">
        <v>524</v>
      </c>
      <c r="B24" s="7">
        <v>41.262665472653573</v>
      </c>
      <c r="C24" s="7">
        <v>83.486284193750052</v>
      </c>
      <c r="D24" s="7">
        <v>101.19531577538042</v>
      </c>
      <c r="E24" s="7">
        <v>83.20742660019954</v>
      </c>
      <c r="F24" s="7">
        <v>41.262665472653573</v>
      </c>
      <c r="G24" s="7">
        <v>83.486284193750052</v>
      </c>
      <c r="H24" s="7">
        <v>101.19531577538042</v>
      </c>
      <c r="I24" s="7">
        <v>83.20742660019954</v>
      </c>
      <c r="J24" s="7">
        <v>41.262665472653573</v>
      </c>
      <c r="K24" s="7">
        <v>83.486284193750052</v>
      </c>
      <c r="L24" s="7">
        <v>101.19531577538042</v>
      </c>
      <c r="M24" s="7">
        <v>79.570444852020358</v>
      </c>
      <c r="N24" s="2">
        <v>41</v>
      </c>
      <c r="O24" s="2">
        <v>84</v>
      </c>
      <c r="P24" s="2">
        <v>102</v>
      </c>
      <c r="Q24" s="2">
        <v>79.570444852020358</v>
      </c>
      <c r="R24" s="2">
        <v>41</v>
      </c>
      <c r="S24" s="2">
        <v>84</v>
      </c>
      <c r="T24" s="2">
        <v>101.55435172497987</v>
      </c>
      <c r="U24" s="2">
        <v>81.247571785674239</v>
      </c>
      <c r="V24" s="2">
        <v>41.262665472653602</v>
      </c>
      <c r="W24" s="2">
        <v>84</v>
      </c>
      <c r="X24" s="2">
        <v>101</v>
      </c>
      <c r="Y24" s="2">
        <v>83</v>
      </c>
      <c r="Z24" s="2">
        <v>41</v>
      </c>
      <c r="AA24" s="2">
        <v>84</v>
      </c>
      <c r="AB24" s="2">
        <v>101</v>
      </c>
      <c r="AC24" s="2">
        <v>83</v>
      </c>
      <c r="AD24" s="2">
        <v>41</v>
      </c>
      <c r="AE24" s="2">
        <v>84</v>
      </c>
      <c r="AF24" s="2">
        <v>101</v>
      </c>
      <c r="AG24" s="7">
        <v>83</v>
      </c>
      <c r="AH24" s="7">
        <v>41</v>
      </c>
      <c r="AI24" s="7">
        <v>84</v>
      </c>
      <c r="AJ24" s="7">
        <v>101</v>
      </c>
      <c r="AK24" s="7">
        <v>83</v>
      </c>
      <c r="AL24" s="7">
        <v>41</v>
      </c>
      <c r="AM24" s="7">
        <v>84</v>
      </c>
      <c r="AN24" s="7">
        <v>101</v>
      </c>
      <c r="AO24" s="7">
        <v>83</v>
      </c>
      <c r="AP24" s="7">
        <v>41</v>
      </c>
      <c r="AQ24" s="7">
        <v>84</v>
      </c>
      <c r="AR24" s="7">
        <v>101</v>
      </c>
      <c r="AS24" s="7">
        <v>83</v>
      </c>
      <c r="AT24" s="7">
        <v>41</v>
      </c>
      <c r="AU24" s="7">
        <v>84</v>
      </c>
      <c r="AV24" s="7">
        <v>101</v>
      </c>
      <c r="AW24" s="7">
        <v>83</v>
      </c>
      <c r="AX24" s="7">
        <v>41</v>
      </c>
      <c r="AY24" s="7">
        <v>84</v>
      </c>
      <c r="AZ24" s="7">
        <v>101</v>
      </c>
      <c r="BA24" s="7">
        <v>83</v>
      </c>
      <c r="BB24" s="7">
        <v>41</v>
      </c>
      <c r="BC24" s="7">
        <v>83</v>
      </c>
      <c r="BD24" s="7">
        <v>101</v>
      </c>
      <c r="BE24" s="7">
        <v>83</v>
      </c>
      <c r="BF24" s="7">
        <v>42</v>
      </c>
      <c r="BG24" s="7">
        <v>84</v>
      </c>
      <c r="BH24" s="7">
        <v>101</v>
      </c>
      <c r="BI24" s="7">
        <v>84</v>
      </c>
      <c r="BJ24" s="7">
        <v>41</v>
      </c>
      <c r="BK24" s="7">
        <v>84</v>
      </c>
      <c r="BL24" s="7">
        <v>101</v>
      </c>
      <c r="BM24" s="7">
        <v>84</v>
      </c>
      <c r="BN24" s="7">
        <v>41</v>
      </c>
      <c r="BO24" s="7">
        <v>84</v>
      </c>
      <c r="BP24" s="7">
        <v>101</v>
      </c>
      <c r="BQ24" s="7">
        <v>84</v>
      </c>
      <c r="BR24" s="7">
        <v>41</v>
      </c>
      <c r="BS24" s="7">
        <v>84</v>
      </c>
      <c r="BT24" s="7">
        <v>101</v>
      </c>
      <c r="BU24" s="7">
        <v>84</v>
      </c>
      <c r="BV24" s="7">
        <v>41</v>
      </c>
      <c r="BW24" s="7">
        <v>84</v>
      </c>
      <c r="BX24" s="7">
        <v>101</v>
      </c>
      <c r="BY24" s="7">
        <v>84</v>
      </c>
      <c r="BZ24" s="7">
        <v>41</v>
      </c>
      <c r="CA24" s="7">
        <v>84</v>
      </c>
      <c r="CB24" s="7">
        <v>101</v>
      </c>
      <c r="CC24" s="7">
        <v>84</v>
      </c>
      <c r="CD24" s="7">
        <v>41</v>
      </c>
      <c r="CE24" s="7">
        <v>84</v>
      </c>
      <c r="CF24" s="7">
        <v>101</v>
      </c>
      <c r="CG24" s="7">
        <v>84</v>
      </c>
      <c r="CH24" s="7">
        <v>41</v>
      </c>
      <c r="CI24" s="28">
        <v>84</v>
      </c>
    </row>
    <row r="25" spans="1:87" s="60" customFormat="1" ht="20.100000000000001" customHeight="1">
      <c r="A25" s="6"/>
      <c r="B25" s="38"/>
      <c r="C25" s="38"/>
      <c r="D25" s="38"/>
      <c r="E25" s="38"/>
      <c r="F25" s="38"/>
      <c r="G25" s="38"/>
      <c r="H25" s="38"/>
      <c r="I25" s="38"/>
      <c r="J25" s="38"/>
      <c r="K25" s="38"/>
      <c r="L25" s="38"/>
      <c r="M25" s="38"/>
      <c r="N25" s="2"/>
      <c r="O25" s="2"/>
      <c r="P25" s="2"/>
      <c r="Q25" s="2"/>
      <c r="R25" s="2"/>
      <c r="S25" s="2"/>
      <c r="T25" s="2"/>
      <c r="U25" s="2"/>
      <c r="V25" s="2"/>
      <c r="W25" s="2"/>
      <c r="X25" s="2"/>
      <c r="Y25" s="2"/>
      <c r="Z25" s="234"/>
      <c r="AA25" s="234"/>
      <c r="AB25" s="225"/>
      <c r="AF25"/>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6"/>
      <c r="CE25" s="256"/>
      <c r="CF25" s="256"/>
      <c r="CG25" s="256"/>
      <c r="CH25" s="256"/>
      <c r="CI25" s="263"/>
    </row>
    <row r="26" spans="1:87" s="60" customFormat="1" ht="20.100000000000001" customHeight="1">
      <c r="A26" s="1" t="s">
        <v>525</v>
      </c>
      <c r="B26" s="51"/>
      <c r="C26" s="51"/>
      <c r="D26" s="51"/>
      <c r="E26" s="51"/>
      <c r="F26" s="51"/>
      <c r="G26" s="51"/>
      <c r="H26" s="51"/>
      <c r="I26" s="51"/>
      <c r="J26" s="51"/>
      <c r="K26" s="51"/>
      <c r="L26" s="51"/>
      <c r="M26" s="51"/>
      <c r="N26" s="2"/>
      <c r="O26" s="2"/>
      <c r="P26" s="2"/>
      <c r="Q26" s="2"/>
      <c r="R26" s="2"/>
      <c r="S26" s="2"/>
      <c r="T26" s="2"/>
      <c r="U26" s="2"/>
      <c r="V26" s="2"/>
      <c r="W26" s="2"/>
      <c r="X26" s="2"/>
      <c r="Y26" s="2"/>
      <c r="Z26" s="234"/>
      <c r="AA26" s="234"/>
      <c r="AB26" s="225"/>
      <c r="AF2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56"/>
      <c r="CC26" s="256"/>
      <c r="CD26" s="256"/>
      <c r="CE26" s="256"/>
      <c r="CF26" s="256"/>
      <c r="CG26" s="256"/>
      <c r="CH26" s="256"/>
      <c r="CI26" s="263"/>
    </row>
    <row r="27" spans="1:87" s="60" customFormat="1" ht="20.100000000000001" customHeight="1" thickBot="1">
      <c r="A27" s="3" t="s">
        <v>526</v>
      </c>
      <c r="B27" s="49" t="s">
        <v>373</v>
      </c>
      <c r="C27" s="49" t="s">
        <v>374</v>
      </c>
      <c r="D27" s="49" t="s">
        <v>375</v>
      </c>
      <c r="E27" s="49" t="s">
        <v>376</v>
      </c>
      <c r="F27" s="49" t="s">
        <v>377</v>
      </c>
      <c r="G27" s="49" t="s">
        <v>378</v>
      </c>
      <c r="H27" s="49" t="s">
        <v>379</v>
      </c>
      <c r="I27" s="49" t="s">
        <v>380</v>
      </c>
      <c r="J27" s="49" t="s">
        <v>381</v>
      </c>
      <c r="K27" s="49" t="s">
        <v>382</v>
      </c>
      <c r="L27" s="49" t="s">
        <v>383</v>
      </c>
      <c r="M27" s="49" t="s">
        <v>384</v>
      </c>
      <c r="N27" s="4" t="s">
        <v>385</v>
      </c>
      <c r="O27" s="4" t="s">
        <v>386</v>
      </c>
      <c r="P27" s="4" t="s">
        <v>387</v>
      </c>
      <c r="Q27" s="4" t="s">
        <v>388</v>
      </c>
      <c r="R27" s="4" t="s">
        <v>389</v>
      </c>
      <c r="S27" s="4" t="s">
        <v>390</v>
      </c>
      <c r="T27" s="4" t="s">
        <v>391</v>
      </c>
      <c r="U27" s="4" t="s">
        <v>392</v>
      </c>
      <c r="V27" s="4" t="s">
        <v>393</v>
      </c>
      <c r="W27" s="4" t="s">
        <v>394</v>
      </c>
      <c r="X27" s="4" t="s">
        <v>395</v>
      </c>
      <c r="Y27" s="4" t="s">
        <v>396</v>
      </c>
      <c r="Z27" s="246" t="s">
        <v>397</v>
      </c>
      <c r="AA27" s="246" t="s">
        <v>398</v>
      </c>
      <c r="AB27" s="246" t="s">
        <v>399</v>
      </c>
      <c r="AC27" s="359" t="s">
        <v>400</v>
      </c>
      <c r="AD27" s="359" t="s">
        <v>401</v>
      </c>
      <c r="AE27" s="359" t="s">
        <v>402</v>
      </c>
      <c r="AF27" s="359" t="s">
        <v>403</v>
      </c>
      <c r="AG27" s="359" t="s">
        <v>404</v>
      </c>
      <c r="AH27" s="359" t="s">
        <v>405</v>
      </c>
      <c r="AI27" s="359" t="s">
        <v>406</v>
      </c>
      <c r="AJ27" s="359" t="s">
        <v>407</v>
      </c>
      <c r="AK27" s="359" t="s">
        <v>408</v>
      </c>
      <c r="AL27" s="359" t="s">
        <v>409</v>
      </c>
      <c r="AM27" s="359" t="s">
        <v>410</v>
      </c>
      <c r="AN27" s="359" t="s">
        <v>411</v>
      </c>
      <c r="AO27" s="359" t="s">
        <v>412</v>
      </c>
      <c r="AP27" s="359" t="s">
        <v>413</v>
      </c>
      <c r="AQ27" s="359" t="s">
        <v>414</v>
      </c>
      <c r="AR27" s="359" t="s">
        <v>415</v>
      </c>
      <c r="AS27" s="359" t="s">
        <v>416</v>
      </c>
      <c r="AT27" s="359" t="s">
        <v>417</v>
      </c>
      <c r="AU27" s="359" t="s">
        <v>418</v>
      </c>
      <c r="AV27" s="359" t="s">
        <v>419</v>
      </c>
      <c r="AW27" s="359" t="s">
        <v>420</v>
      </c>
      <c r="AX27" s="359" t="s">
        <v>421</v>
      </c>
      <c r="AY27" s="359" t="s">
        <v>422</v>
      </c>
      <c r="AZ27" s="359" t="s">
        <v>423</v>
      </c>
      <c r="BA27" s="359" t="s">
        <v>424</v>
      </c>
      <c r="BB27" s="359" t="s">
        <v>425</v>
      </c>
      <c r="BC27" s="359" t="s">
        <v>426</v>
      </c>
      <c r="BD27" s="359" t="s">
        <v>427</v>
      </c>
      <c r="BE27" s="359" t="s">
        <v>428</v>
      </c>
      <c r="BF27" s="359" t="s">
        <v>429</v>
      </c>
      <c r="BG27" s="359" t="s">
        <v>430</v>
      </c>
      <c r="BH27" s="359" t="s">
        <v>431</v>
      </c>
      <c r="BI27" s="359" t="s">
        <v>432</v>
      </c>
      <c r="BJ27" s="359" t="s">
        <v>433</v>
      </c>
      <c r="BK27" s="359" t="s">
        <v>434</v>
      </c>
      <c r="BL27" s="359" t="s">
        <v>435</v>
      </c>
      <c r="BM27" s="359" t="s">
        <v>436</v>
      </c>
      <c r="BN27" s="359" t="s">
        <v>437</v>
      </c>
      <c r="BO27" s="359" t="s">
        <v>438</v>
      </c>
      <c r="BP27" s="359" t="s">
        <v>439</v>
      </c>
      <c r="BQ27" s="359" t="s">
        <v>440</v>
      </c>
      <c r="BR27" s="359" t="s">
        <v>188</v>
      </c>
      <c r="BS27" s="359" t="s">
        <v>189</v>
      </c>
      <c r="BT27" s="359" t="s">
        <v>190</v>
      </c>
      <c r="BU27" s="359" t="s">
        <v>191</v>
      </c>
      <c r="BV27" s="359" t="s">
        <v>192</v>
      </c>
      <c r="BW27" s="359" t="s">
        <v>41</v>
      </c>
      <c r="BX27" s="359" t="s">
        <v>42</v>
      </c>
      <c r="BY27" s="359" t="s">
        <v>43</v>
      </c>
      <c r="BZ27" s="359" t="s">
        <v>44</v>
      </c>
      <c r="CA27" s="359" t="s">
        <v>45</v>
      </c>
      <c r="CB27" s="359" t="s">
        <v>46</v>
      </c>
      <c r="CC27" s="359" t="s">
        <v>47</v>
      </c>
      <c r="CD27" s="359" t="s">
        <v>48</v>
      </c>
      <c r="CE27" s="359" t="s">
        <v>24</v>
      </c>
      <c r="CF27" s="359" t="s">
        <v>49</v>
      </c>
      <c r="CG27" s="359" t="s">
        <v>25</v>
      </c>
      <c r="CH27" s="359" t="s">
        <v>1181</v>
      </c>
      <c r="CI27" s="226" t="s">
        <v>1189</v>
      </c>
    </row>
    <row r="28" spans="1:87" s="60" customFormat="1" ht="20.100000000000001" customHeight="1">
      <c r="A28" s="8" t="s">
        <v>527</v>
      </c>
      <c r="S28" s="2">
        <v>0.27400000000000002</v>
      </c>
      <c r="T28" s="2">
        <v>-0.94299999999999995</v>
      </c>
      <c r="U28" s="2">
        <v>0.13600000000000001</v>
      </c>
      <c r="V28" s="2">
        <v>3.7320000000000002</v>
      </c>
      <c r="W28" s="2">
        <v>0.437</v>
      </c>
      <c r="X28" s="2">
        <v>0.93500000000000005</v>
      </c>
      <c r="Y28" s="2">
        <v>2.419</v>
      </c>
      <c r="Z28" s="2">
        <v>4</v>
      </c>
      <c r="AA28" s="2">
        <v>-1</v>
      </c>
      <c r="AB28" s="2">
        <v>-4.3159999999999998</v>
      </c>
      <c r="AC28" s="2">
        <v>-5</v>
      </c>
      <c r="AD28" s="2">
        <v>-5</v>
      </c>
      <c r="AE28" s="2">
        <v>-5</v>
      </c>
      <c r="AF28" s="2">
        <v>-5</v>
      </c>
      <c r="AG28" s="7">
        <v>-4</v>
      </c>
      <c r="AH28" s="7">
        <v>-2</v>
      </c>
      <c r="AI28" s="7">
        <v>0</v>
      </c>
      <c r="AJ28" s="7">
        <v>0</v>
      </c>
      <c r="AK28" s="7">
        <v>-1</v>
      </c>
      <c r="AL28" s="7">
        <v>-5</v>
      </c>
      <c r="AM28" s="7">
        <v>-3</v>
      </c>
      <c r="AN28" s="7">
        <v>-2</v>
      </c>
      <c r="AO28" s="7">
        <v>-4</v>
      </c>
      <c r="AP28" s="7">
        <v>-4</v>
      </c>
      <c r="AQ28" s="7">
        <v>-5</v>
      </c>
      <c r="AR28" s="7">
        <v>-5</v>
      </c>
      <c r="AS28" s="7">
        <v>-4</v>
      </c>
      <c r="AT28" s="7">
        <v>-4</v>
      </c>
      <c r="AU28" s="7">
        <v>-2</v>
      </c>
      <c r="AV28" s="7">
        <v>-2</v>
      </c>
      <c r="AW28" s="7">
        <v>-1</v>
      </c>
      <c r="AX28" s="7">
        <v>-3</v>
      </c>
      <c r="AY28" s="7">
        <v>-4</v>
      </c>
      <c r="AZ28" s="7">
        <v>-3</v>
      </c>
      <c r="BA28" s="7">
        <v>-4</v>
      </c>
      <c r="BB28" s="7">
        <v>-3</v>
      </c>
      <c r="BC28" s="7">
        <v>-2</v>
      </c>
      <c r="BD28" s="7">
        <v>-1</v>
      </c>
      <c r="BE28" s="7">
        <v>-4</v>
      </c>
      <c r="BF28" s="7">
        <v>0</v>
      </c>
      <c r="BG28" s="7">
        <v>-4</v>
      </c>
      <c r="BH28" s="7">
        <v>-3</v>
      </c>
      <c r="BI28" s="7">
        <v>-1</v>
      </c>
      <c r="BJ28" s="7">
        <v>-6</v>
      </c>
      <c r="BK28" s="7">
        <v>-5</v>
      </c>
      <c r="BL28" s="7">
        <v>-6</v>
      </c>
      <c r="BM28" s="7">
        <v>-6</v>
      </c>
      <c r="BN28" s="7">
        <v>-5</v>
      </c>
      <c r="BO28" s="7">
        <v>-6</v>
      </c>
      <c r="BP28" s="7">
        <v>-7</v>
      </c>
      <c r="BQ28" s="7">
        <v>-11</v>
      </c>
      <c r="BR28" s="7">
        <v>-11</v>
      </c>
      <c r="BS28" s="7">
        <v>-7</v>
      </c>
      <c r="BT28" s="7">
        <v>-8</v>
      </c>
      <c r="BU28" s="7">
        <v>-8</v>
      </c>
      <c r="BV28" s="7">
        <v>-10</v>
      </c>
      <c r="BW28" s="7">
        <v>-11</v>
      </c>
      <c r="BX28" s="7">
        <v>-13</v>
      </c>
      <c r="BY28" s="7">
        <v>-6</v>
      </c>
      <c r="BZ28" s="7">
        <v>-8</v>
      </c>
      <c r="CA28" s="7">
        <v>-10</v>
      </c>
      <c r="CB28" s="7">
        <v>-12</v>
      </c>
      <c r="CC28" s="7">
        <v>-14</v>
      </c>
      <c r="CD28" s="7">
        <v>-13</v>
      </c>
      <c r="CE28" s="7">
        <v>-7</v>
      </c>
      <c r="CF28" s="7">
        <v>-9</v>
      </c>
      <c r="CG28" s="7">
        <v>-11</v>
      </c>
      <c r="CH28" s="7">
        <v>-4</v>
      </c>
      <c r="CI28" s="51">
        <v>-3</v>
      </c>
    </row>
    <row r="29" spans="1:87" s="60" customFormat="1" ht="20.100000000000001" customHeight="1">
      <c r="A29" s="112" t="s">
        <v>528</v>
      </c>
      <c r="B29" s="19"/>
      <c r="C29" s="19"/>
      <c r="D29" s="19"/>
      <c r="E29" s="19"/>
      <c r="F29" s="19"/>
      <c r="G29" s="19"/>
      <c r="H29" s="19"/>
      <c r="I29" s="19"/>
      <c r="J29" s="19"/>
      <c r="K29" s="19"/>
      <c r="L29" s="19"/>
      <c r="M29" s="19"/>
      <c r="N29" s="10"/>
      <c r="O29" s="10"/>
      <c r="P29" s="10"/>
      <c r="Q29" s="10"/>
      <c r="R29" s="10"/>
      <c r="S29" s="10">
        <v>2.5880000000000001</v>
      </c>
      <c r="T29" s="10">
        <v>2.4990000000000001</v>
      </c>
      <c r="U29" s="10">
        <v>3.1150000000000002</v>
      </c>
      <c r="V29" s="10">
        <v>3.0550000000000002</v>
      </c>
      <c r="W29" s="10">
        <v>2.9279999999999999</v>
      </c>
      <c r="X29" s="10">
        <v>2.5059999999999998</v>
      </c>
      <c r="Y29" s="10">
        <v>3.1429999999999998</v>
      </c>
      <c r="Z29" s="10">
        <v>3.0219999999999998</v>
      </c>
      <c r="AA29" s="10">
        <v>3.1120000000000001</v>
      </c>
      <c r="AB29" s="10">
        <v>2.3359999999999999</v>
      </c>
      <c r="AC29" s="10">
        <v>3</v>
      </c>
      <c r="AD29" s="10">
        <v>2</v>
      </c>
      <c r="AE29" s="10">
        <v>1</v>
      </c>
      <c r="AF29" s="10">
        <v>0</v>
      </c>
      <c r="AG29" s="19">
        <v>2</v>
      </c>
      <c r="AH29" s="19">
        <v>2</v>
      </c>
      <c r="AI29" s="19">
        <v>1</v>
      </c>
      <c r="AJ29" s="19">
        <v>1</v>
      </c>
      <c r="AK29" s="19">
        <v>1</v>
      </c>
      <c r="AL29" s="19">
        <v>1</v>
      </c>
      <c r="AM29" s="19">
        <v>0</v>
      </c>
      <c r="AN29" s="19">
        <v>1</v>
      </c>
      <c r="AO29" s="19">
        <v>2</v>
      </c>
      <c r="AP29" s="19">
        <v>2</v>
      </c>
      <c r="AQ29" s="19">
        <v>1</v>
      </c>
      <c r="AR29" s="19">
        <v>0</v>
      </c>
      <c r="AS29" s="19">
        <v>1</v>
      </c>
      <c r="AT29" s="19">
        <v>2</v>
      </c>
      <c r="AU29" s="19">
        <v>1</v>
      </c>
      <c r="AV29" s="19">
        <v>1</v>
      </c>
      <c r="AW29" s="19">
        <v>2</v>
      </c>
      <c r="AX29" s="19">
        <v>1</v>
      </c>
      <c r="AY29" s="19">
        <v>1</v>
      </c>
      <c r="AZ29" s="19">
        <v>1</v>
      </c>
      <c r="BA29" s="19">
        <v>2</v>
      </c>
      <c r="BB29" s="19">
        <v>2</v>
      </c>
      <c r="BC29" s="19">
        <v>2</v>
      </c>
      <c r="BD29" s="19">
        <v>2</v>
      </c>
      <c r="BE29" s="19">
        <v>2</v>
      </c>
      <c r="BF29" s="19">
        <v>2</v>
      </c>
      <c r="BG29" s="19">
        <v>2</v>
      </c>
      <c r="BH29" s="19">
        <v>1</v>
      </c>
      <c r="BI29" s="19">
        <v>2</v>
      </c>
      <c r="BJ29" s="19">
        <v>1</v>
      </c>
      <c r="BK29" s="19">
        <v>0</v>
      </c>
      <c r="BL29" s="19">
        <v>1</v>
      </c>
      <c r="BM29" s="19">
        <v>1</v>
      </c>
      <c r="BN29" s="19">
        <v>2</v>
      </c>
      <c r="BO29" s="19">
        <v>2</v>
      </c>
      <c r="BP29" s="19">
        <v>2</v>
      </c>
      <c r="BQ29" s="19">
        <v>3</v>
      </c>
      <c r="BR29" s="19">
        <v>3</v>
      </c>
      <c r="BS29" s="19">
        <v>1</v>
      </c>
      <c r="BT29" s="19">
        <v>0</v>
      </c>
      <c r="BU29" s="19">
        <v>0</v>
      </c>
      <c r="BV29" s="19">
        <v>0</v>
      </c>
      <c r="BW29" s="19">
        <v>0</v>
      </c>
      <c r="BX29" s="19">
        <v>0</v>
      </c>
      <c r="BY29" s="19">
        <v>0</v>
      </c>
      <c r="BZ29" s="19">
        <v>0</v>
      </c>
      <c r="CA29" s="19">
        <v>0</v>
      </c>
      <c r="CB29" s="19">
        <v>0</v>
      </c>
      <c r="CC29" s="19">
        <v>0</v>
      </c>
      <c r="CD29" s="19">
        <v>0</v>
      </c>
      <c r="CE29" s="19">
        <v>0</v>
      </c>
      <c r="CF29" s="19">
        <v>0</v>
      </c>
      <c r="CG29" s="19">
        <v>0</v>
      </c>
      <c r="CH29" s="19">
        <v>0</v>
      </c>
      <c r="CI29" s="546">
        <v>0</v>
      </c>
    </row>
    <row r="30" spans="1:87" s="60" customFormat="1" ht="20.100000000000001" customHeight="1">
      <c r="A30" s="59" t="s">
        <v>529</v>
      </c>
      <c r="B30" s="7">
        <v>-0.75782708400000043</v>
      </c>
      <c r="C30" s="7">
        <v>-0.70252013199999996</v>
      </c>
      <c r="D30" s="7">
        <v>0.30268999599999957</v>
      </c>
      <c r="E30" s="7">
        <v>9.0988240000000054E-2</v>
      </c>
      <c r="F30" s="7">
        <v>0.78363505</v>
      </c>
      <c r="G30" s="7">
        <v>3.4257659999999999</v>
      </c>
      <c r="H30" s="7">
        <v>4.5035033399999991</v>
      </c>
      <c r="I30" s="7">
        <v>2.5836725899999995</v>
      </c>
      <c r="J30" s="7">
        <v>1.7338625000000003</v>
      </c>
      <c r="K30" s="7">
        <v>-0.9026388000000003</v>
      </c>
      <c r="L30" s="7">
        <v>5.8991200000000424E-2</v>
      </c>
      <c r="M30" s="7">
        <v>2.0029629</v>
      </c>
      <c r="N30" s="2">
        <v>-1.3081109</v>
      </c>
      <c r="O30" s="2">
        <v>-1.3432168000000004</v>
      </c>
      <c r="P30" s="2">
        <v>0.96252749999999998</v>
      </c>
      <c r="Q30" s="2">
        <v>0.53504879999999999</v>
      </c>
      <c r="R30" s="2">
        <v>0.43360889999999985</v>
      </c>
      <c r="S30" s="2">
        <v>3.1395896999999997</v>
      </c>
      <c r="T30" s="2">
        <v>1.3019604999999999</v>
      </c>
      <c r="U30" s="2">
        <v>3.3707153000000005</v>
      </c>
      <c r="V30" s="2">
        <v>6.6227598499999996</v>
      </c>
      <c r="W30" s="2">
        <v>3</v>
      </c>
      <c r="X30" s="2">
        <v>3</v>
      </c>
      <c r="Y30" s="2">
        <v>7</v>
      </c>
      <c r="Z30" s="2">
        <v>7</v>
      </c>
      <c r="AA30" s="2">
        <v>3</v>
      </c>
      <c r="AB30" s="2">
        <v>-2</v>
      </c>
      <c r="AC30" s="2">
        <v>-2</v>
      </c>
      <c r="AD30" s="2">
        <v>-3</v>
      </c>
      <c r="AE30" s="2">
        <v>-5</v>
      </c>
      <c r="AF30" s="2">
        <v>-4</v>
      </c>
      <c r="AG30" s="7">
        <v>-2</v>
      </c>
      <c r="AH30" s="7">
        <v>0</v>
      </c>
      <c r="AI30" s="7">
        <v>1</v>
      </c>
      <c r="AJ30" s="7">
        <v>1</v>
      </c>
      <c r="AK30" s="7">
        <v>0</v>
      </c>
      <c r="AL30" s="7">
        <v>-4</v>
      </c>
      <c r="AM30" s="7">
        <v>-3</v>
      </c>
      <c r="AN30" s="7">
        <v>-1</v>
      </c>
      <c r="AO30" s="7">
        <v>-2</v>
      </c>
      <c r="AP30" s="7">
        <v>-2</v>
      </c>
      <c r="AQ30" s="7">
        <v>-4</v>
      </c>
      <c r="AR30" s="7">
        <v>-5</v>
      </c>
      <c r="AS30" s="7">
        <v>-3</v>
      </c>
      <c r="AT30" s="7">
        <v>-2</v>
      </c>
      <c r="AU30" s="7">
        <v>-1</v>
      </c>
      <c r="AV30" s="7">
        <v>-1</v>
      </c>
      <c r="AW30" s="7">
        <v>1</v>
      </c>
      <c r="AX30" s="7">
        <v>-2</v>
      </c>
      <c r="AY30" s="7">
        <v>-3</v>
      </c>
      <c r="AZ30" s="7">
        <v>-2</v>
      </c>
      <c r="BA30" s="7">
        <v>-2</v>
      </c>
      <c r="BB30" s="7">
        <v>-1</v>
      </c>
      <c r="BC30" s="7">
        <v>0</v>
      </c>
      <c r="BD30" s="7">
        <v>1</v>
      </c>
      <c r="BE30" s="7">
        <v>-2</v>
      </c>
      <c r="BF30" s="7">
        <v>2</v>
      </c>
      <c r="BG30" s="7">
        <v>-2</v>
      </c>
      <c r="BH30" s="7">
        <v>-2</v>
      </c>
      <c r="BI30" s="7">
        <v>1</v>
      </c>
      <c r="BJ30" s="7">
        <v>-5</v>
      </c>
      <c r="BK30" s="7">
        <v>-5</v>
      </c>
      <c r="BL30" s="7">
        <v>-5</v>
      </c>
      <c r="BM30" s="7">
        <v>-5</v>
      </c>
      <c r="BN30" s="7">
        <v>-4</v>
      </c>
      <c r="BO30" s="7">
        <v>-4</v>
      </c>
      <c r="BP30" s="7">
        <v>-5</v>
      </c>
      <c r="BQ30" s="7">
        <v>-8</v>
      </c>
      <c r="BR30" s="7">
        <v>-8</v>
      </c>
      <c r="BS30" s="7">
        <v>-6</v>
      </c>
      <c r="BT30" s="7">
        <v>-8</v>
      </c>
      <c r="BU30" s="7">
        <v>-8</v>
      </c>
      <c r="BV30" s="7">
        <v>-10</v>
      </c>
      <c r="BW30" s="7">
        <v>-11</v>
      </c>
      <c r="BX30" s="7">
        <v>-13</v>
      </c>
      <c r="BY30" s="7">
        <v>-6</v>
      </c>
      <c r="BZ30" s="7">
        <v>-8</v>
      </c>
      <c r="CA30" s="7">
        <v>-10</v>
      </c>
      <c r="CB30" s="7">
        <v>-12</v>
      </c>
      <c r="CC30" s="7">
        <v>-14</v>
      </c>
      <c r="CD30" s="7">
        <v>-13</v>
      </c>
      <c r="CE30" s="7">
        <v>-7</v>
      </c>
      <c r="CF30" s="7">
        <v>-9</v>
      </c>
      <c r="CG30" s="7">
        <v>-11</v>
      </c>
      <c r="CH30" s="7">
        <v>-4</v>
      </c>
      <c r="CI30" s="51">
        <v>-3</v>
      </c>
    </row>
    <row r="31" spans="1:87" s="60" customFormat="1" ht="20.100000000000001" customHeight="1">
      <c r="A31" s="8"/>
      <c r="B31" s="8"/>
      <c r="C31" s="8"/>
      <c r="D31" s="8"/>
      <c r="E31" s="8"/>
      <c r="F31" s="8"/>
      <c r="G31" s="8"/>
      <c r="H31" s="8"/>
      <c r="I31" s="8"/>
      <c r="J31" s="8"/>
      <c r="K31" s="8"/>
      <c r="L31" s="8"/>
      <c r="M31" s="8"/>
      <c r="N31" s="2"/>
      <c r="O31" s="2"/>
      <c r="P31" s="2"/>
      <c r="Q31" s="2"/>
      <c r="R31" s="2"/>
      <c r="S31" s="2"/>
      <c r="T31" s="2"/>
      <c r="U31" s="2"/>
      <c r="V31" s="2"/>
      <c r="W31" s="2"/>
      <c r="X31" s="2"/>
      <c r="Y31" s="2"/>
      <c r="Z31" s="234"/>
      <c r="AA31" s="234"/>
      <c r="AB31" s="225"/>
      <c r="AF31"/>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63"/>
    </row>
    <row r="32" spans="1:87" s="60" customFormat="1" ht="20.100000000000001" customHeight="1">
      <c r="A32" s="1" t="s">
        <v>530</v>
      </c>
      <c r="B32" s="1"/>
      <c r="C32" s="1"/>
      <c r="D32" s="1"/>
      <c r="E32" s="1"/>
      <c r="F32" s="1"/>
      <c r="G32" s="1"/>
      <c r="H32" s="1"/>
      <c r="I32" s="1"/>
      <c r="J32" s="1"/>
      <c r="K32" s="1"/>
      <c r="L32" s="1"/>
      <c r="M32" s="1"/>
      <c r="N32" s="2"/>
      <c r="O32" s="2"/>
      <c r="P32" s="2"/>
      <c r="Q32" s="2"/>
      <c r="R32" s="2"/>
      <c r="S32" s="2"/>
      <c r="T32" s="2"/>
      <c r="U32" s="2"/>
      <c r="V32" s="2"/>
      <c r="W32" s="2"/>
      <c r="X32" s="2"/>
      <c r="Y32" s="2"/>
      <c r="Z32" s="234"/>
      <c r="AA32" s="234"/>
      <c r="AB32" s="225"/>
      <c r="AF32"/>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56"/>
      <c r="CH32" s="256"/>
      <c r="CI32" s="263"/>
    </row>
    <row r="33" spans="1:87" s="60" customFormat="1" ht="39.950000000000003" customHeight="1" thickBot="1">
      <c r="A33" s="26" t="s">
        <v>332</v>
      </c>
      <c r="B33" s="49" t="s">
        <v>373</v>
      </c>
      <c r="C33" s="49" t="s">
        <v>374</v>
      </c>
      <c r="D33" s="49" t="s">
        <v>375</v>
      </c>
      <c r="E33" s="49" t="s">
        <v>376</v>
      </c>
      <c r="F33" s="49" t="s">
        <v>377</v>
      </c>
      <c r="G33" s="49" t="s">
        <v>378</v>
      </c>
      <c r="H33" s="49" t="s">
        <v>379</v>
      </c>
      <c r="I33" s="49" t="s">
        <v>380</v>
      </c>
      <c r="J33" s="49" t="s">
        <v>381</v>
      </c>
      <c r="K33" s="49" t="s">
        <v>382</v>
      </c>
      <c r="L33" s="49" t="s">
        <v>383</v>
      </c>
      <c r="M33" s="49" t="s">
        <v>384</v>
      </c>
      <c r="N33" s="4" t="s">
        <v>385</v>
      </c>
      <c r="O33" s="4" t="s">
        <v>386</v>
      </c>
      <c r="P33" s="4" t="s">
        <v>387</v>
      </c>
      <c r="Q33" s="4" t="s">
        <v>388</v>
      </c>
      <c r="R33" s="4" t="s">
        <v>389</v>
      </c>
      <c r="S33" s="4" t="s">
        <v>390</v>
      </c>
      <c r="T33" s="4" t="s">
        <v>391</v>
      </c>
      <c r="U33" s="4" t="s">
        <v>392</v>
      </c>
      <c r="V33" s="4" t="s">
        <v>393</v>
      </c>
      <c r="W33" s="4" t="s">
        <v>394</v>
      </c>
      <c r="X33" s="4" t="s">
        <v>395</v>
      </c>
      <c r="Y33" s="4" t="s">
        <v>396</v>
      </c>
      <c r="Z33" s="246" t="s">
        <v>397</v>
      </c>
      <c r="AA33" s="246" t="s">
        <v>398</v>
      </c>
      <c r="AB33" s="246" t="s">
        <v>399</v>
      </c>
      <c r="AC33" s="359" t="s">
        <v>400</v>
      </c>
      <c r="AD33" s="359" t="s">
        <v>401</v>
      </c>
      <c r="AE33" s="359" t="s">
        <v>402</v>
      </c>
      <c r="AF33" s="359" t="s">
        <v>403</v>
      </c>
      <c r="AG33" s="359" t="s">
        <v>404</v>
      </c>
      <c r="AH33" s="359" t="s">
        <v>405</v>
      </c>
      <c r="AI33" s="359" t="s">
        <v>406</v>
      </c>
      <c r="AJ33" s="359" t="s">
        <v>407</v>
      </c>
      <c r="AK33" s="359" t="s">
        <v>408</v>
      </c>
      <c r="AL33" s="359" t="s">
        <v>409</v>
      </c>
      <c r="AM33" s="359" t="s">
        <v>410</v>
      </c>
      <c r="AN33" s="359" t="s">
        <v>411</v>
      </c>
      <c r="AO33" s="359" t="s">
        <v>412</v>
      </c>
      <c r="AP33" s="359" t="s">
        <v>413</v>
      </c>
      <c r="AQ33" s="359" t="s">
        <v>414</v>
      </c>
      <c r="AR33" s="359" t="s">
        <v>415</v>
      </c>
      <c r="AS33" s="359" t="s">
        <v>416</v>
      </c>
      <c r="AT33" s="359" t="s">
        <v>417</v>
      </c>
      <c r="AU33" s="359" t="s">
        <v>418</v>
      </c>
      <c r="AV33" s="359" t="s">
        <v>419</v>
      </c>
      <c r="AW33" s="359" t="s">
        <v>420</v>
      </c>
      <c r="AX33" s="359" t="s">
        <v>421</v>
      </c>
      <c r="AY33" s="359" t="s">
        <v>422</v>
      </c>
      <c r="AZ33" s="359" t="s">
        <v>423</v>
      </c>
      <c r="BA33" s="359" t="s">
        <v>424</v>
      </c>
      <c r="BB33" s="359" t="s">
        <v>425</v>
      </c>
      <c r="BC33" s="359" t="s">
        <v>426</v>
      </c>
      <c r="BD33" s="359" t="s">
        <v>427</v>
      </c>
      <c r="BE33" s="359" t="s">
        <v>428</v>
      </c>
      <c r="BF33" s="359" t="s">
        <v>429</v>
      </c>
      <c r="BG33" s="359" t="s">
        <v>430</v>
      </c>
      <c r="BH33" s="359" t="s">
        <v>431</v>
      </c>
      <c r="BI33" s="359" t="s">
        <v>432</v>
      </c>
      <c r="BJ33" s="359" t="s">
        <v>433</v>
      </c>
      <c r="BK33" s="359" t="s">
        <v>434</v>
      </c>
      <c r="BL33" s="359" t="s">
        <v>435</v>
      </c>
      <c r="BM33" s="359" t="s">
        <v>436</v>
      </c>
      <c r="BN33" s="359" t="s">
        <v>437</v>
      </c>
      <c r="BO33" s="359" t="s">
        <v>438</v>
      </c>
      <c r="BP33" s="359" t="s">
        <v>439</v>
      </c>
      <c r="BQ33" s="359" t="s">
        <v>440</v>
      </c>
      <c r="BR33" s="352" t="s">
        <v>531</v>
      </c>
      <c r="BS33" s="352" t="s">
        <v>532</v>
      </c>
      <c r="BT33" s="352" t="s">
        <v>533</v>
      </c>
      <c r="BU33" s="352" t="s">
        <v>534</v>
      </c>
      <c r="BV33" s="352" t="s">
        <v>192</v>
      </c>
      <c r="BW33" s="352" t="s">
        <v>41</v>
      </c>
      <c r="BX33" s="352" t="s">
        <v>42</v>
      </c>
      <c r="BY33" s="352" t="s">
        <v>43</v>
      </c>
      <c r="BZ33" s="352" t="s">
        <v>44</v>
      </c>
      <c r="CA33" s="352" t="s">
        <v>45</v>
      </c>
      <c r="CB33" s="352" t="s">
        <v>46</v>
      </c>
      <c r="CC33" s="352" t="s">
        <v>47</v>
      </c>
      <c r="CD33" s="352" t="s">
        <v>48</v>
      </c>
      <c r="CE33" s="352" t="s">
        <v>24</v>
      </c>
      <c r="CF33" s="352" t="s">
        <v>49</v>
      </c>
      <c r="CG33" s="352" t="s">
        <v>25</v>
      </c>
      <c r="CH33" s="352" t="s">
        <v>1181</v>
      </c>
      <c r="CI33" s="374" t="s">
        <v>1189</v>
      </c>
    </row>
    <row r="34" spans="1:87" s="60" customFormat="1" ht="20.100000000000001" customHeight="1">
      <c r="A34" s="6" t="s">
        <v>535</v>
      </c>
      <c r="B34" s="163">
        <v>5.6</v>
      </c>
      <c r="C34" s="163">
        <v>5.2</v>
      </c>
      <c r="D34" s="163">
        <v>4.5999999999999996</v>
      </c>
      <c r="E34" s="163">
        <v>5.8</v>
      </c>
      <c r="F34" s="163">
        <v>5.8</v>
      </c>
      <c r="G34" s="163">
        <v>4.5999999999999996</v>
      </c>
      <c r="H34" s="163">
        <v>3.8</v>
      </c>
      <c r="I34" s="163">
        <v>5.6</v>
      </c>
      <c r="J34" s="163">
        <v>6.4</v>
      </c>
      <c r="K34" s="163">
        <v>5</v>
      </c>
      <c r="L34" s="163">
        <v>3.9</v>
      </c>
      <c r="M34" s="163">
        <v>4.7</v>
      </c>
      <c r="N34" s="163">
        <v>6.3</v>
      </c>
      <c r="O34" s="163">
        <v>6.1</v>
      </c>
      <c r="P34" s="163">
        <v>4.5</v>
      </c>
      <c r="Q34" s="163">
        <v>6</v>
      </c>
      <c r="R34" s="163">
        <v>5.7</v>
      </c>
      <c r="S34" s="163">
        <v>5.2</v>
      </c>
      <c r="T34" s="163">
        <v>5.3</v>
      </c>
      <c r="U34" s="163">
        <v>5.9</v>
      </c>
      <c r="V34" s="163">
        <v>5.4</v>
      </c>
      <c r="W34" s="163">
        <v>5.0999999999999996</v>
      </c>
      <c r="X34" s="163">
        <v>5.5</v>
      </c>
      <c r="Y34" s="163">
        <v>6</v>
      </c>
      <c r="Z34" s="347">
        <v>4.0999999999999996</v>
      </c>
      <c r="AA34" s="347">
        <v>4.8</v>
      </c>
      <c r="AB34" s="347">
        <v>5.7</v>
      </c>
      <c r="AC34" s="347">
        <v>6.4</v>
      </c>
      <c r="AD34" s="347">
        <v>6.1</v>
      </c>
      <c r="AE34" s="347">
        <v>5.7</v>
      </c>
      <c r="AF34" s="347">
        <v>6.3</v>
      </c>
      <c r="AG34" s="347">
        <v>7.1</v>
      </c>
      <c r="AH34" s="347">
        <v>5.8</v>
      </c>
      <c r="AI34" s="347">
        <v>4.5</v>
      </c>
      <c r="AJ34" s="347">
        <v>3.9</v>
      </c>
      <c r="AK34" s="347">
        <v>3.9</v>
      </c>
      <c r="AL34" s="347">
        <v>6.4</v>
      </c>
      <c r="AM34" s="347">
        <v>5.8999999999999995</v>
      </c>
      <c r="AN34" s="347">
        <v>4.0999999999999996</v>
      </c>
      <c r="AO34" s="347">
        <v>6</v>
      </c>
      <c r="AP34" s="347">
        <v>6.2</v>
      </c>
      <c r="AQ34" s="347">
        <v>6.4</v>
      </c>
      <c r="AR34" s="347">
        <v>6.6</v>
      </c>
      <c r="AS34" s="347">
        <v>5.8</v>
      </c>
      <c r="AT34" s="347">
        <v>6.5</v>
      </c>
      <c r="AU34" s="347">
        <v>5.7</v>
      </c>
      <c r="AV34" s="347">
        <v>4.3</v>
      </c>
      <c r="AW34" s="347">
        <v>4.2</v>
      </c>
      <c r="AX34" s="347">
        <v>5.2</v>
      </c>
      <c r="AY34" s="347">
        <v>4.9000000000000004</v>
      </c>
      <c r="AZ34" s="347">
        <v>4.9000000000000004</v>
      </c>
      <c r="BA34" s="347">
        <v>5.7</v>
      </c>
      <c r="BB34" s="347">
        <v>6.4</v>
      </c>
      <c r="BC34" s="347">
        <v>5.0999999999999996</v>
      </c>
      <c r="BD34" s="347">
        <v>2.9</v>
      </c>
      <c r="BE34" s="347">
        <v>4.8</v>
      </c>
      <c r="BF34" s="347">
        <v>4.8</v>
      </c>
      <c r="BG34" s="347">
        <v>5.3</v>
      </c>
      <c r="BH34" s="347">
        <v>4.3</v>
      </c>
      <c r="BI34" s="347">
        <v>5.8</v>
      </c>
      <c r="BJ34" s="347">
        <v>6.4</v>
      </c>
      <c r="BK34" s="347">
        <v>5.0999999999999996</v>
      </c>
      <c r="BL34" s="347">
        <v>4.5</v>
      </c>
      <c r="BM34" s="347">
        <v>6.4</v>
      </c>
      <c r="BN34" s="347">
        <v>6.7</v>
      </c>
      <c r="BO34" s="347">
        <v>5.5</v>
      </c>
      <c r="BP34" s="347">
        <v>5</v>
      </c>
      <c r="BQ34" s="347">
        <v>6.1</v>
      </c>
      <c r="BR34" s="347">
        <v>5.4</v>
      </c>
      <c r="BS34" s="347">
        <v>4.7</v>
      </c>
      <c r="BT34" s="347">
        <v>4.2</v>
      </c>
      <c r="BU34" s="347">
        <v>4.8</v>
      </c>
      <c r="BV34" s="347">
        <v>5</v>
      </c>
      <c r="BW34" s="347">
        <v>4.5999999999999996</v>
      </c>
      <c r="BX34" s="347">
        <v>5.4</v>
      </c>
      <c r="BY34" s="347">
        <v>6</v>
      </c>
      <c r="BZ34" s="347">
        <v>5.5</v>
      </c>
      <c r="CA34" s="347">
        <v>5.4</v>
      </c>
      <c r="CB34" s="347">
        <v>4.7</v>
      </c>
      <c r="CC34" s="347">
        <v>4.5999999999999996</v>
      </c>
      <c r="CD34" s="347">
        <v>5.2</v>
      </c>
      <c r="CE34" s="347">
        <v>3.7</v>
      </c>
      <c r="CF34" s="347">
        <v>4.2</v>
      </c>
      <c r="CG34" s="347">
        <v>5.3</v>
      </c>
      <c r="CH34" s="347">
        <v>5.9</v>
      </c>
      <c r="CI34" s="258">
        <v>4.4000000000000004</v>
      </c>
    </row>
    <row r="35" spans="1:87" s="60" customFormat="1" ht="20.100000000000001" customHeight="1">
      <c r="A35" s="6" t="s">
        <v>536</v>
      </c>
      <c r="B35" s="163">
        <v>7</v>
      </c>
      <c r="C35" s="163">
        <v>5.9</v>
      </c>
      <c r="D35" s="163">
        <v>5.9</v>
      </c>
      <c r="E35" s="163">
        <v>7</v>
      </c>
      <c r="F35" s="163">
        <v>7</v>
      </c>
      <c r="G35" s="163">
        <v>6.5</v>
      </c>
      <c r="H35" s="163">
        <v>4.5</v>
      </c>
      <c r="I35" s="163">
        <v>6.4</v>
      </c>
      <c r="J35" s="163">
        <v>6.5</v>
      </c>
      <c r="K35" s="163">
        <v>6.3</v>
      </c>
      <c r="L35" s="163">
        <v>5.4</v>
      </c>
      <c r="M35" s="163">
        <v>6.7</v>
      </c>
      <c r="N35" s="163">
        <v>6.9</v>
      </c>
      <c r="O35" s="163">
        <v>6.1</v>
      </c>
      <c r="P35" s="163">
        <v>5.4</v>
      </c>
      <c r="Q35" s="163">
        <v>5.3</v>
      </c>
      <c r="R35" s="163">
        <v>6.4</v>
      </c>
      <c r="S35" s="163">
        <v>5.6</v>
      </c>
      <c r="T35" s="163">
        <v>4.3</v>
      </c>
      <c r="U35" s="163">
        <v>5.0999999999999996</v>
      </c>
      <c r="V35" s="163">
        <v>5.9</v>
      </c>
      <c r="W35" s="163">
        <v>6</v>
      </c>
      <c r="X35" s="163">
        <v>4.7</v>
      </c>
      <c r="Y35" s="163">
        <v>5.4</v>
      </c>
      <c r="Z35" s="347">
        <v>6.8</v>
      </c>
      <c r="AA35" s="347">
        <v>5.7</v>
      </c>
      <c r="AB35" s="347">
        <v>5.7</v>
      </c>
      <c r="AC35" s="347">
        <v>6.7</v>
      </c>
      <c r="AD35" s="347">
        <v>6.5</v>
      </c>
      <c r="AE35" s="347">
        <v>5.4</v>
      </c>
      <c r="AF35" s="347">
        <v>5</v>
      </c>
      <c r="AG35" s="347">
        <v>6.5</v>
      </c>
      <c r="AH35" s="347">
        <v>6.7</v>
      </c>
      <c r="AI35" s="347">
        <v>5.9</v>
      </c>
      <c r="AJ35" s="347">
        <v>5.0999999999999996</v>
      </c>
      <c r="AK35" s="347">
        <v>6</v>
      </c>
      <c r="AL35" s="347">
        <v>6.6</v>
      </c>
      <c r="AM35" s="347">
        <v>5</v>
      </c>
      <c r="AN35" s="347">
        <v>5.4</v>
      </c>
      <c r="AO35" s="347">
        <v>6.9</v>
      </c>
      <c r="AP35" s="347">
        <v>6.3</v>
      </c>
      <c r="AQ35" s="347">
        <v>5.4</v>
      </c>
      <c r="AR35" s="347">
        <v>5.0999999999999996</v>
      </c>
      <c r="AS35" s="347">
        <v>5.9</v>
      </c>
      <c r="AT35" s="347">
        <v>6.8</v>
      </c>
      <c r="AU35" s="347">
        <v>5.4</v>
      </c>
      <c r="AV35" s="347">
        <v>5.6</v>
      </c>
      <c r="AW35" s="347">
        <v>6.2</v>
      </c>
      <c r="AX35" s="347">
        <v>6.7</v>
      </c>
      <c r="AY35" s="347">
        <v>6.1</v>
      </c>
      <c r="AZ35" s="347">
        <v>4.5999999999999996</v>
      </c>
      <c r="BA35" s="347">
        <v>5.6</v>
      </c>
      <c r="BB35" s="347">
        <v>6.3</v>
      </c>
      <c r="BC35" s="347">
        <v>5.6</v>
      </c>
      <c r="BD35" s="347">
        <v>4.7</v>
      </c>
      <c r="BE35" s="347">
        <v>6.1</v>
      </c>
      <c r="BF35" s="347">
        <v>6.3</v>
      </c>
      <c r="BG35" s="347">
        <v>5.9</v>
      </c>
      <c r="BH35" s="347">
        <v>5</v>
      </c>
      <c r="BI35" s="347">
        <v>6.3</v>
      </c>
      <c r="BJ35" s="347">
        <v>6.3</v>
      </c>
      <c r="BK35" s="347">
        <v>5.6</v>
      </c>
      <c r="BL35" s="347">
        <v>4.3</v>
      </c>
      <c r="BM35" s="347">
        <v>4.8</v>
      </c>
      <c r="BN35" s="347">
        <v>6.3</v>
      </c>
      <c r="BO35" s="347">
        <v>5.4</v>
      </c>
      <c r="BP35" s="347">
        <v>5.5</v>
      </c>
      <c r="BQ35" s="347">
        <v>6.3</v>
      </c>
      <c r="BR35" s="347">
        <v>6.3</v>
      </c>
      <c r="BS35" s="347">
        <v>5.6</v>
      </c>
      <c r="BT35" s="347">
        <v>5.5</v>
      </c>
      <c r="BU35" s="347">
        <v>6.1</v>
      </c>
      <c r="BV35" s="347">
        <v>6.5</v>
      </c>
      <c r="BW35" s="347">
        <v>5.8</v>
      </c>
      <c r="BX35" s="347">
        <v>5.6</v>
      </c>
      <c r="BY35" s="347">
        <v>6.9</v>
      </c>
      <c r="BZ35" s="347">
        <v>6.7</v>
      </c>
      <c r="CA35" s="347">
        <v>5.5</v>
      </c>
      <c r="CB35" s="347">
        <v>5.8</v>
      </c>
      <c r="CC35" s="347">
        <v>6.2</v>
      </c>
      <c r="CD35" s="347">
        <v>6.5</v>
      </c>
      <c r="CE35" s="347">
        <v>4.9000000000000004</v>
      </c>
      <c r="CF35" s="347">
        <v>4.5999999999999996</v>
      </c>
      <c r="CG35" s="347">
        <v>6.1</v>
      </c>
      <c r="CH35" s="347">
        <v>6.4</v>
      </c>
      <c r="CI35" s="258">
        <v>4.8</v>
      </c>
    </row>
    <row r="36" spans="1:87" s="60" customFormat="1" ht="20.100000000000001" customHeight="1">
      <c r="A36" s="6" t="s">
        <v>537</v>
      </c>
      <c r="B36" s="163">
        <v>0.2</v>
      </c>
      <c r="C36" s="163">
        <v>0</v>
      </c>
      <c r="D36" s="163">
        <v>0</v>
      </c>
      <c r="E36" s="163">
        <v>0</v>
      </c>
      <c r="F36" s="163">
        <v>0.5</v>
      </c>
      <c r="G36" s="163">
        <v>0.5</v>
      </c>
      <c r="H36" s="163">
        <v>2.1</v>
      </c>
      <c r="I36" s="163">
        <v>1</v>
      </c>
      <c r="J36" s="163">
        <v>0.2</v>
      </c>
      <c r="K36" s="163">
        <v>0</v>
      </c>
      <c r="L36" s="163">
        <v>0.2</v>
      </c>
      <c r="M36" s="163">
        <v>0.8</v>
      </c>
      <c r="N36" s="163">
        <v>0</v>
      </c>
      <c r="O36" s="163">
        <v>0.1</v>
      </c>
      <c r="P36" s="163">
        <v>0.1</v>
      </c>
      <c r="Q36" s="163">
        <v>0.1</v>
      </c>
      <c r="R36" s="163">
        <v>0</v>
      </c>
      <c r="S36" s="163">
        <v>0</v>
      </c>
      <c r="T36" s="163">
        <v>0.1</v>
      </c>
      <c r="U36" s="163">
        <v>0.1</v>
      </c>
      <c r="V36" s="163">
        <v>0.8</v>
      </c>
      <c r="W36" s="163">
        <v>0.3</v>
      </c>
      <c r="X36" s="163">
        <v>0.3</v>
      </c>
      <c r="Y36" s="163">
        <v>0.9</v>
      </c>
      <c r="Z36" s="347">
        <v>1.7</v>
      </c>
      <c r="AA36" s="347">
        <v>0.3</v>
      </c>
      <c r="AB36" s="347">
        <v>0.1</v>
      </c>
      <c r="AC36" s="347">
        <v>0.1</v>
      </c>
      <c r="AD36" s="347">
        <v>0.2</v>
      </c>
      <c r="AE36" s="347">
        <v>0</v>
      </c>
      <c r="AF36" s="347">
        <v>0.2</v>
      </c>
      <c r="AG36" s="347">
        <v>0.2</v>
      </c>
      <c r="AH36" s="347">
        <v>0.7</v>
      </c>
      <c r="AI36" s="347">
        <v>0.5</v>
      </c>
      <c r="AJ36" s="347">
        <v>0.4</v>
      </c>
      <c r="AK36" s="347">
        <v>0.3</v>
      </c>
      <c r="AL36" s="347">
        <v>0.2</v>
      </c>
      <c r="AM36" s="347">
        <v>0</v>
      </c>
      <c r="AN36" s="347">
        <v>0.6</v>
      </c>
      <c r="AO36" s="347">
        <v>0.1</v>
      </c>
      <c r="AP36" s="347">
        <v>0.1</v>
      </c>
      <c r="AQ36" s="347">
        <v>0</v>
      </c>
      <c r="AR36" s="347">
        <v>0.1</v>
      </c>
      <c r="AS36" s="347">
        <v>0.1</v>
      </c>
      <c r="AT36" s="347">
        <v>0.1</v>
      </c>
      <c r="AU36" s="347">
        <v>0</v>
      </c>
      <c r="AV36" s="347">
        <v>0.1</v>
      </c>
      <c r="AW36" s="347">
        <v>0.3</v>
      </c>
      <c r="AX36" s="347">
        <v>0.1</v>
      </c>
      <c r="AY36" s="347">
        <v>0.4</v>
      </c>
      <c r="AZ36" s="347">
        <v>0</v>
      </c>
      <c r="BA36" s="347">
        <v>0</v>
      </c>
      <c r="BB36" s="347">
        <v>0.1</v>
      </c>
      <c r="BC36" s="347">
        <v>0.1</v>
      </c>
      <c r="BD36" s="347">
        <v>0.1</v>
      </c>
      <c r="BE36" s="347">
        <v>0.1</v>
      </c>
      <c r="BF36" s="347">
        <v>0.1</v>
      </c>
      <c r="BG36" s="347">
        <v>0.1</v>
      </c>
      <c r="BH36" s="347">
        <v>0.1</v>
      </c>
      <c r="BI36" s="347">
        <v>0.1</v>
      </c>
      <c r="BJ36" s="347">
        <v>0.2</v>
      </c>
      <c r="BK36" s="347">
        <v>0.1</v>
      </c>
      <c r="BL36" s="347">
        <v>0</v>
      </c>
      <c r="BM36" s="347">
        <v>0.1</v>
      </c>
      <c r="BN36" s="347">
        <v>0</v>
      </c>
      <c r="BO36" s="347">
        <v>0</v>
      </c>
      <c r="BP36" s="347">
        <v>0</v>
      </c>
      <c r="BQ36" s="347">
        <v>0</v>
      </c>
      <c r="BR36" s="347">
        <v>0</v>
      </c>
      <c r="BS36" s="347">
        <v>0</v>
      </c>
      <c r="BT36" s="347">
        <v>0</v>
      </c>
      <c r="BU36" s="347">
        <v>0</v>
      </c>
      <c r="BV36" s="347">
        <v>0</v>
      </c>
      <c r="BW36" s="347">
        <v>0</v>
      </c>
      <c r="BX36" s="347">
        <v>0</v>
      </c>
      <c r="BY36" s="347">
        <v>0.1</v>
      </c>
      <c r="BZ36" s="347">
        <v>0.2</v>
      </c>
      <c r="CA36" s="347">
        <v>0.2</v>
      </c>
      <c r="CB36" s="347">
        <v>0.2</v>
      </c>
      <c r="CC36" s="347">
        <v>0.3</v>
      </c>
      <c r="CD36" s="347">
        <v>0.3</v>
      </c>
      <c r="CE36" s="347">
        <v>0.2</v>
      </c>
      <c r="CF36" s="347">
        <v>0.2</v>
      </c>
      <c r="CG36" s="347">
        <v>0.3</v>
      </c>
      <c r="CH36" s="347">
        <v>0.3</v>
      </c>
      <c r="CI36" s="258">
        <v>0.2</v>
      </c>
    </row>
    <row r="37" spans="1:87" s="60" customFormat="1" ht="20.100000000000001" customHeight="1">
      <c r="A37" s="6" t="s">
        <v>538</v>
      </c>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347"/>
      <c r="AA37" s="347"/>
      <c r="AB37" s="347"/>
      <c r="AC37" s="347"/>
      <c r="AD37" s="347"/>
      <c r="AE37" s="347"/>
      <c r="AF37" s="347"/>
      <c r="AG37" s="347"/>
      <c r="AH37" s="347"/>
      <c r="AI37" s="347"/>
      <c r="AJ37" s="347"/>
      <c r="AK37" s="347"/>
      <c r="AL37" s="347"/>
      <c r="AM37" s="347"/>
      <c r="AN37" s="347"/>
      <c r="AO37" s="347"/>
      <c r="AP37" s="347"/>
      <c r="AQ37" s="347"/>
      <c r="AR37" s="347"/>
      <c r="AS37" s="347"/>
      <c r="AT37" s="347"/>
      <c r="AU37" s="347"/>
      <c r="AV37" s="347"/>
      <c r="AW37" s="347"/>
      <c r="AX37" s="347"/>
      <c r="AY37" s="347"/>
      <c r="AZ37" s="347"/>
      <c r="BA37" s="347"/>
      <c r="BB37" s="347"/>
      <c r="BC37" s="347"/>
      <c r="BD37" s="347"/>
      <c r="BE37" s="347"/>
      <c r="BF37" s="347"/>
      <c r="BG37" s="347"/>
      <c r="BH37" s="347"/>
      <c r="BI37" s="347"/>
      <c r="BJ37" s="347"/>
      <c r="BK37" s="347"/>
      <c r="BL37" s="347"/>
      <c r="BM37" s="347"/>
      <c r="BN37" s="347"/>
      <c r="BO37" s="347"/>
      <c r="BP37" s="347"/>
      <c r="BQ37" s="347"/>
      <c r="BR37" s="347">
        <v>0.4</v>
      </c>
      <c r="BS37" s="347">
        <v>0.2</v>
      </c>
      <c r="BT37" s="347">
        <v>0.2</v>
      </c>
      <c r="BU37" s="347">
        <v>0.7</v>
      </c>
      <c r="BV37" s="347">
        <v>0.4</v>
      </c>
      <c r="BW37" s="347">
        <v>0.1</v>
      </c>
      <c r="BX37" s="347">
        <v>0.1</v>
      </c>
      <c r="BY37" s="347">
        <v>0.3</v>
      </c>
      <c r="BZ37" s="347">
        <v>0.3</v>
      </c>
      <c r="CA37" s="347">
        <v>0.1</v>
      </c>
      <c r="CB37" s="347">
        <v>0.1</v>
      </c>
      <c r="CC37" s="347">
        <v>0.2</v>
      </c>
      <c r="CD37" s="347">
        <v>0.3</v>
      </c>
      <c r="CE37" s="347">
        <v>0.1</v>
      </c>
      <c r="CF37" s="347">
        <v>0.1</v>
      </c>
      <c r="CG37" s="347">
        <v>0.2</v>
      </c>
      <c r="CH37" s="347">
        <v>0.4</v>
      </c>
      <c r="CI37" s="258">
        <v>0.1</v>
      </c>
    </row>
    <row r="38" spans="1:87" s="60" customFormat="1" ht="20.100000000000001" customHeight="1">
      <c r="A38" s="6" t="s">
        <v>539</v>
      </c>
      <c r="B38" s="163">
        <v>0.2</v>
      </c>
      <c r="C38" s="163">
        <v>0</v>
      </c>
      <c r="D38" s="163">
        <v>0</v>
      </c>
      <c r="E38" s="163">
        <v>0</v>
      </c>
      <c r="F38" s="163">
        <v>0.5</v>
      </c>
      <c r="G38" s="163">
        <v>0.5</v>
      </c>
      <c r="H38" s="163">
        <v>2.1</v>
      </c>
      <c r="I38" s="163">
        <v>1</v>
      </c>
      <c r="J38" s="163">
        <v>0.2</v>
      </c>
      <c r="K38" s="163">
        <v>0</v>
      </c>
      <c r="L38" s="163">
        <v>0.2</v>
      </c>
      <c r="M38" s="163">
        <v>0.8</v>
      </c>
      <c r="N38" s="163">
        <v>0</v>
      </c>
      <c r="O38" s="163">
        <v>0.1</v>
      </c>
      <c r="P38" s="163">
        <v>0.1</v>
      </c>
      <c r="Q38" s="163">
        <v>0.1</v>
      </c>
      <c r="R38" s="163">
        <v>0</v>
      </c>
      <c r="S38" s="163">
        <v>0</v>
      </c>
      <c r="T38" s="163">
        <v>0.1</v>
      </c>
      <c r="U38" s="163">
        <v>0.1</v>
      </c>
      <c r="V38" s="163">
        <v>0.8</v>
      </c>
      <c r="W38" s="163">
        <v>0.3</v>
      </c>
      <c r="X38" s="163">
        <v>0.3</v>
      </c>
      <c r="Y38" s="163">
        <v>0.9</v>
      </c>
      <c r="Z38" s="347">
        <v>1.7</v>
      </c>
      <c r="AA38" s="347">
        <v>0.3</v>
      </c>
      <c r="AB38" s="347">
        <v>0.1</v>
      </c>
      <c r="AC38" s="347">
        <v>0.1</v>
      </c>
      <c r="AD38" s="347">
        <v>0.2</v>
      </c>
      <c r="AE38" s="347">
        <v>0</v>
      </c>
      <c r="AF38" s="347">
        <v>0.2</v>
      </c>
      <c r="AG38" s="347">
        <v>0.2</v>
      </c>
      <c r="AH38" s="347">
        <v>0.7</v>
      </c>
      <c r="AI38" s="347">
        <v>0.5</v>
      </c>
      <c r="AJ38" s="347">
        <v>0.4</v>
      </c>
      <c r="AK38" s="347">
        <v>0.3</v>
      </c>
      <c r="AL38" s="347">
        <v>0.2</v>
      </c>
      <c r="AM38" s="347">
        <v>0</v>
      </c>
      <c r="AN38" s="347">
        <v>0.6</v>
      </c>
      <c r="AO38" s="347">
        <v>0.1</v>
      </c>
      <c r="AP38" s="347">
        <v>0.1</v>
      </c>
      <c r="AQ38" s="347">
        <v>0</v>
      </c>
      <c r="AR38" s="347">
        <v>0.1</v>
      </c>
      <c r="AS38" s="347">
        <v>0.1</v>
      </c>
      <c r="AT38" s="347">
        <v>0.1</v>
      </c>
      <c r="AU38" s="347">
        <v>0</v>
      </c>
      <c r="AV38" s="347">
        <v>0.1</v>
      </c>
      <c r="AW38" s="347">
        <v>0.3</v>
      </c>
      <c r="AX38" s="347">
        <v>0.1</v>
      </c>
      <c r="AY38" s="347">
        <v>0.4</v>
      </c>
      <c r="AZ38" s="347">
        <v>0</v>
      </c>
      <c r="BA38" s="347">
        <v>0</v>
      </c>
      <c r="BB38" s="347">
        <v>0</v>
      </c>
      <c r="BC38" s="347">
        <v>0</v>
      </c>
      <c r="BD38" s="347">
        <v>0</v>
      </c>
      <c r="BE38" s="347">
        <v>0</v>
      </c>
      <c r="BF38" s="347">
        <v>0.1</v>
      </c>
      <c r="BG38" s="347">
        <v>0</v>
      </c>
      <c r="BH38" s="347">
        <v>0</v>
      </c>
      <c r="BI38" s="347">
        <v>0</v>
      </c>
      <c r="BJ38" s="347">
        <v>0</v>
      </c>
      <c r="BK38" s="347">
        <v>0.1</v>
      </c>
      <c r="BL38" s="347">
        <v>0</v>
      </c>
      <c r="BM38" s="347">
        <v>0</v>
      </c>
      <c r="BN38" s="347">
        <v>0</v>
      </c>
      <c r="BO38" s="347">
        <v>0</v>
      </c>
      <c r="BP38" s="347">
        <v>0</v>
      </c>
      <c r="BQ38" s="347">
        <v>0</v>
      </c>
      <c r="BR38" s="347"/>
      <c r="BS38" s="347"/>
      <c r="BT38" s="347"/>
      <c r="BU38" s="347"/>
      <c r="BV38" s="347"/>
      <c r="BW38" s="347"/>
      <c r="BX38" s="347"/>
      <c r="BY38" s="347"/>
      <c r="BZ38" s="347"/>
      <c r="CA38" s="347"/>
      <c r="CB38" s="347"/>
      <c r="CC38" s="347"/>
      <c r="CD38" s="347"/>
      <c r="CE38" s="347"/>
      <c r="CF38" s="347"/>
      <c r="CG38" s="347"/>
      <c r="CH38" s="347"/>
      <c r="CI38" s="560"/>
    </row>
    <row r="39" spans="1:87" s="62" customFormat="1" ht="20.100000000000001" customHeight="1">
      <c r="A39" s="30" t="s">
        <v>223</v>
      </c>
      <c r="B39" s="83">
        <v>12.8</v>
      </c>
      <c r="C39" s="83">
        <v>11.1</v>
      </c>
      <c r="D39" s="83">
        <v>10.5</v>
      </c>
      <c r="E39" s="83">
        <v>12.8</v>
      </c>
      <c r="F39" s="83">
        <v>13.3</v>
      </c>
      <c r="G39" s="83">
        <v>11.6</v>
      </c>
      <c r="H39" s="83">
        <v>10.4</v>
      </c>
      <c r="I39" s="83">
        <v>13</v>
      </c>
      <c r="J39" s="83">
        <v>13.1</v>
      </c>
      <c r="K39" s="83">
        <v>11.3</v>
      </c>
      <c r="L39" s="83">
        <v>9.5</v>
      </c>
      <c r="M39" s="83">
        <v>12.2</v>
      </c>
      <c r="N39" s="83">
        <v>13.2</v>
      </c>
      <c r="O39" s="83">
        <v>12.3</v>
      </c>
      <c r="P39" s="83">
        <v>10</v>
      </c>
      <c r="Q39" s="83">
        <v>11.4</v>
      </c>
      <c r="R39" s="83">
        <v>12.1</v>
      </c>
      <c r="S39" s="83">
        <v>10.8</v>
      </c>
      <c r="T39" s="83">
        <v>9.6999999999999993</v>
      </c>
      <c r="U39" s="83">
        <v>11.1</v>
      </c>
      <c r="V39" s="83">
        <v>12.1</v>
      </c>
      <c r="W39" s="83">
        <v>11.4</v>
      </c>
      <c r="X39" s="83">
        <f>SUM(X34:X38)</f>
        <v>10.8</v>
      </c>
      <c r="Y39" s="83">
        <v>12.3</v>
      </c>
      <c r="Z39" s="349">
        <v>12.6</v>
      </c>
      <c r="AA39" s="349">
        <v>10.8</v>
      </c>
      <c r="AB39" s="349">
        <v>11.5</v>
      </c>
      <c r="AC39" s="349">
        <v>13.2</v>
      </c>
      <c r="AD39" s="349">
        <v>12.8</v>
      </c>
      <c r="AE39" s="349">
        <v>11.1</v>
      </c>
      <c r="AF39" s="349">
        <f>SUM(AF34:AF38)</f>
        <v>11.7</v>
      </c>
      <c r="AG39" s="349">
        <f>SUM(AG34:AG38)</f>
        <v>13.999999999999998</v>
      </c>
      <c r="AH39" s="349">
        <v>13.2</v>
      </c>
      <c r="AI39" s="349">
        <v>10.9</v>
      </c>
      <c r="AJ39" s="349">
        <f>SUM(AJ34:AJ38)</f>
        <v>9.8000000000000007</v>
      </c>
      <c r="AK39" s="349">
        <f>SUM(AK34:AK38)</f>
        <v>10.500000000000002</v>
      </c>
      <c r="AL39" s="349">
        <f>SUM(AL34:AL38)</f>
        <v>13.399999999999999</v>
      </c>
      <c r="AM39" s="349">
        <v>10.9</v>
      </c>
      <c r="AN39" s="349">
        <v>10</v>
      </c>
      <c r="AO39" s="349">
        <v>13</v>
      </c>
      <c r="AP39" s="349">
        <v>12.6</v>
      </c>
      <c r="AQ39" s="349">
        <v>11.9</v>
      </c>
      <c r="AR39" s="349">
        <v>11.8</v>
      </c>
      <c r="AS39" s="349">
        <v>11.9</v>
      </c>
      <c r="AT39" s="349">
        <v>13.5</v>
      </c>
      <c r="AU39" s="349">
        <v>11.1</v>
      </c>
      <c r="AV39" s="349">
        <v>10</v>
      </c>
      <c r="AW39" s="349">
        <v>10.7</v>
      </c>
      <c r="AX39" s="349">
        <v>12</v>
      </c>
      <c r="AY39" s="349">
        <v>11.4</v>
      </c>
      <c r="AZ39" s="349">
        <v>9.5</v>
      </c>
      <c r="BA39" s="349">
        <v>11.3</v>
      </c>
      <c r="BB39" s="349">
        <v>12.8</v>
      </c>
      <c r="BC39" s="349">
        <v>10.8</v>
      </c>
      <c r="BD39" s="349">
        <v>7.6</v>
      </c>
      <c r="BE39" s="349">
        <v>11.1</v>
      </c>
      <c r="BF39" s="349">
        <v>11.4</v>
      </c>
      <c r="BG39" s="349">
        <v>11.3</v>
      </c>
      <c r="BH39" s="349">
        <v>9.4</v>
      </c>
      <c r="BI39" s="349">
        <v>12.2</v>
      </c>
      <c r="BJ39" s="349">
        <v>13</v>
      </c>
      <c r="BK39" s="349">
        <v>10.8</v>
      </c>
      <c r="BL39" s="349">
        <v>8.8000000000000007</v>
      </c>
      <c r="BM39" s="349">
        <v>11.3</v>
      </c>
      <c r="BN39" s="349">
        <v>13</v>
      </c>
      <c r="BO39" s="349">
        <v>10.9</v>
      </c>
      <c r="BP39" s="349">
        <v>10.5</v>
      </c>
      <c r="BQ39" s="349">
        <v>12.4</v>
      </c>
      <c r="BR39" s="349">
        <v>12.1</v>
      </c>
      <c r="BS39" s="349">
        <v>10.5</v>
      </c>
      <c r="BT39" s="349">
        <v>9.9</v>
      </c>
      <c r="BU39" s="349">
        <v>11.7</v>
      </c>
      <c r="BV39" s="349">
        <v>11.9</v>
      </c>
      <c r="BW39" s="349">
        <v>10.5</v>
      </c>
      <c r="BX39" s="349">
        <v>11.2</v>
      </c>
      <c r="BY39" s="349">
        <v>13.3</v>
      </c>
      <c r="BZ39" s="349">
        <v>12.8</v>
      </c>
      <c r="CA39" s="349">
        <v>11.2</v>
      </c>
      <c r="CB39" s="349">
        <v>10.8</v>
      </c>
      <c r="CC39" s="349">
        <v>11.4</v>
      </c>
      <c r="CD39" s="349">
        <v>12.3</v>
      </c>
      <c r="CE39" s="349">
        <v>9</v>
      </c>
      <c r="CF39" s="349">
        <v>9.1</v>
      </c>
      <c r="CG39" s="349">
        <v>11.9</v>
      </c>
      <c r="CH39" s="349">
        <v>13</v>
      </c>
      <c r="CI39" s="268">
        <v>9.5</v>
      </c>
    </row>
    <row r="40" spans="1:87" s="60" customFormat="1" ht="20.100000000000001" customHeight="1">
      <c r="A40" s="6" t="s">
        <v>540</v>
      </c>
      <c r="B40" s="163">
        <v>0.3</v>
      </c>
      <c r="C40" s="163">
        <v>0.3</v>
      </c>
      <c r="D40" s="163">
        <v>0.2</v>
      </c>
      <c r="E40" s="163">
        <v>0.3</v>
      </c>
      <c r="F40" s="163">
        <v>0.3</v>
      </c>
      <c r="G40" s="163">
        <v>0.3</v>
      </c>
      <c r="H40" s="163">
        <v>0.3</v>
      </c>
      <c r="I40" s="163">
        <v>0.2</v>
      </c>
      <c r="J40" s="163">
        <v>0.3</v>
      </c>
      <c r="K40" s="163">
        <v>0.2</v>
      </c>
      <c r="L40" s="163">
        <v>0.3</v>
      </c>
      <c r="M40" s="163">
        <v>0.3</v>
      </c>
      <c r="N40" s="163">
        <v>0.4</v>
      </c>
      <c r="O40" s="163">
        <v>0.1</v>
      </c>
      <c r="P40" s="163">
        <v>0.2</v>
      </c>
      <c r="Q40" s="163">
        <v>0.3</v>
      </c>
      <c r="R40" s="163">
        <v>0.3</v>
      </c>
      <c r="S40" s="163">
        <v>0.3</v>
      </c>
      <c r="T40" s="163">
        <v>0.3</v>
      </c>
      <c r="U40" s="163">
        <v>0.3</v>
      </c>
      <c r="V40" s="163">
        <v>0.3</v>
      </c>
      <c r="W40" s="163">
        <v>0.2</v>
      </c>
      <c r="X40" s="163">
        <v>0.3</v>
      </c>
      <c r="Y40" s="163">
        <v>0.3</v>
      </c>
      <c r="Z40" s="347">
        <v>0.3</v>
      </c>
      <c r="AA40" s="347">
        <v>0.3</v>
      </c>
      <c r="AB40" s="347">
        <v>0.3</v>
      </c>
      <c r="AC40" s="347">
        <v>0.3</v>
      </c>
      <c r="AD40" s="347">
        <v>0.3</v>
      </c>
      <c r="AE40" s="347">
        <v>0.3</v>
      </c>
      <c r="AF40" s="347">
        <v>0.2</v>
      </c>
      <c r="AG40" s="347">
        <v>0.3</v>
      </c>
      <c r="AH40" s="347">
        <v>0.3</v>
      </c>
      <c r="AI40" s="347">
        <v>0.3</v>
      </c>
      <c r="AJ40" s="347">
        <v>0.3</v>
      </c>
      <c r="AK40" s="347">
        <v>0.1</v>
      </c>
      <c r="AL40" s="347">
        <v>0.3</v>
      </c>
      <c r="AM40" s="347">
        <v>0.19999999999999998</v>
      </c>
      <c r="AN40" s="347">
        <v>0.2</v>
      </c>
      <c r="AO40" s="347">
        <v>0</v>
      </c>
      <c r="AP40" s="347">
        <v>0</v>
      </c>
      <c r="AQ40" s="347">
        <v>0</v>
      </c>
      <c r="AR40" s="347">
        <v>0</v>
      </c>
      <c r="AS40" s="347">
        <v>0</v>
      </c>
      <c r="AT40" s="347">
        <v>0</v>
      </c>
      <c r="AU40" s="347">
        <v>0</v>
      </c>
      <c r="AV40" s="347">
        <v>0</v>
      </c>
      <c r="AW40" s="347">
        <v>0</v>
      </c>
      <c r="AX40" s="347">
        <v>0</v>
      </c>
      <c r="AY40" s="347">
        <v>0</v>
      </c>
      <c r="AZ40" s="347">
        <v>0</v>
      </c>
      <c r="BA40" s="347">
        <v>0</v>
      </c>
      <c r="BB40" s="347">
        <v>0</v>
      </c>
      <c r="BC40" s="347">
        <v>0</v>
      </c>
      <c r="BD40" s="347">
        <v>0</v>
      </c>
      <c r="BE40" s="347">
        <v>0</v>
      </c>
      <c r="BF40" s="347">
        <v>0</v>
      </c>
      <c r="BG40" s="347">
        <v>0</v>
      </c>
      <c r="BH40" s="347">
        <v>0</v>
      </c>
      <c r="BI40" s="347">
        <v>0</v>
      </c>
      <c r="BJ40" s="347">
        <v>0</v>
      </c>
      <c r="BK40" s="347">
        <v>0</v>
      </c>
      <c r="BL40" s="347">
        <v>0</v>
      </c>
      <c r="BM40" s="347">
        <v>0</v>
      </c>
      <c r="BN40" s="347">
        <v>0</v>
      </c>
      <c r="BO40" s="347">
        <v>0</v>
      </c>
      <c r="BP40" s="347">
        <v>0</v>
      </c>
      <c r="BQ40" s="347">
        <v>0</v>
      </c>
      <c r="BR40" s="555"/>
      <c r="BS40" s="555"/>
      <c r="BT40" s="555"/>
      <c r="BU40" s="555"/>
      <c r="BV40" s="555"/>
      <c r="BW40" s="555"/>
      <c r="BX40" s="555"/>
      <c r="BY40" s="555"/>
      <c r="BZ40" s="555"/>
      <c r="CA40" s="555"/>
      <c r="CB40" s="555"/>
      <c r="CC40" s="555"/>
      <c r="CD40" s="555"/>
      <c r="CE40" s="555"/>
      <c r="CF40" s="555"/>
      <c r="CG40" s="555"/>
      <c r="CH40" s="555"/>
      <c r="CI40" s="560"/>
    </row>
    <row r="41" spans="1:87" s="62" customFormat="1" ht="20.100000000000001" customHeight="1" thickBot="1">
      <c r="A41" s="32" t="s">
        <v>223</v>
      </c>
      <c r="B41" s="81">
        <v>13.1</v>
      </c>
      <c r="C41" s="81">
        <v>11.4</v>
      </c>
      <c r="D41" s="81">
        <v>10.7</v>
      </c>
      <c r="E41" s="81">
        <v>13.1</v>
      </c>
      <c r="F41" s="81">
        <v>13.6</v>
      </c>
      <c r="G41" s="81">
        <v>11.9</v>
      </c>
      <c r="H41" s="81">
        <v>10.7</v>
      </c>
      <c r="I41" s="81">
        <v>13.2</v>
      </c>
      <c r="J41" s="81">
        <v>13.4</v>
      </c>
      <c r="K41" s="81">
        <v>11.5</v>
      </c>
      <c r="L41" s="81">
        <v>9.8000000000000007</v>
      </c>
      <c r="M41" s="81">
        <v>12.5</v>
      </c>
      <c r="N41" s="81">
        <v>13.6</v>
      </c>
      <c r="O41" s="81">
        <v>12.4</v>
      </c>
      <c r="P41" s="81">
        <v>10.199999999999999</v>
      </c>
      <c r="Q41" s="81">
        <v>11.7</v>
      </c>
      <c r="R41" s="81">
        <v>12.4</v>
      </c>
      <c r="S41" s="81">
        <v>11.1</v>
      </c>
      <c r="T41" s="81">
        <v>10</v>
      </c>
      <c r="U41" s="81">
        <v>11.4</v>
      </c>
      <c r="V41" s="81">
        <v>12.4</v>
      </c>
      <c r="W41" s="81">
        <v>11.6</v>
      </c>
      <c r="X41" s="81">
        <f>X39+X40</f>
        <v>11.100000000000001</v>
      </c>
      <c r="Y41" s="81">
        <v>12.6</v>
      </c>
      <c r="Z41" s="350">
        <v>12.9</v>
      </c>
      <c r="AA41" s="350">
        <v>11.1</v>
      </c>
      <c r="AB41" s="350">
        <v>11.8</v>
      </c>
      <c r="AC41" s="350">
        <v>13.5</v>
      </c>
      <c r="AD41" s="350">
        <v>13.1</v>
      </c>
      <c r="AE41" s="350">
        <v>11.4</v>
      </c>
      <c r="AF41" s="350">
        <f>SUM(AF39:AF40)</f>
        <v>11.899999999999999</v>
      </c>
      <c r="AG41" s="350">
        <f>SUM(AG39:AG40)</f>
        <v>14.299999999999999</v>
      </c>
      <c r="AH41" s="350">
        <v>13.5</v>
      </c>
      <c r="AI41" s="350">
        <v>11.2</v>
      </c>
      <c r="AJ41" s="350">
        <f>SUM(AJ39:AJ40)</f>
        <v>10.100000000000001</v>
      </c>
      <c r="AK41" s="350">
        <f>SUM(AK39:AK40)</f>
        <v>10.600000000000001</v>
      </c>
      <c r="AL41" s="350">
        <f>SUM(AL39:AL40)</f>
        <v>13.7</v>
      </c>
      <c r="AM41" s="350">
        <v>11.1</v>
      </c>
      <c r="AN41" s="350">
        <v>10.199999999999999</v>
      </c>
      <c r="AO41" s="350">
        <v>13</v>
      </c>
      <c r="AP41" s="350">
        <v>12.6</v>
      </c>
      <c r="AQ41" s="350">
        <v>11.9</v>
      </c>
      <c r="AR41" s="350">
        <v>11.8</v>
      </c>
      <c r="AS41" s="350">
        <v>11.9</v>
      </c>
      <c r="AT41" s="350">
        <v>13.5</v>
      </c>
      <c r="AU41" s="350">
        <v>11.1</v>
      </c>
      <c r="AV41" s="350">
        <v>10</v>
      </c>
      <c r="AW41" s="350">
        <v>10.7</v>
      </c>
      <c r="AX41" s="350">
        <v>12</v>
      </c>
      <c r="AY41" s="350">
        <v>11.4</v>
      </c>
      <c r="AZ41" s="350">
        <v>9.5</v>
      </c>
      <c r="BA41" s="350">
        <v>11.3</v>
      </c>
      <c r="BB41" s="350">
        <v>12.8</v>
      </c>
      <c r="BC41" s="350">
        <v>10.8</v>
      </c>
      <c r="BD41" s="350">
        <v>7.6</v>
      </c>
      <c r="BE41" s="350">
        <v>11.1</v>
      </c>
      <c r="BF41" s="350">
        <v>11.4</v>
      </c>
      <c r="BG41" s="350">
        <v>11.3</v>
      </c>
      <c r="BH41" s="350">
        <v>9.4</v>
      </c>
      <c r="BI41" s="350">
        <v>12.2</v>
      </c>
      <c r="BJ41" s="350">
        <v>13</v>
      </c>
      <c r="BK41" s="350">
        <v>10.8</v>
      </c>
      <c r="BL41" s="350">
        <v>8.8000000000000007</v>
      </c>
      <c r="BM41" s="350">
        <v>11.3</v>
      </c>
      <c r="BN41" s="350">
        <v>13</v>
      </c>
      <c r="BO41" s="350">
        <v>10.9</v>
      </c>
      <c r="BP41" s="350">
        <v>10.5</v>
      </c>
      <c r="BQ41" s="350">
        <v>12.4</v>
      </c>
      <c r="BR41" s="510">
        <v>12.1</v>
      </c>
      <c r="BS41" s="510">
        <v>10.5</v>
      </c>
      <c r="BT41" s="510">
        <v>9.9</v>
      </c>
      <c r="BU41" s="510">
        <v>11.7</v>
      </c>
      <c r="BV41" s="510">
        <v>11.9</v>
      </c>
      <c r="BW41" s="510">
        <v>10.5</v>
      </c>
      <c r="BX41" s="510">
        <v>11.2</v>
      </c>
      <c r="BY41" s="510">
        <v>13.3</v>
      </c>
      <c r="BZ41" s="510">
        <v>12.8</v>
      </c>
      <c r="CA41" s="510">
        <v>11.2</v>
      </c>
      <c r="CB41" s="510">
        <v>10.8</v>
      </c>
      <c r="CC41" s="510">
        <v>11.4</v>
      </c>
      <c r="CD41" s="510">
        <v>12.3</v>
      </c>
      <c r="CE41" s="510">
        <v>9</v>
      </c>
      <c r="CF41" s="510">
        <v>9.1</v>
      </c>
      <c r="CG41" s="510">
        <v>11.9</v>
      </c>
      <c r="CH41" s="510">
        <v>13</v>
      </c>
      <c r="CI41" s="259">
        <v>9.5</v>
      </c>
    </row>
    <row r="42" spans="1:87" s="60" customFormat="1" ht="20.100000000000001" customHeight="1" thickTop="1">
      <c r="A42" s="401" t="s">
        <v>541</v>
      </c>
      <c r="B42" s="6"/>
      <c r="C42" s="55"/>
      <c r="D42" s="55"/>
      <c r="E42" s="55"/>
      <c r="F42" s="55"/>
      <c r="G42" s="55"/>
      <c r="H42" s="55"/>
      <c r="I42" s="55"/>
      <c r="J42" s="55"/>
      <c r="K42" s="55"/>
      <c r="L42" s="55"/>
      <c r="M42" s="55"/>
      <c r="N42" s="2"/>
      <c r="O42" s="2"/>
      <c r="P42" s="2"/>
      <c r="Q42" s="2"/>
      <c r="R42" s="2"/>
      <c r="S42" s="2"/>
      <c r="T42" s="2"/>
      <c r="U42" s="2"/>
      <c r="V42" s="2"/>
      <c r="W42" s="2"/>
      <c r="X42" s="2"/>
      <c r="Y42" s="2"/>
      <c r="Z42" s="234"/>
      <c r="AA42" s="234"/>
      <c r="AB42" s="225"/>
      <c r="AF42"/>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63"/>
    </row>
    <row r="43" spans="1:87" s="60" customFormat="1" ht="20.100000000000001" customHeight="1">
      <c r="A43" s="401"/>
      <c r="B43" s="6"/>
      <c r="C43" s="55"/>
      <c r="D43" s="55"/>
      <c r="E43" s="55"/>
      <c r="F43" s="55"/>
      <c r="G43" s="55"/>
      <c r="H43" s="55"/>
      <c r="I43" s="55"/>
      <c r="J43" s="55"/>
      <c r="K43" s="55"/>
      <c r="L43" s="55"/>
      <c r="M43" s="55"/>
      <c r="N43" s="2"/>
      <c r="O43" s="2"/>
      <c r="P43" s="2"/>
      <c r="Q43" s="2"/>
      <c r="R43" s="2"/>
      <c r="S43" s="2"/>
      <c r="T43" s="2"/>
      <c r="U43" s="2"/>
      <c r="V43" s="2"/>
      <c r="W43" s="2"/>
      <c r="X43" s="2"/>
      <c r="Y43" s="2"/>
      <c r="Z43" s="234"/>
      <c r="AA43" s="234"/>
      <c r="AB43" s="225"/>
      <c r="AF43"/>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c r="BF43" s="256"/>
      <c r="BG43" s="256"/>
      <c r="BH43" s="256"/>
      <c r="BI43" s="256"/>
      <c r="BJ43" s="256"/>
      <c r="BK43" s="256"/>
      <c r="BL43" s="256"/>
      <c r="BM43" s="256"/>
      <c r="BN43" s="256"/>
      <c r="BO43" s="256"/>
      <c r="BP43" s="256"/>
      <c r="BQ43" s="256"/>
      <c r="BR43" s="256"/>
      <c r="BS43" s="256"/>
      <c r="BT43" s="256"/>
      <c r="BU43" s="256"/>
      <c r="BV43" s="256"/>
      <c r="BW43" s="256"/>
      <c r="BX43" s="256"/>
      <c r="BY43" s="256"/>
      <c r="BZ43" s="256"/>
      <c r="CA43" s="256"/>
      <c r="CB43" s="256"/>
      <c r="CC43" s="256"/>
      <c r="CD43" s="256"/>
      <c r="CE43" s="256"/>
      <c r="CF43" s="256"/>
      <c r="CG43" s="256"/>
      <c r="CH43" s="256"/>
      <c r="CI43" s="263"/>
    </row>
    <row r="44" spans="1:87" s="60" customFormat="1" ht="20.100000000000001" customHeight="1">
      <c r="A44" s="1" t="s">
        <v>542</v>
      </c>
      <c r="B44" s="1"/>
      <c r="C44" s="56"/>
      <c r="D44" s="56"/>
      <c r="E44" s="56"/>
      <c r="F44" s="56"/>
      <c r="G44" s="56"/>
      <c r="H44" s="56"/>
      <c r="I44" s="56"/>
      <c r="J44" s="56"/>
      <c r="K44" s="56"/>
      <c r="L44" s="56"/>
      <c r="M44" s="56"/>
      <c r="N44" s="2"/>
      <c r="O44" s="2"/>
      <c r="P44" s="2"/>
      <c r="Q44" s="2"/>
      <c r="R44" s="2"/>
      <c r="S44" s="2"/>
      <c r="T44" s="2"/>
      <c r="U44" s="2"/>
      <c r="V44" s="2"/>
      <c r="W44" s="2"/>
      <c r="X44" s="2"/>
      <c r="Y44" s="2"/>
      <c r="Z44" s="234"/>
      <c r="AA44" s="234"/>
      <c r="AB44" s="225"/>
      <c r="AF44"/>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c r="BV44" s="256"/>
      <c r="BW44" s="256"/>
      <c r="BX44" s="256"/>
      <c r="BY44" s="256"/>
      <c r="BZ44" s="256"/>
      <c r="CA44" s="256"/>
      <c r="CB44" s="256"/>
      <c r="CC44" s="256"/>
      <c r="CD44" s="256"/>
      <c r="CE44" s="256"/>
      <c r="CF44" s="256"/>
      <c r="CG44" s="256"/>
      <c r="CH44" s="256"/>
      <c r="CI44" s="263"/>
    </row>
    <row r="45" spans="1:87" s="60" customFormat="1" ht="39.950000000000003" customHeight="1" thickBot="1">
      <c r="A45" s="26" t="s">
        <v>332</v>
      </c>
      <c r="B45" s="49" t="s">
        <v>373</v>
      </c>
      <c r="C45" s="49" t="s">
        <v>374</v>
      </c>
      <c r="D45" s="49" t="s">
        <v>375</v>
      </c>
      <c r="E45" s="49" t="s">
        <v>376</v>
      </c>
      <c r="F45" s="49" t="s">
        <v>377</v>
      </c>
      <c r="G45" s="49" t="s">
        <v>378</v>
      </c>
      <c r="H45" s="49" t="s">
        <v>379</v>
      </c>
      <c r="I45" s="49" t="s">
        <v>380</v>
      </c>
      <c r="J45" s="49" t="s">
        <v>381</v>
      </c>
      <c r="K45" s="49" t="s">
        <v>382</v>
      </c>
      <c r="L45" s="49" t="s">
        <v>383</v>
      </c>
      <c r="M45" s="49" t="s">
        <v>384</v>
      </c>
      <c r="N45" s="4" t="s">
        <v>385</v>
      </c>
      <c r="O45" s="4" t="s">
        <v>386</v>
      </c>
      <c r="P45" s="4" t="s">
        <v>387</v>
      </c>
      <c r="Q45" s="4" t="s">
        <v>388</v>
      </c>
      <c r="R45" s="4" t="s">
        <v>389</v>
      </c>
      <c r="S45" s="4" t="s">
        <v>390</v>
      </c>
      <c r="T45" s="4" t="s">
        <v>391</v>
      </c>
      <c r="U45" s="4" t="s">
        <v>392</v>
      </c>
      <c r="V45" s="4" t="s">
        <v>393</v>
      </c>
      <c r="W45" s="4" t="s">
        <v>394</v>
      </c>
      <c r="X45" s="4" t="s">
        <v>395</v>
      </c>
      <c r="Y45" s="4" t="s">
        <v>396</v>
      </c>
      <c r="Z45" s="246" t="s">
        <v>397</v>
      </c>
      <c r="AA45" s="246" t="s">
        <v>398</v>
      </c>
      <c r="AB45" s="246" t="s">
        <v>399</v>
      </c>
      <c r="AC45" s="359" t="s">
        <v>400</v>
      </c>
      <c r="AD45" s="359" t="s">
        <v>401</v>
      </c>
      <c r="AE45" s="359" t="s">
        <v>402</v>
      </c>
      <c r="AF45" s="359" t="s">
        <v>403</v>
      </c>
      <c r="AG45" s="359" t="s">
        <v>404</v>
      </c>
      <c r="AH45" s="359" t="s">
        <v>405</v>
      </c>
      <c r="AI45" s="359" t="s">
        <v>406</v>
      </c>
      <c r="AJ45" s="359" t="s">
        <v>407</v>
      </c>
      <c r="AK45" s="359" t="s">
        <v>408</v>
      </c>
      <c r="AL45" s="359" t="s">
        <v>409</v>
      </c>
      <c r="AM45" s="359" t="s">
        <v>410</v>
      </c>
      <c r="AN45" s="359" t="s">
        <v>411</v>
      </c>
      <c r="AO45" s="359" t="s">
        <v>412</v>
      </c>
      <c r="AP45" s="359" t="s">
        <v>413</v>
      </c>
      <c r="AQ45" s="359" t="s">
        <v>414</v>
      </c>
      <c r="AR45" s="359" t="s">
        <v>415</v>
      </c>
      <c r="AS45" s="359" t="s">
        <v>416</v>
      </c>
      <c r="AT45" s="359" t="s">
        <v>417</v>
      </c>
      <c r="AU45" s="359" t="s">
        <v>418</v>
      </c>
      <c r="AV45" s="359" t="s">
        <v>419</v>
      </c>
      <c r="AW45" s="359" t="s">
        <v>420</v>
      </c>
      <c r="AX45" s="359" t="s">
        <v>421</v>
      </c>
      <c r="AY45" s="359" t="s">
        <v>422</v>
      </c>
      <c r="AZ45" s="359" t="s">
        <v>423</v>
      </c>
      <c r="BA45" s="359" t="s">
        <v>424</v>
      </c>
      <c r="BB45" s="359" t="s">
        <v>425</v>
      </c>
      <c r="BC45" s="359" t="s">
        <v>426</v>
      </c>
      <c r="BD45" s="359" t="s">
        <v>427</v>
      </c>
      <c r="BE45" s="359" t="s">
        <v>428</v>
      </c>
      <c r="BF45" s="359" t="s">
        <v>429</v>
      </c>
      <c r="BG45" s="359" t="s">
        <v>430</v>
      </c>
      <c r="BH45" s="359" t="s">
        <v>431</v>
      </c>
      <c r="BI45" s="359" t="s">
        <v>432</v>
      </c>
      <c r="BJ45" s="359" t="s">
        <v>433</v>
      </c>
      <c r="BK45" s="359" t="s">
        <v>434</v>
      </c>
      <c r="BL45" s="359" t="s">
        <v>435</v>
      </c>
      <c r="BM45" s="359" t="s">
        <v>436</v>
      </c>
      <c r="BN45" s="359" t="s">
        <v>437</v>
      </c>
      <c r="BO45" s="359" t="s">
        <v>438</v>
      </c>
      <c r="BP45" s="359" t="s">
        <v>439</v>
      </c>
      <c r="BQ45" s="359" t="s">
        <v>440</v>
      </c>
      <c r="BR45" s="352" t="s">
        <v>531</v>
      </c>
      <c r="BS45" s="352" t="s">
        <v>532</v>
      </c>
      <c r="BT45" s="352" t="s">
        <v>533</v>
      </c>
      <c r="BU45" s="352" t="s">
        <v>534</v>
      </c>
      <c r="BV45" s="352" t="s">
        <v>192</v>
      </c>
      <c r="BW45" s="352" t="s">
        <v>41</v>
      </c>
      <c r="BX45" s="352" t="s">
        <v>42</v>
      </c>
      <c r="BY45" s="352" t="s">
        <v>43</v>
      </c>
      <c r="BZ45" s="352" t="s">
        <v>44</v>
      </c>
      <c r="CA45" s="352" t="s">
        <v>45</v>
      </c>
      <c r="CB45" s="352" t="s">
        <v>46</v>
      </c>
      <c r="CC45" s="352" t="s">
        <v>47</v>
      </c>
      <c r="CD45" s="352" t="s">
        <v>48</v>
      </c>
      <c r="CE45" s="352" t="s">
        <v>24</v>
      </c>
      <c r="CF45" s="352" t="s">
        <v>49</v>
      </c>
      <c r="CG45" s="352" t="s">
        <v>25</v>
      </c>
      <c r="CH45" s="352" t="s">
        <v>1181</v>
      </c>
      <c r="CI45" s="226" t="s">
        <v>1189</v>
      </c>
    </row>
    <row r="46" spans="1:87" s="60" customFormat="1" ht="20.100000000000001" customHeight="1">
      <c r="A46" s="6" t="s">
        <v>543</v>
      </c>
      <c r="B46" s="163">
        <v>14.4</v>
      </c>
      <c r="C46" s="163">
        <v>12.3</v>
      </c>
      <c r="D46" s="163">
        <v>11.7</v>
      </c>
      <c r="E46" s="163">
        <v>14.2</v>
      </c>
      <c r="F46" s="163">
        <v>14.9</v>
      </c>
      <c r="G46" s="163">
        <v>12.9</v>
      </c>
      <c r="H46" s="163">
        <v>11.6</v>
      </c>
      <c r="I46" s="163">
        <v>14.5</v>
      </c>
      <c r="J46" s="163">
        <v>14.6</v>
      </c>
      <c r="K46" s="163">
        <v>12.5</v>
      </c>
      <c r="L46" s="163">
        <v>11</v>
      </c>
      <c r="M46" s="163">
        <v>13.7</v>
      </c>
      <c r="N46" s="163">
        <v>14.6</v>
      </c>
      <c r="O46" s="163">
        <v>13.3</v>
      </c>
      <c r="P46" s="163">
        <v>11.4</v>
      </c>
      <c r="Q46" s="163">
        <v>12.8</v>
      </c>
      <c r="R46" s="163">
        <v>13.4</v>
      </c>
      <c r="S46" s="163">
        <v>12.1</v>
      </c>
      <c r="T46" s="163">
        <v>10.9</v>
      </c>
      <c r="U46" s="163">
        <v>12.4</v>
      </c>
      <c r="V46" s="163">
        <v>13.6</v>
      </c>
      <c r="W46" s="163">
        <v>12.5</v>
      </c>
      <c r="X46" s="163">
        <v>11.7</v>
      </c>
      <c r="Y46" s="163">
        <v>13.7</v>
      </c>
      <c r="Z46" s="163">
        <v>13.2</v>
      </c>
      <c r="AA46" s="163">
        <v>11.2</v>
      </c>
      <c r="AB46" s="163">
        <v>12</v>
      </c>
      <c r="AC46" s="163">
        <v>13.6</v>
      </c>
      <c r="AD46" s="163">
        <v>13.2</v>
      </c>
      <c r="AE46" s="163">
        <v>11.5</v>
      </c>
      <c r="AF46" s="163">
        <v>11.8</v>
      </c>
      <c r="AG46" s="163">
        <v>14.2</v>
      </c>
      <c r="AH46" s="163">
        <v>13.7</v>
      </c>
      <c r="AI46" s="163">
        <v>11.2</v>
      </c>
      <c r="AJ46" s="163">
        <v>9.8000000000000007</v>
      </c>
      <c r="AK46" s="163">
        <v>10.6</v>
      </c>
      <c r="AL46" s="163">
        <v>13.6</v>
      </c>
      <c r="AM46" s="163">
        <v>11.2</v>
      </c>
      <c r="AN46" s="163">
        <v>10.3</v>
      </c>
      <c r="AO46" s="163">
        <v>13.4</v>
      </c>
      <c r="AP46" s="163">
        <v>13.2</v>
      </c>
      <c r="AQ46" s="163">
        <v>12.4</v>
      </c>
      <c r="AR46" s="163">
        <v>12.2</v>
      </c>
      <c r="AS46" s="163">
        <v>12.6</v>
      </c>
      <c r="AT46" s="163">
        <v>15.8</v>
      </c>
      <c r="AU46" s="163">
        <v>12.1</v>
      </c>
      <c r="AV46" s="163">
        <v>11.4</v>
      </c>
      <c r="AW46" s="163">
        <v>13</v>
      </c>
      <c r="AX46" s="163">
        <v>14.3</v>
      </c>
      <c r="AY46" s="163">
        <v>13.1</v>
      </c>
      <c r="AZ46" s="163">
        <v>11.3</v>
      </c>
      <c r="BA46" s="163">
        <v>13.3</v>
      </c>
      <c r="BB46" s="163">
        <v>14.2</v>
      </c>
      <c r="BC46" s="163">
        <v>12.3</v>
      </c>
      <c r="BD46" s="163">
        <v>9.1999999999999993</v>
      </c>
      <c r="BE46" s="163">
        <v>12.9</v>
      </c>
      <c r="BF46" s="163">
        <v>13.3</v>
      </c>
      <c r="BG46" s="163">
        <v>13</v>
      </c>
      <c r="BH46" s="163">
        <v>11.1</v>
      </c>
      <c r="BI46" s="163">
        <v>13.9</v>
      </c>
      <c r="BJ46" s="163">
        <v>14.7</v>
      </c>
      <c r="BK46" s="163">
        <v>12.5</v>
      </c>
      <c r="BL46" s="163">
        <v>10.7</v>
      </c>
      <c r="BM46" s="163">
        <v>13.4</v>
      </c>
      <c r="BN46" s="163">
        <v>15</v>
      </c>
      <c r="BO46" s="163">
        <v>12.7</v>
      </c>
      <c r="BP46" s="163">
        <v>12.2</v>
      </c>
      <c r="BQ46" s="163">
        <v>14.2</v>
      </c>
      <c r="BR46" s="561">
        <v>14</v>
      </c>
      <c r="BS46" s="561">
        <v>12.1</v>
      </c>
      <c r="BT46" s="561">
        <v>11.2</v>
      </c>
      <c r="BU46" s="561">
        <v>14.4</v>
      </c>
      <c r="BV46" s="561">
        <v>14</v>
      </c>
      <c r="BW46" s="561">
        <v>12.8</v>
      </c>
      <c r="BX46" s="561">
        <v>16.8</v>
      </c>
      <c r="BY46" s="561">
        <v>19</v>
      </c>
      <c r="BZ46" s="561">
        <v>16.7</v>
      </c>
      <c r="CA46" s="561">
        <v>14.1</v>
      </c>
      <c r="CB46" s="561">
        <v>13.7</v>
      </c>
      <c r="CC46" s="561">
        <v>14.4</v>
      </c>
      <c r="CD46" s="561">
        <v>15</v>
      </c>
      <c r="CE46" s="561">
        <v>11.7</v>
      </c>
      <c r="CF46" s="561">
        <v>11.5</v>
      </c>
      <c r="CG46" s="561">
        <v>14.2</v>
      </c>
      <c r="CH46" s="561">
        <v>15.2</v>
      </c>
      <c r="CI46" s="264">
        <v>11.4</v>
      </c>
    </row>
    <row r="47" spans="1:87" s="60" customFormat="1" ht="20.100000000000001" customHeight="1">
      <c r="A47" s="6" t="s">
        <v>544</v>
      </c>
      <c r="B47" s="6"/>
      <c r="C47" s="6"/>
      <c r="D47" s="6"/>
      <c r="E47" s="6"/>
      <c r="F47" s="6"/>
      <c r="G47" s="6"/>
      <c r="H47" s="6"/>
      <c r="I47" s="6"/>
      <c r="J47" s="6"/>
      <c r="K47" s="6"/>
      <c r="L47" s="6"/>
      <c r="M47" s="6"/>
      <c r="N47" s="20"/>
      <c r="O47" s="20"/>
      <c r="P47" s="20"/>
      <c r="Q47" s="20"/>
      <c r="R47" s="20"/>
      <c r="S47" s="20"/>
      <c r="T47" s="20"/>
      <c r="U47" s="20"/>
      <c r="V47" s="163">
        <v>10.9</v>
      </c>
      <c r="W47" s="163">
        <v>10.8</v>
      </c>
      <c r="X47" s="163">
        <v>9.8000000000000007</v>
      </c>
      <c r="Y47" s="163">
        <v>11</v>
      </c>
      <c r="Z47" s="20">
        <v>10.5</v>
      </c>
      <c r="AA47" s="163">
        <v>10.1</v>
      </c>
      <c r="AB47" s="163">
        <v>11</v>
      </c>
      <c r="AC47" s="163">
        <v>12.7</v>
      </c>
      <c r="AD47" s="163">
        <v>12</v>
      </c>
      <c r="AE47" s="163">
        <v>10.8</v>
      </c>
      <c r="AF47" s="163">
        <v>11</v>
      </c>
      <c r="AG47" s="163">
        <v>13</v>
      </c>
      <c r="AH47" s="163">
        <v>12.1</v>
      </c>
      <c r="AI47" s="163">
        <v>10</v>
      </c>
      <c r="AJ47" s="163">
        <v>8.6999999999999993</v>
      </c>
      <c r="AK47" s="163">
        <v>9.4</v>
      </c>
      <c r="AL47" s="163">
        <v>12.6</v>
      </c>
      <c r="AM47" s="163">
        <v>10.4</v>
      </c>
      <c r="AN47" s="163">
        <v>9.1999999999999993</v>
      </c>
      <c r="AO47" s="163">
        <v>12.4</v>
      </c>
      <c r="AP47" s="163">
        <v>12.01</v>
      </c>
      <c r="AQ47" s="163">
        <v>11.47</v>
      </c>
      <c r="AR47" s="163">
        <v>11.4</v>
      </c>
      <c r="AS47" s="163">
        <v>11.4</v>
      </c>
      <c r="AT47" s="163">
        <v>12.8</v>
      </c>
      <c r="AU47" s="163">
        <v>10.7</v>
      </c>
      <c r="AV47" s="163">
        <v>9.6</v>
      </c>
      <c r="AW47" s="163">
        <v>10.1</v>
      </c>
      <c r="AX47" s="163">
        <v>11.5</v>
      </c>
      <c r="AY47" s="163">
        <v>10.6</v>
      </c>
      <c r="AZ47" s="163">
        <v>9.1999999999999993</v>
      </c>
      <c r="BA47" s="163">
        <v>10.9</v>
      </c>
      <c r="BB47" s="163">
        <v>12.3</v>
      </c>
      <c r="BC47" s="163">
        <v>10.4</v>
      </c>
      <c r="BD47" s="163">
        <v>7.3</v>
      </c>
      <c r="BE47" s="163">
        <v>10.7</v>
      </c>
      <c r="BF47" s="163">
        <v>10.8</v>
      </c>
      <c r="BG47" s="163">
        <v>10.9</v>
      </c>
      <c r="BH47" s="163">
        <v>9.09</v>
      </c>
      <c r="BI47" s="163">
        <v>11.8</v>
      </c>
      <c r="BJ47" s="163">
        <v>12.5</v>
      </c>
      <c r="BK47" s="163">
        <v>10.4</v>
      </c>
      <c r="BL47" s="163">
        <v>8.6</v>
      </c>
      <c r="BM47" s="163">
        <v>11</v>
      </c>
      <c r="BN47" s="163">
        <v>12.6</v>
      </c>
      <c r="BO47" s="163">
        <v>10.6</v>
      </c>
      <c r="BP47" s="163">
        <v>10.1</v>
      </c>
      <c r="BQ47" s="163">
        <v>12</v>
      </c>
      <c r="BR47" s="163">
        <v>11.3</v>
      </c>
      <c r="BS47" s="163">
        <v>9.9</v>
      </c>
      <c r="BT47" s="163">
        <v>9.3000000000000007</v>
      </c>
      <c r="BU47" s="163">
        <v>10.5</v>
      </c>
      <c r="BV47" s="163">
        <v>11.1</v>
      </c>
      <c r="BW47" s="163">
        <v>10.1</v>
      </c>
      <c r="BX47" s="163">
        <v>10.7</v>
      </c>
      <c r="BY47" s="163">
        <v>12.5</v>
      </c>
      <c r="BZ47" s="163">
        <v>12</v>
      </c>
      <c r="CA47" s="163">
        <v>10.6</v>
      </c>
      <c r="CB47" s="163">
        <v>10.4</v>
      </c>
      <c r="CC47" s="163">
        <v>10.8</v>
      </c>
      <c r="CD47" s="163">
        <v>11.6</v>
      </c>
      <c r="CE47" s="163">
        <v>8.5</v>
      </c>
      <c r="CF47" s="163">
        <v>8.6999999999999993</v>
      </c>
      <c r="CG47" s="163">
        <v>11.3</v>
      </c>
      <c r="CH47" s="163">
        <v>12.2</v>
      </c>
      <c r="CI47" s="264">
        <v>9.1</v>
      </c>
    </row>
    <row r="48" spans="1:87" s="60" customFormat="1" ht="20.100000000000001" customHeight="1">
      <c r="A48" s="6" t="s">
        <v>545</v>
      </c>
      <c r="B48" s="163">
        <v>1.4</v>
      </c>
      <c r="C48" s="163">
        <v>1</v>
      </c>
      <c r="D48" s="163">
        <v>0.9</v>
      </c>
      <c r="E48" s="163">
        <v>1.1000000000000001</v>
      </c>
      <c r="F48" s="163">
        <v>1.3</v>
      </c>
      <c r="G48" s="163">
        <v>1.1000000000000001</v>
      </c>
      <c r="H48" s="163">
        <v>0.8</v>
      </c>
      <c r="I48" s="163">
        <v>1.2</v>
      </c>
      <c r="J48" s="163">
        <v>1.4</v>
      </c>
      <c r="K48" s="163">
        <v>1.4</v>
      </c>
      <c r="L48" s="163">
        <v>1.4</v>
      </c>
      <c r="M48" s="163">
        <v>1</v>
      </c>
      <c r="N48" s="163">
        <v>1.1000000000000001</v>
      </c>
      <c r="O48" s="163">
        <v>1</v>
      </c>
      <c r="P48" s="163">
        <v>0.8</v>
      </c>
      <c r="Q48" s="163">
        <v>0.8</v>
      </c>
      <c r="R48" s="163">
        <v>0.9</v>
      </c>
      <c r="S48" s="163">
        <v>0.9</v>
      </c>
      <c r="T48" s="163">
        <v>0.8</v>
      </c>
      <c r="U48" s="163">
        <v>1</v>
      </c>
      <c r="V48" s="163">
        <v>0.9</v>
      </c>
      <c r="W48" s="163">
        <v>0.9</v>
      </c>
      <c r="X48" s="163">
        <v>0.7</v>
      </c>
      <c r="Y48" s="163">
        <v>0.7</v>
      </c>
      <c r="Z48" s="20"/>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3"/>
      <c r="BC48" s="163"/>
      <c r="BD48" s="163"/>
      <c r="BE48" s="163"/>
      <c r="BF48" s="163"/>
      <c r="BG48" s="163"/>
      <c r="BH48" s="163"/>
      <c r="BI48" s="163"/>
      <c r="BJ48" s="163"/>
      <c r="BK48" s="163"/>
      <c r="BL48" s="163"/>
      <c r="BM48" s="163"/>
      <c r="BN48" s="163"/>
      <c r="BO48" s="163"/>
      <c r="BP48" s="163"/>
      <c r="BQ48" s="163"/>
      <c r="BR48" s="163"/>
      <c r="BS48" s="163"/>
      <c r="BT48" s="163"/>
      <c r="BU48" s="163"/>
      <c r="BV48" s="163"/>
      <c r="BW48" s="163"/>
      <c r="BX48" s="163"/>
      <c r="BY48" s="163"/>
      <c r="BZ48" s="163"/>
      <c r="CA48" s="163"/>
      <c r="CB48" s="163"/>
      <c r="CC48" s="163"/>
      <c r="CD48" s="163"/>
      <c r="CE48" s="163"/>
      <c r="CF48" s="163"/>
      <c r="CG48" s="163"/>
      <c r="CH48" s="163"/>
      <c r="CI48" s="389"/>
    </row>
    <row r="49" spans="1:87" s="60" customFormat="1" ht="20.100000000000001" customHeight="1">
      <c r="A49" s="6" t="s">
        <v>546</v>
      </c>
      <c r="B49" s="6"/>
      <c r="C49" s="6"/>
      <c r="D49" s="6"/>
      <c r="E49" s="6"/>
      <c r="F49" s="6"/>
      <c r="G49" s="6"/>
      <c r="H49" s="6"/>
      <c r="I49" s="6"/>
      <c r="J49" s="6"/>
      <c r="K49" s="6"/>
      <c r="L49" s="6"/>
      <c r="M49" s="6"/>
      <c r="N49" s="20"/>
      <c r="O49" s="20"/>
      <c r="P49" s="20"/>
      <c r="Q49" s="20"/>
      <c r="R49" s="20"/>
      <c r="S49" s="20"/>
      <c r="T49" s="20"/>
      <c r="U49" s="20"/>
      <c r="V49" s="163"/>
      <c r="W49" s="163"/>
      <c r="X49" s="163"/>
      <c r="Y49" s="163"/>
      <c r="Z49" s="20"/>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3"/>
      <c r="BR49" s="475">
        <v>0.8</v>
      </c>
      <c r="BS49" s="475">
        <v>0.7</v>
      </c>
      <c r="BT49" s="475">
        <v>0.8</v>
      </c>
      <c r="BU49" s="475">
        <v>0.8</v>
      </c>
      <c r="BV49" s="475">
        <v>0.2</v>
      </c>
      <c r="BW49" s="475">
        <v>0.1</v>
      </c>
      <c r="BX49" s="475">
        <v>0</v>
      </c>
      <c r="BY49" s="475">
        <v>0.2</v>
      </c>
      <c r="BZ49" s="475">
        <v>0.2</v>
      </c>
      <c r="CA49" s="475">
        <v>0.1</v>
      </c>
      <c r="CB49" s="475">
        <v>0.1</v>
      </c>
      <c r="CC49" s="475">
        <v>0.2</v>
      </c>
      <c r="CD49" s="475">
        <v>0.2</v>
      </c>
      <c r="CE49" s="475">
        <v>0.1</v>
      </c>
      <c r="CF49" s="475">
        <v>0.1</v>
      </c>
      <c r="CG49" s="475">
        <v>0.2</v>
      </c>
      <c r="CH49" s="475">
        <v>0.2</v>
      </c>
      <c r="CI49" s="264">
        <v>0.1</v>
      </c>
    </row>
    <row r="50" spans="1:87" s="60" customFormat="1" ht="20.100000000000001" customHeight="1">
      <c r="A50" s="6" t="s">
        <v>547</v>
      </c>
      <c r="B50" s="6"/>
      <c r="C50" s="6"/>
      <c r="D50" s="6"/>
      <c r="E50" s="6"/>
      <c r="F50" s="6"/>
      <c r="G50" s="6"/>
      <c r="H50" s="6"/>
      <c r="I50" s="6"/>
      <c r="J50" s="6"/>
      <c r="K50" s="6"/>
      <c r="L50" s="6"/>
      <c r="M50" s="6"/>
      <c r="N50" s="20"/>
      <c r="O50" s="20"/>
      <c r="P50" s="20"/>
      <c r="Q50" s="20"/>
      <c r="R50" s="20"/>
      <c r="S50" s="20"/>
      <c r="T50" s="20"/>
      <c r="U50" s="20"/>
      <c r="V50" s="163"/>
      <c r="W50" s="163"/>
      <c r="X50" s="163"/>
      <c r="Y50" s="163"/>
      <c r="Z50" s="20"/>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63"/>
      <c r="AZ50" s="163"/>
      <c r="BA50" s="163"/>
      <c r="BB50" s="163"/>
      <c r="BC50" s="163"/>
      <c r="BD50" s="163"/>
      <c r="BE50" s="163"/>
      <c r="BF50" s="163"/>
      <c r="BG50" s="163"/>
      <c r="BH50" s="163"/>
      <c r="BI50" s="163"/>
      <c r="BJ50" s="163"/>
      <c r="BK50" s="163"/>
      <c r="BL50" s="163"/>
      <c r="BM50" s="163"/>
      <c r="BN50" s="163"/>
      <c r="BO50" s="163"/>
      <c r="BP50" s="163"/>
      <c r="BQ50" s="163"/>
      <c r="BR50" s="475">
        <v>1.6</v>
      </c>
      <c r="BS50" s="475">
        <v>0.6</v>
      </c>
      <c r="BT50" s="475">
        <v>0.3</v>
      </c>
      <c r="BU50" s="475">
        <v>0.7</v>
      </c>
      <c r="BV50" s="475">
        <v>0.8</v>
      </c>
      <c r="BW50" s="475">
        <v>0.4</v>
      </c>
      <c r="BX50" s="475">
        <v>0.2</v>
      </c>
      <c r="BY50" s="475">
        <v>0.8</v>
      </c>
      <c r="BZ50" s="475">
        <v>0.9</v>
      </c>
      <c r="CA50" s="475">
        <v>0.3</v>
      </c>
      <c r="CB50" s="475">
        <v>0.2</v>
      </c>
      <c r="CC50" s="475">
        <v>0.6</v>
      </c>
      <c r="CD50" s="475">
        <v>0.8</v>
      </c>
      <c r="CE50" s="475">
        <v>0.3</v>
      </c>
      <c r="CF50" s="475">
        <v>0.2</v>
      </c>
      <c r="CG50" s="475">
        <v>0.6</v>
      </c>
      <c r="CH50" s="475">
        <v>1</v>
      </c>
      <c r="CI50" s="264">
        <v>0.4</v>
      </c>
    </row>
    <row r="51" spans="1:87" s="60" customFormat="1" ht="20.100000000000001" customHeight="1">
      <c r="A51" s="6" t="s">
        <v>548</v>
      </c>
      <c r="B51" s="6"/>
      <c r="C51" s="6"/>
      <c r="D51" s="6"/>
      <c r="E51" s="6"/>
      <c r="F51" s="6"/>
      <c r="G51" s="6"/>
      <c r="H51" s="6"/>
      <c r="I51" s="6"/>
      <c r="J51" s="6"/>
      <c r="K51" s="6"/>
      <c r="L51" s="6"/>
      <c r="M51" s="6"/>
      <c r="N51" s="20"/>
      <c r="O51" s="20"/>
      <c r="P51" s="20"/>
      <c r="Q51" s="20"/>
      <c r="R51" s="20"/>
      <c r="S51" s="20"/>
      <c r="T51" s="20"/>
      <c r="U51" s="20"/>
      <c r="V51" s="163"/>
      <c r="W51" s="163"/>
      <c r="X51" s="163"/>
      <c r="Y51" s="163"/>
      <c r="Z51" s="20"/>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3"/>
      <c r="BR51" s="475">
        <v>1.5</v>
      </c>
      <c r="BS51" s="475">
        <v>0.5</v>
      </c>
      <c r="BT51" s="475">
        <v>0.3</v>
      </c>
      <c r="BU51" s="475">
        <v>1.2</v>
      </c>
      <c r="BV51" s="475">
        <v>1.5</v>
      </c>
      <c r="BW51" s="475">
        <v>0.5</v>
      </c>
      <c r="BX51" s="475">
        <v>0.2</v>
      </c>
      <c r="BY51" s="475">
        <v>1.2</v>
      </c>
      <c r="BZ51" s="475">
        <v>1.4</v>
      </c>
      <c r="CA51" s="475">
        <v>0.4</v>
      </c>
      <c r="CB51" s="475">
        <v>0.2</v>
      </c>
      <c r="CC51" s="475">
        <v>1.3</v>
      </c>
      <c r="CD51" s="475">
        <v>1.5</v>
      </c>
      <c r="CE51" s="475">
        <v>0.5</v>
      </c>
      <c r="CF51" s="475">
        <v>0.2</v>
      </c>
      <c r="CG51" s="475">
        <v>1.3</v>
      </c>
      <c r="CH51" s="475">
        <v>1.6</v>
      </c>
      <c r="CI51" s="264">
        <v>0.5</v>
      </c>
    </row>
    <row r="52" spans="1:87" s="60" customFormat="1" ht="20.100000000000001" customHeight="1">
      <c r="A52" s="401" t="s">
        <v>549</v>
      </c>
      <c r="B52" s="6"/>
      <c r="C52" s="6"/>
      <c r="D52" s="6"/>
      <c r="E52" s="6"/>
      <c r="F52" s="6"/>
      <c r="G52" s="6"/>
      <c r="H52" s="6"/>
      <c r="I52" s="6"/>
      <c r="J52" s="6"/>
      <c r="K52" s="6"/>
      <c r="L52" s="6"/>
      <c r="M52" s="6"/>
      <c r="N52" s="20"/>
      <c r="O52" s="20"/>
      <c r="P52" s="20"/>
      <c r="Q52" s="20"/>
      <c r="R52" s="20"/>
      <c r="S52" s="20"/>
      <c r="T52" s="20"/>
      <c r="U52" s="20"/>
      <c r="V52" s="20"/>
      <c r="W52" s="20"/>
      <c r="X52" s="20"/>
      <c r="Y52" s="20"/>
      <c r="Z52" s="234"/>
      <c r="AA52" s="234"/>
      <c r="AB52" s="225"/>
      <c r="AF52"/>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6"/>
      <c r="BZ52" s="256"/>
      <c r="CA52" s="256"/>
      <c r="CB52" s="256"/>
      <c r="CC52" s="256"/>
      <c r="CD52" s="256"/>
      <c r="CE52" s="256"/>
      <c r="CF52" s="256"/>
      <c r="CG52" s="256"/>
      <c r="CH52" s="256"/>
      <c r="CI52" s="263"/>
    </row>
    <row r="53" spans="1:87" s="60" customFormat="1" ht="20.100000000000001" customHeight="1">
      <c r="A53" s="401" t="s">
        <v>550</v>
      </c>
      <c r="B53" s="6"/>
      <c r="C53" s="6"/>
      <c r="D53" s="6"/>
      <c r="E53" s="6"/>
      <c r="F53" s="6"/>
      <c r="G53" s="6"/>
      <c r="H53" s="6"/>
      <c r="I53" s="6"/>
      <c r="J53" s="6"/>
      <c r="K53" s="6"/>
      <c r="L53" s="6"/>
      <c r="M53" s="6"/>
      <c r="N53" s="20"/>
      <c r="O53" s="20"/>
      <c r="P53" s="20"/>
      <c r="Q53" s="20"/>
      <c r="R53" s="20"/>
      <c r="S53" s="20"/>
      <c r="T53" s="20"/>
      <c r="U53" s="20"/>
      <c r="V53" s="20"/>
      <c r="W53" s="20"/>
      <c r="X53" s="20"/>
      <c r="Y53" s="20"/>
      <c r="Z53" s="234"/>
      <c r="AA53" s="234"/>
      <c r="AB53" s="225"/>
      <c r="AF53"/>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c r="BV53" s="256"/>
      <c r="BW53" s="256"/>
      <c r="BX53" s="256"/>
      <c r="BY53" s="256"/>
      <c r="BZ53" s="256"/>
      <c r="CA53" s="256"/>
      <c r="CB53" s="256"/>
      <c r="CC53" s="256"/>
      <c r="CD53" s="256"/>
      <c r="CE53" s="256"/>
      <c r="CF53" s="256"/>
      <c r="CG53" s="256"/>
      <c r="CH53" s="256"/>
      <c r="CI53" s="263"/>
    </row>
    <row r="54" spans="1:87" s="60" customFormat="1" ht="20.100000000000001" customHeight="1">
      <c r="A54" s="401" t="s">
        <v>551</v>
      </c>
      <c r="B54" s="6"/>
      <c r="C54" s="6"/>
      <c r="D54" s="6"/>
      <c r="E54" s="6"/>
      <c r="F54" s="6"/>
      <c r="G54" s="6"/>
      <c r="H54" s="6"/>
      <c r="I54" s="6"/>
      <c r="J54" s="6"/>
      <c r="K54" s="6"/>
      <c r="L54" s="6"/>
      <c r="M54" s="6"/>
      <c r="N54" s="20"/>
      <c r="O54" s="20"/>
      <c r="P54" s="20"/>
      <c r="Q54" s="20"/>
      <c r="R54" s="20"/>
      <c r="S54" s="20"/>
      <c r="T54" s="20"/>
      <c r="U54" s="20"/>
      <c r="V54" s="20"/>
      <c r="W54" s="20"/>
      <c r="X54" s="20"/>
      <c r="Y54" s="20"/>
      <c r="Z54" s="234"/>
      <c r="AA54" s="234"/>
      <c r="AB54" s="225"/>
      <c r="AF54"/>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c r="BV54" s="256"/>
      <c r="BW54" s="256"/>
      <c r="BX54" s="256"/>
      <c r="BY54" s="256"/>
      <c r="BZ54" s="256"/>
      <c r="CA54" s="256"/>
      <c r="CB54" s="256"/>
      <c r="CC54" s="256"/>
      <c r="CD54" s="256"/>
      <c r="CE54" s="256"/>
      <c r="CF54" s="256"/>
      <c r="CG54" s="256"/>
      <c r="CH54" s="256"/>
      <c r="CI54" s="263"/>
    </row>
    <row r="55" spans="1:87" s="60" customFormat="1" ht="20.100000000000001" customHeight="1">
      <c r="A55" s="401"/>
      <c r="B55" s="6"/>
      <c r="C55" s="6"/>
      <c r="D55" s="6"/>
      <c r="E55" s="6"/>
      <c r="F55" s="6"/>
      <c r="G55" s="6"/>
      <c r="H55" s="6"/>
      <c r="I55" s="6"/>
      <c r="J55" s="6"/>
      <c r="K55" s="6"/>
      <c r="L55" s="6"/>
      <c r="M55" s="6"/>
      <c r="N55" s="20"/>
      <c r="O55" s="20"/>
      <c r="P55" s="20"/>
      <c r="Q55" s="20"/>
      <c r="R55" s="20"/>
      <c r="S55" s="20"/>
      <c r="T55" s="20"/>
      <c r="U55" s="20"/>
      <c r="V55" s="20"/>
      <c r="W55" s="20"/>
      <c r="X55" s="20"/>
      <c r="Y55" s="20"/>
      <c r="Z55" s="234"/>
      <c r="AA55" s="234"/>
      <c r="AB55" s="225"/>
      <c r="AF55"/>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c r="BV55" s="256"/>
      <c r="BW55" s="256"/>
      <c r="BX55" s="256"/>
      <c r="BY55" s="256"/>
      <c r="BZ55" s="256"/>
      <c r="CA55" s="256"/>
      <c r="CB55" s="256"/>
      <c r="CC55" s="256"/>
      <c r="CD55" s="256"/>
      <c r="CE55" s="256"/>
      <c r="CF55" s="256"/>
      <c r="CG55" s="256"/>
      <c r="CH55" s="256"/>
      <c r="CI55" s="263"/>
    </row>
    <row r="56" spans="1:87" s="60" customFormat="1" ht="20.100000000000001" customHeight="1">
      <c r="A56" s="1" t="s">
        <v>552</v>
      </c>
      <c r="B56" s="1"/>
      <c r="C56" s="1"/>
      <c r="D56" s="1"/>
      <c r="E56" s="1"/>
      <c r="F56" s="1"/>
      <c r="G56" s="1"/>
      <c r="H56" s="1"/>
      <c r="I56" s="1"/>
      <c r="J56" s="1"/>
      <c r="K56" s="1"/>
      <c r="L56" s="1"/>
      <c r="M56" s="1"/>
      <c r="N56" s="2"/>
      <c r="O56" s="2"/>
      <c r="P56" s="2"/>
      <c r="Q56" s="2"/>
      <c r="R56" s="2"/>
      <c r="S56" s="2"/>
      <c r="T56" s="2"/>
      <c r="U56" s="2"/>
      <c r="V56" s="2"/>
      <c r="W56" s="2"/>
      <c r="X56" s="2"/>
      <c r="Y56" s="2"/>
      <c r="Z56" s="234"/>
      <c r="AA56" s="234"/>
      <c r="AB56" s="225"/>
      <c r="AF56"/>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c r="BK56" s="256"/>
      <c r="BL56" s="256"/>
      <c r="BM56" s="256"/>
      <c r="BN56" s="256"/>
      <c r="BO56" s="256"/>
      <c r="BP56" s="256"/>
      <c r="BQ56" s="256"/>
      <c r="BR56" s="256"/>
      <c r="BS56" s="256"/>
      <c r="BT56" s="256"/>
      <c r="BU56" s="256"/>
      <c r="BV56" s="256"/>
      <c r="BW56" s="256"/>
      <c r="BX56" s="256"/>
      <c r="BY56" s="256"/>
      <c r="BZ56" s="256"/>
      <c r="CA56" s="256"/>
      <c r="CB56" s="256"/>
      <c r="CC56" s="256"/>
      <c r="CD56" s="256"/>
      <c r="CE56" s="256"/>
      <c r="CF56" s="256"/>
      <c r="CG56" s="256"/>
      <c r="CH56" s="256"/>
      <c r="CI56" s="263"/>
    </row>
    <row r="57" spans="1:87" s="60" customFormat="1" ht="20.100000000000001" customHeight="1" thickBot="1">
      <c r="A57" s="26" t="s">
        <v>553</v>
      </c>
      <c r="B57" s="49" t="s">
        <v>373</v>
      </c>
      <c r="C57" s="49" t="s">
        <v>374</v>
      </c>
      <c r="D57" s="49" t="s">
        <v>375</v>
      </c>
      <c r="E57" s="49" t="s">
        <v>376</v>
      </c>
      <c r="F57" s="49" t="s">
        <v>377</v>
      </c>
      <c r="G57" s="49" t="s">
        <v>378</v>
      </c>
      <c r="H57" s="49" t="s">
        <v>379</v>
      </c>
      <c r="I57" s="49" t="s">
        <v>380</v>
      </c>
      <c r="J57" s="49" t="s">
        <v>381</v>
      </c>
      <c r="K57" s="49" t="s">
        <v>382</v>
      </c>
      <c r="L57" s="49" t="s">
        <v>383</v>
      </c>
      <c r="M57" s="49" t="s">
        <v>384</v>
      </c>
      <c r="N57" s="4" t="s">
        <v>385</v>
      </c>
      <c r="O57" s="4" t="s">
        <v>386</v>
      </c>
      <c r="P57" s="4" t="s">
        <v>387</v>
      </c>
      <c r="Q57" s="4" t="s">
        <v>388</v>
      </c>
      <c r="R57" s="4" t="s">
        <v>389</v>
      </c>
      <c r="S57" s="4" t="s">
        <v>390</v>
      </c>
      <c r="T57" s="4" t="s">
        <v>391</v>
      </c>
      <c r="U57" s="4" t="s">
        <v>392</v>
      </c>
      <c r="V57" s="4" t="s">
        <v>393</v>
      </c>
      <c r="W57" s="4" t="s">
        <v>394</v>
      </c>
      <c r="X57" s="4" t="s">
        <v>395</v>
      </c>
      <c r="Y57" s="4" t="s">
        <v>396</v>
      </c>
      <c r="Z57" s="246" t="s">
        <v>397</v>
      </c>
      <c r="AA57" s="246" t="s">
        <v>398</v>
      </c>
      <c r="AB57" s="246" t="s">
        <v>399</v>
      </c>
      <c r="AC57" s="359" t="s">
        <v>400</v>
      </c>
      <c r="AD57" s="359" t="s">
        <v>401</v>
      </c>
      <c r="AE57" s="359" t="s">
        <v>402</v>
      </c>
      <c r="AF57" s="359" t="s">
        <v>403</v>
      </c>
      <c r="AG57" s="359" t="s">
        <v>404</v>
      </c>
      <c r="AH57" s="359" t="s">
        <v>405</v>
      </c>
      <c r="AI57" s="359" t="s">
        <v>406</v>
      </c>
      <c r="AJ57" s="359" t="s">
        <v>407</v>
      </c>
      <c r="AK57" s="359" t="s">
        <v>408</v>
      </c>
      <c r="AL57" s="359" t="s">
        <v>409</v>
      </c>
      <c r="AM57" s="359" t="s">
        <v>410</v>
      </c>
      <c r="AN57" s="359" t="s">
        <v>411</v>
      </c>
      <c r="AO57" s="359" t="s">
        <v>412</v>
      </c>
      <c r="AP57" s="359" t="s">
        <v>413</v>
      </c>
      <c r="AQ57" s="359" t="s">
        <v>414</v>
      </c>
      <c r="AR57" s="359" t="s">
        <v>415</v>
      </c>
      <c r="AS57" s="359" t="s">
        <v>416</v>
      </c>
      <c r="AT57" s="359" t="s">
        <v>417</v>
      </c>
      <c r="AU57" s="359" t="s">
        <v>418</v>
      </c>
      <c r="AV57" s="359" t="s">
        <v>419</v>
      </c>
      <c r="AW57" s="359" t="s">
        <v>420</v>
      </c>
      <c r="AX57" s="359" t="s">
        <v>421</v>
      </c>
      <c r="AY57" s="359" t="s">
        <v>422</v>
      </c>
      <c r="AZ57" s="359" t="s">
        <v>423</v>
      </c>
      <c r="BA57" s="359" t="s">
        <v>424</v>
      </c>
      <c r="BB57" s="359" t="s">
        <v>425</v>
      </c>
      <c r="BC57" s="359" t="s">
        <v>426</v>
      </c>
      <c r="BD57" s="359" t="s">
        <v>427</v>
      </c>
      <c r="BE57" s="359" t="s">
        <v>428</v>
      </c>
      <c r="BF57" s="359" t="s">
        <v>429</v>
      </c>
      <c r="BG57" s="359" t="s">
        <v>430</v>
      </c>
      <c r="BH57" s="359" t="s">
        <v>431</v>
      </c>
      <c r="BI57" s="359" t="s">
        <v>432</v>
      </c>
      <c r="BJ57" s="359" t="s">
        <v>433</v>
      </c>
      <c r="BK57" s="359" t="s">
        <v>434</v>
      </c>
      <c r="BL57" s="359" t="s">
        <v>435</v>
      </c>
      <c r="BM57" s="359" t="s">
        <v>436</v>
      </c>
      <c r="BN57" s="359" t="s">
        <v>437</v>
      </c>
      <c r="BO57" s="359" t="s">
        <v>438</v>
      </c>
      <c r="BP57" s="359" t="s">
        <v>439</v>
      </c>
      <c r="BQ57" s="359" t="s">
        <v>440</v>
      </c>
      <c r="BR57" s="359" t="s">
        <v>188</v>
      </c>
      <c r="BS57" s="359" t="s">
        <v>189</v>
      </c>
      <c r="BT57" s="359" t="s">
        <v>190</v>
      </c>
      <c r="BU57" s="359" t="s">
        <v>191</v>
      </c>
      <c r="BV57" s="359" t="s">
        <v>192</v>
      </c>
      <c r="BW57" s="359" t="s">
        <v>41</v>
      </c>
      <c r="BX57" s="359" t="s">
        <v>42</v>
      </c>
      <c r="BY57" s="359" t="s">
        <v>43</v>
      </c>
      <c r="BZ57" s="359" t="s">
        <v>44</v>
      </c>
      <c r="CA57" s="359" t="s">
        <v>45</v>
      </c>
      <c r="CB57" s="359" t="s">
        <v>46</v>
      </c>
      <c r="CC57" s="359" t="s">
        <v>47</v>
      </c>
      <c r="CD57" s="359" t="s">
        <v>48</v>
      </c>
      <c r="CE57" s="359" t="s">
        <v>24</v>
      </c>
      <c r="CF57" s="359" t="s">
        <v>49</v>
      </c>
      <c r="CG57" s="359" t="s">
        <v>25</v>
      </c>
      <c r="CH57" s="359" t="s">
        <v>1181</v>
      </c>
      <c r="CI57" s="226" t="s">
        <v>1189</v>
      </c>
    </row>
    <row r="58" spans="1:87" s="60" customFormat="1" ht="20.100000000000001" customHeight="1">
      <c r="A58" s="6" t="s">
        <v>554</v>
      </c>
      <c r="B58" s="6"/>
      <c r="C58" s="6"/>
      <c r="D58" s="6"/>
      <c r="E58" s="6"/>
      <c r="F58" s="6"/>
      <c r="G58" s="6"/>
      <c r="H58" s="6"/>
      <c r="I58" s="6"/>
      <c r="J58" s="6"/>
      <c r="K58" s="6"/>
      <c r="L58" s="6"/>
      <c r="M58" s="6"/>
      <c r="N58" s="20"/>
      <c r="O58" s="20"/>
      <c r="P58" s="20"/>
      <c r="Q58" s="20"/>
      <c r="R58" s="20"/>
      <c r="S58" s="20"/>
      <c r="T58" s="20"/>
      <c r="U58" s="20"/>
      <c r="V58" s="20">
        <v>50.9</v>
      </c>
      <c r="W58" s="20">
        <v>44.7</v>
      </c>
      <c r="X58" s="20">
        <v>46.9</v>
      </c>
      <c r="Y58" s="20">
        <v>48.8</v>
      </c>
      <c r="Z58" s="20">
        <v>47.9</v>
      </c>
      <c r="AA58" s="20" t="s">
        <v>555</v>
      </c>
      <c r="AB58" s="20" t="s">
        <v>556</v>
      </c>
      <c r="AC58" s="20" t="s">
        <v>557</v>
      </c>
      <c r="AD58" s="20" t="s">
        <v>558</v>
      </c>
      <c r="AE58" s="20" t="s">
        <v>559</v>
      </c>
      <c r="AF58" s="20" t="s">
        <v>560</v>
      </c>
      <c r="AG58" s="20" t="s">
        <v>561</v>
      </c>
      <c r="AH58" s="20" t="s">
        <v>562</v>
      </c>
      <c r="AI58" s="20" t="s">
        <v>563</v>
      </c>
      <c r="AJ58" s="20" t="s">
        <v>555</v>
      </c>
      <c r="AK58" s="20" t="s">
        <v>564</v>
      </c>
      <c r="AL58" s="20" t="s">
        <v>560</v>
      </c>
      <c r="AM58" s="20" t="s">
        <v>565</v>
      </c>
      <c r="AN58" s="323" t="s">
        <v>566</v>
      </c>
      <c r="AO58" s="351">
        <v>41.9</v>
      </c>
      <c r="AP58" s="351">
        <v>37.700000000000003</v>
      </c>
      <c r="AQ58" s="351">
        <v>31.1</v>
      </c>
      <c r="AR58" s="351">
        <v>28.7</v>
      </c>
      <c r="AS58" s="351">
        <v>34.200000000000003</v>
      </c>
      <c r="AT58" s="351">
        <v>30.7</v>
      </c>
      <c r="AU58" s="351">
        <v>30.5</v>
      </c>
      <c r="AV58" s="351">
        <v>31.6</v>
      </c>
      <c r="AW58" s="351">
        <v>31.5</v>
      </c>
      <c r="AX58" s="351">
        <v>32.6</v>
      </c>
      <c r="AY58" s="351">
        <v>30</v>
      </c>
      <c r="AZ58" s="351">
        <v>32.5</v>
      </c>
      <c r="BA58" s="351">
        <v>32.044062776852897</v>
      </c>
      <c r="BB58" s="351">
        <v>33.6</v>
      </c>
      <c r="BC58" s="351">
        <v>33.1</v>
      </c>
      <c r="BD58" s="351">
        <v>34.6</v>
      </c>
      <c r="BE58" s="351">
        <v>37.200000000000003</v>
      </c>
      <c r="BF58" s="351">
        <v>38.4</v>
      </c>
      <c r="BG58" s="351">
        <v>35</v>
      </c>
      <c r="BH58" s="351">
        <v>35.700000000000003</v>
      </c>
      <c r="BI58" s="351">
        <v>37.6</v>
      </c>
      <c r="BJ58" s="351">
        <v>34</v>
      </c>
      <c r="BK58" s="351">
        <v>33.6</v>
      </c>
      <c r="BL58" s="351">
        <v>37.1</v>
      </c>
      <c r="BM58" s="351">
        <v>35.200000000000003</v>
      </c>
      <c r="BN58" s="351">
        <v>37.200000000000003</v>
      </c>
      <c r="BO58" s="351">
        <v>38.1</v>
      </c>
      <c r="BP58" s="351">
        <v>43.7</v>
      </c>
      <c r="BQ58" s="351">
        <v>51.9</v>
      </c>
      <c r="BR58" s="351">
        <v>44.1</v>
      </c>
      <c r="BS58" s="351">
        <v>52.3</v>
      </c>
      <c r="BT58" s="351">
        <v>63.9</v>
      </c>
      <c r="BU58" s="351">
        <v>80.5</v>
      </c>
      <c r="BV58" s="351">
        <v>85.2</v>
      </c>
      <c r="BW58" s="351">
        <v>57.5</v>
      </c>
      <c r="BX58" s="351">
        <v>51.2</v>
      </c>
      <c r="BY58" s="351">
        <v>58.1</v>
      </c>
      <c r="BZ58" s="351">
        <v>63.9</v>
      </c>
      <c r="CA58" s="351">
        <v>48.6</v>
      </c>
      <c r="CB58" s="351">
        <v>44.1</v>
      </c>
      <c r="CC58" s="351">
        <v>51.7475802042296</v>
      </c>
      <c r="CD58" s="351">
        <v>60.1</v>
      </c>
      <c r="CE58" s="351">
        <v>48.1</v>
      </c>
      <c r="CF58" s="351">
        <v>46.1</v>
      </c>
      <c r="CG58" s="351">
        <v>49.1</v>
      </c>
      <c r="CH58" s="351">
        <v>62.5</v>
      </c>
      <c r="CI58" s="264">
        <v>44.9</v>
      </c>
    </row>
    <row r="59" spans="1:87" s="60" customFormat="1" ht="20.100000000000001" customHeight="1">
      <c r="A59" s="6" t="s">
        <v>567</v>
      </c>
      <c r="B59" s="163">
        <v>31.6</v>
      </c>
      <c r="C59" s="163">
        <v>30.1</v>
      </c>
      <c r="D59" s="163">
        <v>29.9</v>
      </c>
      <c r="E59" s="163">
        <v>33</v>
      </c>
      <c r="F59" s="163">
        <v>37.1</v>
      </c>
      <c r="G59" s="163">
        <v>34.700000000000003</v>
      </c>
      <c r="H59" s="163">
        <v>39.1</v>
      </c>
      <c r="I59" s="163">
        <v>37.700000000000003</v>
      </c>
      <c r="J59" s="163">
        <v>39.200000000000003</v>
      </c>
      <c r="K59" s="163">
        <v>36</v>
      </c>
      <c r="L59" s="163">
        <v>39.9</v>
      </c>
      <c r="M59" s="163">
        <v>43</v>
      </c>
      <c r="N59" s="163">
        <v>44.6</v>
      </c>
      <c r="O59" s="163">
        <v>47.9</v>
      </c>
      <c r="P59" s="163">
        <v>57</v>
      </c>
      <c r="Q59" s="163">
        <v>49.1</v>
      </c>
      <c r="R59" s="163">
        <v>49.6</v>
      </c>
      <c r="S59" s="163">
        <v>48</v>
      </c>
      <c r="T59" s="163">
        <v>50.2</v>
      </c>
      <c r="U59" s="163">
        <v>51.5</v>
      </c>
      <c r="V59" s="163">
        <v>54.5</v>
      </c>
      <c r="W59" s="163">
        <v>44.8</v>
      </c>
      <c r="X59" s="163">
        <v>47.2</v>
      </c>
      <c r="Y59" s="163">
        <v>51.4</v>
      </c>
      <c r="Z59" s="163">
        <v>49.4</v>
      </c>
      <c r="AF59"/>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6"/>
      <c r="CH59" s="256"/>
      <c r="CI59" s="263"/>
    </row>
    <row r="60" spans="1:87" s="60" customFormat="1" ht="20.100000000000001" customHeight="1">
      <c r="A60" s="401" t="s">
        <v>568</v>
      </c>
      <c r="B60" s="6"/>
      <c r="C60" s="6"/>
      <c r="D60" s="6"/>
      <c r="E60" s="6"/>
      <c r="F60" s="6"/>
      <c r="G60" s="6"/>
      <c r="H60" s="6"/>
      <c r="I60" s="6"/>
      <c r="J60" s="6"/>
      <c r="K60" s="6"/>
      <c r="L60" s="6"/>
      <c r="M60" s="6"/>
      <c r="N60" s="20"/>
      <c r="O60" s="20"/>
      <c r="P60" s="20"/>
      <c r="Q60" s="20"/>
      <c r="R60" s="20"/>
      <c r="S60" s="20"/>
      <c r="T60" s="20"/>
      <c r="U60" s="20"/>
      <c r="AF60"/>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256"/>
      <c r="BZ60" s="256"/>
      <c r="CA60" s="256"/>
      <c r="CB60" s="256"/>
      <c r="CC60" s="256"/>
      <c r="CD60" s="256"/>
      <c r="CE60" s="256"/>
      <c r="CF60" s="256"/>
      <c r="CG60" s="256"/>
      <c r="CH60" s="256"/>
      <c r="CI60" s="263"/>
    </row>
    <row r="61" spans="1:87" s="60" customFormat="1" ht="20.100000000000001" customHeight="1">
      <c r="A61" s="401" t="s">
        <v>569</v>
      </c>
      <c r="B61" s="6"/>
      <c r="C61" s="6"/>
      <c r="D61" s="6"/>
      <c r="E61" s="6"/>
      <c r="F61" s="6"/>
      <c r="G61" s="6"/>
      <c r="H61" s="6"/>
      <c r="I61" s="6"/>
      <c r="J61" s="6"/>
      <c r="K61" s="6"/>
      <c r="L61" s="6"/>
      <c r="M61" s="6"/>
      <c r="N61" s="20"/>
      <c r="O61" s="20"/>
      <c r="P61" s="20"/>
      <c r="Q61" s="20"/>
      <c r="R61" s="20"/>
      <c r="S61" s="20"/>
      <c r="T61" s="20"/>
      <c r="U61" s="20"/>
      <c r="AF61"/>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256"/>
      <c r="BW61" s="256"/>
      <c r="BX61" s="256"/>
      <c r="BY61" s="256"/>
      <c r="BZ61" s="256"/>
      <c r="CA61" s="256"/>
      <c r="CB61" s="256"/>
      <c r="CC61" s="256"/>
      <c r="CD61" s="256"/>
      <c r="CE61" s="256"/>
      <c r="CF61" s="256"/>
      <c r="CG61" s="256"/>
      <c r="CH61" s="256"/>
      <c r="CI61" s="263"/>
    </row>
    <row r="62" spans="1:87" s="60" customFormat="1" ht="20.100000000000001" customHeight="1">
      <c r="A62" s="401"/>
      <c r="B62" s="6"/>
      <c r="C62" s="6"/>
      <c r="D62" s="6"/>
      <c r="E62" s="6"/>
      <c r="F62" s="6"/>
      <c r="G62" s="6"/>
      <c r="H62" s="6"/>
      <c r="I62" s="6"/>
      <c r="J62" s="6"/>
      <c r="K62" s="6"/>
      <c r="L62" s="6"/>
      <c r="M62" s="6"/>
      <c r="N62" s="20"/>
      <c r="O62" s="20"/>
      <c r="P62" s="20"/>
      <c r="Q62" s="20"/>
      <c r="R62" s="20"/>
      <c r="S62" s="20"/>
      <c r="T62" s="20"/>
      <c r="U62" s="20"/>
      <c r="AF62"/>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63"/>
    </row>
    <row r="63" spans="1:87" s="60" customFormat="1" ht="20.100000000000001" customHeight="1">
      <c r="A63" s="1" t="s">
        <v>570</v>
      </c>
      <c r="B63" s="1"/>
      <c r="C63" s="1"/>
      <c r="D63" s="1"/>
      <c r="E63" s="1"/>
      <c r="F63" s="1"/>
      <c r="G63" s="1"/>
      <c r="H63" s="1"/>
      <c r="I63" s="1"/>
      <c r="J63" s="1"/>
      <c r="K63" s="1"/>
      <c r="L63" s="1"/>
      <c r="M63" s="1"/>
      <c r="N63" s="2"/>
      <c r="O63" s="2"/>
      <c r="P63" s="2"/>
      <c r="Q63" s="2"/>
      <c r="R63" s="2"/>
      <c r="S63" s="2"/>
      <c r="T63" s="2"/>
      <c r="U63" s="2"/>
      <c r="V63" s="2"/>
      <c r="W63" s="2"/>
      <c r="X63" s="2"/>
      <c r="Y63" s="2"/>
      <c r="Z63" s="234"/>
      <c r="AA63" s="234"/>
      <c r="AB63" s="225"/>
      <c r="AF63"/>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6"/>
      <c r="BR63" s="256"/>
      <c r="BS63" s="256"/>
      <c r="BT63" s="256"/>
      <c r="BU63" s="256"/>
      <c r="BV63" s="256"/>
      <c r="BW63" s="256"/>
      <c r="BX63" s="256"/>
      <c r="BY63" s="256"/>
      <c r="BZ63" s="256"/>
      <c r="CA63" s="256"/>
      <c r="CB63" s="256"/>
      <c r="CC63" s="256"/>
      <c r="CD63" s="256"/>
      <c r="CE63" s="256"/>
      <c r="CF63" s="256"/>
      <c r="CG63" s="256"/>
      <c r="CH63" s="256"/>
      <c r="CI63" s="263"/>
    </row>
    <row r="64" spans="1:87" s="60" customFormat="1" ht="60" customHeight="1" thickBot="1">
      <c r="A64" s="3" t="s">
        <v>340</v>
      </c>
      <c r="B64" s="14"/>
      <c r="C64" s="14"/>
      <c r="D64" s="14"/>
      <c r="E64" s="15" t="s">
        <v>458</v>
      </c>
      <c r="F64" s="73"/>
      <c r="G64" s="73"/>
      <c r="H64" s="73"/>
      <c r="I64" s="15" t="s">
        <v>462</v>
      </c>
      <c r="J64" s="73"/>
      <c r="K64" s="73"/>
      <c r="L64" s="73"/>
      <c r="M64" s="15" t="s">
        <v>466</v>
      </c>
      <c r="N64" s="74"/>
      <c r="O64" s="74"/>
      <c r="P64" s="74"/>
      <c r="Q64" s="15" t="s">
        <v>470</v>
      </c>
      <c r="R64" s="74"/>
      <c r="S64" s="74"/>
      <c r="T64" s="74"/>
      <c r="U64" s="15" t="s">
        <v>474</v>
      </c>
      <c r="V64" s="43" t="s">
        <v>475</v>
      </c>
      <c r="W64" s="15" t="s">
        <v>476</v>
      </c>
      <c r="X64" s="15" t="s">
        <v>477</v>
      </c>
      <c r="Y64" s="15" t="s">
        <v>478</v>
      </c>
      <c r="Z64" s="358" t="s">
        <v>479</v>
      </c>
      <c r="AA64" s="352" t="s">
        <v>480</v>
      </c>
      <c r="AB64" s="352" t="s">
        <v>481</v>
      </c>
      <c r="AC64" s="352" t="s">
        <v>482</v>
      </c>
      <c r="AD64" s="352" t="s">
        <v>483</v>
      </c>
      <c r="AE64" s="352" t="s">
        <v>484</v>
      </c>
      <c r="AF64" s="352" t="s">
        <v>485</v>
      </c>
      <c r="AG64" s="15" t="s">
        <v>486</v>
      </c>
      <c r="AH64" s="15" t="s">
        <v>487</v>
      </c>
      <c r="AI64" s="352" t="s">
        <v>488</v>
      </c>
      <c r="AJ64" s="352" t="s">
        <v>489</v>
      </c>
      <c r="AK64" s="358" t="s">
        <v>571</v>
      </c>
      <c r="AL64" s="358" t="s">
        <v>491</v>
      </c>
      <c r="AM64" s="352" t="s">
        <v>492</v>
      </c>
      <c r="AN64" s="352" t="s">
        <v>493</v>
      </c>
      <c r="AO64" s="352" t="s">
        <v>494</v>
      </c>
      <c r="AP64" s="352" t="s">
        <v>495</v>
      </c>
      <c r="AQ64" s="352" t="s">
        <v>496</v>
      </c>
      <c r="AR64" s="352" t="s">
        <v>497</v>
      </c>
      <c r="AS64" s="352" t="s">
        <v>498</v>
      </c>
      <c r="AT64" s="352" t="s">
        <v>499</v>
      </c>
      <c r="AU64" s="352" t="s">
        <v>500</v>
      </c>
      <c r="AV64" s="352" t="s">
        <v>501</v>
      </c>
      <c r="AW64" s="352" t="s">
        <v>502</v>
      </c>
      <c r="AX64" s="352" t="s">
        <v>503</v>
      </c>
      <c r="AY64" s="352" t="s">
        <v>504</v>
      </c>
      <c r="AZ64" s="352" t="s">
        <v>505</v>
      </c>
      <c r="BA64" s="352" t="s">
        <v>506</v>
      </c>
      <c r="BB64" s="352" t="s">
        <v>507</v>
      </c>
      <c r="BC64" s="352" t="s">
        <v>508</v>
      </c>
      <c r="BD64" s="352" t="s">
        <v>509</v>
      </c>
      <c r="BE64" s="352" t="s">
        <v>510</v>
      </c>
      <c r="BF64" s="352" t="s">
        <v>511</v>
      </c>
      <c r="BG64" s="352" t="s">
        <v>512</v>
      </c>
      <c r="BH64" s="352" t="s">
        <v>513</v>
      </c>
      <c r="BI64" s="352" t="s">
        <v>514</v>
      </c>
      <c r="BJ64" s="352" t="s">
        <v>515</v>
      </c>
      <c r="BK64" s="352" t="s">
        <v>516</v>
      </c>
      <c r="BL64" s="352" t="s">
        <v>517</v>
      </c>
      <c r="BM64" s="352" t="s">
        <v>518</v>
      </c>
      <c r="BN64" s="352" t="s">
        <v>519</v>
      </c>
      <c r="BO64" s="352" t="s">
        <v>520</v>
      </c>
      <c r="BP64" s="352" t="s">
        <v>521</v>
      </c>
      <c r="BQ64" s="352" t="s">
        <v>522</v>
      </c>
      <c r="BR64" s="352" t="s">
        <v>341</v>
      </c>
      <c r="BS64" s="352" t="s">
        <v>342</v>
      </c>
      <c r="BT64" s="352" t="s">
        <v>343</v>
      </c>
      <c r="BU64" s="352" t="s">
        <v>344</v>
      </c>
      <c r="BV64" s="352" t="s">
        <v>83</v>
      </c>
      <c r="BW64" s="352" t="s">
        <v>84</v>
      </c>
      <c r="BX64" s="352" t="s">
        <v>85</v>
      </c>
      <c r="BY64" s="352" t="s">
        <v>86</v>
      </c>
      <c r="BZ64" s="352" t="s">
        <v>87</v>
      </c>
      <c r="CA64" s="352" t="s">
        <v>88</v>
      </c>
      <c r="CB64" s="352" t="s">
        <v>89</v>
      </c>
      <c r="CC64" s="352" t="s">
        <v>90</v>
      </c>
      <c r="CD64" s="352" t="s">
        <v>91</v>
      </c>
      <c r="CE64" s="352" t="s">
        <v>26</v>
      </c>
      <c r="CF64" s="352" t="s">
        <v>92</v>
      </c>
      <c r="CG64" s="352" t="s">
        <v>27</v>
      </c>
      <c r="CH64" s="352" t="s">
        <v>1182</v>
      </c>
      <c r="CI64" s="97" t="s">
        <v>1211</v>
      </c>
    </row>
    <row r="65" spans="1:87" s="60" customFormat="1" ht="20.100000000000001" customHeight="1">
      <c r="A65" s="6" t="s">
        <v>572</v>
      </c>
      <c r="B65" s="6"/>
      <c r="C65" s="6"/>
      <c r="D65" s="6"/>
      <c r="E65" s="6">
        <v>4590</v>
      </c>
      <c r="F65" s="6"/>
      <c r="G65" s="6"/>
      <c r="H65" s="6"/>
      <c r="I65" s="6">
        <v>4602</v>
      </c>
      <c r="J65" s="6"/>
      <c r="K65" s="6"/>
      <c r="L65" s="6"/>
      <c r="M65" s="6">
        <v>4632</v>
      </c>
      <c r="N65" s="7"/>
      <c r="O65" s="7"/>
      <c r="P65" s="7"/>
      <c r="Q65" s="7">
        <v>4654</v>
      </c>
      <c r="R65" s="7"/>
      <c r="S65" s="7"/>
      <c r="T65" s="7"/>
      <c r="U65" s="7">
        <v>4666</v>
      </c>
      <c r="V65" s="7">
        <v>4666</v>
      </c>
      <c r="W65" s="7">
        <v>4666</v>
      </c>
      <c r="X65" s="7">
        <v>4666</v>
      </c>
      <c r="Y65" s="7">
        <f>667+159+855+3003</f>
        <v>4684</v>
      </c>
      <c r="Z65" s="323">
        <v>4687</v>
      </c>
      <c r="AA65" s="323">
        <v>4687</v>
      </c>
      <c r="AB65" s="323">
        <v>4687</v>
      </c>
      <c r="AC65" s="323">
        <v>4693</v>
      </c>
      <c r="AD65" s="323">
        <v>4667</v>
      </c>
      <c r="AE65" s="323">
        <v>4667</v>
      </c>
      <c r="AF65" s="323">
        <v>4682</v>
      </c>
      <c r="AG65" s="323">
        <v>4627</v>
      </c>
      <c r="AH65" s="323">
        <v>4591</v>
      </c>
      <c r="AI65" s="323">
        <v>4624</v>
      </c>
      <c r="AJ65" s="323">
        <v>4624</v>
      </c>
      <c r="AK65" s="323">
        <v>4624</v>
      </c>
      <c r="AL65" s="323">
        <v>4621</v>
      </c>
      <c r="AM65" s="323">
        <v>4621</v>
      </c>
      <c r="AN65" s="323">
        <v>4619</v>
      </c>
      <c r="AO65" s="323">
        <v>4645</v>
      </c>
      <c r="AP65" s="323">
        <v>4654</v>
      </c>
      <c r="AQ65" s="323">
        <v>4654</v>
      </c>
      <c r="AR65" s="323">
        <v>4654</v>
      </c>
      <c r="AS65" s="323">
        <v>4654</v>
      </c>
      <c r="AT65" s="323">
        <v>4623</v>
      </c>
      <c r="AU65" s="323">
        <v>4623</v>
      </c>
      <c r="AV65" s="323">
        <v>4623</v>
      </c>
      <c r="AW65" s="323">
        <v>4652</v>
      </c>
      <c r="AX65" s="323">
        <v>4651</v>
      </c>
      <c r="AY65" s="323">
        <v>4660</v>
      </c>
      <c r="AZ65" s="323">
        <v>4660</v>
      </c>
      <c r="BA65" s="323">
        <v>4672</v>
      </c>
      <c r="BB65" s="323">
        <v>4672</v>
      </c>
      <c r="BC65" s="323">
        <v>4672</v>
      </c>
      <c r="BD65" s="323">
        <v>4671</v>
      </c>
      <c r="BE65" s="323">
        <v>4672</v>
      </c>
      <c r="BF65" s="323">
        <v>4675</v>
      </c>
      <c r="BG65" s="323">
        <v>4675</v>
      </c>
      <c r="BH65" s="323">
        <v>4675</v>
      </c>
      <c r="BI65" s="323">
        <v>4677</v>
      </c>
      <c r="BJ65" s="323">
        <v>4677</v>
      </c>
      <c r="BK65" s="323">
        <v>4677</v>
      </c>
      <c r="BL65" s="323">
        <v>4677</v>
      </c>
      <c r="BM65" s="323">
        <v>4677</v>
      </c>
      <c r="BN65" s="323">
        <v>4652</v>
      </c>
      <c r="BO65" s="323">
        <v>4652</v>
      </c>
      <c r="BP65" s="323">
        <v>4652</v>
      </c>
      <c r="BQ65" s="323">
        <v>4653</v>
      </c>
      <c r="BR65" s="323">
        <v>4653</v>
      </c>
      <c r="BS65" s="323">
        <v>4653</v>
      </c>
      <c r="BT65" s="323">
        <v>4653</v>
      </c>
      <c r="BU65" s="323">
        <v>4653</v>
      </c>
      <c r="BV65" s="323">
        <v>4653</v>
      </c>
      <c r="BW65" s="323">
        <v>4653</v>
      </c>
      <c r="BX65" s="323">
        <v>4669</v>
      </c>
      <c r="BY65" s="323">
        <v>4669</v>
      </c>
      <c r="BZ65" s="323">
        <v>4669</v>
      </c>
      <c r="CA65" s="323">
        <v>4672</v>
      </c>
      <c r="CB65" s="323">
        <v>4668</v>
      </c>
      <c r="CC65" s="323">
        <v>4668</v>
      </c>
      <c r="CD65" s="323">
        <v>4668</v>
      </c>
      <c r="CE65" s="323">
        <v>4668</v>
      </c>
      <c r="CF65" s="323">
        <v>4668</v>
      </c>
      <c r="CG65" s="323">
        <v>4671</v>
      </c>
      <c r="CH65" s="323">
        <v>4671</v>
      </c>
      <c r="CI65" s="311">
        <v>4671</v>
      </c>
    </row>
    <row r="66" spans="1:87" s="60" customFormat="1" ht="20.100000000000001" customHeight="1">
      <c r="A66" s="6" t="s">
        <v>348</v>
      </c>
      <c r="B66" s="6"/>
      <c r="C66" s="6"/>
      <c r="D66" s="6"/>
      <c r="E66" s="6">
        <v>3089</v>
      </c>
      <c r="F66" s="6"/>
      <c r="G66" s="6"/>
      <c r="H66" s="6"/>
      <c r="I66" s="6">
        <v>3107</v>
      </c>
      <c r="J66" s="6"/>
      <c r="K66" s="6"/>
      <c r="L66" s="6"/>
      <c r="M66" s="6">
        <v>3097</v>
      </c>
      <c r="N66" s="7"/>
      <c r="O66" s="7"/>
      <c r="P66" s="7"/>
      <c r="Q66" s="7">
        <v>3089</v>
      </c>
      <c r="R66" s="7"/>
      <c r="S66" s="7"/>
      <c r="T66" s="7"/>
      <c r="U66" s="7">
        <v>3212</v>
      </c>
      <c r="V66" s="7">
        <v>3212</v>
      </c>
      <c r="W66" s="7">
        <v>3212</v>
      </c>
      <c r="X66" s="7">
        <v>3217</v>
      </c>
      <c r="Y66" s="7">
        <f>463+1778+976</f>
        <v>3217</v>
      </c>
      <c r="Z66" s="323">
        <v>3223</v>
      </c>
      <c r="AA66" s="323">
        <v>3223</v>
      </c>
      <c r="AB66" s="323">
        <v>3231</v>
      </c>
      <c r="AC66" s="323">
        <v>3231</v>
      </c>
      <c r="AD66" s="323">
        <v>3247</v>
      </c>
      <c r="AE66" s="323">
        <v>3247</v>
      </c>
      <c r="AF66" s="323">
        <v>3247</v>
      </c>
      <c r="AG66" s="323">
        <v>3247</v>
      </c>
      <c r="AH66" s="323">
        <v>3247</v>
      </c>
      <c r="AI66" s="323">
        <v>3247</v>
      </c>
      <c r="AJ66" s="323">
        <v>3276</v>
      </c>
      <c r="AK66" s="323">
        <v>3276</v>
      </c>
      <c r="AL66" s="323">
        <v>3276</v>
      </c>
      <c r="AM66" s="323">
        <v>3276</v>
      </c>
      <c r="AN66" s="323">
        <v>3279</v>
      </c>
      <c r="AO66" s="323">
        <v>3279</v>
      </c>
      <c r="AP66" s="323">
        <v>3276</v>
      </c>
      <c r="AQ66" s="323">
        <v>3276</v>
      </c>
      <c r="AR66" s="323">
        <v>3004</v>
      </c>
      <c r="AS66" s="323">
        <v>3004</v>
      </c>
      <c r="AT66" s="323">
        <v>3004</v>
      </c>
      <c r="AU66" s="323">
        <v>3004</v>
      </c>
      <c r="AV66" s="323">
        <v>3004</v>
      </c>
      <c r="AW66" s="323">
        <v>3011</v>
      </c>
      <c r="AX66" s="323">
        <v>3011</v>
      </c>
      <c r="AY66" s="323">
        <v>2806</v>
      </c>
      <c r="AZ66" s="323">
        <v>2811</v>
      </c>
      <c r="BA66" s="323">
        <v>2814</v>
      </c>
      <c r="BB66" s="323">
        <v>2814</v>
      </c>
      <c r="BC66" s="323">
        <v>2814</v>
      </c>
      <c r="BD66" s="323">
        <v>2814</v>
      </c>
      <c r="BE66" s="323">
        <v>2819</v>
      </c>
      <c r="BF66" s="323">
        <v>2821</v>
      </c>
      <c r="BG66" s="323">
        <v>2821</v>
      </c>
      <c r="BH66" s="323">
        <v>2821</v>
      </c>
      <c r="BI66" s="323">
        <v>2821</v>
      </c>
      <c r="BJ66" s="323">
        <v>2821</v>
      </c>
      <c r="BK66" s="323">
        <v>2821</v>
      </c>
      <c r="BL66" s="323">
        <v>2821</v>
      </c>
      <c r="BM66" s="323">
        <v>2821.9</v>
      </c>
      <c r="BN66" s="323">
        <v>2822</v>
      </c>
      <c r="BO66" s="323">
        <v>2822</v>
      </c>
      <c r="BP66" s="323">
        <v>2823</v>
      </c>
      <c r="BQ66" s="323">
        <v>2823</v>
      </c>
      <c r="BR66" s="323">
        <v>2823</v>
      </c>
      <c r="BS66" s="323">
        <v>2823</v>
      </c>
      <c r="BT66" s="323">
        <v>2823</v>
      </c>
      <c r="BU66" s="323">
        <v>2823</v>
      </c>
      <c r="BV66" s="323">
        <v>2823</v>
      </c>
      <c r="BW66" s="323">
        <v>3228</v>
      </c>
      <c r="BX66" s="323">
        <v>3234</v>
      </c>
      <c r="BY66" s="323">
        <v>3234</v>
      </c>
      <c r="BZ66" s="323">
        <v>3234</v>
      </c>
      <c r="CA66" s="323">
        <v>3243</v>
      </c>
      <c r="CB66" s="323">
        <v>3243</v>
      </c>
      <c r="CC66" s="323">
        <v>3247</v>
      </c>
      <c r="CD66" s="323">
        <v>3247</v>
      </c>
      <c r="CE66" s="323">
        <v>3247</v>
      </c>
      <c r="CF66" s="323">
        <v>3247</v>
      </c>
      <c r="CG66" s="323">
        <v>3255</v>
      </c>
      <c r="CH66" s="323">
        <v>3255</v>
      </c>
      <c r="CI66" s="311">
        <v>3255</v>
      </c>
    </row>
    <row r="67" spans="1:87" s="60" customFormat="1" ht="20.100000000000001" customHeight="1">
      <c r="A67" s="6" t="s">
        <v>573</v>
      </c>
      <c r="B67" s="6"/>
      <c r="C67" s="6"/>
      <c r="D67" s="6"/>
      <c r="E67" s="6"/>
      <c r="F67" s="6"/>
      <c r="G67" s="6"/>
      <c r="H67" s="6"/>
      <c r="I67" s="6"/>
      <c r="J67" s="6"/>
      <c r="K67" s="6"/>
      <c r="L67" s="6"/>
      <c r="M67" s="6"/>
      <c r="N67" s="7"/>
      <c r="O67" s="7"/>
      <c r="P67" s="7"/>
      <c r="Q67" s="7"/>
      <c r="R67" s="7"/>
      <c r="S67" s="7"/>
      <c r="T67" s="7"/>
      <c r="U67" s="7"/>
      <c r="V67" s="7"/>
      <c r="W67" s="7"/>
      <c r="X67" s="7"/>
      <c r="Y67" s="7"/>
      <c r="Z67" s="323"/>
      <c r="AA67" s="323"/>
      <c r="AB67" s="323"/>
      <c r="AC67" s="323"/>
      <c r="AD67" s="323"/>
      <c r="AE67" s="323"/>
      <c r="AF67" s="323"/>
      <c r="AG67" s="323"/>
      <c r="AH67" s="323"/>
      <c r="AI67" s="323"/>
      <c r="AJ67" s="323"/>
      <c r="AK67" s="323"/>
      <c r="AL67" s="323"/>
      <c r="AM67" s="323"/>
      <c r="AN67" s="323"/>
      <c r="AO67" s="323"/>
      <c r="AP67" s="323"/>
      <c r="AQ67" s="323"/>
      <c r="AR67" s="323"/>
      <c r="AS67" s="323"/>
      <c r="AT67" s="323"/>
      <c r="AU67" s="323"/>
      <c r="AV67" s="323"/>
      <c r="AW67" s="323"/>
      <c r="AX67" s="323"/>
      <c r="AY67" s="323"/>
      <c r="AZ67" s="323"/>
      <c r="BA67" s="323"/>
      <c r="BB67" s="323">
        <v>107</v>
      </c>
      <c r="BC67" s="323">
        <v>107</v>
      </c>
      <c r="BD67" s="323">
        <v>107</v>
      </c>
      <c r="BE67" s="323">
        <v>157</v>
      </c>
      <c r="BF67" s="323">
        <v>157</v>
      </c>
      <c r="BG67" s="323">
        <v>157</v>
      </c>
      <c r="BH67" s="323">
        <v>157</v>
      </c>
      <c r="BI67" s="323">
        <v>157</v>
      </c>
      <c r="BJ67" s="323">
        <v>195</v>
      </c>
      <c r="BK67" s="323">
        <v>38</v>
      </c>
      <c r="BL67" s="323">
        <v>38</v>
      </c>
      <c r="BM67" s="323">
        <v>99</v>
      </c>
      <c r="BN67" s="323">
        <v>0</v>
      </c>
      <c r="BO67" s="323">
        <v>0</v>
      </c>
      <c r="BP67" s="323">
        <v>0</v>
      </c>
      <c r="BQ67" s="323">
        <v>0</v>
      </c>
      <c r="BR67" s="323">
        <v>0</v>
      </c>
      <c r="BS67" s="323">
        <v>0</v>
      </c>
      <c r="BT67" s="323">
        <v>0</v>
      </c>
      <c r="BU67" s="323">
        <v>0</v>
      </c>
      <c r="BV67" s="323">
        <v>0</v>
      </c>
      <c r="BW67" s="323">
        <v>0</v>
      </c>
      <c r="BX67" s="323">
        <v>0</v>
      </c>
      <c r="BY67" s="323">
        <v>245</v>
      </c>
      <c r="BZ67" s="323">
        <v>353</v>
      </c>
      <c r="CA67" s="323">
        <v>380</v>
      </c>
      <c r="CB67" s="323">
        <v>380</v>
      </c>
      <c r="CC67" s="323">
        <v>380</v>
      </c>
      <c r="CD67" s="323">
        <v>380</v>
      </c>
      <c r="CE67" s="323">
        <v>380</v>
      </c>
      <c r="CF67" s="323">
        <v>380</v>
      </c>
      <c r="CG67" s="323">
        <v>380</v>
      </c>
      <c r="CH67" s="323">
        <v>380</v>
      </c>
      <c r="CI67" s="311">
        <v>380</v>
      </c>
    </row>
    <row r="68" spans="1:87" s="60" customFormat="1" ht="20.100000000000001" customHeight="1">
      <c r="A68" s="6" t="s">
        <v>574</v>
      </c>
      <c r="B68" s="6"/>
      <c r="C68" s="6"/>
      <c r="D68" s="6"/>
      <c r="E68" s="6"/>
      <c r="F68" s="6"/>
      <c r="G68" s="6"/>
      <c r="H68" s="6"/>
      <c r="I68" s="6"/>
      <c r="J68" s="6"/>
      <c r="K68" s="6"/>
      <c r="L68" s="6"/>
      <c r="M68" s="6"/>
      <c r="N68" s="7"/>
      <c r="O68" s="7"/>
      <c r="P68" s="7"/>
      <c r="Q68" s="7"/>
      <c r="R68" s="7"/>
      <c r="S68" s="7"/>
      <c r="T68" s="7"/>
      <c r="U68" s="7"/>
      <c r="V68" s="7"/>
      <c r="W68" s="7"/>
      <c r="X68" s="7"/>
      <c r="Y68" s="7"/>
      <c r="Z68" s="323"/>
      <c r="AA68" s="323"/>
      <c r="AB68" s="323"/>
      <c r="AC68" s="323"/>
      <c r="AD68" s="323"/>
      <c r="AE68" s="323"/>
      <c r="AF68" s="323"/>
      <c r="AG68" s="323"/>
      <c r="AH68" s="323"/>
      <c r="AI68" s="323"/>
      <c r="AJ68" s="323"/>
      <c r="AK68" s="323"/>
      <c r="AL68" s="323"/>
      <c r="AM68" s="323"/>
      <c r="AN68" s="323"/>
      <c r="AO68" s="323"/>
      <c r="AP68" s="323"/>
      <c r="AQ68" s="323"/>
      <c r="AR68" s="323"/>
      <c r="AS68" s="323"/>
      <c r="AT68" s="323"/>
      <c r="AU68" s="323"/>
      <c r="AV68" s="323"/>
      <c r="AW68" s="323"/>
      <c r="AX68" s="323"/>
      <c r="AY68" s="323"/>
      <c r="AZ68" s="323"/>
      <c r="BA68" s="323"/>
      <c r="BB68" s="323"/>
      <c r="BC68" s="323"/>
      <c r="BD68" s="323"/>
      <c r="BE68" s="323"/>
      <c r="BF68" s="323"/>
      <c r="BG68" s="323"/>
      <c r="BH68" s="323"/>
      <c r="BI68" s="323"/>
      <c r="BJ68" s="323"/>
      <c r="BK68" s="323"/>
      <c r="BL68" s="323"/>
      <c r="BM68" s="323"/>
      <c r="BN68" s="323"/>
      <c r="BO68" s="323"/>
      <c r="BP68" s="323"/>
      <c r="BQ68" s="323"/>
      <c r="BR68" s="272">
        <v>1099</v>
      </c>
      <c r="BS68" s="272">
        <v>1075</v>
      </c>
      <c r="BT68" s="272">
        <v>1075</v>
      </c>
      <c r="BU68" s="272">
        <v>1075</v>
      </c>
      <c r="BV68" s="272">
        <v>1075</v>
      </c>
      <c r="BW68" s="272">
        <v>1075</v>
      </c>
      <c r="BX68" s="272">
        <v>1075</v>
      </c>
      <c r="BY68" s="272">
        <v>1075</v>
      </c>
      <c r="BZ68" s="272">
        <v>1075</v>
      </c>
      <c r="CA68" s="272">
        <v>990</v>
      </c>
      <c r="CB68" s="272">
        <v>990</v>
      </c>
      <c r="CC68" s="272">
        <v>990</v>
      </c>
      <c r="CD68" s="272">
        <v>990</v>
      </c>
      <c r="CE68" s="272">
        <v>990</v>
      </c>
      <c r="CF68" s="272">
        <v>990</v>
      </c>
      <c r="CG68" s="272">
        <v>990</v>
      </c>
      <c r="CH68" s="272">
        <v>990</v>
      </c>
      <c r="CI68" s="311">
        <v>990</v>
      </c>
    </row>
    <row r="69" spans="1:87" s="60" customFormat="1" ht="20.100000000000001" customHeight="1">
      <c r="A69" s="6" t="s">
        <v>575</v>
      </c>
      <c r="B69" s="6"/>
      <c r="C69" s="6"/>
      <c r="D69" s="6"/>
      <c r="E69" s="6">
        <v>2185</v>
      </c>
      <c r="F69" s="6"/>
      <c r="G69" s="6"/>
      <c r="H69" s="6"/>
      <c r="I69" s="6">
        <v>1691</v>
      </c>
      <c r="J69" s="6"/>
      <c r="K69" s="6"/>
      <c r="L69" s="6"/>
      <c r="M69" s="6">
        <v>1691</v>
      </c>
      <c r="N69" s="7"/>
      <c r="O69" s="7"/>
      <c r="P69" s="7"/>
      <c r="Q69" s="7">
        <v>1692</v>
      </c>
      <c r="R69" s="7"/>
      <c r="S69" s="7"/>
      <c r="T69" s="7"/>
      <c r="U69" s="7">
        <v>1691</v>
      </c>
      <c r="V69" s="7">
        <v>1691</v>
      </c>
      <c r="W69" s="7">
        <v>1691</v>
      </c>
      <c r="X69" s="7">
        <v>1691</v>
      </c>
      <c r="Y69" s="7">
        <f>1308+2+297+68+12</f>
        <v>1687</v>
      </c>
      <c r="Z69" s="323">
        <v>1688</v>
      </c>
      <c r="AA69" s="323">
        <v>1688</v>
      </c>
      <c r="AB69" s="323">
        <v>1688</v>
      </c>
      <c r="AC69" s="323">
        <v>1688</v>
      </c>
      <c r="AD69" s="323">
        <v>1688</v>
      </c>
      <c r="AE69" s="323">
        <v>1688</v>
      </c>
      <c r="AF69" s="323">
        <v>1688</v>
      </c>
      <c r="AG69" s="323">
        <v>1688</v>
      </c>
      <c r="AH69" s="323">
        <v>1688</v>
      </c>
      <c r="AI69" s="323">
        <v>1685</v>
      </c>
      <c r="AJ69" s="323">
        <v>1685</v>
      </c>
      <c r="AK69" s="323">
        <v>1435</v>
      </c>
      <c r="AL69" s="323">
        <v>1139</v>
      </c>
      <c r="AM69" s="323">
        <v>1139</v>
      </c>
      <c r="AN69" s="323">
        <v>1139</v>
      </c>
      <c r="AO69" s="323">
        <v>1139</v>
      </c>
      <c r="AP69" s="323">
        <v>1139</v>
      </c>
      <c r="AQ69" s="323">
        <v>1139</v>
      </c>
      <c r="AR69" s="323">
        <v>1139</v>
      </c>
      <c r="AS69" s="323">
        <v>389</v>
      </c>
      <c r="AT69" s="323">
        <v>389</v>
      </c>
      <c r="AU69" s="323">
        <v>389</v>
      </c>
      <c r="AV69" s="323">
        <v>389</v>
      </c>
      <c r="AW69" s="323">
        <v>376</v>
      </c>
      <c r="AX69" s="323">
        <v>376</v>
      </c>
      <c r="AY69" s="323">
        <v>376</v>
      </c>
      <c r="AZ69" s="323">
        <v>376</v>
      </c>
      <c r="BA69" s="323">
        <v>376</v>
      </c>
      <c r="BB69" s="323">
        <v>376</v>
      </c>
      <c r="BC69" s="323">
        <v>376</v>
      </c>
      <c r="BD69" s="323">
        <v>376</v>
      </c>
      <c r="BE69" s="323">
        <v>376</v>
      </c>
      <c r="BF69" s="323">
        <v>565</v>
      </c>
      <c r="BG69" s="323">
        <v>565</v>
      </c>
      <c r="BH69" s="323">
        <v>565</v>
      </c>
      <c r="BI69" s="323">
        <v>565</v>
      </c>
      <c r="BJ69" s="323">
        <v>565</v>
      </c>
      <c r="BK69" s="323">
        <v>565</v>
      </c>
      <c r="BL69" s="323">
        <v>565</v>
      </c>
      <c r="BM69" s="323">
        <v>565</v>
      </c>
      <c r="BN69" s="323">
        <v>565</v>
      </c>
      <c r="BO69" s="323">
        <v>565</v>
      </c>
      <c r="BP69" s="323">
        <v>565</v>
      </c>
      <c r="BQ69" s="323">
        <v>565</v>
      </c>
      <c r="BR69" s="272"/>
      <c r="BS69" s="272"/>
      <c r="BT69" s="272"/>
      <c r="BU69" s="272"/>
      <c r="BV69" s="272"/>
      <c r="BW69" s="272"/>
      <c r="BX69" s="272"/>
      <c r="BY69" s="272"/>
      <c r="BZ69" s="272"/>
      <c r="CA69" s="272"/>
      <c r="CB69" s="272"/>
      <c r="CC69" s="272"/>
      <c r="CD69" s="272"/>
      <c r="CE69" s="272"/>
      <c r="CF69" s="272"/>
      <c r="CG69" s="272"/>
      <c r="CH69" s="272"/>
      <c r="CI69" s="311"/>
    </row>
    <row r="70" spans="1:87" s="60" customFormat="1" ht="20.100000000000001" customHeight="1">
      <c r="A70" s="9" t="s">
        <v>576</v>
      </c>
      <c r="B70" s="6"/>
      <c r="C70" s="6"/>
      <c r="D70" s="6"/>
      <c r="E70" s="6">
        <v>140</v>
      </c>
      <c r="F70" s="6"/>
      <c r="G70" s="6"/>
      <c r="H70" s="6"/>
      <c r="I70" s="6">
        <v>140</v>
      </c>
      <c r="J70" s="6"/>
      <c r="K70" s="6"/>
      <c r="L70" s="6"/>
      <c r="M70" s="6">
        <v>140</v>
      </c>
      <c r="N70" s="7"/>
      <c r="O70" s="7"/>
      <c r="P70" s="7"/>
      <c r="Q70" s="7">
        <v>140</v>
      </c>
      <c r="R70" s="7"/>
      <c r="S70" s="7"/>
      <c r="T70" s="7"/>
      <c r="U70" s="7">
        <v>140</v>
      </c>
      <c r="V70" s="7">
        <v>140</v>
      </c>
      <c r="W70" s="7">
        <v>140</v>
      </c>
      <c r="X70" s="7">
        <v>140</v>
      </c>
      <c r="Y70" s="7">
        <v>140</v>
      </c>
      <c r="Z70" s="323">
        <v>140</v>
      </c>
      <c r="AA70" s="323">
        <v>140</v>
      </c>
      <c r="AB70" s="323">
        <v>140</v>
      </c>
      <c r="AC70" s="323">
        <v>140</v>
      </c>
      <c r="AD70" s="323">
        <v>140</v>
      </c>
      <c r="AE70" s="323">
        <v>140</v>
      </c>
      <c r="AF70" s="323">
        <v>140</v>
      </c>
      <c r="AG70" s="323">
        <v>140</v>
      </c>
      <c r="AH70" s="323">
        <v>140</v>
      </c>
      <c r="AI70" s="323">
        <v>140</v>
      </c>
      <c r="AJ70" s="323">
        <v>140</v>
      </c>
      <c r="AK70" s="323">
        <v>140</v>
      </c>
      <c r="AL70" s="323">
        <v>140</v>
      </c>
      <c r="AM70" s="323">
        <v>140</v>
      </c>
      <c r="AN70" s="323">
        <v>140</v>
      </c>
      <c r="AO70" s="323">
        <v>0</v>
      </c>
      <c r="AP70" s="323">
        <v>0</v>
      </c>
      <c r="AQ70" s="323">
        <v>0</v>
      </c>
      <c r="AR70" s="323">
        <v>0</v>
      </c>
      <c r="AS70" s="323">
        <v>0</v>
      </c>
      <c r="AT70" s="323">
        <v>0</v>
      </c>
      <c r="AU70" s="323">
        <v>0</v>
      </c>
      <c r="AV70" s="323">
        <v>0</v>
      </c>
      <c r="AW70" s="323">
        <v>0</v>
      </c>
      <c r="AX70" s="323">
        <v>0</v>
      </c>
      <c r="AY70" s="323">
        <v>0</v>
      </c>
      <c r="AZ70" s="323">
        <v>0</v>
      </c>
      <c r="BA70" s="323">
        <v>0</v>
      </c>
      <c r="BB70" s="323">
        <v>0</v>
      </c>
      <c r="BC70" s="323">
        <v>0</v>
      </c>
      <c r="BD70" s="323">
        <v>0</v>
      </c>
      <c r="BE70" s="323">
        <v>0</v>
      </c>
      <c r="BF70" s="323">
        <v>0</v>
      </c>
      <c r="BG70" s="323">
        <v>0</v>
      </c>
      <c r="BH70" s="323">
        <v>0</v>
      </c>
      <c r="BI70" s="323">
        <v>0</v>
      </c>
      <c r="BJ70" s="323">
        <v>0</v>
      </c>
      <c r="BK70" s="323">
        <v>0</v>
      </c>
      <c r="BL70" s="323">
        <v>0</v>
      </c>
      <c r="BM70" s="323">
        <v>0</v>
      </c>
      <c r="BN70" s="323">
        <v>0</v>
      </c>
      <c r="BO70" s="323">
        <v>0</v>
      </c>
      <c r="BP70" s="323">
        <v>0</v>
      </c>
      <c r="BQ70" s="323">
        <v>0</v>
      </c>
      <c r="BR70" s="272"/>
      <c r="BS70" s="272"/>
      <c r="BT70" s="272"/>
      <c r="BU70" s="272"/>
      <c r="BV70" s="272"/>
      <c r="BW70" s="272"/>
      <c r="BX70" s="272"/>
      <c r="BY70" s="272"/>
      <c r="BZ70" s="272"/>
      <c r="CA70" s="272"/>
      <c r="CB70" s="272"/>
      <c r="CC70" s="272"/>
      <c r="CD70" s="272"/>
      <c r="CE70" s="272"/>
      <c r="CF70" s="272"/>
      <c r="CG70" s="272"/>
      <c r="CH70" s="272"/>
      <c r="CI70" s="311"/>
    </row>
    <row r="71" spans="1:87" s="62" customFormat="1" ht="20.100000000000001" customHeight="1" thickBot="1">
      <c r="A71" s="32" t="s">
        <v>223</v>
      </c>
      <c r="B71" s="13"/>
      <c r="C71" s="13"/>
      <c r="D71" s="13"/>
      <c r="E71" s="13">
        <v>10003</v>
      </c>
      <c r="F71" s="13"/>
      <c r="G71" s="13"/>
      <c r="H71" s="13"/>
      <c r="I71" s="13">
        <v>9540</v>
      </c>
      <c r="J71" s="13"/>
      <c r="K71" s="13"/>
      <c r="L71" s="13"/>
      <c r="M71" s="13">
        <v>9560</v>
      </c>
      <c r="N71" s="21"/>
      <c r="O71" s="21"/>
      <c r="P71" s="21"/>
      <c r="Q71" s="21">
        <v>9575</v>
      </c>
      <c r="R71" s="21"/>
      <c r="S71" s="21"/>
      <c r="T71" s="21"/>
      <c r="U71" s="21">
        <v>9709</v>
      </c>
      <c r="V71" s="21">
        <v>9709</v>
      </c>
      <c r="W71" s="21">
        <v>9709</v>
      </c>
      <c r="X71" s="21">
        <f>SUM(X65:X70)</f>
        <v>9714</v>
      </c>
      <c r="Y71" s="21">
        <v>9728</v>
      </c>
      <c r="Z71" s="348">
        <v>9738</v>
      </c>
      <c r="AA71" s="348">
        <v>9738</v>
      </c>
      <c r="AB71" s="348">
        <v>9746</v>
      </c>
      <c r="AC71" s="348">
        <v>9752</v>
      </c>
      <c r="AD71" s="348">
        <v>9742</v>
      </c>
      <c r="AE71" s="348">
        <v>9742</v>
      </c>
      <c r="AF71" s="348">
        <f t="shared" ref="AF71:AL71" si="0">SUM(AF65:AF70)</f>
        <v>9757</v>
      </c>
      <c r="AG71" s="348">
        <f t="shared" si="0"/>
        <v>9702</v>
      </c>
      <c r="AH71" s="348">
        <f t="shared" si="0"/>
        <v>9666</v>
      </c>
      <c r="AI71" s="348">
        <f t="shared" si="0"/>
        <v>9696</v>
      </c>
      <c r="AJ71" s="348">
        <f t="shared" si="0"/>
        <v>9725</v>
      </c>
      <c r="AK71" s="348">
        <f t="shared" si="0"/>
        <v>9475</v>
      </c>
      <c r="AL71" s="348">
        <f t="shared" si="0"/>
        <v>9176</v>
      </c>
      <c r="AM71" s="348">
        <v>9176</v>
      </c>
      <c r="AN71" s="348">
        <v>9177</v>
      </c>
      <c r="AO71" s="348">
        <v>9063</v>
      </c>
      <c r="AP71" s="348">
        <v>9068</v>
      </c>
      <c r="AQ71" s="348">
        <v>9068</v>
      </c>
      <c r="AR71" s="348">
        <v>8796</v>
      </c>
      <c r="AS71" s="348">
        <v>8046</v>
      </c>
      <c r="AT71" s="348">
        <v>8016</v>
      </c>
      <c r="AU71" s="348">
        <v>8016</v>
      </c>
      <c r="AV71" s="348">
        <v>8016</v>
      </c>
      <c r="AW71" s="348">
        <v>8039</v>
      </c>
      <c r="AX71" s="348">
        <v>8038</v>
      </c>
      <c r="AY71" s="348">
        <v>7842</v>
      </c>
      <c r="AZ71" s="348">
        <v>7847</v>
      </c>
      <c r="BA71" s="348">
        <v>7862</v>
      </c>
      <c r="BB71" s="348">
        <v>7862</v>
      </c>
      <c r="BC71" s="348">
        <v>7862</v>
      </c>
      <c r="BD71" s="348">
        <v>7861</v>
      </c>
      <c r="BE71" s="348">
        <v>7867</v>
      </c>
      <c r="BF71" s="348">
        <v>8218</v>
      </c>
      <c r="BG71" s="348">
        <v>8218</v>
      </c>
      <c r="BH71" s="348">
        <v>8218</v>
      </c>
      <c r="BI71" s="348">
        <v>8220</v>
      </c>
      <c r="BJ71" s="348">
        <v>8258</v>
      </c>
      <c r="BK71" s="348">
        <v>8101</v>
      </c>
      <c r="BL71" s="348">
        <v>8101</v>
      </c>
      <c r="BM71" s="348">
        <v>8162.9</v>
      </c>
      <c r="BN71" s="348">
        <v>8039</v>
      </c>
      <c r="BO71" s="348">
        <v>8039</v>
      </c>
      <c r="BP71" s="348">
        <v>8040</v>
      </c>
      <c r="BQ71" s="348">
        <v>8041</v>
      </c>
      <c r="BR71" s="479">
        <v>8575</v>
      </c>
      <c r="BS71" s="479">
        <v>8551</v>
      </c>
      <c r="BT71" s="479">
        <v>8551</v>
      </c>
      <c r="BU71" s="479">
        <v>8551</v>
      </c>
      <c r="BV71" s="479">
        <v>8551</v>
      </c>
      <c r="BW71" s="479">
        <v>8956</v>
      </c>
      <c r="BX71" s="479">
        <v>8978</v>
      </c>
      <c r="BY71" s="479">
        <v>9223</v>
      </c>
      <c r="BZ71" s="479">
        <v>9331</v>
      </c>
      <c r="CA71" s="479">
        <v>9285</v>
      </c>
      <c r="CB71" s="479">
        <v>9282</v>
      </c>
      <c r="CC71" s="479">
        <v>9286</v>
      </c>
      <c r="CD71" s="479">
        <v>9286</v>
      </c>
      <c r="CE71" s="479">
        <v>9286</v>
      </c>
      <c r="CF71" s="479">
        <v>9286</v>
      </c>
      <c r="CG71" s="479">
        <v>9296</v>
      </c>
      <c r="CH71" s="479">
        <v>9296</v>
      </c>
      <c r="CI71" s="260">
        <v>9296</v>
      </c>
    </row>
    <row r="72" spans="1:87" s="62" customFormat="1" ht="20.100000000000001" customHeight="1" thickTop="1">
      <c r="A72" s="423" t="s">
        <v>577</v>
      </c>
      <c r="B72" s="6"/>
      <c r="C72" s="6"/>
      <c r="D72" s="6"/>
      <c r="E72" s="6"/>
      <c r="F72" s="6"/>
      <c r="G72" s="6"/>
      <c r="H72" s="6"/>
      <c r="I72" s="6"/>
      <c r="J72" s="6"/>
      <c r="K72" s="6"/>
      <c r="L72" s="6"/>
      <c r="M72" s="6"/>
      <c r="N72" s="7"/>
      <c r="O72" s="7"/>
      <c r="P72" s="7"/>
      <c r="Q72" s="7"/>
      <c r="R72" s="7"/>
      <c r="S72" s="7"/>
      <c r="T72" s="7"/>
      <c r="U72" s="7"/>
      <c r="V72" s="7"/>
      <c r="W72" s="7"/>
      <c r="X72" s="7"/>
      <c r="Y72" s="7"/>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11"/>
    </row>
    <row r="73" spans="1:87" s="62" customFormat="1" ht="20.100000000000001" customHeight="1">
      <c r="A73" s="423" t="s">
        <v>578</v>
      </c>
      <c r="B73" s="6"/>
      <c r="C73" s="6"/>
      <c r="D73" s="6"/>
      <c r="E73" s="6"/>
      <c r="F73" s="6"/>
      <c r="G73" s="6"/>
      <c r="H73" s="6"/>
      <c r="I73" s="6"/>
      <c r="J73" s="6"/>
      <c r="K73" s="6"/>
      <c r="L73" s="6"/>
      <c r="M73" s="6"/>
      <c r="N73" s="7"/>
      <c r="O73" s="7"/>
      <c r="P73" s="7"/>
      <c r="Q73" s="7"/>
      <c r="R73" s="7"/>
      <c r="S73" s="7"/>
      <c r="T73" s="7"/>
      <c r="U73" s="7"/>
      <c r="V73" s="7"/>
      <c r="W73" s="7"/>
      <c r="X73" s="7"/>
      <c r="Y73" s="7"/>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11"/>
    </row>
    <row r="74" spans="1:87" s="62" customFormat="1" ht="20.100000000000001" customHeight="1">
      <c r="A74" s="423"/>
      <c r="B74" s="6"/>
      <c r="C74" s="6"/>
      <c r="D74" s="6"/>
      <c r="E74" s="6"/>
      <c r="F74" s="6"/>
      <c r="G74" s="6"/>
      <c r="H74" s="6"/>
      <c r="I74" s="6"/>
      <c r="J74" s="6"/>
      <c r="K74" s="6"/>
      <c r="L74" s="6"/>
      <c r="M74" s="6"/>
      <c r="N74" s="7"/>
      <c r="O74" s="7"/>
      <c r="P74" s="7"/>
      <c r="Q74" s="7"/>
      <c r="R74" s="7"/>
      <c r="S74" s="7"/>
      <c r="T74" s="7"/>
      <c r="U74" s="7"/>
      <c r="V74" s="7"/>
      <c r="W74" s="7"/>
      <c r="X74" s="7"/>
      <c r="Y74" s="7"/>
      <c r="Z74" s="323"/>
      <c r="AA74" s="323"/>
      <c r="AB74" s="323"/>
      <c r="AC74" s="323"/>
      <c r="AD74" s="323"/>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11"/>
    </row>
    <row r="75" spans="1:87" s="60" customFormat="1" ht="20.100000000000001" customHeight="1">
      <c r="A75" s="1" t="s">
        <v>579</v>
      </c>
      <c r="B75" s="34"/>
      <c r="C75" s="34"/>
      <c r="D75" s="34"/>
      <c r="E75" s="34"/>
      <c r="F75" s="34"/>
      <c r="G75" s="34"/>
      <c r="H75" s="34"/>
      <c r="I75" s="34"/>
      <c r="J75" s="34"/>
      <c r="K75" s="34"/>
      <c r="L75" s="34"/>
      <c r="M75" s="34"/>
      <c r="N75" s="2"/>
      <c r="O75" s="2"/>
      <c r="P75" s="2"/>
      <c r="Q75" s="2"/>
      <c r="R75" s="2"/>
      <c r="S75" s="2"/>
      <c r="T75" s="2"/>
      <c r="U75" s="2"/>
      <c r="V75" s="2"/>
      <c r="W75" s="2"/>
      <c r="X75" s="2"/>
      <c r="Y75" s="2"/>
      <c r="Z75" s="353"/>
      <c r="AA75" s="353"/>
      <c r="AB75" s="353"/>
      <c r="AF75"/>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6"/>
      <c r="BW75" s="256"/>
      <c r="BX75" s="256"/>
      <c r="BY75" s="256"/>
      <c r="BZ75" s="256"/>
      <c r="CA75" s="256"/>
      <c r="CB75" s="256"/>
      <c r="CC75" s="256"/>
      <c r="CD75" s="256"/>
      <c r="CE75" s="256"/>
      <c r="CF75" s="256"/>
      <c r="CG75" s="256"/>
      <c r="CH75" s="256"/>
      <c r="CI75" s="263"/>
    </row>
    <row r="76" spans="1:87" s="60" customFormat="1" ht="60" customHeight="1" thickBot="1">
      <c r="A76" s="3" t="s">
        <v>340</v>
      </c>
      <c r="B76" s="14"/>
      <c r="C76" s="14"/>
      <c r="D76" s="14"/>
      <c r="E76" s="15" t="s">
        <v>458</v>
      </c>
      <c r="F76" s="73"/>
      <c r="G76" s="73"/>
      <c r="H76" s="73"/>
      <c r="I76" s="15" t="s">
        <v>462</v>
      </c>
      <c r="J76" s="73"/>
      <c r="K76" s="73"/>
      <c r="L76" s="73"/>
      <c r="M76" s="15" t="s">
        <v>466</v>
      </c>
      <c r="N76" s="74"/>
      <c r="O76" s="74"/>
      <c r="P76" s="74"/>
      <c r="Q76" s="15" t="s">
        <v>470</v>
      </c>
      <c r="R76" s="74"/>
      <c r="S76" s="74"/>
      <c r="T76" s="74"/>
      <c r="U76" s="15" t="s">
        <v>474</v>
      </c>
      <c r="V76" s="43" t="s">
        <v>475</v>
      </c>
      <c r="W76" s="15" t="s">
        <v>476</v>
      </c>
      <c r="X76" s="15" t="s">
        <v>477</v>
      </c>
      <c r="Y76" s="15" t="s">
        <v>478</v>
      </c>
      <c r="Z76" s="358" t="s">
        <v>479</v>
      </c>
      <c r="AA76" s="352" t="s">
        <v>480</v>
      </c>
      <c r="AB76" s="352" t="s">
        <v>481</v>
      </c>
      <c r="AC76" s="352" t="s">
        <v>482</v>
      </c>
      <c r="AD76" s="352" t="s">
        <v>483</v>
      </c>
      <c r="AE76" s="352" t="s">
        <v>484</v>
      </c>
      <c r="AF76" s="352" t="s">
        <v>485</v>
      </c>
      <c r="AG76" s="15" t="s">
        <v>486</v>
      </c>
      <c r="AH76" s="15" t="s">
        <v>487</v>
      </c>
      <c r="AI76" s="352" t="s">
        <v>488</v>
      </c>
      <c r="AJ76" s="352" t="s">
        <v>489</v>
      </c>
      <c r="AK76" s="358" t="s">
        <v>571</v>
      </c>
      <c r="AL76" s="358" t="s">
        <v>491</v>
      </c>
      <c r="AM76" s="352" t="s">
        <v>492</v>
      </c>
      <c r="AN76" s="352" t="s">
        <v>493</v>
      </c>
      <c r="AO76" s="352" t="s">
        <v>494</v>
      </c>
      <c r="AP76" s="352" t="s">
        <v>495</v>
      </c>
      <c r="AQ76" s="352" t="s">
        <v>496</v>
      </c>
      <c r="AR76" s="352" t="s">
        <v>497</v>
      </c>
      <c r="AS76" s="352" t="s">
        <v>498</v>
      </c>
      <c r="AT76" s="352" t="s">
        <v>499</v>
      </c>
      <c r="AU76" s="352" t="s">
        <v>500</v>
      </c>
      <c r="AV76" s="352" t="s">
        <v>501</v>
      </c>
      <c r="AW76" s="352" t="s">
        <v>502</v>
      </c>
      <c r="AX76" s="352" t="s">
        <v>503</v>
      </c>
      <c r="AY76" s="352" t="s">
        <v>504</v>
      </c>
      <c r="AZ76" s="352" t="s">
        <v>505</v>
      </c>
      <c r="BA76" s="352" t="s">
        <v>506</v>
      </c>
      <c r="BB76" s="352" t="s">
        <v>507</v>
      </c>
      <c r="BC76" s="352" t="s">
        <v>508</v>
      </c>
      <c r="BD76" s="352" t="s">
        <v>509</v>
      </c>
      <c r="BE76" s="352" t="s">
        <v>510</v>
      </c>
      <c r="BF76" s="352" t="s">
        <v>511</v>
      </c>
      <c r="BG76" s="352" t="s">
        <v>512</v>
      </c>
      <c r="BH76" s="352" t="s">
        <v>513</v>
      </c>
      <c r="BI76" s="352" t="s">
        <v>514</v>
      </c>
      <c r="BJ76" s="352" t="s">
        <v>515</v>
      </c>
      <c r="BK76" s="352" t="s">
        <v>516</v>
      </c>
      <c r="BL76" s="352" t="s">
        <v>517</v>
      </c>
      <c r="BM76" s="352" t="s">
        <v>518</v>
      </c>
      <c r="BN76" s="352" t="s">
        <v>519</v>
      </c>
      <c r="BO76" s="352" t="s">
        <v>520</v>
      </c>
      <c r="BP76" s="352" t="s">
        <v>521</v>
      </c>
      <c r="BQ76" s="352" t="s">
        <v>522</v>
      </c>
      <c r="BR76" s="352" t="s">
        <v>341</v>
      </c>
      <c r="BS76" s="352" t="s">
        <v>342</v>
      </c>
      <c r="BT76" s="352" t="s">
        <v>343</v>
      </c>
      <c r="BU76" s="352" t="s">
        <v>344</v>
      </c>
      <c r="BV76" s="352" t="s">
        <v>83</v>
      </c>
      <c r="BW76" s="352" t="s">
        <v>84</v>
      </c>
      <c r="BX76" s="352" t="s">
        <v>85</v>
      </c>
      <c r="BY76" s="352" t="s">
        <v>86</v>
      </c>
      <c r="BZ76" s="352" t="s">
        <v>87</v>
      </c>
      <c r="CA76" s="352" t="s">
        <v>88</v>
      </c>
      <c r="CB76" s="352" t="s">
        <v>89</v>
      </c>
      <c r="CC76" s="352" t="s">
        <v>90</v>
      </c>
      <c r="CD76" s="352" t="s">
        <v>91</v>
      </c>
      <c r="CE76" s="352" t="s">
        <v>26</v>
      </c>
      <c r="CF76" s="352" t="s">
        <v>92</v>
      </c>
      <c r="CG76" s="352" t="s">
        <v>27</v>
      </c>
      <c r="CH76" s="352" t="s">
        <v>1182</v>
      </c>
      <c r="CI76" s="97" t="s">
        <v>1211</v>
      </c>
    </row>
    <row r="77" spans="1:87" s="60" customFormat="1" ht="20.100000000000001" customHeight="1">
      <c r="A77" s="6" t="s">
        <v>580</v>
      </c>
      <c r="B77" s="18"/>
      <c r="C77" s="18"/>
      <c r="D77" s="18"/>
      <c r="E77" s="156"/>
      <c r="F77" s="557"/>
      <c r="G77" s="557"/>
      <c r="H77" s="557"/>
      <c r="I77" s="156"/>
      <c r="J77" s="557"/>
      <c r="K77" s="557"/>
      <c r="L77" s="557"/>
      <c r="M77" s="156"/>
      <c r="N77" s="66"/>
      <c r="O77" s="66"/>
      <c r="P77" s="66"/>
      <c r="Q77" s="156"/>
      <c r="R77" s="66"/>
      <c r="S77" s="66"/>
      <c r="T77" s="66"/>
      <c r="U77" s="156"/>
      <c r="V77" s="558"/>
      <c r="W77" s="156"/>
      <c r="X77" s="156"/>
      <c r="Y77" s="156"/>
      <c r="Z77" s="280"/>
      <c r="AA77" s="559"/>
      <c r="AB77" s="559"/>
      <c r="AC77" s="559"/>
      <c r="AD77" s="559"/>
      <c r="AE77" s="559"/>
      <c r="AF77" s="559"/>
      <c r="AG77" s="156"/>
      <c r="AH77" s="156"/>
      <c r="AI77" s="559"/>
      <c r="AJ77" s="559"/>
      <c r="AK77" s="280"/>
      <c r="AL77" s="280"/>
      <c r="AM77" s="559"/>
      <c r="AN77" s="559"/>
      <c r="AO77" s="559"/>
      <c r="AP77" s="559"/>
      <c r="AQ77" s="559"/>
      <c r="AR77" s="559"/>
      <c r="AS77" s="559"/>
      <c r="AT77" s="559"/>
      <c r="AU77" s="559"/>
      <c r="AV77" s="559"/>
      <c r="AW77" s="559"/>
      <c r="AX77" s="559"/>
      <c r="AY77" s="559"/>
      <c r="AZ77" s="559"/>
      <c r="BA77" s="559"/>
      <c r="BB77" s="559"/>
      <c r="BC77" s="559"/>
      <c r="BD77" s="559"/>
      <c r="BE77" s="559"/>
      <c r="BF77" s="559"/>
      <c r="BG77" s="559"/>
      <c r="BH77" s="559"/>
      <c r="BI77" s="559"/>
      <c r="BJ77" s="559"/>
      <c r="BK77" s="559"/>
      <c r="BL77" s="559"/>
      <c r="BM77" s="559"/>
      <c r="BN77" s="559"/>
      <c r="BO77" s="559"/>
      <c r="BP77" s="559"/>
      <c r="BQ77" s="559"/>
      <c r="BR77" s="562">
        <v>2233</v>
      </c>
      <c r="BS77" s="562">
        <v>1345</v>
      </c>
      <c r="BT77" s="562">
        <v>1345</v>
      </c>
      <c r="BU77" s="562">
        <v>1345</v>
      </c>
      <c r="BV77" s="562">
        <v>1357</v>
      </c>
      <c r="BW77" s="562">
        <v>1455</v>
      </c>
      <c r="BX77" s="562">
        <v>1455</v>
      </c>
      <c r="BY77" s="562">
        <v>1455</v>
      </c>
      <c r="BZ77" s="562">
        <v>1460</v>
      </c>
      <c r="CA77" s="562">
        <v>1275</v>
      </c>
      <c r="CB77" s="562">
        <v>1275</v>
      </c>
      <c r="CC77" s="562">
        <v>1275</v>
      </c>
      <c r="CD77" s="562">
        <v>1275</v>
      </c>
      <c r="CE77" s="562">
        <v>1276</v>
      </c>
      <c r="CF77" s="562">
        <v>1276</v>
      </c>
      <c r="CG77" s="562">
        <v>1476</v>
      </c>
      <c r="CH77" s="562">
        <v>1476</v>
      </c>
      <c r="CI77" s="311">
        <v>1516</v>
      </c>
    </row>
    <row r="78" spans="1:87" s="60" customFormat="1" ht="20.100000000000001" customHeight="1">
      <c r="A78" s="6" t="s">
        <v>581</v>
      </c>
      <c r="B78" s="18"/>
      <c r="C78" s="18"/>
      <c r="D78" s="18"/>
      <c r="E78" s="156"/>
      <c r="F78" s="557"/>
      <c r="G78" s="557"/>
      <c r="H78" s="557"/>
      <c r="I78" s="156"/>
      <c r="J78" s="557"/>
      <c r="K78" s="557"/>
      <c r="L78" s="557"/>
      <c r="M78" s="156"/>
      <c r="N78" s="66"/>
      <c r="O78" s="66"/>
      <c r="P78" s="66"/>
      <c r="Q78" s="156"/>
      <c r="R78" s="66"/>
      <c r="S78" s="66"/>
      <c r="T78" s="66"/>
      <c r="U78" s="156"/>
      <c r="V78" s="558"/>
      <c r="W78" s="156"/>
      <c r="X78" s="156"/>
      <c r="Y78" s="156"/>
      <c r="Z78" s="280"/>
      <c r="AA78" s="559"/>
      <c r="AB78" s="559"/>
      <c r="AC78" s="559"/>
      <c r="AD78" s="559"/>
      <c r="AE78" s="559"/>
      <c r="AF78" s="559"/>
      <c r="AG78" s="156"/>
      <c r="AH78" s="156"/>
      <c r="AI78" s="559"/>
      <c r="AJ78" s="559"/>
      <c r="AK78" s="280"/>
      <c r="AL78" s="280"/>
      <c r="AM78" s="559"/>
      <c r="AN78" s="559"/>
      <c r="AO78" s="559"/>
      <c r="AP78" s="559"/>
      <c r="AQ78" s="559"/>
      <c r="AR78" s="559"/>
      <c r="AS78" s="559"/>
      <c r="AT78" s="559"/>
      <c r="AU78" s="559"/>
      <c r="AV78" s="559"/>
      <c r="AW78" s="559"/>
      <c r="AX78" s="559"/>
      <c r="AY78" s="559"/>
      <c r="AZ78" s="559"/>
      <c r="BA78" s="559"/>
      <c r="BB78" s="559"/>
      <c r="BC78" s="559"/>
      <c r="BD78" s="559"/>
      <c r="BE78" s="559"/>
      <c r="BF78" s="559"/>
      <c r="BG78" s="559"/>
      <c r="BH78" s="559"/>
      <c r="BI78" s="559"/>
      <c r="BJ78" s="559"/>
      <c r="BK78" s="559"/>
      <c r="BL78" s="559"/>
      <c r="BM78" s="559"/>
      <c r="BN78" s="559"/>
      <c r="BO78" s="559"/>
      <c r="BP78" s="559"/>
      <c r="BQ78" s="559"/>
      <c r="BR78" s="562">
        <v>622</v>
      </c>
      <c r="BS78" s="562">
        <v>569</v>
      </c>
      <c r="BT78" s="562">
        <v>569</v>
      </c>
      <c r="BU78" s="562">
        <v>619</v>
      </c>
      <c r="BV78" s="562">
        <v>567</v>
      </c>
      <c r="BW78" s="562">
        <v>567</v>
      </c>
      <c r="BX78" s="562">
        <v>568</v>
      </c>
      <c r="BY78" s="562">
        <v>568</v>
      </c>
      <c r="BZ78" s="562">
        <v>568</v>
      </c>
      <c r="CA78" s="562">
        <v>568</v>
      </c>
      <c r="CB78" s="562">
        <v>568</v>
      </c>
      <c r="CC78" s="562">
        <v>568</v>
      </c>
      <c r="CD78" s="562">
        <v>583</v>
      </c>
      <c r="CE78" s="562">
        <v>583</v>
      </c>
      <c r="CF78" s="562">
        <v>583</v>
      </c>
      <c r="CG78" s="562">
        <v>583</v>
      </c>
      <c r="CH78" s="562">
        <v>583</v>
      </c>
      <c r="CI78" s="311">
        <v>583</v>
      </c>
    </row>
    <row r="79" spans="1:87" s="60" customFormat="1" ht="20.100000000000001" customHeight="1">
      <c r="A79" s="9" t="s">
        <v>582</v>
      </c>
      <c r="B79" s="6"/>
      <c r="C79" s="6"/>
      <c r="D79" s="6"/>
      <c r="E79" s="6">
        <v>250</v>
      </c>
      <c r="F79" s="6"/>
      <c r="G79" s="6"/>
      <c r="H79" s="6"/>
      <c r="I79" s="6">
        <v>250</v>
      </c>
      <c r="J79" s="6"/>
      <c r="K79" s="6"/>
      <c r="L79" s="6"/>
      <c r="M79" s="6">
        <v>250</v>
      </c>
      <c r="N79" s="20"/>
      <c r="O79" s="20"/>
      <c r="P79" s="20"/>
      <c r="Q79" s="20" t="s">
        <v>583</v>
      </c>
      <c r="R79" s="20"/>
      <c r="S79" s="20"/>
      <c r="T79" s="20"/>
      <c r="U79" s="20" t="s">
        <v>583</v>
      </c>
      <c r="V79" s="20">
        <v>250</v>
      </c>
      <c r="W79" s="20">
        <v>250</v>
      </c>
      <c r="X79" s="20">
        <v>250</v>
      </c>
      <c r="Y79" s="20">
        <v>250</v>
      </c>
      <c r="Z79" s="98">
        <v>250</v>
      </c>
      <c r="AA79" s="98" t="s">
        <v>583</v>
      </c>
      <c r="AB79" s="98" t="s">
        <v>583</v>
      </c>
      <c r="AC79" s="98">
        <v>250</v>
      </c>
      <c r="AD79" s="98" t="s">
        <v>583</v>
      </c>
      <c r="AE79" s="98" t="s">
        <v>583</v>
      </c>
      <c r="AF79" s="98" t="s">
        <v>583</v>
      </c>
      <c r="AG79" s="98" t="s">
        <v>583</v>
      </c>
      <c r="AH79" s="98" t="s">
        <v>583</v>
      </c>
      <c r="AI79" s="98" t="s">
        <v>583</v>
      </c>
      <c r="AJ79" s="98" t="s">
        <v>583</v>
      </c>
      <c r="AK79" s="98" t="s">
        <v>583</v>
      </c>
      <c r="AL79" s="98" t="s">
        <v>583</v>
      </c>
      <c r="AM79" s="323">
        <v>250</v>
      </c>
      <c r="AN79" s="323">
        <v>250</v>
      </c>
      <c r="AO79" s="323">
        <v>0</v>
      </c>
      <c r="AP79" s="323">
        <v>0</v>
      </c>
      <c r="AQ79" s="323">
        <v>0</v>
      </c>
      <c r="AR79" s="323">
        <v>0</v>
      </c>
      <c r="AS79" s="323">
        <v>0</v>
      </c>
      <c r="AT79" s="323">
        <v>0</v>
      </c>
      <c r="AU79" s="323">
        <v>0</v>
      </c>
      <c r="AV79" s="323">
        <v>0</v>
      </c>
      <c r="AW79" s="323">
        <v>0</v>
      </c>
      <c r="AX79" s="323">
        <v>0</v>
      </c>
      <c r="AY79" s="323">
        <v>0</v>
      </c>
      <c r="AZ79" s="323">
        <v>0</v>
      </c>
      <c r="BA79" s="323">
        <v>0</v>
      </c>
      <c r="BB79" s="323">
        <v>0</v>
      </c>
      <c r="BC79" s="323">
        <v>0</v>
      </c>
      <c r="BD79" s="323">
        <v>0</v>
      </c>
      <c r="BE79" s="323">
        <v>0</v>
      </c>
      <c r="BF79" s="323">
        <v>0</v>
      </c>
      <c r="BG79" s="323">
        <v>0</v>
      </c>
      <c r="BH79" s="323">
        <v>0</v>
      </c>
      <c r="BI79" s="323">
        <v>0</v>
      </c>
      <c r="BJ79" s="323">
        <v>0</v>
      </c>
      <c r="BK79" s="323">
        <v>0</v>
      </c>
      <c r="BL79" s="323">
        <v>0</v>
      </c>
      <c r="BM79" s="323">
        <v>0</v>
      </c>
      <c r="BN79" s="323">
        <v>0</v>
      </c>
      <c r="BO79" s="323">
        <v>0</v>
      </c>
      <c r="BP79" s="323">
        <v>0</v>
      </c>
      <c r="BQ79" s="323">
        <v>0</v>
      </c>
      <c r="BR79" s="272"/>
      <c r="BS79" s="272"/>
      <c r="BT79" s="272"/>
      <c r="BU79" s="272"/>
      <c r="BV79" s="272"/>
      <c r="BW79" s="272"/>
      <c r="BX79" s="272"/>
      <c r="BY79" s="272"/>
      <c r="BZ79" s="272"/>
      <c r="CA79" s="272"/>
      <c r="CB79" s="272"/>
      <c r="CC79" s="272"/>
      <c r="CD79" s="272"/>
      <c r="CE79" s="272"/>
      <c r="CF79" s="272"/>
      <c r="CG79" s="272"/>
      <c r="CH79" s="272"/>
      <c r="CI79" s="311"/>
    </row>
    <row r="80" spans="1:87" s="62" customFormat="1" ht="20.100000000000001" customHeight="1" thickBot="1">
      <c r="A80" s="32" t="s">
        <v>223</v>
      </c>
      <c r="B80" s="13"/>
      <c r="C80" s="13"/>
      <c r="D80" s="13"/>
      <c r="E80" s="13">
        <v>250</v>
      </c>
      <c r="F80" s="13"/>
      <c r="G80" s="13"/>
      <c r="H80" s="13"/>
      <c r="I80" s="13">
        <v>250</v>
      </c>
      <c r="J80" s="13"/>
      <c r="K80" s="13"/>
      <c r="L80" s="13"/>
      <c r="M80" s="13">
        <v>250</v>
      </c>
      <c r="N80" s="37"/>
      <c r="O80" s="37"/>
      <c r="P80" s="37"/>
      <c r="Q80" s="37" t="s">
        <v>583</v>
      </c>
      <c r="R80" s="37"/>
      <c r="S80" s="37"/>
      <c r="T80" s="37"/>
      <c r="U80" s="37" t="s">
        <v>583</v>
      </c>
      <c r="V80" s="37">
        <v>250</v>
      </c>
      <c r="W80" s="37">
        <v>250</v>
      </c>
      <c r="X80" s="37">
        <v>250</v>
      </c>
      <c r="Y80" s="37">
        <v>250</v>
      </c>
      <c r="Z80" s="228">
        <v>250</v>
      </c>
      <c r="AA80" s="228" t="s">
        <v>583</v>
      </c>
      <c r="AB80" s="228" t="s">
        <v>583</v>
      </c>
      <c r="AC80" s="228" t="s">
        <v>583</v>
      </c>
      <c r="AD80" s="228" t="s">
        <v>583</v>
      </c>
      <c r="AE80" s="228" t="s">
        <v>583</v>
      </c>
      <c r="AF80" s="228" t="s">
        <v>583</v>
      </c>
      <c r="AG80" s="228" t="s">
        <v>583</v>
      </c>
      <c r="AH80" s="228" t="s">
        <v>583</v>
      </c>
      <c r="AI80" s="228" t="s">
        <v>583</v>
      </c>
      <c r="AJ80" s="228" t="s">
        <v>583</v>
      </c>
      <c r="AK80" s="228" t="s">
        <v>583</v>
      </c>
      <c r="AL80" s="228" t="s">
        <v>583</v>
      </c>
      <c r="AM80" s="348">
        <v>250</v>
      </c>
      <c r="AN80" s="348">
        <v>250</v>
      </c>
      <c r="AO80" s="348">
        <v>0</v>
      </c>
      <c r="AP80" s="348">
        <v>0</v>
      </c>
      <c r="AQ80" s="348">
        <v>0</v>
      </c>
      <c r="AR80" s="348">
        <v>0</v>
      </c>
      <c r="AS80" s="348">
        <v>0</v>
      </c>
      <c r="AT80" s="348">
        <v>0</v>
      </c>
      <c r="AU80" s="348">
        <v>0</v>
      </c>
      <c r="AV80" s="348">
        <v>0</v>
      </c>
      <c r="AW80" s="348">
        <v>0</v>
      </c>
      <c r="AX80" s="348">
        <v>0</v>
      </c>
      <c r="AY80" s="348">
        <v>0</v>
      </c>
      <c r="AZ80" s="348">
        <v>0</v>
      </c>
      <c r="BA80" s="348">
        <v>0</v>
      </c>
      <c r="BB80" s="348">
        <v>0</v>
      </c>
      <c r="BC80" s="348">
        <v>0</v>
      </c>
      <c r="BD80" s="348">
        <v>0</v>
      </c>
      <c r="BE80" s="348">
        <v>0</v>
      </c>
      <c r="BF80" s="348">
        <v>0</v>
      </c>
      <c r="BG80" s="348">
        <v>0</v>
      </c>
      <c r="BH80" s="348">
        <v>0</v>
      </c>
      <c r="BI80" s="348">
        <v>0</v>
      </c>
      <c r="BJ80" s="348">
        <v>0</v>
      </c>
      <c r="BK80" s="348">
        <v>0</v>
      </c>
      <c r="BL80" s="348">
        <v>0</v>
      </c>
      <c r="BM80" s="348">
        <v>0</v>
      </c>
      <c r="BN80" s="348">
        <v>0</v>
      </c>
      <c r="BO80" s="348">
        <v>0</v>
      </c>
      <c r="BP80" s="348">
        <v>0</v>
      </c>
      <c r="BQ80" s="348">
        <v>0</v>
      </c>
      <c r="BR80" s="479">
        <v>2855</v>
      </c>
      <c r="BS80" s="479">
        <v>1914</v>
      </c>
      <c r="BT80" s="479">
        <v>1914</v>
      </c>
      <c r="BU80" s="479">
        <v>1964</v>
      </c>
      <c r="BV80" s="479">
        <v>1924</v>
      </c>
      <c r="BW80" s="479">
        <v>2022</v>
      </c>
      <c r="BX80" s="479">
        <v>2022</v>
      </c>
      <c r="BY80" s="479">
        <v>2022</v>
      </c>
      <c r="BZ80" s="479">
        <v>2022</v>
      </c>
      <c r="CA80" s="479">
        <v>1842</v>
      </c>
      <c r="CB80" s="479">
        <v>1842</v>
      </c>
      <c r="CC80" s="479">
        <v>1842</v>
      </c>
      <c r="CD80" s="479">
        <v>1857</v>
      </c>
      <c r="CE80" s="479">
        <v>1859</v>
      </c>
      <c r="CF80" s="479">
        <v>1859</v>
      </c>
      <c r="CG80" s="479">
        <v>2060</v>
      </c>
      <c r="CH80" s="479">
        <v>2060</v>
      </c>
      <c r="CI80" s="260">
        <v>2099</v>
      </c>
    </row>
    <row r="81" spans="1:90" s="60" customFormat="1" ht="20.100000000000001" customHeight="1" thickTop="1">
      <c r="A81" s="423" t="s">
        <v>584</v>
      </c>
      <c r="B81" s="6"/>
      <c r="C81" s="6"/>
      <c r="D81" s="6"/>
      <c r="E81" s="6"/>
      <c r="F81" s="6"/>
      <c r="G81" s="6"/>
      <c r="H81" s="6"/>
      <c r="I81" s="6"/>
      <c r="J81" s="6"/>
      <c r="K81" s="6"/>
      <c r="L81" s="6"/>
      <c r="M81" s="6"/>
      <c r="N81" s="2"/>
      <c r="O81" s="2"/>
      <c r="P81" s="2"/>
      <c r="Q81" s="2"/>
      <c r="R81" s="2"/>
      <c r="S81" s="2"/>
      <c r="T81" s="2"/>
      <c r="U81" s="2"/>
      <c r="V81" s="2"/>
      <c r="W81" s="2"/>
      <c r="X81" s="2"/>
      <c r="Y81" s="2"/>
      <c r="Z81" s="353"/>
      <c r="AA81" s="353"/>
      <c r="AB81" s="353"/>
      <c r="AF81"/>
      <c r="AG81" s="256"/>
      <c r="AH81" s="256"/>
      <c r="AI81" s="256"/>
      <c r="AJ81" s="256"/>
      <c r="AK81" s="256"/>
      <c r="AL81" s="256"/>
      <c r="AM81" s="256"/>
      <c r="AN81" s="256"/>
      <c r="AO81" s="256"/>
      <c r="AP81" s="256"/>
      <c r="AQ81" s="256"/>
      <c r="AR81" s="256"/>
      <c r="AS81" s="256"/>
      <c r="AT81" s="256"/>
      <c r="AU81" s="256"/>
      <c r="AV81" s="256"/>
      <c r="AW81" s="256"/>
      <c r="AX81" s="256"/>
      <c r="AY81" s="256"/>
      <c r="AZ81" s="256"/>
      <c r="BA81" s="256"/>
      <c r="BB81" s="256"/>
      <c r="BC81" s="256"/>
      <c r="BD81" s="256"/>
      <c r="BE81" s="256"/>
      <c r="BF81" s="256"/>
      <c r="BG81" s="256"/>
      <c r="BH81" s="256"/>
      <c r="BI81" s="256"/>
      <c r="BJ81" s="256"/>
      <c r="BK81" s="256"/>
      <c r="BL81" s="256"/>
      <c r="BM81" s="256"/>
      <c r="BN81" s="256"/>
      <c r="BO81" s="256"/>
      <c r="BP81" s="256"/>
      <c r="BQ81" s="256"/>
      <c r="BR81" s="256"/>
      <c r="BS81" s="256"/>
      <c r="BT81" s="256"/>
      <c r="BU81" s="256"/>
      <c r="BV81" s="256"/>
      <c r="BW81" s="256"/>
      <c r="BX81" s="256"/>
      <c r="BY81" s="256"/>
      <c r="BZ81" s="256"/>
      <c r="CA81" s="256"/>
      <c r="CB81" s="256"/>
      <c r="CC81" s="256"/>
      <c r="CD81" s="256"/>
      <c r="CE81" s="256"/>
      <c r="CF81" s="256"/>
      <c r="CG81" s="256"/>
      <c r="CH81" s="256"/>
      <c r="CI81" s="263"/>
    </row>
    <row r="82" spans="1:90" s="60" customFormat="1" ht="20.100000000000001" customHeight="1">
      <c r="A82" s="423"/>
      <c r="B82" s="6"/>
      <c r="C82" s="6"/>
      <c r="D82" s="6"/>
      <c r="E82" s="6"/>
      <c r="F82" s="6"/>
      <c r="G82" s="6"/>
      <c r="H82" s="6"/>
      <c r="I82" s="6"/>
      <c r="J82" s="6"/>
      <c r="K82" s="6"/>
      <c r="L82" s="6"/>
      <c r="M82" s="6"/>
      <c r="N82" s="2"/>
      <c r="O82" s="2"/>
      <c r="P82" s="2"/>
      <c r="Q82" s="2"/>
      <c r="R82" s="2"/>
      <c r="S82" s="2"/>
      <c r="T82" s="2"/>
      <c r="U82" s="2"/>
      <c r="V82" s="2"/>
      <c r="W82" s="2"/>
      <c r="X82" s="2"/>
      <c r="Y82" s="2"/>
      <c r="Z82" s="353"/>
      <c r="AA82" s="353"/>
      <c r="AB82" s="353"/>
      <c r="AF82"/>
      <c r="AG82" s="256"/>
      <c r="AH82" s="256"/>
      <c r="AI82" s="256"/>
      <c r="AJ82" s="256"/>
      <c r="AK82" s="256"/>
      <c r="AL82" s="256"/>
      <c r="AM82" s="256"/>
      <c r="AN82" s="256"/>
      <c r="AO82" s="256"/>
      <c r="AP82" s="256"/>
      <c r="AQ82" s="256"/>
      <c r="AR82" s="256"/>
      <c r="AS82" s="256"/>
      <c r="AT82" s="256"/>
      <c r="AU82" s="256"/>
      <c r="AV82" s="256"/>
      <c r="AW82" s="256"/>
      <c r="AX82" s="256"/>
      <c r="AY82" s="256"/>
      <c r="AZ82" s="256"/>
      <c r="BA82" s="256"/>
      <c r="BB82" s="256"/>
      <c r="BC82" s="256"/>
      <c r="BD82" s="256"/>
      <c r="BE82" s="256"/>
      <c r="BF82" s="256"/>
      <c r="BG82" s="256"/>
      <c r="BH82" s="256"/>
      <c r="BI82" s="256"/>
      <c r="BJ82" s="256"/>
      <c r="BK82" s="256"/>
      <c r="BL82" s="256"/>
      <c r="BM82" s="256"/>
      <c r="BN82" s="256"/>
      <c r="BO82" s="256"/>
      <c r="BP82" s="256"/>
      <c r="BQ82" s="256"/>
      <c r="BR82" s="256"/>
      <c r="BS82" s="256"/>
      <c r="BT82" s="256"/>
      <c r="BU82" s="256"/>
      <c r="BV82" s="256"/>
      <c r="BW82" s="256"/>
      <c r="BX82" s="256"/>
      <c r="BY82" s="256"/>
      <c r="BZ82" s="256"/>
      <c r="CA82" s="256"/>
      <c r="CB82" s="256"/>
      <c r="CC82" s="256"/>
      <c r="CD82" s="256"/>
      <c r="CE82" s="256"/>
      <c r="CF82" s="256"/>
      <c r="CG82" s="256"/>
      <c r="CH82" s="256"/>
      <c r="CI82" s="263"/>
    </row>
    <row r="83" spans="1:90" s="60" customFormat="1" ht="20.100000000000001" customHeight="1">
      <c r="A83" s="1" t="s">
        <v>2</v>
      </c>
      <c r="B83" s="1"/>
      <c r="C83" s="1"/>
      <c r="D83" s="1"/>
      <c r="E83" s="1"/>
      <c r="F83" s="1"/>
      <c r="G83" s="1"/>
      <c r="H83" s="1"/>
      <c r="I83" s="1"/>
      <c r="J83" s="1"/>
      <c r="K83" s="1"/>
      <c r="L83" s="1"/>
      <c r="M83" s="1"/>
      <c r="N83" s="2"/>
      <c r="O83" s="2"/>
      <c r="P83" s="2"/>
      <c r="Q83" s="2"/>
      <c r="R83" s="2"/>
      <c r="S83" s="2"/>
      <c r="T83" s="2"/>
      <c r="U83" s="2"/>
      <c r="V83" s="2"/>
      <c r="W83" s="2"/>
      <c r="X83" s="2"/>
      <c r="Y83" s="2"/>
      <c r="Z83" s="353"/>
      <c r="AA83" s="353"/>
      <c r="AB83" s="353"/>
      <c r="AF83"/>
      <c r="AG83" s="256"/>
      <c r="AH83" s="256"/>
      <c r="AI83" s="256"/>
      <c r="AJ83" s="256"/>
      <c r="AK83" s="256"/>
      <c r="AL83" s="256"/>
      <c r="AM83" s="256"/>
      <c r="AN83" s="256"/>
      <c r="AO83" s="256"/>
      <c r="AP83" s="256"/>
      <c r="AQ83" s="256"/>
      <c r="AR83" s="256"/>
      <c r="AS83" s="256"/>
      <c r="AT83" s="256"/>
      <c r="AU83" s="256"/>
      <c r="AV83" s="256"/>
      <c r="AW83" s="256"/>
      <c r="AX83" s="256"/>
      <c r="AY83" s="256"/>
      <c r="AZ83" s="256"/>
      <c r="BA83" s="256"/>
      <c r="BB83" s="256"/>
      <c r="BC83" s="256"/>
      <c r="BD83" s="256"/>
      <c r="BE83" s="256"/>
      <c r="BF83" s="256"/>
      <c r="BG83" s="256"/>
      <c r="BH83" s="256"/>
      <c r="BI83" s="256"/>
      <c r="BJ83" s="256"/>
      <c r="BK83" s="256"/>
      <c r="BL83" s="256"/>
      <c r="BM83" s="256"/>
      <c r="BN83" s="256"/>
      <c r="BO83" s="256"/>
      <c r="BP83" s="256"/>
      <c r="BQ83" s="256"/>
      <c r="BR83" s="256"/>
      <c r="BS83" s="256"/>
      <c r="BT83" s="256"/>
      <c r="BU83" s="256"/>
      <c r="BV83" s="256"/>
      <c r="BW83" s="256"/>
      <c r="BX83" s="256"/>
      <c r="BY83" s="256"/>
      <c r="BZ83" s="256"/>
      <c r="CA83" s="256"/>
      <c r="CB83" s="256"/>
      <c r="CC83" s="256"/>
      <c r="CD83" s="256"/>
      <c r="CE83" s="256"/>
      <c r="CF83" s="256"/>
      <c r="CG83" s="256"/>
      <c r="CH83" s="256"/>
      <c r="CI83" s="263"/>
      <c r="CJ83"/>
      <c r="CK83"/>
      <c r="CL83"/>
    </row>
    <row r="84" spans="1:90" s="60" customFormat="1" ht="39.950000000000003" customHeight="1" thickBot="1">
      <c r="A84" s="26" t="s">
        <v>3</v>
      </c>
      <c r="B84" s="49" t="s">
        <v>373</v>
      </c>
      <c r="C84" s="49" t="s">
        <v>374</v>
      </c>
      <c r="D84" s="49" t="s">
        <v>375</v>
      </c>
      <c r="E84" s="49" t="s">
        <v>376</v>
      </c>
      <c r="F84" s="49" t="s">
        <v>377</v>
      </c>
      <c r="G84" s="49" t="s">
        <v>378</v>
      </c>
      <c r="H84" s="49" t="s">
        <v>379</v>
      </c>
      <c r="I84" s="49" t="s">
        <v>380</v>
      </c>
      <c r="J84" s="49" t="s">
        <v>381</v>
      </c>
      <c r="K84" s="49" t="s">
        <v>382</v>
      </c>
      <c r="L84" s="49" t="s">
        <v>383</v>
      </c>
      <c r="M84" s="49" t="s">
        <v>384</v>
      </c>
      <c r="N84" s="4" t="s">
        <v>385</v>
      </c>
      <c r="O84" s="4" t="s">
        <v>386</v>
      </c>
      <c r="P84" s="4" t="s">
        <v>387</v>
      </c>
      <c r="Q84" s="4" t="s">
        <v>388</v>
      </c>
      <c r="R84" s="4" t="s">
        <v>389</v>
      </c>
      <c r="S84" s="4" t="s">
        <v>390</v>
      </c>
      <c r="T84" s="4" t="s">
        <v>391</v>
      </c>
      <c r="U84" s="4" t="s">
        <v>392</v>
      </c>
      <c r="V84" s="4" t="s">
        <v>393</v>
      </c>
      <c r="W84" s="4" t="s">
        <v>394</v>
      </c>
      <c r="X84" s="4" t="s">
        <v>395</v>
      </c>
      <c r="Y84" s="4" t="s">
        <v>396</v>
      </c>
      <c r="Z84" s="246" t="s">
        <v>397</v>
      </c>
      <c r="AA84" s="246" t="s">
        <v>398</v>
      </c>
      <c r="AB84" s="246" t="s">
        <v>399</v>
      </c>
      <c r="AC84" s="246" t="s">
        <v>400</v>
      </c>
      <c r="AD84" s="246" t="s">
        <v>401</v>
      </c>
      <c r="AE84" s="246" t="s">
        <v>402</v>
      </c>
      <c r="AF84" s="246" t="s">
        <v>403</v>
      </c>
      <c r="AG84" s="359" t="s">
        <v>404</v>
      </c>
      <c r="AH84" s="359" t="s">
        <v>405</v>
      </c>
      <c r="AI84" s="359" t="s">
        <v>406</v>
      </c>
      <c r="AJ84" s="359" t="s">
        <v>407</v>
      </c>
      <c r="AK84" s="359" t="s">
        <v>408</v>
      </c>
      <c r="AL84" s="359" t="s">
        <v>409</v>
      </c>
      <c r="AM84" s="359" t="s">
        <v>410</v>
      </c>
      <c r="AN84" s="359" t="s">
        <v>411</v>
      </c>
      <c r="AO84" s="359" t="s">
        <v>412</v>
      </c>
      <c r="AP84" s="359" t="s">
        <v>413</v>
      </c>
      <c r="AQ84" s="359" t="s">
        <v>414</v>
      </c>
      <c r="AR84" s="359" t="s">
        <v>415</v>
      </c>
      <c r="AS84" s="359" t="s">
        <v>416</v>
      </c>
      <c r="AT84" s="359" t="s">
        <v>417</v>
      </c>
      <c r="AU84" s="359" t="s">
        <v>418</v>
      </c>
      <c r="AV84" s="359" t="s">
        <v>419</v>
      </c>
      <c r="AW84" s="359" t="s">
        <v>420</v>
      </c>
      <c r="AX84" s="359" t="s">
        <v>421</v>
      </c>
      <c r="AY84" s="359" t="s">
        <v>422</v>
      </c>
      <c r="AZ84" s="359" t="s">
        <v>423</v>
      </c>
      <c r="BA84" s="359" t="s">
        <v>424</v>
      </c>
      <c r="BB84" s="359" t="s">
        <v>425</v>
      </c>
      <c r="BC84" s="359" t="s">
        <v>426</v>
      </c>
      <c r="BD84" s="359" t="s">
        <v>427</v>
      </c>
      <c r="BE84" s="359" t="s">
        <v>428</v>
      </c>
      <c r="BF84" s="359" t="s">
        <v>429</v>
      </c>
      <c r="BG84" s="359" t="s">
        <v>430</v>
      </c>
      <c r="BH84" s="359" t="s">
        <v>431</v>
      </c>
      <c r="BI84" s="359" t="s">
        <v>432</v>
      </c>
      <c r="BJ84" s="359" t="s">
        <v>433</v>
      </c>
      <c r="BK84" s="359" t="s">
        <v>434</v>
      </c>
      <c r="BL84" s="359" t="s">
        <v>435</v>
      </c>
      <c r="BM84" s="359" t="s">
        <v>436</v>
      </c>
      <c r="BN84" s="352" t="s">
        <v>437</v>
      </c>
      <c r="BO84" s="352" t="s">
        <v>438</v>
      </c>
      <c r="BP84" s="352" t="s">
        <v>439</v>
      </c>
      <c r="BQ84" s="352" t="s">
        <v>440</v>
      </c>
      <c r="BR84" s="352" t="s">
        <v>531</v>
      </c>
      <c r="BS84" s="352" t="s">
        <v>532</v>
      </c>
      <c r="BT84" s="352" t="s">
        <v>533</v>
      </c>
      <c r="BU84" s="352" t="s">
        <v>534</v>
      </c>
      <c r="BV84" s="352" t="s">
        <v>192</v>
      </c>
      <c r="BW84" s="352" t="s">
        <v>41</v>
      </c>
      <c r="BX84" s="352" t="s">
        <v>42</v>
      </c>
      <c r="BY84" s="352" t="s">
        <v>43</v>
      </c>
      <c r="BZ84" s="352" t="s">
        <v>44</v>
      </c>
      <c r="CA84" s="352" t="s">
        <v>45</v>
      </c>
      <c r="CB84" s="352" t="s">
        <v>46</v>
      </c>
      <c r="CC84" s="352" t="s">
        <v>47</v>
      </c>
      <c r="CD84" s="352" t="s">
        <v>48</v>
      </c>
      <c r="CE84" s="352" t="s">
        <v>24</v>
      </c>
      <c r="CF84" s="352" t="s">
        <v>49</v>
      </c>
      <c r="CG84" s="352" t="s">
        <v>25</v>
      </c>
      <c r="CH84" s="352" t="s">
        <v>1181</v>
      </c>
      <c r="CI84" s="226" t="s">
        <v>1189</v>
      </c>
    </row>
    <row r="85" spans="1:90" s="60" customFormat="1" ht="20.100000000000001" customHeight="1">
      <c r="A85" s="6" t="s">
        <v>4</v>
      </c>
      <c r="B85" s="7">
        <v>534</v>
      </c>
      <c r="C85" s="7">
        <v>476</v>
      </c>
      <c r="D85" s="7">
        <v>450</v>
      </c>
      <c r="E85" s="7">
        <v>598</v>
      </c>
      <c r="F85" s="7">
        <v>643</v>
      </c>
      <c r="G85" s="7">
        <v>560</v>
      </c>
      <c r="H85" s="7">
        <v>569</v>
      </c>
      <c r="I85" s="7">
        <v>667</v>
      </c>
      <c r="J85" s="7">
        <v>641</v>
      </c>
      <c r="K85" s="7">
        <v>522</v>
      </c>
      <c r="L85" s="7">
        <v>502</v>
      </c>
      <c r="M85" s="7">
        <v>685</v>
      </c>
      <c r="N85" s="7">
        <v>717</v>
      </c>
      <c r="O85" s="7">
        <v>721</v>
      </c>
      <c r="P85" s="7">
        <v>718</v>
      </c>
      <c r="Q85" s="7">
        <v>736</v>
      </c>
      <c r="R85" s="7">
        <v>688</v>
      </c>
      <c r="S85" s="7">
        <v>608</v>
      </c>
      <c r="T85" s="7">
        <v>572</v>
      </c>
      <c r="U85" s="7">
        <v>663</v>
      </c>
      <c r="V85" s="7">
        <v>769</v>
      </c>
      <c r="W85" s="7">
        <v>597</v>
      </c>
      <c r="X85" s="7">
        <v>584</v>
      </c>
      <c r="Y85" s="7">
        <v>752</v>
      </c>
      <c r="Z85" s="323">
        <v>693</v>
      </c>
      <c r="AA85" s="323">
        <v>574</v>
      </c>
      <c r="AB85" s="323">
        <v>560</v>
      </c>
      <c r="AC85" s="7">
        <v>654</v>
      </c>
      <c r="AD85" s="7">
        <v>655</v>
      </c>
      <c r="AE85" s="7">
        <v>535</v>
      </c>
      <c r="AF85" s="7">
        <v>506</v>
      </c>
      <c r="AG85" s="7">
        <v>719</v>
      </c>
      <c r="AH85" s="7">
        <v>665</v>
      </c>
      <c r="AI85" s="7">
        <v>548</v>
      </c>
      <c r="AJ85" s="7">
        <v>496</v>
      </c>
      <c r="AK85" s="7">
        <v>543</v>
      </c>
      <c r="AL85" s="7">
        <v>586</v>
      </c>
      <c r="AM85" s="7">
        <v>487</v>
      </c>
      <c r="AN85" s="7">
        <v>495</v>
      </c>
      <c r="AO85" s="7">
        <v>588</v>
      </c>
      <c r="AP85" s="7">
        <v>500</v>
      </c>
      <c r="AQ85" s="7">
        <v>404</v>
      </c>
      <c r="AR85" s="7">
        <v>377</v>
      </c>
      <c r="AS85" s="7">
        <v>440</v>
      </c>
      <c r="AT85" s="7">
        <v>467</v>
      </c>
      <c r="AU85" s="7">
        <v>384</v>
      </c>
      <c r="AV85" s="7">
        <v>371</v>
      </c>
      <c r="AW85" s="7">
        <v>435</v>
      </c>
      <c r="AX85" s="7">
        <v>474</v>
      </c>
      <c r="AY85" s="7">
        <v>402</v>
      </c>
      <c r="AZ85" s="7">
        <v>367</v>
      </c>
      <c r="BA85" s="7">
        <v>433</v>
      </c>
      <c r="BB85" s="7">
        <v>498</v>
      </c>
      <c r="BC85" s="7">
        <v>427</v>
      </c>
      <c r="BD85" s="7">
        <v>360</v>
      </c>
      <c r="BE85" s="7">
        <v>557</v>
      </c>
      <c r="BF85" s="7">
        <v>601</v>
      </c>
      <c r="BG85" s="7">
        <v>500</v>
      </c>
      <c r="BH85" s="7">
        <v>458</v>
      </c>
      <c r="BI85" s="7">
        <v>583</v>
      </c>
      <c r="BJ85" s="7">
        <v>574</v>
      </c>
      <c r="BK85" s="7">
        <v>450</v>
      </c>
      <c r="BL85" s="7">
        <v>441</v>
      </c>
      <c r="BM85" s="7">
        <v>541</v>
      </c>
      <c r="BN85" s="7">
        <v>669</v>
      </c>
      <c r="BO85" s="7">
        <v>571</v>
      </c>
      <c r="BP85" s="7">
        <v>676</v>
      </c>
      <c r="BQ85" s="7">
        <v>953</v>
      </c>
      <c r="BR85" s="7">
        <v>985</v>
      </c>
      <c r="BS85" s="7">
        <v>839</v>
      </c>
      <c r="BT85" s="7">
        <v>1023</v>
      </c>
      <c r="BU85" s="7">
        <v>1617</v>
      </c>
      <c r="BV85" s="7">
        <v>1429</v>
      </c>
      <c r="BW85" s="7">
        <v>805</v>
      </c>
      <c r="BX85" s="7">
        <v>847</v>
      </c>
      <c r="BY85" s="7">
        <v>1339</v>
      </c>
      <c r="BZ85" s="7">
        <v>1412</v>
      </c>
      <c r="CA85" s="7">
        <v>796</v>
      </c>
      <c r="CB85" s="7">
        <v>644</v>
      </c>
      <c r="CC85" s="7">
        <v>942</v>
      </c>
      <c r="CD85" s="7">
        <v>1122</v>
      </c>
      <c r="CE85" s="7">
        <v>615</v>
      </c>
      <c r="CF85" s="7">
        <v>590</v>
      </c>
      <c r="CG85" s="7">
        <v>918</v>
      </c>
      <c r="CH85" s="7">
        <v>1330</v>
      </c>
      <c r="CI85" s="51">
        <v>669</v>
      </c>
    </row>
    <row r="86" spans="1:90" s="60" customFormat="1" ht="20.100000000000001" customHeight="1">
      <c r="A86" s="33" t="s">
        <v>5</v>
      </c>
      <c r="B86" s="7">
        <v>55</v>
      </c>
      <c r="C86" s="7">
        <v>13</v>
      </c>
      <c r="D86" s="7">
        <v>6</v>
      </c>
      <c r="E86" s="7">
        <v>23</v>
      </c>
      <c r="F86" s="7">
        <v>-50</v>
      </c>
      <c r="G86" s="7">
        <v>-17</v>
      </c>
      <c r="H86" s="7">
        <v>-102</v>
      </c>
      <c r="I86" s="7">
        <v>36</v>
      </c>
      <c r="J86" s="7">
        <v>156</v>
      </c>
      <c r="K86" s="7">
        <v>92</v>
      </c>
      <c r="L86" s="7">
        <v>70</v>
      </c>
      <c r="M86" s="7">
        <v>5</v>
      </c>
      <c r="N86" s="7">
        <v>53</v>
      </c>
      <c r="O86" s="7">
        <v>21</v>
      </c>
      <c r="P86" s="7">
        <v>-79</v>
      </c>
      <c r="Q86" s="7">
        <v>5</v>
      </c>
      <c r="R86" s="7">
        <v>70</v>
      </c>
      <c r="S86" s="7">
        <v>64</v>
      </c>
      <c r="T86" s="7">
        <v>70</v>
      </c>
      <c r="U86" s="7">
        <v>50</v>
      </c>
      <c r="V86" s="7">
        <v>-124</v>
      </c>
      <c r="W86" s="7">
        <v>-10</v>
      </c>
      <c r="X86" s="7">
        <v>-10</v>
      </c>
      <c r="Y86" s="7">
        <v>-137</v>
      </c>
      <c r="Z86" s="7">
        <v>-103</v>
      </c>
      <c r="AA86" s="7">
        <v>-24</v>
      </c>
      <c r="AB86" s="7">
        <v>35</v>
      </c>
      <c r="AC86" s="7">
        <v>68</v>
      </c>
      <c r="AD86" s="7">
        <v>47</v>
      </c>
      <c r="AE86" s="7">
        <v>79</v>
      </c>
      <c r="AF86" s="7">
        <v>113</v>
      </c>
      <c r="AG86" s="7">
        <v>57</v>
      </c>
      <c r="AH86" s="7">
        <v>22</v>
      </c>
      <c r="AI86" s="7">
        <v>13</v>
      </c>
      <c r="AJ86" s="7">
        <v>9</v>
      </c>
      <c r="AK86" s="7">
        <v>24</v>
      </c>
      <c r="AL86" s="7">
        <v>39</v>
      </c>
      <c r="AM86" s="7">
        <v>16</v>
      </c>
      <c r="AN86" s="7">
        <v>8</v>
      </c>
      <c r="AO86" s="7">
        <v>22</v>
      </c>
      <c r="AP86" s="7">
        <v>29</v>
      </c>
      <c r="AQ86" s="7">
        <v>22</v>
      </c>
      <c r="AR86" s="7">
        <v>14</v>
      </c>
      <c r="AS86" s="7">
        <v>18</v>
      </c>
      <c r="AT86" s="7">
        <v>16</v>
      </c>
      <c r="AU86" s="7">
        <v>4</v>
      </c>
      <c r="AV86" s="7">
        <v>0</v>
      </c>
      <c r="AW86" s="7">
        <v>-5</v>
      </c>
      <c r="AX86" s="7">
        <v>10</v>
      </c>
      <c r="AY86" s="7">
        <v>2</v>
      </c>
      <c r="AZ86" s="7">
        <v>0</v>
      </c>
      <c r="BA86" s="7">
        <v>3</v>
      </c>
      <c r="BB86" s="7">
        <v>9</v>
      </c>
      <c r="BC86" s="7">
        <v>-8</v>
      </c>
      <c r="BD86" s="7">
        <v>-12</v>
      </c>
      <c r="BE86" s="7">
        <v>9</v>
      </c>
      <c r="BF86" s="7">
        <v>113</v>
      </c>
      <c r="BG86" s="7">
        <v>50</v>
      </c>
      <c r="BH86" s="7">
        <v>35</v>
      </c>
      <c r="BI86" s="7">
        <v>61</v>
      </c>
      <c r="BJ86" s="7">
        <v>197</v>
      </c>
      <c r="BK86" s="7">
        <v>76</v>
      </c>
      <c r="BL86" s="7">
        <v>61</v>
      </c>
      <c r="BM86" s="7">
        <v>86</v>
      </c>
      <c r="BN86" s="7">
        <v>61</v>
      </c>
      <c r="BO86" s="7">
        <v>58</v>
      </c>
      <c r="BP86" s="7">
        <v>34</v>
      </c>
      <c r="BQ86" s="7">
        <v>-13</v>
      </c>
      <c r="BR86" s="7">
        <v>-129</v>
      </c>
      <c r="BS86" s="7">
        <v>-119</v>
      </c>
      <c r="BT86" s="7">
        <v>-220</v>
      </c>
      <c r="BU86" s="7">
        <v>-116</v>
      </c>
      <c r="BV86" s="7">
        <v>211</v>
      </c>
      <c r="BW86" s="7">
        <v>74</v>
      </c>
      <c r="BX86" s="7">
        <v>51</v>
      </c>
      <c r="BY86" s="7">
        <v>58</v>
      </c>
      <c r="BZ86" s="7">
        <v>108</v>
      </c>
      <c r="CA86" s="7">
        <v>55</v>
      </c>
      <c r="CB86" s="7">
        <v>61</v>
      </c>
      <c r="CC86" s="7">
        <v>82</v>
      </c>
      <c r="CD86" s="7">
        <v>88</v>
      </c>
      <c r="CE86" s="7">
        <v>41</v>
      </c>
      <c r="CF86" s="7">
        <v>17</v>
      </c>
      <c r="CG86" s="7">
        <v>25</v>
      </c>
      <c r="CH86" s="7">
        <v>-61</v>
      </c>
      <c r="CI86" s="51">
        <v>-4</v>
      </c>
    </row>
    <row r="87" spans="1:90" s="60" customFormat="1" ht="20.100000000000001" customHeight="1">
      <c r="A87" s="33" t="s">
        <v>6</v>
      </c>
      <c r="B87" s="7">
        <v>453</v>
      </c>
      <c r="C87" s="7">
        <v>381</v>
      </c>
      <c r="D87" s="7">
        <v>361</v>
      </c>
      <c r="E87" s="7">
        <v>487</v>
      </c>
      <c r="F87" s="7">
        <v>558</v>
      </c>
      <c r="G87" s="7">
        <v>460</v>
      </c>
      <c r="H87" s="7">
        <v>475</v>
      </c>
      <c r="I87" s="7">
        <v>566</v>
      </c>
      <c r="J87" s="7">
        <v>566</v>
      </c>
      <c r="K87" s="7">
        <v>441</v>
      </c>
      <c r="L87" s="7">
        <v>426</v>
      </c>
      <c r="M87" s="7">
        <v>586</v>
      </c>
      <c r="N87" s="7">
        <v>646</v>
      </c>
      <c r="O87" s="7">
        <v>638</v>
      </c>
      <c r="P87" s="7">
        <v>644</v>
      </c>
      <c r="Q87" s="7">
        <v>638</v>
      </c>
      <c r="R87" s="7">
        <v>657</v>
      </c>
      <c r="S87" s="7">
        <v>576</v>
      </c>
      <c r="T87" s="7">
        <v>541</v>
      </c>
      <c r="U87" s="7">
        <v>639</v>
      </c>
      <c r="V87" s="7">
        <v>745</v>
      </c>
      <c r="W87" s="7">
        <v>564</v>
      </c>
      <c r="X87" s="7">
        <v>556</v>
      </c>
      <c r="Y87" s="7">
        <v>715</v>
      </c>
      <c r="Z87" s="323">
        <v>657</v>
      </c>
      <c r="AA87" s="323">
        <v>546</v>
      </c>
      <c r="AB87" s="323">
        <v>532</v>
      </c>
      <c r="AC87" s="323">
        <v>618</v>
      </c>
      <c r="AD87" s="323">
        <v>631</v>
      </c>
      <c r="AE87" s="323">
        <v>508</v>
      </c>
      <c r="AF87" s="323">
        <v>475</v>
      </c>
      <c r="AG87" s="323">
        <v>668</v>
      </c>
      <c r="AH87" s="323">
        <v>631</v>
      </c>
      <c r="AI87" s="323">
        <v>517</v>
      </c>
      <c r="AJ87" s="323">
        <v>469</v>
      </c>
      <c r="AK87" s="323">
        <v>500</v>
      </c>
      <c r="AL87" s="323">
        <v>546</v>
      </c>
      <c r="AM87" s="323">
        <v>454</v>
      </c>
      <c r="AN87" s="323">
        <v>466</v>
      </c>
      <c r="AO87" s="323">
        <v>560</v>
      </c>
      <c r="AP87" s="323">
        <v>484</v>
      </c>
      <c r="AQ87" s="323">
        <v>379</v>
      </c>
      <c r="AR87" s="323">
        <v>343</v>
      </c>
      <c r="AS87" s="323">
        <v>418</v>
      </c>
      <c r="AT87" s="323">
        <v>461</v>
      </c>
      <c r="AU87" s="323">
        <v>379</v>
      </c>
      <c r="AV87" s="323">
        <v>367</v>
      </c>
      <c r="AW87" s="323">
        <v>429</v>
      </c>
      <c r="AX87" s="323">
        <v>470</v>
      </c>
      <c r="AY87" s="323">
        <v>394</v>
      </c>
      <c r="AZ87" s="323">
        <v>358</v>
      </c>
      <c r="BA87" s="323">
        <v>428</v>
      </c>
      <c r="BB87" s="323">
        <v>490</v>
      </c>
      <c r="BC87" s="323">
        <v>417</v>
      </c>
      <c r="BD87" s="323">
        <v>349</v>
      </c>
      <c r="BE87" s="323">
        <v>515</v>
      </c>
      <c r="BF87" s="323">
        <v>554</v>
      </c>
      <c r="BG87" s="323">
        <v>476</v>
      </c>
      <c r="BH87" s="323">
        <v>435</v>
      </c>
      <c r="BI87" s="323">
        <v>541</v>
      </c>
      <c r="BJ87" s="323">
        <v>524</v>
      </c>
      <c r="BK87" s="323">
        <v>427</v>
      </c>
      <c r="BL87" s="323">
        <v>421</v>
      </c>
      <c r="BM87" s="323">
        <v>506</v>
      </c>
      <c r="BN87" s="323">
        <v>621</v>
      </c>
      <c r="BO87" s="323">
        <v>534</v>
      </c>
      <c r="BP87" s="323">
        <v>639</v>
      </c>
      <c r="BQ87" s="323">
        <v>866</v>
      </c>
      <c r="BR87" s="323">
        <v>721</v>
      </c>
      <c r="BS87" s="323">
        <v>720</v>
      </c>
      <c r="BT87" s="323">
        <v>913</v>
      </c>
      <c r="BU87" s="323">
        <v>1447</v>
      </c>
      <c r="BV87" s="323">
        <v>1245</v>
      </c>
      <c r="BW87" s="323">
        <v>703</v>
      </c>
      <c r="BX87" s="323">
        <v>778</v>
      </c>
      <c r="BY87" s="323">
        <v>1164</v>
      </c>
      <c r="BZ87" s="323">
        <v>1207</v>
      </c>
      <c r="CA87" s="323">
        <v>700</v>
      </c>
      <c r="CB87" s="323">
        <v>571</v>
      </c>
      <c r="CC87" s="323">
        <v>756</v>
      </c>
      <c r="CD87" s="323">
        <v>906</v>
      </c>
      <c r="CE87" s="323">
        <v>507</v>
      </c>
      <c r="CF87" s="323">
        <v>513</v>
      </c>
      <c r="CG87" s="323">
        <v>716</v>
      </c>
      <c r="CH87" s="323">
        <v>1075</v>
      </c>
      <c r="CI87" s="51">
        <v>546</v>
      </c>
    </row>
    <row r="88" spans="1:90" s="60" customFormat="1" ht="20.100000000000001" customHeight="1">
      <c r="A88" s="33" t="s">
        <v>585</v>
      </c>
      <c r="B88" s="7"/>
      <c r="C88" s="7"/>
      <c r="D88" s="7"/>
      <c r="E88" s="7"/>
      <c r="F88" s="7"/>
      <c r="G88" s="7"/>
      <c r="H88" s="7"/>
      <c r="I88" s="7"/>
      <c r="J88" s="7"/>
      <c r="K88" s="7"/>
      <c r="L88" s="7"/>
      <c r="M88" s="7"/>
      <c r="N88" s="7"/>
      <c r="O88" s="7"/>
      <c r="P88" s="7"/>
      <c r="Q88" s="7"/>
      <c r="R88" s="7"/>
      <c r="S88" s="7"/>
      <c r="T88" s="7"/>
      <c r="U88" s="7"/>
      <c r="V88" s="7">
        <v>555</v>
      </c>
      <c r="W88" s="7">
        <v>481</v>
      </c>
      <c r="X88" s="7">
        <v>463</v>
      </c>
      <c r="Y88" s="7">
        <v>536</v>
      </c>
      <c r="Z88" s="323">
        <v>504</v>
      </c>
      <c r="AA88" s="323">
        <v>476</v>
      </c>
      <c r="AB88" s="323">
        <v>491</v>
      </c>
      <c r="AC88" s="323">
        <v>570</v>
      </c>
      <c r="AD88" s="323">
        <v>569</v>
      </c>
      <c r="AE88" s="323">
        <v>473</v>
      </c>
      <c r="AF88" s="323">
        <v>435</v>
      </c>
      <c r="AG88" s="323">
        <v>609</v>
      </c>
      <c r="AH88" s="323">
        <v>552</v>
      </c>
      <c r="AI88" s="323">
        <v>450</v>
      </c>
      <c r="AJ88" s="323">
        <v>409</v>
      </c>
      <c r="AK88" s="323">
        <v>455</v>
      </c>
      <c r="AL88" s="323">
        <v>500</v>
      </c>
      <c r="AM88" s="323">
        <v>419</v>
      </c>
      <c r="AN88" s="323">
        <v>406</v>
      </c>
      <c r="AO88" s="323">
        <v>520</v>
      </c>
      <c r="AP88" s="323">
        <v>453</v>
      </c>
      <c r="AQ88" s="323">
        <v>357</v>
      </c>
      <c r="AR88" s="323">
        <v>326</v>
      </c>
      <c r="AS88" s="323">
        <v>390</v>
      </c>
      <c r="AT88" s="323">
        <v>393</v>
      </c>
      <c r="AU88" s="323">
        <v>325</v>
      </c>
      <c r="AV88" s="323">
        <v>303</v>
      </c>
      <c r="AW88" s="323">
        <v>318</v>
      </c>
      <c r="AX88" s="323">
        <v>374</v>
      </c>
      <c r="AY88" s="323">
        <v>318</v>
      </c>
      <c r="AZ88" s="323">
        <v>299</v>
      </c>
      <c r="BA88" s="323">
        <v>350</v>
      </c>
      <c r="BB88" s="323">
        <v>414</v>
      </c>
      <c r="BC88" s="323">
        <v>346</v>
      </c>
      <c r="BD88" s="323">
        <v>254</v>
      </c>
      <c r="BE88" s="323">
        <v>401</v>
      </c>
      <c r="BF88" s="323">
        <v>417</v>
      </c>
      <c r="BG88" s="323">
        <v>383</v>
      </c>
      <c r="BH88" s="323">
        <v>325</v>
      </c>
      <c r="BI88" s="323">
        <v>444</v>
      </c>
      <c r="BJ88" s="323">
        <v>425</v>
      </c>
      <c r="BK88" s="323">
        <v>348</v>
      </c>
      <c r="BL88" s="323">
        <v>318</v>
      </c>
      <c r="BM88" s="323">
        <v>387</v>
      </c>
      <c r="BN88" s="323">
        <v>468</v>
      </c>
      <c r="BO88" s="323">
        <v>402</v>
      </c>
      <c r="BP88" s="323">
        <v>442</v>
      </c>
      <c r="BQ88" s="323">
        <v>625</v>
      </c>
      <c r="BR88" s="323">
        <v>497</v>
      </c>
      <c r="BS88" s="323">
        <v>520</v>
      </c>
      <c r="BT88" s="323">
        <v>596</v>
      </c>
      <c r="BU88" s="323">
        <v>848</v>
      </c>
      <c r="BV88" s="323">
        <v>944</v>
      </c>
      <c r="BW88" s="323">
        <v>578</v>
      </c>
      <c r="BX88" s="323">
        <v>549</v>
      </c>
      <c r="BY88" s="323">
        <v>728</v>
      </c>
      <c r="BZ88" s="323">
        <v>770</v>
      </c>
      <c r="CA88" s="323">
        <v>516</v>
      </c>
      <c r="CB88" s="323">
        <v>457</v>
      </c>
      <c r="CC88" s="323">
        <v>559</v>
      </c>
      <c r="CD88" s="323">
        <v>696</v>
      </c>
      <c r="CE88" s="323">
        <v>410</v>
      </c>
      <c r="CF88" s="323">
        <v>402</v>
      </c>
      <c r="CG88" s="323">
        <v>553</v>
      </c>
      <c r="CH88" s="323">
        <v>762</v>
      </c>
      <c r="CI88" s="51">
        <v>408</v>
      </c>
    </row>
    <row r="89" spans="1:90" s="60" customFormat="1" ht="20.100000000000001" customHeight="1">
      <c r="A89" s="33" t="s">
        <v>7</v>
      </c>
      <c r="B89" s="7"/>
      <c r="C89" s="7"/>
      <c r="D89" s="7"/>
      <c r="E89" s="7"/>
      <c r="F89" s="7"/>
      <c r="G89" s="7"/>
      <c r="H89" s="7"/>
      <c r="I89" s="7"/>
      <c r="J89" s="7"/>
      <c r="K89" s="7"/>
      <c r="L89" s="7"/>
      <c r="M89" s="7"/>
      <c r="N89" s="7"/>
      <c r="O89" s="7"/>
      <c r="P89" s="7"/>
      <c r="Q89" s="7"/>
      <c r="R89" s="7"/>
      <c r="S89" s="7"/>
      <c r="T89" s="7"/>
      <c r="U89" s="7"/>
      <c r="V89" s="7"/>
      <c r="W89" s="7"/>
      <c r="X89" s="7"/>
      <c r="Y89" s="7"/>
      <c r="Z89" s="323"/>
      <c r="AA89" s="323"/>
      <c r="AB89" s="323"/>
      <c r="AC89" s="323"/>
      <c r="AD89" s="323"/>
      <c r="AE89" s="323"/>
      <c r="AF89" s="323"/>
      <c r="AG89" s="323"/>
      <c r="AH89" s="323"/>
      <c r="AI89" s="323"/>
      <c r="AJ89" s="323"/>
      <c r="AK89" s="323"/>
      <c r="AL89" s="323"/>
      <c r="AM89" s="323"/>
      <c r="AN89" s="323"/>
      <c r="AO89" s="323"/>
      <c r="AP89" s="323"/>
      <c r="AQ89" s="323"/>
      <c r="AR89" s="323"/>
      <c r="AS89" s="323"/>
      <c r="AT89" s="323"/>
      <c r="AU89" s="323"/>
      <c r="AV89" s="323"/>
      <c r="AW89" s="323"/>
      <c r="AX89" s="323"/>
      <c r="AY89" s="323"/>
      <c r="AZ89" s="323"/>
      <c r="BA89" s="323"/>
      <c r="BB89" s="323"/>
      <c r="BC89" s="323"/>
      <c r="BD89" s="323"/>
      <c r="BE89" s="323"/>
      <c r="BF89" s="323"/>
      <c r="BG89" s="323"/>
      <c r="BH89" s="323"/>
      <c r="BI89" s="323"/>
      <c r="BJ89" s="323"/>
      <c r="BK89" s="323"/>
      <c r="BL89" s="323"/>
      <c r="BM89" s="323"/>
      <c r="BN89" s="323"/>
      <c r="BO89" s="323"/>
      <c r="BP89" s="323"/>
      <c r="BQ89" s="323"/>
      <c r="BR89" s="323">
        <v>236</v>
      </c>
      <c r="BS89" s="323">
        <v>89</v>
      </c>
      <c r="BT89" s="323">
        <v>51</v>
      </c>
      <c r="BU89" s="323">
        <v>125</v>
      </c>
      <c r="BV89" s="323">
        <v>172</v>
      </c>
      <c r="BW89" s="323">
        <v>88</v>
      </c>
      <c r="BX89" s="323">
        <v>59</v>
      </c>
      <c r="BY89" s="323">
        <v>162</v>
      </c>
      <c r="BZ89" s="323">
        <v>191</v>
      </c>
      <c r="CA89" s="323">
        <v>83</v>
      </c>
      <c r="CB89" s="323">
        <v>61</v>
      </c>
      <c r="CC89" s="323">
        <v>166</v>
      </c>
      <c r="CD89" s="323">
        <v>200</v>
      </c>
      <c r="CE89" s="323">
        <v>91</v>
      </c>
      <c r="CF89" s="323">
        <v>64</v>
      </c>
      <c r="CG89" s="323">
        <v>178</v>
      </c>
      <c r="CH89" s="323">
        <v>240</v>
      </c>
      <c r="CI89" s="311">
        <v>101</v>
      </c>
    </row>
    <row r="90" spans="1:90" s="278" customFormat="1" ht="20.100000000000001" customHeight="1">
      <c r="A90" s="33" t="s">
        <v>586</v>
      </c>
      <c r="B90" s="7"/>
      <c r="C90" s="7"/>
      <c r="D90" s="7"/>
      <c r="E90" s="7"/>
      <c r="F90" s="7"/>
      <c r="G90" s="7"/>
      <c r="H90" s="7"/>
      <c r="I90" s="7"/>
      <c r="J90" s="7"/>
      <c r="K90" s="7"/>
      <c r="L90" s="7"/>
      <c r="M90" s="7"/>
      <c r="N90" s="7"/>
      <c r="O90" s="7"/>
      <c r="P90" s="7"/>
      <c r="Q90" s="7"/>
      <c r="R90" s="7"/>
      <c r="S90" s="7"/>
      <c r="T90" s="7"/>
      <c r="U90" s="7"/>
      <c r="V90" s="7"/>
      <c r="W90" s="7"/>
      <c r="X90" s="7"/>
      <c r="Y90" s="7"/>
      <c r="Z90" s="323"/>
      <c r="AA90" s="323"/>
      <c r="AB90" s="323"/>
      <c r="AC90" s="323"/>
      <c r="AD90" s="323"/>
      <c r="AE90" s="323"/>
      <c r="AF90" s="323"/>
      <c r="AG90" s="323"/>
      <c r="AH90" s="323"/>
      <c r="AI90" s="323"/>
      <c r="AJ90" s="323"/>
      <c r="AK90" s="323"/>
      <c r="AL90" s="323"/>
      <c r="AM90" s="323"/>
      <c r="AN90" s="323"/>
      <c r="AO90" s="323"/>
      <c r="AP90" s="323"/>
      <c r="AQ90" s="323"/>
      <c r="AR90" s="323"/>
      <c r="AS90" s="323"/>
      <c r="AT90" s="323"/>
      <c r="AU90" s="323"/>
      <c r="AV90" s="323"/>
      <c r="AW90" s="323"/>
      <c r="AX90" s="323"/>
      <c r="AY90" s="323"/>
      <c r="AZ90" s="323"/>
      <c r="BA90" s="323"/>
      <c r="BB90" s="323"/>
      <c r="BC90" s="323"/>
      <c r="BD90" s="323"/>
      <c r="BE90" s="323"/>
      <c r="BF90" s="323">
        <v>34</v>
      </c>
      <c r="BG90" s="323">
        <v>16</v>
      </c>
      <c r="BH90" s="323">
        <v>13</v>
      </c>
      <c r="BI90" s="323">
        <v>27</v>
      </c>
      <c r="BJ90" s="323">
        <v>31</v>
      </c>
      <c r="BK90" s="323">
        <v>13</v>
      </c>
      <c r="BL90" s="323">
        <v>11</v>
      </c>
      <c r="BM90" s="323">
        <v>28</v>
      </c>
      <c r="BN90" s="323">
        <v>37</v>
      </c>
      <c r="BO90" s="323">
        <v>25</v>
      </c>
      <c r="BP90" s="323">
        <v>28</v>
      </c>
      <c r="BQ90" s="323">
        <v>77</v>
      </c>
      <c r="BR90" s="323">
        <v>0</v>
      </c>
      <c r="BS90" s="323">
        <v>0</v>
      </c>
      <c r="BT90" s="323">
        <v>0</v>
      </c>
      <c r="BU90" s="323">
        <v>0</v>
      </c>
      <c r="BV90" s="323">
        <v>0</v>
      </c>
      <c r="BW90" s="323">
        <v>0</v>
      </c>
      <c r="BX90" s="323">
        <v>0</v>
      </c>
      <c r="BY90" s="323">
        <v>0</v>
      </c>
      <c r="BZ90" s="323">
        <v>0</v>
      </c>
      <c r="CA90" s="323">
        <v>0</v>
      </c>
      <c r="CB90" s="323">
        <v>0</v>
      </c>
      <c r="CC90" s="323">
        <v>0</v>
      </c>
      <c r="CD90" s="323">
        <v>0</v>
      </c>
      <c r="CE90" s="323">
        <v>0</v>
      </c>
      <c r="CF90" s="323">
        <v>0</v>
      </c>
      <c r="CG90" s="323">
        <v>0</v>
      </c>
      <c r="CH90" s="323">
        <v>0</v>
      </c>
      <c r="CI90" s="311">
        <v>0</v>
      </c>
    </row>
    <row r="91" spans="1:90" s="278" customFormat="1" ht="20.100000000000001" customHeight="1">
      <c r="A91" s="33" t="s">
        <v>1205</v>
      </c>
      <c r="B91" s="7"/>
      <c r="C91" s="7"/>
      <c r="D91" s="7"/>
      <c r="E91" s="7"/>
      <c r="F91" s="7"/>
      <c r="G91" s="7"/>
      <c r="H91" s="7"/>
      <c r="I91" s="7"/>
      <c r="J91" s="7"/>
      <c r="K91" s="7"/>
      <c r="L91" s="7"/>
      <c r="M91" s="7"/>
      <c r="N91" s="7"/>
      <c r="O91" s="7"/>
      <c r="P91" s="7"/>
      <c r="Q91" s="7"/>
      <c r="R91" s="7"/>
      <c r="S91" s="7"/>
      <c r="T91" s="7"/>
      <c r="U91" s="7"/>
      <c r="V91" s="7"/>
      <c r="W91" s="7"/>
      <c r="X91" s="7"/>
      <c r="Y91" s="7"/>
      <c r="Z91" s="323"/>
      <c r="AA91" s="323"/>
      <c r="AB91" s="323"/>
      <c r="AC91" s="323"/>
      <c r="AD91" s="323"/>
      <c r="AE91" s="323"/>
      <c r="AF91" s="323"/>
      <c r="AG91" s="323"/>
      <c r="AH91" s="323"/>
      <c r="AI91" s="323"/>
      <c r="AJ91" s="323"/>
      <c r="AK91" s="323"/>
      <c r="AL91" s="323"/>
      <c r="AM91" s="323"/>
      <c r="AN91" s="323"/>
      <c r="AO91" s="323"/>
      <c r="AP91" s="323"/>
      <c r="AQ91" s="323"/>
      <c r="AR91" s="323"/>
      <c r="AS91" s="323"/>
      <c r="AT91" s="323"/>
      <c r="AU91" s="323"/>
      <c r="AV91" s="323"/>
      <c r="AW91" s="323"/>
      <c r="AX91" s="323"/>
      <c r="AY91" s="323"/>
      <c r="AZ91" s="323"/>
      <c r="BA91" s="323"/>
      <c r="BB91" s="323"/>
      <c r="BC91" s="323"/>
      <c r="BD91" s="323"/>
      <c r="BE91" s="323"/>
      <c r="BF91" s="323"/>
      <c r="BG91" s="323"/>
      <c r="BH91" s="323"/>
      <c r="BI91" s="323"/>
      <c r="BJ91" s="323"/>
      <c r="BK91" s="323"/>
      <c r="BL91" s="323"/>
      <c r="BM91" s="323"/>
      <c r="BN91" s="323"/>
      <c r="BO91" s="323"/>
      <c r="BP91" s="323"/>
      <c r="BQ91" s="323"/>
      <c r="BR91" s="323">
        <v>11</v>
      </c>
      <c r="BS91" s="323">
        <v>3</v>
      </c>
      <c r="BT91" s="323">
        <v>2</v>
      </c>
      <c r="BU91" s="323">
        <v>3</v>
      </c>
      <c r="BV91" s="323">
        <v>2</v>
      </c>
      <c r="BW91" s="323">
        <v>2</v>
      </c>
      <c r="BX91" s="323">
        <v>1</v>
      </c>
      <c r="BY91" s="323">
        <v>2</v>
      </c>
      <c r="BZ91" s="323">
        <v>3</v>
      </c>
      <c r="CA91" s="323">
        <v>3</v>
      </c>
      <c r="CB91" s="323">
        <v>1</v>
      </c>
      <c r="CC91" s="323">
        <v>4</v>
      </c>
      <c r="CD91" s="323">
        <v>5</v>
      </c>
      <c r="CE91" s="323">
        <v>5</v>
      </c>
      <c r="CF91" s="323">
        <v>4</v>
      </c>
      <c r="CG91" s="323">
        <v>6</v>
      </c>
      <c r="CH91" s="323"/>
      <c r="CI91" s="51"/>
    </row>
    <row r="92" spans="1:90" s="60" customFormat="1" ht="20.100000000000001" customHeight="1">
      <c r="A92" s="33" t="s">
        <v>587</v>
      </c>
      <c r="B92" s="7">
        <v>81</v>
      </c>
      <c r="C92" s="7">
        <v>95</v>
      </c>
      <c r="D92" s="7">
        <v>89</v>
      </c>
      <c r="E92" s="7">
        <v>111</v>
      </c>
      <c r="F92" s="7">
        <v>85</v>
      </c>
      <c r="G92" s="7">
        <v>100</v>
      </c>
      <c r="H92" s="7">
        <v>94</v>
      </c>
      <c r="I92" s="7">
        <v>101</v>
      </c>
      <c r="J92" s="7">
        <v>75</v>
      </c>
      <c r="K92" s="7">
        <v>81</v>
      </c>
      <c r="L92" s="7">
        <v>76</v>
      </c>
      <c r="M92" s="7">
        <v>99</v>
      </c>
      <c r="N92" s="7">
        <v>71</v>
      </c>
      <c r="O92" s="7">
        <v>83</v>
      </c>
      <c r="P92" s="7">
        <v>74</v>
      </c>
      <c r="Q92" s="7">
        <v>98</v>
      </c>
      <c r="R92" s="7">
        <v>31</v>
      </c>
      <c r="S92" s="7">
        <v>32</v>
      </c>
      <c r="T92" s="7">
        <v>31</v>
      </c>
      <c r="U92" s="7">
        <v>24</v>
      </c>
      <c r="V92" s="7">
        <v>24</v>
      </c>
      <c r="W92" s="7">
        <v>33</v>
      </c>
      <c r="X92" s="7">
        <v>28</v>
      </c>
      <c r="Y92" s="7">
        <v>37</v>
      </c>
      <c r="Z92" s="323">
        <v>36</v>
      </c>
      <c r="AA92" s="323">
        <v>28</v>
      </c>
      <c r="AB92" s="323">
        <v>28</v>
      </c>
      <c r="AC92" s="323">
        <v>36</v>
      </c>
      <c r="AD92" s="323">
        <v>24</v>
      </c>
      <c r="AE92" s="323">
        <v>27</v>
      </c>
      <c r="AF92" s="323">
        <v>31</v>
      </c>
      <c r="AG92" s="323">
        <v>51</v>
      </c>
      <c r="AH92" s="323">
        <v>33</v>
      </c>
      <c r="AI92" s="323">
        <v>30</v>
      </c>
      <c r="AJ92" s="323">
        <v>26</v>
      </c>
      <c r="AK92" s="323">
        <v>42</v>
      </c>
      <c r="AL92" s="323">
        <v>40</v>
      </c>
      <c r="AM92" s="323">
        <v>32</v>
      </c>
      <c r="AN92" s="323">
        <v>29</v>
      </c>
      <c r="AO92" s="323">
        <v>29</v>
      </c>
      <c r="AP92" s="323">
        <v>16</v>
      </c>
      <c r="AQ92" s="323">
        <v>25</v>
      </c>
      <c r="AR92" s="323">
        <v>34</v>
      </c>
      <c r="AS92" s="323">
        <v>22</v>
      </c>
      <c r="AT92" s="323">
        <v>6</v>
      </c>
      <c r="AU92" s="323">
        <v>5</v>
      </c>
      <c r="AV92" s="323">
        <v>5</v>
      </c>
      <c r="AW92" s="323">
        <v>6</v>
      </c>
      <c r="AX92" s="323">
        <v>4</v>
      </c>
      <c r="AY92" s="323">
        <v>8</v>
      </c>
      <c r="AZ92" s="323">
        <v>10</v>
      </c>
      <c r="BA92" s="323">
        <v>6</v>
      </c>
      <c r="BB92" s="323">
        <v>8</v>
      </c>
      <c r="BC92" s="323">
        <v>10</v>
      </c>
      <c r="BD92" s="323">
        <v>11</v>
      </c>
      <c r="BE92" s="323">
        <v>42</v>
      </c>
      <c r="BF92" s="323">
        <v>12</v>
      </c>
      <c r="BG92" s="323">
        <v>8</v>
      </c>
      <c r="BH92" s="323">
        <v>10</v>
      </c>
      <c r="BI92" s="323">
        <v>14</v>
      </c>
      <c r="BJ92" s="323">
        <v>19</v>
      </c>
      <c r="BK92" s="323">
        <v>9</v>
      </c>
      <c r="BL92" s="323">
        <v>9</v>
      </c>
      <c r="BM92" s="323">
        <v>7</v>
      </c>
      <c r="BN92" s="323">
        <v>11</v>
      </c>
      <c r="BO92" s="323">
        <v>12</v>
      </c>
      <c r="BP92" s="323">
        <v>9</v>
      </c>
      <c r="BQ92" s="323">
        <v>10</v>
      </c>
      <c r="BR92" s="323">
        <v>18</v>
      </c>
      <c r="BS92" s="323">
        <v>27</v>
      </c>
      <c r="BT92" s="323">
        <v>57</v>
      </c>
      <c r="BU92" s="323">
        <v>42</v>
      </c>
      <c r="BV92" s="323">
        <v>10</v>
      </c>
      <c r="BW92" s="323">
        <v>12</v>
      </c>
      <c r="BX92" s="323">
        <v>9</v>
      </c>
      <c r="BY92" s="323">
        <v>11</v>
      </c>
      <c r="BZ92" s="323">
        <v>11</v>
      </c>
      <c r="CA92" s="323">
        <v>10</v>
      </c>
      <c r="CB92" s="323">
        <v>12</v>
      </c>
      <c r="CC92" s="323">
        <v>16</v>
      </c>
      <c r="CD92" s="323">
        <v>10</v>
      </c>
      <c r="CE92" s="323">
        <v>12</v>
      </c>
      <c r="CF92" s="323">
        <v>9</v>
      </c>
      <c r="CG92" s="323">
        <v>19</v>
      </c>
      <c r="CH92" s="323">
        <v>15</v>
      </c>
      <c r="CI92" s="51">
        <v>22</v>
      </c>
    </row>
    <row r="93" spans="1:90" s="60" customFormat="1" ht="20.100000000000001" customHeight="1">
      <c r="A93" s="9" t="s">
        <v>11</v>
      </c>
      <c r="B93" s="7">
        <v>252</v>
      </c>
      <c r="C93" s="7">
        <v>200</v>
      </c>
      <c r="D93" s="7">
        <v>188</v>
      </c>
      <c r="E93" s="7">
        <v>326</v>
      </c>
      <c r="F93" s="7">
        <v>319</v>
      </c>
      <c r="G93" s="7">
        <v>235</v>
      </c>
      <c r="H93" s="7">
        <v>223</v>
      </c>
      <c r="I93" s="7">
        <v>316</v>
      </c>
      <c r="J93" s="7">
        <v>356</v>
      </c>
      <c r="K93" s="7">
        <v>243</v>
      </c>
      <c r="L93" s="7">
        <v>212</v>
      </c>
      <c r="M93" s="7">
        <v>387</v>
      </c>
      <c r="N93" s="7">
        <v>419</v>
      </c>
      <c r="O93" s="7">
        <v>409</v>
      </c>
      <c r="P93" s="7">
        <v>395</v>
      </c>
      <c r="Q93" s="7">
        <v>402</v>
      </c>
      <c r="R93" s="7">
        <v>438</v>
      </c>
      <c r="S93" s="7">
        <v>362</v>
      </c>
      <c r="T93" s="7">
        <v>332</v>
      </c>
      <c r="U93" s="7">
        <v>415</v>
      </c>
      <c r="V93" s="7">
        <v>448</v>
      </c>
      <c r="W93" s="7">
        <v>295</v>
      </c>
      <c r="X93" s="7">
        <v>293</v>
      </c>
      <c r="Y93" s="7">
        <v>362</v>
      </c>
      <c r="Z93" s="7">
        <v>352</v>
      </c>
      <c r="AA93" s="7">
        <v>284</v>
      </c>
      <c r="AB93" s="7">
        <v>295</v>
      </c>
      <c r="AC93" s="7">
        <v>379</v>
      </c>
      <c r="AD93" s="7">
        <v>370</v>
      </c>
      <c r="AE93" s="7">
        <v>250</v>
      </c>
      <c r="AF93" s="7">
        <v>230</v>
      </c>
      <c r="AG93" s="7">
        <v>410</v>
      </c>
      <c r="AH93" s="7">
        <v>334</v>
      </c>
      <c r="AI93" s="7">
        <v>241</v>
      </c>
      <c r="AJ93" s="7">
        <v>190</v>
      </c>
      <c r="AK93" s="7">
        <v>242</v>
      </c>
      <c r="AL93" s="7">
        <v>282</v>
      </c>
      <c r="AM93" s="7">
        <v>213</v>
      </c>
      <c r="AN93" s="7">
        <v>197</v>
      </c>
      <c r="AO93" s="7">
        <v>306</v>
      </c>
      <c r="AP93" s="7">
        <v>232</v>
      </c>
      <c r="AQ93" s="7">
        <v>143</v>
      </c>
      <c r="AR93" s="7">
        <v>131</v>
      </c>
      <c r="AS93" s="7">
        <v>173</v>
      </c>
      <c r="AT93" s="7">
        <v>182</v>
      </c>
      <c r="AU93" s="7">
        <v>124</v>
      </c>
      <c r="AV93" s="7">
        <v>104</v>
      </c>
      <c r="AW93" s="7">
        <v>116</v>
      </c>
      <c r="AX93" s="7">
        <v>166</v>
      </c>
      <c r="AY93" s="7">
        <v>111</v>
      </c>
      <c r="AZ93" s="7">
        <v>134</v>
      </c>
      <c r="BA93" s="7">
        <v>191</v>
      </c>
      <c r="BB93" s="7">
        <v>253</v>
      </c>
      <c r="BC93" s="7">
        <v>182</v>
      </c>
      <c r="BD93" s="7">
        <v>103</v>
      </c>
      <c r="BE93" s="7">
        <v>225</v>
      </c>
      <c r="BF93" s="7">
        <v>259</v>
      </c>
      <c r="BG93" s="7">
        <v>225</v>
      </c>
      <c r="BH93" s="7">
        <v>176</v>
      </c>
      <c r="BI93" s="7">
        <v>278</v>
      </c>
      <c r="BJ93" s="7">
        <v>273</v>
      </c>
      <c r="BK93" s="7">
        <v>212</v>
      </c>
      <c r="BL93" s="7">
        <v>181</v>
      </c>
      <c r="BM93" s="7">
        <v>220</v>
      </c>
      <c r="BN93" s="7">
        <v>307</v>
      </c>
      <c r="BO93" s="7">
        <v>232</v>
      </c>
      <c r="BP93" s="7">
        <v>278</v>
      </c>
      <c r="BQ93" s="7">
        <v>470</v>
      </c>
      <c r="BR93" s="7">
        <v>374</v>
      </c>
      <c r="BS93" s="7">
        <v>343</v>
      </c>
      <c r="BT93" s="7">
        <v>415</v>
      </c>
      <c r="BU93" s="7">
        <v>743</v>
      </c>
      <c r="BV93" s="7">
        <v>767</v>
      </c>
      <c r="BW93" s="7">
        <v>348</v>
      </c>
      <c r="BX93" s="7">
        <v>307</v>
      </c>
      <c r="BY93" s="7">
        <v>452</v>
      </c>
      <c r="BZ93" s="7">
        <v>564</v>
      </c>
      <c r="CA93" s="7">
        <v>313</v>
      </c>
      <c r="CB93" s="7">
        <v>225</v>
      </c>
      <c r="CC93" s="7">
        <v>319</v>
      </c>
      <c r="CD93" s="7">
        <v>485</v>
      </c>
      <c r="CE93" s="7">
        <v>172</v>
      </c>
      <c r="CF93" s="7">
        <v>142</v>
      </c>
      <c r="CG93" s="7">
        <v>300</v>
      </c>
      <c r="CH93" s="7">
        <v>556</v>
      </c>
      <c r="CI93" s="51">
        <v>163</v>
      </c>
    </row>
    <row r="94" spans="1:90" s="60" customFormat="1" ht="20.100000000000001" hidden="1" customHeight="1" outlineLevel="1">
      <c r="A94" s="9" t="s">
        <v>185</v>
      </c>
      <c r="B94" s="7">
        <v>251</v>
      </c>
      <c r="C94" s="7">
        <v>153</v>
      </c>
      <c r="D94" s="7">
        <v>208</v>
      </c>
      <c r="E94" s="7">
        <v>325</v>
      </c>
      <c r="F94" s="7">
        <v>310</v>
      </c>
      <c r="G94" s="7">
        <v>249</v>
      </c>
      <c r="H94" s="7">
        <v>212</v>
      </c>
      <c r="I94" s="7">
        <v>317</v>
      </c>
      <c r="J94" s="7">
        <v>326</v>
      </c>
      <c r="K94" s="7">
        <v>269</v>
      </c>
      <c r="L94" s="7">
        <v>248</v>
      </c>
      <c r="M94" s="7">
        <v>375</v>
      </c>
      <c r="N94" s="7">
        <v>455</v>
      </c>
      <c r="O94" s="7">
        <v>285</v>
      </c>
      <c r="P94" s="7">
        <v>462</v>
      </c>
      <c r="Q94" s="7">
        <v>494</v>
      </c>
      <c r="R94" s="7">
        <v>455</v>
      </c>
      <c r="S94" s="7">
        <v>329</v>
      </c>
      <c r="T94" s="7">
        <v>321</v>
      </c>
      <c r="U94" s="7">
        <v>351</v>
      </c>
      <c r="V94" s="7">
        <v>491</v>
      </c>
      <c r="W94" s="7">
        <v>304</v>
      </c>
      <c r="X94" s="7">
        <v>282</v>
      </c>
      <c r="Y94" s="7">
        <v>155</v>
      </c>
      <c r="Z94" s="7">
        <v>516</v>
      </c>
      <c r="AA94" s="7">
        <v>298</v>
      </c>
      <c r="AB94" s="7">
        <v>300</v>
      </c>
      <c r="AC94" s="7">
        <v>471</v>
      </c>
      <c r="AD94" s="7">
        <v>396</v>
      </c>
      <c r="AE94" s="7">
        <v>242</v>
      </c>
      <c r="AF94" s="7">
        <v>234</v>
      </c>
      <c r="AG94" s="7">
        <v>417</v>
      </c>
      <c r="AH94" s="7">
        <v>294</v>
      </c>
      <c r="AI94" s="7">
        <v>370</v>
      </c>
      <c r="AJ94" s="7">
        <v>95</v>
      </c>
      <c r="AK94" s="7">
        <v>313</v>
      </c>
      <c r="AL94" s="7">
        <v>293</v>
      </c>
      <c r="AM94" s="7">
        <v>181</v>
      </c>
      <c r="AN94" s="7">
        <v>154</v>
      </c>
      <c r="AO94" s="7">
        <v>348</v>
      </c>
      <c r="AP94" s="7">
        <v>232</v>
      </c>
      <c r="AQ94" s="7">
        <v>145</v>
      </c>
      <c r="AR94" s="7">
        <v>-622</v>
      </c>
      <c r="AS94" s="7">
        <v>-34</v>
      </c>
      <c r="AT94" s="7"/>
      <c r="AU94" s="7"/>
      <c r="AV94" s="7"/>
      <c r="AW94" s="7"/>
      <c r="AX94" s="7"/>
      <c r="AY94" s="7"/>
      <c r="AZ94" s="7"/>
      <c r="BA94" s="7"/>
      <c r="BB94" s="7"/>
      <c r="BC94" s="7"/>
      <c r="BD94" s="7"/>
      <c r="BE94" s="7"/>
      <c r="BF94" s="7"/>
      <c r="BG94" s="7"/>
      <c r="BH94" s="7"/>
      <c r="BI94" s="7"/>
      <c r="BJ94" s="7"/>
      <c r="BK94" s="7"/>
      <c r="BL94" s="7"/>
      <c r="BM94" s="7"/>
      <c r="BN94" s="7"/>
      <c r="BO94" s="7"/>
      <c r="BP94" s="7"/>
      <c r="BQ94" s="7"/>
      <c r="BR94" s="489"/>
      <c r="BS94" s="489"/>
      <c r="BT94" s="489"/>
      <c r="BU94" s="489"/>
      <c r="BV94" s="489"/>
      <c r="BW94" s="489"/>
      <c r="BX94" s="489"/>
      <c r="BY94" s="489"/>
      <c r="BZ94" s="489"/>
      <c r="CA94" s="489"/>
      <c r="CB94" s="489"/>
      <c r="CC94" s="489"/>
      <c r="CD94" s="489">
        <v>0</v>
      </c>
      <c r="CE94" s="489">
        <v>0</v>
      </c>
      <c r="CF94" s="489">
        <v>0</v>
      </c>
      <c r="CG94" s="489">
        <v>0</v>
      </c>
      <c r="CH94" s="489">
        <v>0</v>
      </c>
      <c r="CI94" s="51">
        <v>0</v>
      </c>
    </row>
    <row r="95" spans="1:90" s="60" customFormat="1" ht="20.100000000000001" customHeight="1" collapsed="1">
      <c r="A95" s="9" t="s">
        <v>12</v>
      </c>
      <c r="B95" s="48">
        <v>224</v>
      </c>
      <c r="C95" s="48">
        <v>172</v>
      </c>
      <c r="D95" s="48">
        <v>161</v>
      </c>
      <c r="E95" s="48">
        <v>297</v>
      </c>
      <c r="F95" s="48">
        <v>293</v>
      </c>
      <c r="G95" s="48">
        <v>208</v>
      </c>
      <c r="H95" s="48">
        <v>195</v>
      </c>
      <c r="I95" s="48">
        <v>289</v>
      </c>
      <c r="J95" s="48">
        <v>330</v>
      </c>
      <c r="K95" s="48">
        <v>217</v>
      </c>
      <c r="L95" s="48">
        <v>185</v>
      </c>
      <c r="M95" s="48">
        <v>363</v>
      </c>
      <c r="N95" s="48">
        <v>395</v>
      </c>
      <c r="O95" s="48">
        <v>384</v>
      </c>
      <c r="P95" s="48">
        <v>371</v>
      </c>
      <c r="Q95" s="48">
        <v>378</v>
      </c>
      <c r="R95" s="48">
        <v>415</v>
      </c>
      <c r="S95" s="48">
        <v>340</v>
      </c>
      <c r="T95" s="48">
        <v>308</v>
      </c>
      <c r="U95" s="48">
        <v>391</v>
      </c>
      <c r="V95" s="48">
        <v>424</v>
      </c>
      <c r="W95" s="48">
        <v>271</v>
      </c>
      <c r="X95" s="48">
        <v>267</v>
      </c>
      <c r="Y95" s="48">
        <v>336</v>
      </c>
      <c r="Z95" s="354">
        <v>325</v>
      </c>
      <c r="AA95" s="354">
        <v>257</v>
      </c>
      <c r="AB95" s="354">
        <v>268</v>
      </c>
      <c r="AC95" s="354">
        <v>351</v>
      </c>
      <c r="AD95" s="354">
        <v>342</v>
      </c>
      <c r="AE95" s="354">
        <v>222</v>
      </c>
      <c r="AF95" s="354">
        <v>201</v>
      </c>
      <c r="AG95" s="354">
        <v>381</v>
      </c>
      <c r="AH95" s="354">
        <v>303</v>
      </c>
      <c r="AI95" s="354">
        <v>210</v>
      </c>
      <c r="AJ95" s="354">
        <v>139</v>
      </c>
      <c r="AK95" s="354">
        <v>207</v>
      </c>
      <c r="AL95" s="354">
        <v>251</v>
      </c>
      <c r="AM95" s="354">
        <v>183</v>
      </c>
      <c r="AN95" s="354">
        <v>167</v>
      </c>
      <c r="AO95" s="354">
        <v>276</v>
      </c>
      <c r="AP95" s="354">
        <v>203</v>
      </c>
      <c r="AQ95" s="354">
        <v>114</v>
      </c>
      <c r="AR95" s="354">
        <v>102</v>
      </c>
      <c r="AS95" s="354">
        <v>142</v>
      </c>
      <c r="AT95" s="354">
        <v>155</v>
      </c>
      <c r="AU95" s="354">
        <v>98</v>
      </c>
      <c r="AV95" s="354">
        <v>77</v>
      </c>
      <c r="AW95" s="354">
        <v>87</v>
      </c>
      <c r="AX95" s="354">
        <v>136</v>
      </c>
      <c r="AY95" s="354">
        <v>78</v>
      </c>
      <c r="AZ95" s="354">
        <v>104</v>
      </c>
      <c r="BA95" s="354">
        <v>160</v>
      </c>
      <c r="BB95" s="354">
        <v>220</v>
      </c>
      <c r="BC95" s="354">
        <v>151</v>
      </c>
      <c r="BD95" s="354">
        <v>69</v>
      </c>
      <c r="BE95" s="354">
        <v>188</v>
      </c>
      <c r="BF95" s="354">
        <v>223</v>
      </c>
      <c r="BG95" s="354">
        <v>191</v>
      </c>
      <c r="BH95" s="354">
        <v>140</v>
      </c>
      <c r="BI95" s="354">
        <v>239</v>
      </c>
      <c r="BJ95" s="354">
        <v>235</v>
      </c>
      <c r="BK95" s="354">
        <v>173</v>
      </c>
      <c r="BL95" s="354">
        <v>136</v>
      </c>
      <c r="BM95" s="354">
        <v>177</v>
      </c>
      <c r="BN95" s="354">
        <v>268</v>
      </c>
      <c r="BO95" s="354">
        <v>190</v>
      </c>
      <c r="BP95" s="354">
        <v>237</v>
      </c>
      <c r="BQ95" s="354">
        <v>428</v>
      </c>
      <c r="BR95" s="354">
        <v>307</v>
      </c>
      <c r="BS95" s="354">
        <v>282</v>
      </c>
      <c r="BT95" s="354">
        <v>357</v>
      </c>
      <c r="BU95" s="354">
        <v>683</v>
      </c>
      <c r="BV95" s="354">
        <v>723</v>
      </c>
      <c r="BW95" s="354">
        <v>304</v>
      </c>
      <c r="BX95" s="354">
        <v>262</v>
      </c>
      <c r="BY95" s="354">
        <v>390</v>
      </c>
      <c r="BZ95" s="354">
        <v>513</v>
      </c>
      <c r="CA95" s="354">
        <v>264</v>
      </c>
      <c r="CB95" s="354">
        <v>176</v>
      </c>
      <c r="CC95" s="354">
        <v>265</v>
      </c>
      <c r="CD95" s="354">
        <v>436</v>
      </c>
      <c r="CE95" s="354">
        <v>121</v>
      </c>
      <c r="CF95" s="354">
        <v>92</v>
      </c>
      <c r="CG95" s="354">
        <v>245</v>
      </c>
      <c r="CH95" s="354">
        <v>503</v>
      </c>
      <c r="CI95" s="267">
        <v>110</v>
      </c>
    </row>
    <row r="96" spans="1:90" s="60" customFormat="1" ht="20.100000000000001" customHeight="1">
      <c r="A96" s="6" t="s">
        <v>13</v>
      </c>
      <c r="B96" s="7"/>
      <c r="C96" s="7"/>
      <c r="D96" s="7"/>
      <c r="E96" s="7"/>
      <c r="F96" s="7"/>
      <c r="G96" s="7"/>
      <c r="H96" s="7"/>
      <c r="I96" s="7"/>
      <c r="J96" s="7"/>
      <c r="K96" s="7"/>
      <c r="L96" s="7"/>
      <c r="M96" s="7"/>
      <c r="N96" s="7"/>
      <c r="O96" s="7"/>
      <c r="P96" s="7"/>
      <c r="Q96" s="7"/>
      <c r="R96" s="7"/>
      <c r="S96" s="7"/>
      <c r="T96" s="7"/>
      <c r="U96" s="7"/>
      <c r="V96" s="7"/>
      <c r="W96" s="7"/>
      <c r="X96" s="7"/>
      <c r="Y96" s="7"/>
      <c r="Z96" s="323"/>
      <c r="AA96" s="323"/>
      <c r="AB96" s="323"/>
      <c r="AC96" s="323"/>
      <c r="AD96" s="323"/>
      <c r="AE96" s="323"/>
      <c r="AF96" s="323"/>
      <c r="AG96" s="323"/>
      <c r="AH96" s="323"/>
      <c r="AI96" s="323"/>
      <c r="AJ96" s="323"/>
      <c r="AK96" s="323"/>
      <c r="AL96" s="323"/>
      <c r="AM96" s="323"/>
      <c r="AN96" s="323"/>
      <c r="AO96" s="323"/>
      <c r="AP96" s="323"/>
      <c r="AQ96" s="323">
        <v>-15</v>
      </c>
      <c r="AR96" s="323">
        <v>-784</v>
      </c>
      <c r="AS96" s="323">
        <v>-116</v>
      </c>
      <c r="AT96" s="323">
        <v>0</v>
      </c>
      <c r="AU96" s="323">
        <v>0</v>
      </c>
      <c r="AV96" s="323">
        <v>0</v>
      </c>
      <c r="AW96" s="323">
        <v>27</v>
      </c>
      <c r="AX96" s="323">
        <v>0</v>
      </c>
      <c r="AY96" s="323">
        <v>0</v>
      </c>
      <c r="AZ96" s="323">
        <v>0</v>
      </c>
      <c r="BA96" s="323">
        <v>6</v>
      </c>
      <c r="BB96" s="323">
        <v>0</v>
      </c>
      <c r="BC96" s="323">
        <v>0</v>
      </c>
      <c r="BD96" s="323">
        <v>0</v>
      </c>
      <c r="BE96" s="323">
        <v>-4</v>
      </c>
      <c r="BF96" s="323">
        <v>-3</v>
      </c>
      <c r="BG96" s="323">
        <v>0</v>
      </c>
      <c r="BH96" s="323">
        <v>0</v>
      </c>
      <c r="BI96" s="323">
        <v>0</v>
      </c>
      <c r="BJ96" s="323">
        <v>0</v>
      </c>
      <c r="BK96" s="323">
        <v>0</v>
      </c>
      <c r="BL96" s="323">
        <v>0</v>
      </c>
      <c r="BM96" s="323">
        <v>2</v>
      </c>
      <c r="BN96" s="323">
        <v>0</v>
      </c>
      <c r="BO96" s="323">
        <v>0</v>
      </c>
      <c r="BP96" s="323">
        <v>0</v>
      </c>
      <c r="BQ96" s="323">
        <v>0</v>
      </c>
      <c r="BR96" s="323">
        <v>0</v>
      </c>
      <c r="BS96" s="323">
        <v>0</v>
      </c>
      <c r="BT96" s="323">
        <v>0</v>
      </c>
      <c r="BU96" s="323">
        <v>0</v>
      </c>
      <c r="BV96" s="323">
        <v>0</v>
      </c>
      <c r="BW96" s="323">
        <v>0</v>
      </c>
      <c r="BX96" s="323">
        <v>0</v>
      </c>
      <c r="BY96" s="323">
        <v>0</v>
      </c>
      <c r="BZ96" s="323">
        <v>0</v>
      </c>
      <c r="CA96" s="323">
        <v>0</v>
      </c>
      <c r="CB96" s="323">
        <v>0</v>
      </c>
      <c r="CC96" s="323">
        <v>0</v>
      </c>
      <c r="CD96" s="323">
        <v>-11</v>
      </c>
      <c r="CE96" s="323">
        <v>-10</v>
      </c>
      <c r="CF96" s="323">
        <v>0</v>
      </c>
      <c r="CG96" s="323">
        <v>0</v>
      </c>
      <c r="CH96" s="323">
        <v>0</v>
      </c>
      <c r="CI96" s="311">
        <v>0</v>
      </c>
    </row>
    <row r="97" spans="1:87" s="60" customFormat="1" ht="20.100000000000001" customHeight="1">
      <c r="A97" s="6" t="s">
        <v>14</v>
      </c>
      <c r="B97" s="7">
        <v>0</v>
      </c>
      <c r="C97" s="7">
        <v>0</v>
      </c>
      <c r="D97" s="7">
        <v>3</v>
      </c>
      <c r="E97" s="7">
        <v>-6</v>
      </c>
      <c r="F97" s="7">
        <v>1</v>
      </c>
      <c r="G97" s="7">
        <v>4</v>
      </c>
      <c r="H97" s="7">
        <v>-1</v>
      </c>
      <c r="I97" s="7">
        <v>16</v>
      </c>
      <c r="J97" s="7">
        <v>0</v>
      </c>
      <c r="K97" s="7">
        <v>1</v>
      </c>
      <c r="L97" s="7">
        <v>0</v>
      </c>
      <c r="M97" s="7">
        <v>1</v>
      </c>
      <c r="N97" s="7">
        <v>2</v>
      </c>
      <c r="O97" s="7">
        <v>0</v>
      </c>
      <c r="P97" s="7">
        <v>2</v>
      </c>
      <c r="Q97" s="7">
        <v>60</v>
      </c>
      <c r="R97" s="7">
        <v>0</v>
      </c>
      <c r="S97" s="7">
        <v>9</v>
      </c>
      <c r="T97" s="7">
        <v>6</v>
      </c>
      <c r="U97" s="7">
        <v>6</v>
      </c>
      <c r="V97" s="7">
        <v>19</v>
      </c>
      <c r="W97" s="7">
        <v>3</v>
      </c>
      <c r="X97" s="7">
        <v>0</v>
      </c>
      <c r="Y97" s="7">
        <v>7</v>
      </c>
      <c r="Z97" s="323">
        <v>80</v>
      </c>
      <c r="AA97" s="323">
        <v>-1</v>
      </c>
      <c r="AB97" s="323">
        <v>0</v>
      </c>
      <c r="AC97" s="323">
        <v>7</v>
      </c>
      <c r="AD97" s="323">
        <v>58</v>
      </c>
      <c r="AE97" s="323">
        <v>0</v>
      </c>
      <c r="AF97" s="323">
        <v>-1</v>
      </c>
      <c r="AG97" s="323">
        <v>23</v>
      </c>
      <c r="AH97" s="323">
        <v>0</v>
      </c>
      <c r="AI97" s="323">
        <v>0</v>
      </c>
      <c r="AJ97" s="323">
        <v>9</v>
      </c>
      <c r="AK97" s="323">
        <v>9</v>
      </c>
      <c r="AL97" s="323">
        <v>1</v>
      </c>
      <c r="AM97" s="323">
        <v>5</v>
      </c>
      <c r="AN97" s="323">
        <v>1</v>
      </c>
      <c r="AO97" s="323">
        <v>46</v>
      </c>
      <c r="AP97" s="323">
        <v>3</v>
      </c>
      <c r="AQ97" s="323">
        <v>0</v>
      </c>
      <c r="AR97" s="323">
        <v>14</v>
      </c>
      <c r="AS97" s="323">
        <v>0</v>
      </c>
      <c r="AT97" s="323">
        <v>0</v>
      </c>
      <c r="AU97" s="323">
        <v>0</v>
      </c>
      <c r="AV97" s="323">
        <v>0</v>
      </c>
      <c r="AW97" s="323">
        <v>0</v>
      </c>
      <c r="AX97" s="323">
        <v>1</v>
      </c>
      <c r="AY97" s="323">
        <v>0</v>
      </c>
      <c r="AZ97" s="323">
        <v>0</v>
      </c>
      <c r="BA97" s="323">
        <v>0</v>
      </c>
      <c r="BB97" s="323">
        <v>0</v>
      </c>
      <c r="BC97" s="323">
        <v>77</v>
      </c>
      <c r="BD97" s="323">
        <v>0</v>
      </c>
      <c r="BE97" s="323">
        <v>0</v>
      </c>
      <c r="BF97" s="323">
        <v>3</v>
      </c>
      <c r="BG97" s="323">
        <v>0</v>
      </c>
      <c r="BH97" s="323">
        <v>0</v>
      </c>
      <c r="BI97" s="323">
        <v>0</v>
      </c>
      <c r="BJ97" s="323">
        <v>0</v>
      </c>
      <c r="BK97" s="323">
        <v>0</v>
      </c>
      <c r="BL97" s="323">
        <v>0</v>
      </c>
      <c r="BM97" s="323">
        <v>0</v>
      </c>
      <c r="BN97" s="323">
        <v>50</v>
      </c>
      <c r="BO97" s="323">
        <v>0</v>
      </c>
      <c r="BP97" s="323">
        <v>0</v>
      </c>
      <c r="BQ97" s="323">
        <v>0</v>
      </c>
      <c r="BR97" s="323">
        <v>0</v>
      </c>
      <c r="BS97" s="323">
        <v>644</v>
      </c>
      <c r="BT97" s="323">
        <v>0</v>
      </c>
      <c r="BU97" s="323">
        <v>4</v>
      </c>
      <c r="BV97" s="323">
        <v>0</v>
      </c>
      <c r="BW97" s="323">
        <v>0</v>
      </c>
      <c r="BX97" s="323">
        <v>0</v>
      </c>
      <c r="BY97" s="323">
        <v>1</v>
      </c>
      <c r="BZ97" s="323">
        <v>0</v>
      </c>
      <c r="CA97" s="323">
        <v>0</v>
      </c>
      <c r="CB97" s="323">
        <v>0</v>
      </c>
      <c r="CC97" s="323">
        <v>0</v>
      </c>
      <c r="CD97" s="323">
        <v>0</v>
      </c>
      <c r="CE97" s="323">
        <v>0</v>
      </c>
      <c r="CF97" s="323">
        <v>0</v>
      </c>
      <c r="CG97" s="323">
        <v>0</v>
      </c>
      <c r="CH97" s="323">
        <v>0</v>
      </c>
      <c r="CI97" s="311">
        <v>2</v>
      </c>
    </row>
    <row r="98" spans="1:87" s="60" customFormat="1" ht="20.100000000000001" customHeight="1">
      <c r="A98" s="6" t="s">
        <v>1206</v>
      </c>
      <c r="B98" s="7">
        <v>-1</v>
      </c>
      <c r="C98" s="7">
        <v>-47</v>
      </c>
      <c r="D98" s="7">
        <v>17</v>
      </c>
      <c r="E98" s="7">
        <v>5</v>
      </c>
      <c r="F98" s="7">
        <v>-9</v>
      </c>
      <c r="G98" s="7">
        <v>8</v>
      </c>
      <c r="H98" s="7">
        <v>-12</v>
      </c>
      <c r="I98" s="7">
        <v>-21</v>
      </c>
      <c r="J98" s="7">
        <v>-30</v>
      </c>
      <c r="K98" s="7">
        <v>24</v>
      </c>
      <c r="L98" s="7">
        <v>36</v>
      </c>
      <c r="M98" s="7">
        <v>-12</v>
      </c>
      <c r="N98" s="7">
        <v>36</v>
      </c>
      <c r="O98" s="7">
        <v>-124</v>
      </c>
      <c r="P98" s="7">
        <v>56</v>
      </c>
      <c r="Q98" s="7">
        <v>85</v>
      </c>
      <c r="R98" s="7">
        <v>13</v>
      </c>
      <c r="S98" s="7">
        <v>-34</v>
      </c>
      <c r="T98" s="7">
        <v>-11</v>
      </c>
      <c r="U98" s="7">
        <v>-65</v>
      </c>
      <c r="V98" s="7">
        <v>43</v>
      </c>
      <c r="W98" s="7">
        <v>8</v>
      </c>
      <c r="X98" s="7">
        <v>-16</v>
      </c>
      <c r="Y98" s="7">
        <v>-207</v>
      </c>
      <c r="Z98" s="323">
        <v>164</v>
      </c>
      <c r="AA98" s="323">
        <v>12</v>
      </c>
      <c r="AB98" s="323">
        <v>5</v>
      </c>
      <c r="AC98" s="323">
        <v>92</v>
      </c>
      <c r="AD98" s="323">
        <v>-21</v>
      </c>
      <c r="AE98" s="323">
        <v>-8</v>
      </c>
      <c r="AF98" s="323">
        <v>4</v>
      </c>
      <c r="AG98" s="323">
        <v>-3</v>
      </c>
      <c r="AH98" s="323">
        <v>-45</v>
      </c>
      <c r="AI98" s="323">
        <v>128</v>
      </c>
      <c r="AJ98" s="323">
        <v>-109</v>
      </c>
      <c r="AK98" s="323">
        <v>64</v>
      </c>
      <c r="AL98" s="323">
        <v>10</v>
      </c>
      <c r="AM98" s="323">
        <v>-37</v>
      </c>
      <c r="AN98" s="323">
        <v>-43</v>
      </c>
      <c r="AO98" s="323">
        <v>-3</v>
      </c>
      <c r="AP98" s="323">
        <v>-3</v>
      </c>
      <c r="AQ98" s="323">
        <v>17</v>
      </c>
      <c r="AR98" s="323">
        <v>17</v>
      </c>
      <c r="AS98" s="323">
        <v>-91</v>
      </c>
      <c r="AT98" s="323">
        <v>56</v>
      </c>
      <c r="AU98" s="323">
        <v>-66</v>
      </c>
      <c r="AV98" s="323">
        <v>-59</v>
      </c>
      <c r="AW98" s="323">
        <v>-37</v>
      </c>
      <c r="AX98" s="323">
        <v>93</v>
      </c>
      <c r="AY98" s="323">
        <v>-43</v>
      </c>
      <c r="AZ98" s="323">
        <v>-30</v>
      </c>
      <c r="BA98" s="323">
        <v>-4</v>
      </c>
      <c r="BB98" s="323">
        <v>59</v>
      </c>
      <c r="BC98" s="323">
        <v>1</v>
      </c>
      <c r="BD98" s="323">
        <v>-25</v>
      </c>
      <c r="BE98" s="323">
        <v>-1</v>
      </c>
      <c r="BF98" s="323">
        <v>-16</v>
      </c>
      <c r="BG98" s="323">
        <v>4</v>
      </c>
      <c r="BH98" s="323">
        <v>-29</v>
      </c>
      <c r="BI98" s="323">
        <v>27</v>
      </c>
      <c r="BJ98" s="323">
        <v>45</v>
      </c>
      <c r="BK98" s="323">
        <v>-39</v>
      </c>
      <c r="BL98" s="323">
        <v>0</v>
      </c>
      <c r="BM98" s="323">
        <v>-18</v>
      </c>
      <c r="BN98" s="323">
        <v>-2</v>
      </c>
      <c r="BO98" s="323">
        <v>-8</v>
      </c>
      <c r="BP98" s="323">
        <v>-66</v>
      </c>
      <c r="BQ98" s="323">
        <v>-31</v>
      </c>
      <c r="BR98" s="323">
        <v>4</v>
      </c>
      <c r="BS98" s="323">
        <v>-341</v>
      </c>
      <c r="BT98" s="323">
        <v>67</v>
      </c>
      <c r="BU98" s="323">
        <v>121</v>
      </c>
      <c r="BV98" s="323">
        <v>326</v>
      </c>
      <c r="BW98" s="323">
        <v>63</v>
      </c>
      <c r="BX98" s="323">
        <v>10</v>
      </c>
      <c r="BY98" s="323">
        <v>-22</v>
      </c>
      <c r="BZ98" s="323">
        <v>29</v>
      </c>
      <c r="CA98" s="323">
        <v>-9</v>
      </c>
      <c r="CB98" s="323">
        <v>-47</v>
      </c>
      <c r="CC98" s="323">
        <v>-88</v>
      </c>
      <c r="CD98" s="323">
        <v>17</v>
      </c>
      <c r="CE98" s="323">
        <v>1</v>
      </c>
      <c r="CF98" s="323">
        <v>-38</v>
      </c>
      <c r="CG98" s="323">
        <v>59</v>
      </c>
      <c r="CH98" s="323">
        <v>17</v>
      </c>
      <c r="CI98" s="311">
        <v>-18</v>
      </c>
    </row>
    <row r="99" spans="1:87" s="60" customFormat="1" ht="20.100000000000001" customHeight="1">
      <c r="A99" s="11" t="s">
        <v>16</v>
      </c>
      <c r="B99" s="48">
        <v>223</v>
      </c>
      <c r="C99" s="48">
        <v>125</v>
      </c>
      <c r="D99" s="48">
        <v>181</v>
      </c>
      <c r="E99" s="48">
        <v>296</v>
      </c>
      <c r="F99" s="48">
        <v>284</v>
      </c>
      <c r="G99" s="48">
        <v>216</v>
      </c>
      <c r="H99" s="48">
        <v>183</v>
      </c>
      <c r="I99" s="48">
        <v>268</v>
      </c>
      <c r="J99" s="48">
        <v>300</v>
      </c>
      <c r="K99" s="48">
        <v>241</v>
      </c>
      <c r="L99" s="48">
        <v>221</v>
      </c>
      <c r="M99" s="48">
        <v>351</v>
      </c>
      <c r="N99" s="48">
        <v>431</v>
      </c>
      <c r="O99" s="48">
        <v>260</v>
      </c>
      <c r="P99" s="48">
        <v>427</v>
      </c>
      <c r="Q99" s="48">
        <v>463</v>
      </c>
      <c r="R99" s="48">
        <v>428</v>
      </c>
      <c r="S99" s="48">
        <v>306</v>
      </c>
      <c r="T99" s="48">
        <v>297</v>
      </c>
      <c r="U99" s="48">
        <v>326</v>
      </c>
      <c r="V99" s="48">
        <v>467</v>
      </c>
      <c r="W99" s="48">
        <v>279</v>
      </c>
      <c r="X99" s="48">
        <v>251</v>
      </c>
      <c r="Y99" s="48">
        <v>129</v>
      </c>
      <c r="Z99" s="354">
        <v>489</v>
      </c>
      <c r="AA99" s="354">
        <v>269</v>
      </c>
      <c r="AB99" s="354">
        <v>273</v>
      </c>
      <c r="AC99" s="354">
        <v>443</v>
      </c>
      <c r="AD99" s="354">
        <v>321</v>
      </c>
      <c r="AE99" s="354">
        <v>214</v>
      </c>
      <c r="AF99" s="354">
        <v>205</v>
      </c>
      <c r="AG99" s="354">
        <v>378</v>
      </c>
      <c r="AH99" s="354">
        <v>263</v>
      </c>
      <c r="AI99" s="354">
        <v>338</v>
      </c>
      <c r="AJ99" s="354">
        <v>44</v>
      </c>
      <c r="AK99" s="354">
        <v>278</v>
      </c>
      <c r="AL99" s="354">
        <v>262</v>
      </c>
      <c r="AM99" s="354">
        <v>151</v>
      </c>
      <c r="AN99" s="354">
        <v>124</v>
      </c>
      <c r="AO99" s="354">
        <v>318</v>
      </c>
      <c r="AP99" s="354">
        <v>203</v>
      </c>
      <c r="AQ99" s="354">
        <v>117</v>
      </c>
      <c r="AR99" s="354">
        <v>-651</v>
      </c>
      <c r="AS99" s="354">
        <v>-65</v>
      </c>
      <c r="AT99" s="354">
        <v>211</v>
      </c>
      <c r="AU99" s="354">
        <v>32</v>
      </c>
      <c r="AV99" s="354">
        <v>18</v>
      </c>
      <c r="AW99" s="354">
        <v>77</v>
      </c>
      <c r="AX99" s="354">
        <v>230</v>
      </c>
      <c r="AY99" s="354">
        <v>34</v>
      </c>
      <c r="AZ99" s="354">
        <v>74</v>
      </c>
      <c r="BA99" s="354">
        <v>163</v>
      </c>
      <c r="BB99" s="354">
        <v>279</v>
      </c>
      <c r="BC99" s="354">
        <v>229</v>
      </c>
      <c r="BD99" s="354">
        <v>45</v>
      </c>
      <c r="BE99" s="354">
        <v>184</v>
      </c>
      <c r="BF99" s="354">
        <v>209</v>
      </c>
      <c r="BG99" s="354">
        <v>194</v>
      </c>
      <c r="BH99" s="354">
        <v>111</v>
      </c>
      <c r="BI99" s="354">
        <v>266</v>
      </c>
      <c r="BJ99" s="354">
        <v>281</v>
      </c>
      <c r="BK99" s="354">
        <v>134</v>
      </c>
      <c r="BL99" s="354">
        <v>136</v>
      </c>
      <c r="BM99" s="354">
        <v>160</v>
      </c>
      <c r="BN99" s="354">
        <v>316</v>
      </c>
      <c r="BO99" s="354">
        <v>183</v>
      </c>
      <c r="BP99" s="354">
        <v>171</v>
      </c>
      <c r="BQ99" s="354">
        <v>397</v>
      </c>
      <c r="BR99" s="354">
        <v>312</v>
      </c>
      <c r="BS99" s="354">
        <v>585</v>
      </c>
      <c r="BT99" s="354">
        <v>424</v>
      </c>
      <c r="BU99" s="354">
        <v>808</v>
      </c>
      <c r="BV99" s="354">
        <v>1049</v>
      </c>
      <c r="BW99" s="354">
        <v>367</v>
      </c>
      <c r="BX99" s="354">
        <v>273</v>
      </c>
      <c r="BY99" s="354">
        <v>370</v>
      </c>
      <c r="BZ99" s="354">
        <v>542</v>
      </c>
      <c r="CA99" s="354">
        <v>256</v>
      </c>
      <c r="CB99" s="354">
        <v>129</v>
      </c>
      <c r="CC99" s="354">
        <v>177</v>
      </c>
      <c r="CD99" s="354">
        <v>441</v>
      </c>
      <c r="CE99" s="354">
        <v>112</v>
      </c>
      <c r="CF99" s="354">
        <v>54</v>
      </c>
      <c r="CG99" s="354">
        <v>305</v>
      </c>
      <c r="CH99" s="354">
        <v>520</v>
      </c>
      <c r="CI99" s="267">
        <v>94</v>
      </c>
    </row>
    <row r="100" spans="1:87" s="60" customFormat="1" ht="20.100000000000001" customHeight="1">
      <c r="A100" s="6"/>
      <c r="B100" s="7"/>
      <c r="C100" s="7"/>
      <c r="D100" s="7"/>
      <c r="E100" s="7"/>
      <c r="F100" s="7"/>
      <c r="G100" s="7"/>
      <c r="H100" s="7"/>
      <c r="I100" s="7"/>
      <c r="J100" s="7"/>
      <c r="K100" s="7"/>
      <c r="L100" s="7"/>
      <c r="M100" s="7"/>
      <c r="N100" s="7"/>
      <c r="O100" s="7"/>
      <c r="P100" s="7"/>
      <c r="Q100" s="7"/>
      <c r="R100" s="7"/>
      <c r="S100" s="7"/>
      <c r="T100" s="7"/>
      <c r="U100" s="7"/>
      <c r="V100" s="7"/>
      <c r="W100" s="7"/>
      <c r="X100" s="7"/>
      <c r="Y100" s="7"/>
      <c r="Z100" s="323"/>
      <c r="AA100" s="323"/>
      <c r="AB100" s="323"/>
      <c r="AF100"/>
      <c r="AG100" s="256"/>
      <c r="AH100" s="256"/>
      <c r="AI100" s="256"/>
      <c r="AJ100" s="256"/>
      <c r="AK100" s="256"/>
      <c r="AL100" s="256"/>
      <c r="AM100" s="256"/>
      <c r="AN100" s="256"/>
      <c r="AO100" s="256"/>
      <c r="AP100" s="256"/>
      <c r="AQ100" s="256"/>
      <c r="AR100" s="256"/>
      <c r="AS100" s="256"/>
      <c r="AT100" s="256"/>
      <c r="AU100" s="256"/>
      <c r="AV100" s="256"/>
      <c r="AW100" s="256"/>
      <c r="AX100" s="256"/>
      <c r="AY100" s="256"/>
      <c r="AZ100" s="256"/>
      <c r="BA100" s="256"/>
      <c r="BB100" s="256"/>
      <c r="BC100" s="256"/>
      <c r="BD100" s="256"/>
      <c r="BE100" s="256"/>
      <c r="BF100" s="256"/>
      <c r="BG100" s="256"/>
      <c r="BH100" s="256"/>
      <c r="BI100" s="256"/>
      <c r="BJ100" s="256"/>
      <c r="BK100" s="256"/>
      <c r="BL100" s="256"/>
      <c r="BM100" s="256"/>
      <c r="BN100" s="256"/>
      <c r="BO100" s="256"/>
      <c r="BP100" s="256"/>
      <c r="BQ100" s="256"/>
      <c r="BR100" s="554"/>
      <c r="BS100" s="554"/>
      <c r="BT100" s="554"/>
      <c r="BU100" s="554"/>
      <c r="BV100" s="554"/>
      <c r="BW100" s="554"/>
      <c r="BX100" s="554"/>
      <c r="BY100" s="554"/>
      <c r="BZ100" s="554"/>
      <c r="CA100" s="554"/>
      <c r="CB100" s="554"/>
      <c r="CC100" s="554"/>
      <c r="CD100" s="554"/>
      <c r="CE100" s="554"/>
      <c r="CF100" s="554"/>
      <c r="CG100" s="554"/>
      <c r="CH100" s="554"/>
      <c r="CI100" s="263"/>
    </row>
    <row r="101" spans="1:87" s="60" customFormat="1" ht="20.100000000000001" customHeight="1">
      <c r="A101" s="6" t="s">
        <v>17</v>
      </c>
      <c r="B101" s="7"/>
      <c r="C101" s="7"/>
      <c r="D101" s="7"/>
      <c r="E101" s="7"/>
      <c r="F101" s="7"/>
      <c r="G101" s="7"/>
      <c r="H101" s="7"/>
      <c r="I101" s="7"/>
      <c r="J101" s="7"/>
      <c r="K101" s="7"/>
      <c r="L101" s="7"/>
      <c r="M101" s="7"/>
      <c r="N101" s="7"/>
      <c r="O101" s="7"/>
      <c r="P101" s="7"/>
      <c r="Q101" s="7"/>
      <c r="R101" s="7"/>
      <c r="S101" s="7"/>
      <c r="T101" s="7"/>
      <c r="U101" s="7"/>
      <c r="V101" s="7"/>
      <c r="W101" s="7"/>
      <c r="X101" s="7"/>
      <c r="Y101" s="7"/>
      <c r="Z101" s="323"/>
      <c r="AA101" s="323"/>
      <c r="AB101" s="323"/>
      <c r="AF101"/>
      <c r="AG101" s="256"/>
      <c r="AH101" s="256"/>
      <c r="AI101" s="256"/>
      <c r="AJ101" s="256"/>
      <c r="AK101" s="256"/>
      <c r="AL101" s="256"/>
      <c r="AM101" s="256"/>
      <c r="AN101" s="256"/>
      <c r="AO101" s="256"/>
      <c r="AP101" s="256"/>
      <c r="AQ101" s="256"/>
      <c r="AR101" s="256"/>
      <c r="AS101" s="256"/>
      <c r="AT101" s="256"/>
      <c r="AU101" s="256"/>
      <c r="AV101" s="256"/>
      <c r="AW101" s="256"/>
      <c r="AX101" s="256"/>
      <c r="AY101" s="256"/>
      <c r="AZ101" s="256"/>
      <c r="BA101" s="256"/>
      <c r="BB101" s="256"/>
      <c r="BC101" s="256"/>
      <c r="BD101" s="256"/>
      <c r="BE101" s="256"/>
      <c r="BF101" s="256"/>
      <c r="BG101" s="256"/>
      <c r="BH101" s="256"/>
      <c r="BI101" s="256"/>
      <c r="BJ101" s="253">
        <v>2</v>
      </c>
      <c r="BK101" s="253">
        <v>2</v>
      </c>
      <c r="BL101" s="253">
        <v>3</v>
      </c>
      <c r="BM101" s="253">
        <v>5</v>
      </c>
      <c r="BN101" s="253">
        <v>0</v>
      </c>
      <c r="BO101" s="253">
        <v>11</v>
      </c>
      <c r="BP101" s="253">
        <v>2</v>
      </c>
      <c r="BQ101" s="253">
        <v>-13</v>
      </c>
      <c r="BR101" s="253">
        <v>10</v>
      </c>
      <c r="BS101" s="253">
        <v>10</v>
      </c>
      <c r="BT101" s="253">
        <v>15</v>
      </c>
      <c r="BU101" s="253">
        <v>-68</v>
      </c>
      <c r="BV101" s="253">
        <v>10</v>
      </c>
      <c r="BW101" s="253">
        <v>-41</v>
      </c>
      <c r="BX101" s="253">
        <v>7</v>
      </c>
      <c r="BY101" s="253">
        <v>31</v>
      </c>
      <c r="BZ101" s="253">
        <v>11</v>
      </c>
      <c r="CA101" s="253">
        <v>-1</v>
      </c>
      <c r="CB101" s="253">
        <v>-1</v>
      </c>
      <c r="CC101" s="253">
        <v>-35</v>
      </c>
      <c r="CD101" s="253">
        <v>5</v>
      </c>
      <c r="CE101" s="253">
        <v>8</v>
      </c>
      <c r="CF101" s="253">
        <v>0</v>
      </c>
      <c r="CG101" s="253">
        <v>16</v>
      </c>
      <c r="CH101" s="253">
        <v>-1</v>
      </c>
      <c r="CI101" s="311">
        <v>-6</v>
      </c>
    </row>
    <row r="102" spans="1:87" s="60" customFormat="1" ht="20.100000000000001" customHeight="1">
      <c r="A102" s="6" t="s">
        <v>18</v>
      </c>
      <c r="B102" s="2">
        <v>-6</v>
      </c>
      <c r="C102" s="2">
        <v>-18</v>
      </c>
      <c r="D102" s="2">
        <v>-1</v>
      </c>
      <c r="E102" s="2">
        <v>4</v>
      </c>
      <c r="F102" s="2">
        <v>0</v>
      </c>
      <c r="G102" s="2">
        <v>-4</v>
      </c>
      <c r="H102" s="2">
        <v>-5</v>
      </c>
      <c r="I102" s="2">
        <v>0</v>
      </c>
      <c r="J102" s="2">
        <v>-6</v>
      </c>
      <c r="K102" s="2">
        <v>-5</v>
      </c>
      <c r="L102" s="2">
        <v>-9</v>
      </c>
      <c r="M102" s="2">
        <v>-3</v>
      </c>
      <c r="N102" s="2">
        <v>-8</v>
      </c>
      <c r="O102" s="2">
        <v>1</v>
      </c>
      <c r="P102" s="2">
        <v>-6</v>
      </c>
      <c r="Q102" s="2">
        <v>39</v>
      </c>
      <c r="R102" s="2">
        <v>-6</v>
      </c>
      <c r="S102" s="2">
        <v>-5</v>
      </c>
      <c r="T102" s="2">
        <v>-9</v>
      </c>
      <c r="U102" s="2">
        <v>-15</v>
      </c>
      <c r="V102" s="2">
        <v>-8</v>
      </c>
      <c r="W102" s="2">
        <v>-15</v>
      </c>
      <c r="X102" s="2">
        <v>-4</v>
      </c>
      <c r="Y102" s="2">
        <v>2</v>
      </c>
      <c r="Z102" s="353">
        <v>-4</v>
      </c>
      <c r="AA102" s="353">
        <v>-12</v>
      </c>
      <c r="AB102" s="353">
        <v>-11</v>
      </c>
      <c r="AC102" s="353">
        <v>30</v>
      </c>
      <c r="AD102" s="353">
        <v>-7</v>
      </c>
      <c r="AE102" s="353">
        <v>-7</v>
      </c>
      <c r="AF102" s="353">
        <v>-6</v>
      </c>
      <c r="AG102" s="353">
        <v>8</v>
      </c>
      <c r="AH102" s="353">
        <v>-11</v>
      </c>
      <c r="AI102" s="353">
        <v>2</v>
      </c>
      <c r="AJ102" s="353">
        <v>-13</v>
      </c>
      <c r="AK102" s="353">
        <v>27</v>
      </c>
      <c r="AL102" s="353">
        <v>-10</v>
      </c>
      <c r="AM102" s="353">
        <v>-10</v>
      </c>
      <c r="AN102" s="353">
        <v>-7</v>
      </c>
      <c r="AO102" s="353">
        <v>12</v>
      </c>
      <c r="AP102" s="353">
        <v>-4</v>
      </c>
      <c r="AQ102" s="353">
        <v>-4</v>
      </c>
      <c r="AR102" s="353">
        <v>-106</v>
      </c>
      <c r="AS102" s="353">
        <v>4</v>
      </c>
      <c r="AT102" s="353">
        <v>-4</v>
      </c>
      <c r="AU102" s="353">
        <v>-1</v>
      </c>
      <c r="AV102" s="353">
        <v>-4</v>
      </c>
      <c r="AW102" s="353">
        <v>-25</v>
      </c>
      <c r="AX102" s="353">
        <v>-1</v>
      </c>
      <c r="AY102" s="353">
        <v>-5</v>
      </c>
      <c r="AZ102" s="353">
        <v>5</v>
      </c>
      <c r="BA102" s="353">
        <v>1</v>
      </c>
      <c r="BB102" s="353">
        <v>-2</v>
      </c>
      <c r="BC102" s="353">
        <v>-4</v>
      </c>
      <c r="BD102" s="353">
        <v>1</v>
      </c>
      <c r="BE102" s="353">
        <v>-67</v>
      </c>
      <c r="BF102" s="353">
        <v>14</v>
      </c>
      <c r="BG102" s="353">
        <v>24</v>
      </c>
      <c r="BH102" s="353">
        <v>6</v>
      </c>
      <c r="BI102" s="353">
        <v>-34</v>
      </c>
      <c r="BJ102" s="353">
        <v>-38</v>
      </c>
      <c r="BK102" s="353">
        <v>14</v>
      </c>
      <c r="BL102" s="353">
        <v>7</v>
      </c>
      <c r="BM102" s="353">
        <v>46</v>
      </c>
      <c r="BN102" s="353">
        <v>20</v>
      </c>
      <c r="BO102" s="353">
        <v>28</v>
      </c>
      <c r="BP102" s="353">
        <v>4</v>
      </c>
      <c r="BQ102" s="353">
        <v>12</v>
      </c>
      <c r="BR102" s="353">
        <v>-54</v>
      </c>
      <c r="BS102" s="353">
        <v>-57</v>
      </c>
      <c r="BT102" s="353">
        <v>-9</v>
      </c>
      <c r="BU102" s="353">
        <v>-59</v>
      </c>
      <c r="BV102" s="353">
        <v>23</v>
      </c>
      <c r="BW102" s="353">
        <v>-42</v>
      </c>
      <c r="BX102" s="353">
        <v>-11</v>
      </c>
      <c r="BY102" s="353">
        <v>89</v>
      </c>
      <c r="BZ102" s="353">
        <v>20</v>
      </c>
      <c r="CA102" s="353">
        <v>2</v>
      </c>
      <c r="CB102" s="353">
        <v>38</v>
      </c>
      <c r="CC102" s="353">
        <v>-38</v>
      </c>
      <c r="CD102" s="353">
        <v>7</v>
      </c>
      <c r="CE102" s="353">
        <v>28</v>
      </c>
      <c r="CF102" s="353">
        <v>9</v>
      </c>
      <c r="CG102" s="353">
        <v>12</v>
      </c>
      <c r="CH102" s="353">
        <v>-10</v>
      </c>
      <c r="CI102" s="89">
        <v>52</v>
      </c>
    </row>
    <row r="103" spans="1:87" s="60" customFormat="1" ht="20.100000000000001" customHeight="1">
      <c r="A103" s="6" t="s">
        <v>19</v>
      </c>
      <c r="B103" s="2">
        <v>28</v>
      </c>
      <c r="C103" s="2">
        <v>28</v>
      </c>
      <c r="D103" s="2">
        <v>27</v>
      </c>
      <c r="E103" s="2">
        <v>29</v>
      </c>
      <c r="F103" s="2">
        <v>26</v>
      </c>
      <c r="G103" s="2">
        <v>27</v>
      </c>
      <c r="H103" s="2">
        <v>28</v>
      </c>
      <c r="I103" s="2">
        <v>27</v>
      </c>
      <c r="J103" s="2">
        <v>26</v>
      </c>
      <c r="K103" s="2">
        <v>26</v>
      </c>
      <c r="L103" s="2">
        <v>27</v>
      </c>
      <c r="M103" s="2">
        <v>24</v>
      </c>
      <c r="N103" s="2">
        <v>24</v>
      </c>
      <c r="O103" s="2">
        <v>25</v>
      </c>
      <c r="P103" s="2">
        <v>24</v>
      </c>
      <c r="Q103" s="2">
        <v>24</v>
      </c>
      <c r="R103" s="2">
        <v>23</v>
      </c>
      <c r="S103" s="2">
        <v>22</v>
      </c>
      <c r="T103" s="2">
        <v>24</v>
      </c>
      <c r="U103" s="2">
        <v>24</v>
      </c>
      <c r="V103" s="2">
        <v>24</v>
      </c>
      <c r="W103" s="2">
        <v>24</v>
      </c>
      <c r="X103" s="2">
        <v>26</v>
      </c>
      <c r="Y103" s="2">
        <v>26</v>
      </c>
      <c r="Z103" s="353">
        <v>27</v>
      </c>
      <c r="AA103" s="353">
        <v>27</v>
      </c>
      <c r="AB103" s="353">
        <v>27</v>
      </c>
      <c r="AC103" s="353">
        <v>28</v>
      </c>
      <c r="AD103" s="353">
        <v>28</v>
      </c>
      <c r="AE103" s="353">
        <v>28</v>
      </c>
      <c r="AF103" s="353">
        <v>29</v>
      </c>
      <c r="AG103" s="353">
        <v>29</v>
      </c>
      <c r="AH103" s="353">
        <v>31</v>
      </c>
      <c r="AI103" s="353">
        <v>32</v>
      </c>
      <c r="AJ103" s="353">
        <v>51</v>
      </c>
      <c r="AK103" s="353">
        <v>35</v>
      </c>
      <c r="AL103" s="353">
        <v>31</v>
      </c>
      <c r="AM103" s="353">
        <v>30</v>
      </c>
      <c r="AN103" s="353">
        <v>30</v>
      </c>
      <c r="AO103" s="353">
        <v>30</v>
      </c>
      <c r="AP103" s="353">
        <v>29</v>
      </c>
      <c r="AQ103" s="353">
        <v>29</v>
      </c>
      <c r="AR103" s="353">
        <v>30</v>
      </c>
      <c r="AS103" s="353">
        <v>31</v>
      </c>
      <c r="AT103" s="353">
        <v>27</v>
      </c>
      <c r="AU103" s="353">
        <v>26</v>
      </c>
      <c r="AV103" s="353">
        <v>27</v>
      </c>
      <c r="AW103" s="353">
        <v>30</v>
      </c>
      <c r="AX103" s="353">
        <v>30</v>
      </c>
      <c r="AY103" s="353">
        <v>34</v>
      </c>
      <c r="AZ103" s="353">
        <v>30</v>
      </c>
      <c r="BA103" s="353">
        <v>31</v>
      </c>
      <c r="BB103" s="353">
        <v>34</v>
      </c>
      <c r="BC103" s="353">
        <v>32</v>
      </c>
      <c r="BD103" s="353">
        <v>33</v>
      </c>
      <c r="BE103" s="353">
        <v>37</v>
      </c>
      <c r="BF103" s="353">
        <v>35</v>
      </c>
      <c r="BG103" s="353">
        <v>35</v>
      </c>
      <c r="BH103" s="353">
        <v>36</v>
      </c>
      <c r="BI103" s="353">
        <v>39</v>
      </c>
      <c r="BJ103" s="353">
        <v>38</v>
      </c>
      <c r="BK103" s="353">
        <v>39</v>
      </c>
      <c r="BL103" s="353">
        <v>44</v>
      </c>
      <c r="BM103" s="353">
        <v>42</v>
      </c>
      <c r="BN103" s="353">
        <v>40</v>
      </c>
      <c r="BO103" s="353">
        <v>42</v>
      </c>
      <c r="BP103" s="353">
        <v>40</v>
      </c>
      <c r="BQ103" s="353">
        <v>42</v>
      </c>
      <c r="BR103" s="353">
        <v>67</v>
      </c>
      <c r="BS103" s="353">
        <v>60</v>
      </c>
      <c r="BT103" s="353">
        <v>58</v>
      </c>
      <c r="BU103" s="353">
        <v>61</v>
      </c>
      <c r="BV103" s="353">
        <v>44</v>
      </c>
      <c r="BW103" s="353">
        <v>44</v>
      </c>
      <c r="BX103" s="353">
        <v>45</v>
      </c>
      <c r="BY103" s="353">
        <v>62</v>
      </c>
      <c r="BZ103" s="353">
        <v>51</v>
      </c>
      <c r="CA103" s="353">
        <v>49</v>
      </c>
      <c r="CB103" s="353">
        <v>49</v>
      </c>
      <c r="CC103" s="353">
        <v>55</v>
      </c>
      <c r="CD103" s="353">
        <v>49</v>
      </c>
      <c r="CE103" s="353">
        <v>51</v>
      </c>
      <c r="CF103" s="353">
        <v>50</v>
      </c>
      <c r="CG103" s="353">
        <v>54</v>
      </c>
      <c r="CH103" s="353">
        <v>53</v>
      </c>
      <c r="CI103" s="89">
        <v>54</v>
      </c>
    </row>
    <row r="104" spans="1:87" s="60" customFormat="1" ht="20.100000000000001" customHeight="1">
      <c r="A104" s="6"/>
      <c r="B104" s="2"/>
      <c r="C104" s="2"/>
      <c r="D104" s="2"/>
      <c r="E104" s="2"/>
      <c r="F104" s="2"/>
      <c r="G104" s="2"/>
      <c r="H104" s="2"/>
      <c r="I104" s="2"/>
      <c r="J104" s="2"/>
      <c r="K104" s="2"/>
      <c r="L104" s="2"/>
      <c r="M104" s="2"/>
      <c r="N104" s="2"/>
      <c r="O104" s="52"/>
      <c r="P104" s="2"/>
      <c r="Q104" s="2"/>
      <c r="R104" s="2"/>
      <c r="S104" s="2"/>
      <c r="T104" s="2"/>
      <c r="U104" s="2"/>
      <c r="V104" s="2"/>
      <c r="W104" s="2"/>
      <c r="X104" s="2"/>
      <c r="Y104" s="2"/>
      <c r="Z104" s="353"/>
      <c r="AA104" s="353"/>
      <c r="AB104" s="353"/>
      <c r="AF104"/>
      <c r="AG104" s="256"/>
      <c r="AH104" s="256"/>
      <c r="AI104" s="256"/>
      <c r="AJ104" s="256"/>
      <c r="AK104" s="256"/>
      <c r="AL104" s="256"/>
      <c r="AM104" s="256"/>
      <c r="AN104" s="256"/>
      <c r="AO104" s="256"/>
      <c r="AP104" s="256"/>
      <c r="AQ104" s="256"/>
      <c r="AR104" s="256"/>
      <c r="AS104" s="256"/>
      <c r="AT104" s="256"/>
      <c r="AU104" s="256"/>
      <c r="AV104" s="256"/>
      <c r="AW104" s="256"/>
      <c r="AX104" s="256"/>
      <c r="AY104" s="256"/>
      <c r="AZ104" s="256"/>
      <c r="BA104" s="256"/>
      <c r="BB104" s="256"/>
      <c r="BC104" s="256"/>
      <c r="BD104" s="256"/>
      <c r="BE104" s="256"/>
      <c r="BF104" s="256"/>
      <c r="BG104" s="256"/>
      <c r="BH104" s="256"/>
      <c r="BI104" s="256"/>
      <c r="BJ104" s="256"/>
      <c r="BK104" s="256"/>
      <c r="BL104" s="256"/>
      <c r="BM104" s="256"/>
      <c r="BN104" s="256"/>
      <c r="BO104" s="256"/>
      <c r="BP104" s="256"/>
      <c r="BQ104" s="256"/>
      <c r="BR104" s="554"/>
      <c r="BS104" s="554"/>
      <c r="BT104" s="554"/>
      <c r="BU104" s="554"/>
      <c r="BV104" s="554"/>
      <c r="BW104" s="554"/>
      <c r="BX104" s="554"/>
      <c r="BY104" s="554"/>
      <c r="BZ104" s="554"/>
      <c r="CA104" s="554"/>
      <c r="CB104" s="554"/>
      <c r="CC104" s="554"/>
      <c r="CD104" s="554"/>
      <c r="CE104" s="554"/>
      <c r="CF104" s="554"/>
      <c r="CG104" s="554"/>
      <c r="CH104" s="554"/>
      <c r="CI104" s="263"/>
    </row>
    <row r="105" spans="1:87" s="60" customFormat="1" ht="20.100000000000001" customHeight="1">
      <c r="A105" s="6" t="s">
        <v>20</v>
      </c>
      <c r="B105" s="2">
        <v>18</v>
      </c>
      <c r="C105" s="2">
        <v>21</v>
      </c>
      <c r="D105" s="2">
        <v>19</v>
      </c>
      <c r="E105" s="2">
        <v>25</v>
      </c>
      <c r="F105" s="2">
        <v>20</v>
      </c>
      <c r="G105" s="2">
        <v>21</v>
      </c>
      <c r="H105" s="2">
        <v>21</v>
      </c>
      <c r="I105" s="2">
        <v>33</v>
      </c>
      <c r="J105" s="2">
        <v>16</v>
      </c>
      <c r="K105" s="2">
        <v>24</v>
      </c>
      <c r="L105" s="2">
        <v>21</v>
      </c>
      <c r="M105" s="2">
        <v>32</v>
      </c>
      <c r="N105" s="2">
        <v>18</v>
      </c>
      <c r="O105" s="2">
        <v>32</v>
      </c>
      <c r="P105" s="2">
        <v>35</v>
      </c>
      <c r="Q105" s="2">
        <v>49</v>
      </c>
      <c r="R105" s="2">
        <v>21</v>
      </c>
      <c r="S105" s="2">
        <v>23</v>
      </c>
      <c r="T105" s="2">
        <v>20</v>
      </c>
      <c r="U105" s="2">
        <v>32</v>
      </c>
      <c r="V105" s="2">
        <v>13</v>
      </c>
      <c r="W105" s="2">
        <v>22</v>
      </c>
      <c r="X105" s="2">
        <v>27</v>
      </c>
      <c r="Y105" s="2">
        <v>35</v>
      </c>
      <c r="Z105" s="353">
        <v>17</v>
      </c>
      <c r="AA105" s="353">
        <v>35</v>
      </c>
      <c r="AB105" s="353">
        <v>31</v>
      </c>
      <c r="AC105" s="353">
        <v>48</v>
      </c>
      <c r="AD105" s="353">
        <v>24</v>
      </c>
      <c r="AE105" s="353">
        <v>36</v>
      </c>
      <c r="AF105" s="353">
        <v>66</v>
      </c>
      <c r="AG105" s="353">
        <v>64</v>
      </c>
      <c r="AH105" s="353">
        <v>26</v>
      </c>
      <c r="AI105" s="353">
        <v>43</v>
      </c>
      <c r="AJ105" s="353">
        <v>48</v>
      </c>
      <c r="AK105" s="353">
        <v>62</v>
      </c>
      <c r="AL105" s="353">
        <v>35</v>
      </c>
      <c r="AM105" s="353">
        <v>37</v>
      </c>
      <c r="AN105" s="353">
        <v>65</v>
      </c>
      <c r="AO105" s="353">
        <v>59</v>
      </c>
      <c r="AP105" s="353">
        <v>28</v>
      </c>
      <c r="AQ105" s="353">
        <v>37</v>
      </c>
      <c r="AR105" s="353">
        <v>52</v>
      </c>
      <c r="AS105" s="353">
        <v>70</v>
      </c>
      <c r="AT105" s="353">
        <v>25</v>
      </c>
      <c r="AU105" s="353">
        <v>50</v>
      </c>
      <c r="AV105" s="353">
        <v>44</v>
      </c>
      <c r="AW105" s="353">
        <v>78</v>
      </c>
      <c r="AX105" s="353">
        <v>24</v>
      </c>
      <c r="AY105" s="353">
        <v>40</v>
      </c>
      <c r="AZ105" s="353">
        <v>56</v>
      </c>
      <c r="BA105" s="353">
        <v>53</v>
      </c>
      <c r="BB105" s="353">
        <v>47</v>
      </c>
      <c r="BC105" s="353">
        <v>45</v>
      </c>
      <c r="BD105" s="353">
        <v>68</v>
      </c>
      <c r="BE105" s="353">
        <v>88</v>
      </c>
      <c r="BF105" s="353">
        <v>38</v>
      </c>
      <c r="BG105" s="353">
        <v>58</v>
      </c>
      <c r="BH105" s="353">
        <v>74</v>
      </c>
      <c r="BI105" s="353">
        <v>77</v>
      </c>
      <c r="BJ105" s="353">
        <v>30</v>
      </c>
      <c r="BK105" s="353">
        <v>31</v>
      </c>
      <c r="BL105" s="353">
        <v>46</v>
      </c>
      <c r="BM105" s="353">
        <v>52</v>
      </c>
      <c r="BN105" s="353">
        <v>27</v>
      </c>
      <c r="BO105" s="353">
        <v>35</v>
      </c>
      <c r="BP105" s="353">
        <v>35</v>
      </c>
      <c r="BQ105" s="353">
        <v>72</v>
      </c>
      <c r="BR105" s="353">
        <v>50</v>
      </c>
      <c r="BS105" s="353">
        <v>59</v>
      </c>
      <c r="BT105" s="353">
        <v>99</v>
      </c>
      <c r="BU105" s="353">
        <v>106</v>
      </c>
      <c r="BV105" s="353">
        <v>86</v>
      </c>
      <c r="BW105" s="353">
        <v>135</v>
      </c>
      <c r="BX105" s="353">
        <v>116</v>
      </c>
      <c r="BY105" s="353">
        <v>112</v>
      </c>
      <c r="BZ105" s="353">
        <v>61</v>
      </c>
      <c r="CA105" s="353">
        <v>94</v>
      </c>
      <c r="CB105" s="353">
        <v>95</v>
      </c>
      <c r="CC105" s="353">
        <v>105</v>
      </c>
      <c r="CD105" s="353">
        <v>117</v>
      </c>
      <c r="CE105" s="353">
        <v>90</v>
      </c>
      <c r="CF105" s="353">
        <v>88</v>
      </c>
      <c r="CG105" s="353">
        <v>143</v>
      </c>
      <c r="CH105" s="353">
        <v>82</v>
      </c>
      <c r="CI105" s="89">
        <v>108</v>
      </c>
    </row>
    <row r="106" spans="1:87" s="60" customFormat="1" ht="20.100000000000001" customHeight="1">
      <c r="A106" s="6" t="s">
        <v>21</v>
      </c>
      <c r="B106" s="2">
        <v>0</v>
      </c>
      <c r="C106" s="2">
        <v>0</v>
      </c>
      <c r="D106" s="2">
        <v>0</v>
      </c>
      <c r="E106" s="2">
        <v>45</v>
      </c>
      <c r="F106" s="2">
        <v>0</v>
      </c>
      <c r="G106" s="2">
        <v>4</v>
      </c>
      <c r="H106" s="2">
        <v>0</v>
      </c>
      <c r="I106" s="2">
        <v>1</v>
      </c>
      <c r="J106" s="2">
        <v>0</v>
      </c>
      <c r="K106" s="2">
        <v>0</v>
      </c>
      <c r="L106" s="2">
        <v>0</v>
      </c>
      <c r="M106" s="2">
        <v>52</v>
      </c>
      <c r="N106" s="2">
        <v>0</v>
      </c>
      <c r="O106" s="7" t="s">
        <v>68</v>
      </c>
      <c r="P106" s="2">
        <v>0</v>
      </c>
      <c r="Q106" s="2">
        <v>0</v>
      </c>
      <c r="R106" s="2">
        <v>31</v>
      </c>
      <c r="S106" s="2">
        <v>25</v>
      </c>
      <c r="T106" s="2">
        <v>0</v>
      </c>
      <c r="U106" s="2">
        <v>1</v>
      </c>
      <c r="V106" s="2">
        <v>20</v>
      </c>
      <c r="W106" s="7" t="s">
        <v>68</v>
      </c>
      <c r="X106" s="7">
        <v>5</v>
      </c>
      <c r="Y106" s="7">
        <v>0</v>
      </c>
      <c r="Z106" s="323">
        <v>16</v>
      </c>
      <c r="AA106" s="323">
        <v>1</v>
      </c>
      <c r="AB106" s="323" t="s">
        <v>68</v>
      </c>
      <c r="AC106" s="323" t="s">
        <v>68</v>
      </c>
      <c r="AD106" s="323">
        <v>0</v>
      </c>
      <c r="AE106" s="323">
        <v>0</v>
      </c>
      <c r="AF106" s="323" t="s">
        <v>68</v>
      </c>
      <c r="AG106" s="323" t="s">
        <v>68</v>
      </c>
      <c r="AH106" s="323">
        <v>0</v>
      </c>
      <c r="AI106" s="323">
        <v>1</v>
      </c>
      <c r="AJ106" s="323">
        <v>0</v>
      </c>
      <c r="AK106" s="323">
        <v>1</v>
      </c>
      <c r="AL106" s="323">
        <v>0</v>
      </c>
      <c r="AM106" s="323">
        <v>0</v>
      </c>
      <c r="AN106" s="323">
        <v>1</v>
      </c>
      <c r="AO106" s="323">
        <v>1</v>
      </c>
      <c r="AP106" s="323">
        <v>0</v>
      </c>
      <c r="AQ106" s="323">
        <v>5</v>
      </c>
      <c r="AR106" s="323">
        <v>0</v>
      </c>
      <c r="AS106" s="323">
        <v>11</v>
      </c>
      <c r="AT106" s="353">
        <v>2</v>
      </c>
      <c r="AU106" s="353">
        <v>0</v>
      </c>
      <c r="AV106" s="323">
        <v>2</v>
      </c>
      <c r="AW106" s="323">
        <v>2</v>
      </c>
      <c r="AX106" s="323">
        <v>0</v>
      </c>
      <c r="AY106" s="323">
        <v>2</v>
      </c>
      <c r="AZ106" s="323">
        <v>85</v>
      </c>
      <c r="BA106" s="323">
        <v>2</v>
      </c>
      <c r="BB106" s="323">
        <v>0</v>
      </c>
      <c r="BC106" s="323">
        <v>6</v>
      </c>
      <c r="BD106" s="323">
        <v>4</v>
      </c>
      <c r="BE106" s="323">
        <v>4</v>
      </c>
      <c r="BF106" s="323">
        <v>0</v>
      </c>
      <c r="BG106" s="323">
        <v>5</v>
      </c>
      <c r="BH106" s="323">
        <v>7</v>
      </c>
      <c r="BI106" s="323">
        <v>0</v>
      </c>
      <c r="BJ106" s="323">
        <v>4</v>
      </c>
      <c r="BK106" s="323">
        <v>3</v>
      </c>
      <c r="BL106" s="323">
        <v>0</v>
      </c>
      <c r="BM106" s="323">
        <v>63</v>
      </c>
      <c r="BN106" s="323">
        <v>0</v>
      </c>
      <c r="BO106" s="323">
        <v>0</v>
      </c>
      <c r="BP106" s="323">
        <v>2</v>
      </c>
      <c r="BQ106" s="323">
        <v>4</v>
      </c>
      <c r="BR106" s="323">
        <v>0</v>
      </c>
      <c r="BS106" s="323">
        <v>0</v>
      </c>
      <c r="BT106" s="323">
        <v>2</v>
      </c>
      <c r="BU106" s="323">
        <v>0</v>
      </c>
      <c r="BV106" s="323">
        <v>4</v>
      </c>
      <c r="BW106" s="323">
        <v>0</v>
      </c>
      <c r="BX106" s="323">
        <v>0</v>
      </c>
      <c r="BY106" s="323">
        <v>1</v>
      </c>
      <c r="BZ106" s="323">
        <v>0</v>
      </c>
      <c r="CA106" s="323">
        <v>0</v>
      </c>
      <c r="CB106" s="323">
        <v>0</v>
      </c>
      <c r="CC106" s="323">
        <v>0</v>
      </c>
      <c r="CD106" s="323">
        <v>18</v>
      </c>
      <c r="CE106" s="323">
        <v>2</v>
      </c>
      <c r="CF106" s="323">
        <v>0</v>
      </c>
      <c r="CG106" s="323">
        <v>42</v>
      </c>
      <c r="CH106" s="323">
        <v>0</v>
      </c>
      <c r="CI106" s="89">
        <v>3</v>
      </c>
    </row>
    <row r="107" spans="1:87" customFormat="1" ht="20.100000000000001" customHeight="1">
      <c r="A107" s="6" t="s">
        <v>1207</v>
      </c>
      <c r="B107" s="2"/>
      <c r="C107" s="2"/>
      <c r="D107" s="2"/>
      <c r="E107" s="2"/>
      <c r="F107" s="2"/>
      <c r="G107" s="2"/>
      <c r="H107" s="2"/>
      <c r="I107" s="2"/>
      <c r="J107" s="2"/>
      <c r="K107" s="2"/>
      <c r="L107" s="2"/>
      <c r="M107" s="2"/>
      <c r="N107" s="2"/>
      <c r="O107" s="2"/>
      <c r="P107" s="2"/>
      <c r="Q107" s="2"/>
      <c r="R107" s="2"/>
      <c r="S107" s="2"/>
      <c r="T107" s="2"/>
      <c r="U107" s="2"/>
      <c r="V107" s="2"/>
      <c r="W107" s="2"/>
      <c r="X107" s="2"/>
      <c r="Y107" s="2"/>
      <c r="Z107" s="353"/>
      <c r="AA107" s="353"/>
      <c r="AB107" s="353"/>
      <c r="AC107" s="353"/>
      <c r="AD107" s="353"/>
      <c r="AE107" s="353"/>
      <c r="AF107" s="353"/>
      <c r="AG107" s="353"/>
      <c r="AH107" s="323">
        <v>7508</v>
      </c>
      <c r="AI107" s="323">
        <v>7454</v>
      </c>
      <c r="AJ107" s="323">
        <v>7315</v>
      </c>
      <c r="AK107" s="323">
        <v>7366</v>
      </c>
      <c r="AL107" s="323">
        <v>7300</v>
      </c>
      <c r="AM107" s="323">
        <v>7062</v>
      </c>
      <c r="AN107" s="323">
        <v>7071</v>
      </c>
      <c r="AO107" s="323">
        <v>7064</v>
      </c>
      <c r="AP107" s="323">
        <v>6953</v>
      </c>
      <c r="AQ107" s="323">
        <v>7015</v>
      </c>
      <c r="AR107" s="323">
        <v>6840</v>
      </c>
      <c r="AS107" s="323">
        <v>7150</v>
      </c>
      <c r="AT107" s="323">
        <v>6861</v>
      </c>
      <c r="AU107" s="323">
        <v>6858</v>
      </c>
      <c r="AV107" s="323">
        <v>6767</v>
      </c>
      <c r="AW107" s="323">
        <v>6917</v>
      </c>
      <c r="AX107" s="323">
        <v>6882</v>
      </c>
      <c r="AY107" s="323">
        <v>6783</v>
      </c>
      <c r="AZ107" s="323">
        <v>6902</v>
      </c>
      <c r="BA107" s="323">
        <v>6882</v>
      </c>
      <c r="BB107" s="323">
        <v>6996</v>
      </c>
      <c r="BC107" s="323">
        <v>7155</v>
      </c>
      <c r="BD107" s="323">
        <v>7265</v>
      </c>
      <c r="BE107" s="323">
        <v>7715</v>
      </c>
      <c r="BF107" s="323">
        <v>6225</v>
      </c>
      <c r="BG107" s="323">
        <v>6110</v>
      </c>
      <c r="BH107" s="323">
        <v>6075</v>
      </c>
      <c r="BI107" s="323">
        <v>6299</v>
      </c>
      <c r="BJ107" s="323">
        <v>6288</v>
      </c>
      <c r="BK107" s="323">
        <v>6351</v>
      </c>
      <c r="BL107" s="323">
        <v>6336</v>
      </c>
      <c r="BM107" s="323">
        <v>6742</v>
      </c>
      <c r="BN107" s="323">
        <v>6105</v>
      </c>
      <c r="BO107" s="323">
        <v>6202</v>
      </c>
      <c r="BP107" s="323">
        <v>6234</v>
      </c>
      <c r="BQ107" s="323">
        <v>6577</v>
      </c>
      <c r="BR107" s="323">
        <v>7404</v>
      </c>
      <c r="BS107" s="323">
        <v>7255</v>
      </c>
      <c r="BT107" s="323">
        <v>7052</v>
      </c>
      <c r="BU107" s="323">
        <v>7585</v>
      </c>
      <c r="BV107" s="323">
        <v>7487</v>
      </c>
      <c r="BW107" s="323">
        <v>7245</v>
      </c>
      <c r="BX107" s="323">
        <v>7424</v>
      </c>
      <c r="BY107" s="323">
        <v>7864</v>
      </c>
      <c r="BZ107" s="323">
        <v>7767</v>
      </c>
      <c r="CA107" s="323">
        <v>7859</v>
      </c>
      <c r="CB107" s="323">
        <v>7971</v>
      </c>
      <c r="CC107" s="323">
        <v>8188</v>
      </c>
      <c r="CD107" s="323">
        <v>8399</v>
      </c>
      <c r="CE107" s="323">
        <v>8287</v>
      </c>
      <c r="CF107" s="323">
        <v>8302</v>
      </c>
      <c r="CG107" s="323">
        <v>8734</v>
      </c>
      <c r="CH107" s="323">
        <v>8694</v>
      </c>
      <c r="CI107" s="311">
        <v>8474</v>
      </c>
    </row>
    <row r="108" spans="1:87" customFormat="1" ht="20.100000000000001" customHeight="1">
      <c r="A108" s="6" t="s">
        <v>1208</v>
      </c>
      <c r="B108" s="2"/>
      <c r="C108" s="2"/>
      <c r="D108" s="2"/>
      <c r="E108" s="2"/>
      <c r="F108" s="2"/>
      <c r="G108" s="2"/>
      <c r="H108" s="2"/>
      <c r="I108" s="2"/>
      <c r="J108" s="2"/>
      <c r="K108" s="2"/>
      <c r="L108" s="2"/>
      <c r="M108" s="2"/>
      <c r="N108" s="2"/>
      <c r="O108" s="2"/>
      <c r="P108" s="2"/>
      <c r="Q108" s="2"/>
      <c r="R108" s="2"/>
      <c r="S108" s="2"/>
      <c r="T108" s="2"/>
      <c r="U108" s="2"/>
      <c r="V108" s="2"/>
      <c r="W108" s="2"/>
      <c r="X108" s="2"/>
      <c r="Y108" s="2"/>
      <c r="Z108" s="353"/>
      <c r="AA108" s="353"/>
      <c r="AB108" s="353"/>
      <c r="AC108" s="353"/>
      <c r="AD108" s="353"/>
      <c r="AE108" s="353"/>
      <c r="AF108" s="353"/>
      <c r="AG108" s="353"/>
      <c r="AH108" s="323">
        <v>1088</v>
      </c>
      <c r="AI108" s="323">
        <v>1053</v>
      </c>
      <c r="AJ108" s="323">
        <v>1031</v>
      </c>
      <c r="AK108" s="323">
        <v>1010</v>
      </c>
      <c r="AL108" s="323">
        <v>1024</v>
      </c>
      <c r="AM108" s="323">
        <v>949</v>
      </c>
      <c r="AN108" s="323">
        <v>988</v>
      </c>
      <c r="AO108" s="323">
        <v>1063</v>
      </c>
      <c r="AP108" s="323">
        <v>985</v>
      </c>
      <c r="AQ108" s="323">
        <v>991</v>
      </c>
      <c r="AR108" s="323">
        <v>984</v>
      </c>
      <c r="AS108" s="323">
        <v>1219</v>
      </c>
      <c r="AT108" s="323">
        <v>1027</v>
      </c>
      <c r="AU108" s="323">
        <v>1025</v>
      </c>
      <c r="AV108" s="323">
        <v>1082</v>
      </c>
      <c r="AW108" s="323">
        <v>1102</v>
      </c>
      <c r="AX108" s="323">
        <v>1058</v>
      </c>
      <c r="AY108" s="323">
        <v>1059</v>
      </c>
      <c r="AZ108" s="323">
        <v>1174</v>
      </c>
      <c r="BA108" s="323">
        <v>1210</v>
      </c>
      <c r="BB108" s="323">
        <v>1161</v>
      </c>
      <c r="BC108" s="323">
        <v>1247</v>
      </c>
      <c r="BD108" s="323">
        <v>1194</v>
      </c>
      <c r="BE108" s="323">
        <v>1230</v>
      </c>
      <c r="BF108" s="323">
        <v>200</v>
      </c>
      <c r="BG108" s="323">
        <v>148</v>
      </c>
      <c r="BH108" s="323">
        <v>273</v>
      </c>
      <c r="BI108" s="323">
        <v>279</v>
      </c>
      <c r="BJ108" s="323">
        <v>390</v>
      </c>
      <c r="BK108" s="323">
        <v>394</v>
      </c>
      <c r="BL108" s="323">
        <v>415</v>
      </c>
      <c r="BM108" s="323">
        <v>508</v>
      </c>
      <c r="BN108" s="323">
        <v>277</v>
      </c>
      <c r="BO108" s="323">
        <v>287</v>
      </c>
      <c r="BP108" s="323">
        <v>328</v>
      </c>
      <c r="BQ108" s="323">
        <v>616</v>
      </c>
      <c r="BR108" s="323">
        <v>555</v>
      </c>
      <c r="BS108" s="323">
        <v>584</v>
      </c>
      <c r="BT108" s="323">
        <v>505</v>
      </c>
      <c r="BU108" s="323">
        <v>988</v>
      </c>
      <c r="BV108" s="323">
        <v>445</v>
      </c>
      <c r="BW108" s="323">
        <v>369</v>
      </c>
      <c r="BX108" s="323">
        <v>408</v>
      </c>
      <c r="BY108" s="323">
        <v>601</v>
      </c>
      <c r="BZ108" s="323">
        <v>500</v>
      </c>
      <c r="CA108" s="323">
        <v>406</v>
      </c>
      <c r="CB108" s="323">
        <v>438</v>
      </c>
      <c r="CC108" s="323">
        <v>581</v>
      </c>
      <c r="CD108" s="323">
        <v>571</v>
      </c>
      <c r="CE108" s="323">
        <v>488</v>
      </c>
      <c r="CF108" s="323">
        <v>469</v>
      </c>
      <c r="CG108" s="323">
        <v>599</v>
      </c>
      <c r="CH108" s="323">
        <v>616</v>
      </c>
      <c r="CI108" s="311">
        <v>541</v>
      </c>
    </row>
    <row r="109" spans="1:87" customFormat="1" ht="20.100000000000001" customHeight="1">
      <c r="A109" s="6" t="s">
        <v>22</v>
      </c>
      <c r="B109" s="2"/>
      <c r="C109" s="2"/>
      <c r="D109" s="2"/>
      <c r="E109" s="2"/>
      <c r="F109" s="2"/>
      <c r="G109" s="2"/>
      <c r="H109" s="2"/>
      <c r="I109" s="2"/>
      <c r="J109" s="2"/>
      <c r="K109" s="2"/>
      <c r="L109" s="2"/>
      <c r="M109" s="2"/>
      <c r="N109" s="2"/>
      <c r="O109" s="2"/>
      <c r="P109" s="2"/>
      <c r="Q109" s="2"/>
      <c r="R109" s="2"/>
      <c r="S109" s="2"/>
      <c r="T109" s="2"/>
      <c r="U109" s="2"/>
      <c r="V109" s="2"/>
      <c r="W109" s="2"/>
      <c r="X109" s="2"/>
      <c r="Y109" s="2"/>
      <c r="Z109" s="353"/>
      <c r="AA109" s="353"/>
      <c r="AB109" s="353"/>
      <c r="AC109" s="353"/>
      <c r="AD109" s="353"/>
      <c r="AE109" s="353"/>
      <c r="AF109" s="353"/>
      <c r="AG109" s="353"/>
      <c r="AH109" s="353"/>
      <c r="AI109" s="353"/>
      <c r="AJ109" s="353"/>
      <c r="AK109" s="353"/>
      <c r="AL109" s="353"/>
      <c r="AM109" s="323"/>
      <c r="AN109" s="323"/>
      <c r="AO109" s="323"/>
      <c r="AP109" s="323">
        <v>5968</v>
      </c>
      <c r="AQ109" s="323">
        <v>6024</v>
      </c>
      <c r="AR109" s="323">
        <v>5856</v>
      </c>
      <c r="AS109" s="323">
        <v>5931</v>
      </c>
      <c r="AT109" s="323">
        <v>5835</v>
      </c>
      <c r="AU109" s="323">
        <v>5832</v>
      </c>
      <c r="AV109" s="323">
        <v>5685</v>
      </c>
      <c r="AW109" s="323">
        <v>5815</v>
      </c>
      <c r="AX109" s="323">
        <v>5823</v>
      </c>
      <c r="AY109" s="323">
        <v>5724</v>
      </c>
      <c r="AZ109" s="323">
        <v>5727</v>
      </c>
      <c r="BA109" s="323">
        <v>5672</v>
      </c>
      <c r="BB109" s="323">
        <v>5835</v>
      </c>
      <c r="BC109" s="323">
        <v>5908</v>
      </c>
      <c r="BD109" s="323">
        <v>6072</v>
      </c>
      <c r="BE109" s="323">
        <v>6485</v>
      </c>
      <c r="BF109" s="323">
        <v>6026</v>
      </c>
      <c r="BG109" s="323">
        <v>5962</v>
      </c>
      <c r="BH109" s="323">
        <v>5802</v>
      </c>
      <c r="BI109" s="323">
        <v>6019</v>
      </c>
      <c r="BJ109" s="323">
        <v>5899</v>
      </c>
      <c r="BK109" s="323">
        <v>5957</v>
      </c>
      <c r="BL109" s="323">
        <v>5921</v>
      </c>
      <c r="BM109" s="323">
        <v>6234</v>
      </c>
      <c r="BN109" s="323">
        <v>5828</v>
      </c>
      <c r="BO109" s="323">
        <v>5915</v>
      </c>
      <c r="BP109" s="323">
        <v>5906</v>
      </c>
      <c r="BQ109" s="323">
        <v>5961</v>
      </c>
      <c r="BR109" s="323">
        <v>6849</v>
      </c>
      <c r="BS109" s="323">
        <v>6671</v>
      </c>
      <c r="BT109" s="323">
        <v>6547</v>
      </c>
      <c r="BU109" s="323">
        <v>6597</v>
      </c>
      <c r="BV109" s="323">
        <v>7042</v>
      </c>
      <c r="BW109" s="323">
        <v>6876</v>
      </c>
      <c r="BX109" s="323">
        <v>7016</v>
      </c>
      <c r="BY109" s="323">
        <v>7263</v>
      </c>
      <c r="BZ109" s="323">
        <v>7268</v>
      </c>
      <c r="CA109" s="323">
        <v>7453</v>
      </c>
      <c r="CB109" s="323">
        <v>7533</v>
      </c>
      <c r="CC109" s="323">
        <v>7608</v>
      </c>
      <c r="CD109" s="323">
        <v>7828</v>
      </c>
      <c r="CE109" s="323">
        <v>7799</v>
      </c>
      <c r="CF109" s="323">
        <v>7833</v>
      </c>
      <c r="CG109" s="323">
        <v>8135</v>
      </c>
      <c r="CH109" s="323">
        <v>8077</v>
      </c>
      <c r="CI109" s="311">
        <v>7933</v>
      </c>
    </row>
    <row r="110" spans="1:87" s="60" customFormat="1" ht="20.100000000000001" hidden="1" customHeight="1" outlineLevel="1">
      <c r="A110" s="6" t="s">
        <v>588</v>
      </c>
      <c r="B110" s="2">
        <v>5677</v>
      </c>
      <c r="C110" s="2">
        <v>5535</v>
      </c>
      <c r="D110" s="2">
        <v>5589</v>
      </c>
      <c r="E110" s="2">
        <v>5493</v>
      </c>
      <c r="F110" s="2">
        <v>5447</v>
      </c>
      <c r="G110" s="2">
        <v>5558</v>
      </c>
      <c r="H110" s="2">
        <v>5308</v>
      </c>
      <c r="I110" s="2">
        <v>5690</v>
      </c>
      <c r="J110" s="2">
        <v>5636</v>
      </c>
      <c r="K110" s="2">
        <v>5657</v>
      </c>
      <c r="L110" s="2">
        <v>5659</v>
      </c>
      <c r="M110" s="2">
        <v>5599</v>
      </c>
      <c r="N110" s="2">
        <v>5633</v>
      </c>
      <c r="O110" s="7">
        <v>5524</v>
      </c>
      <c r="P110" s="2">
        <v>5396</v>
      </c>
      <c r="Q110" s="2">
        <v>5331</v>
      </c>
      <c r="R110" s="2">
        <v>5351</v>
      </c>
      <c r="S110" s="2">
        <v>5353</v>
      </c>
      <c r="T110" s="2">
        <v>5516</v>
      </c>
      <c r="U110" s="2">
        <v>5494</v>
      </c>
      <c r="V110" s="2">
        <v>5591</v>
      </c>
      <c r="W110" s="7">
        <v>5726</v>
      </c>
      <c r="X110" s="7">
        <v>5818</v>
      </c>
      <c r="Y110" s="7">
        <v>5806</v>
      </c>
      <c r="Z110" s="323">
        <v>5996</v>
      </c>
      <c r="AA110" s="323">
        <v>5998</v>
      </c>
      <c r="AB110" s="323">
        <v>5956</v>
      </c>
      <c r="AC110" s="323">
        <v>6247</v>
      </c>
      <c r="AD110" s="323">
        <v>6059</v>
      </c>
      <c r="AE110" s="323">
        <v>6199</v>
      </c>
      <c r="AF110" s="323">
        <v>6409</v>
      </c>
      <c r="AG110" s="323">
        <v>6389</v>
      </c>
      <c r="AH110" s="323">
        <v>6421</v>
      </c>
      <c r="AI110" s="323">
        <v>6402</v>
      </c>
      <c r="AJ110" s="323">
        <v>6285</v>
      </c>
      <c r="AK110" s="323">
        <v>6355</v>
      </c>
      <c r="AL110" s="323">
        <v>6276</v>
      </c>
      <c r="AM110" s="323">
        <v>6113</v>
      </c>
      <c r="AN110" s="323">
        <v>6083</v>
      </c>
      <c r="AO110" s="323">
        <v>6001</v>
      </c>
      <c r="AP110" s="323">
        <v>6019</v>
      </c>
      <c r="AQ110" s="323">
        <v>6093</v>
      </c>
      <c r="AR110" s="323">
        <v>5944</v>
      </c>
      <c r="AS110" s="323">
        <v>5913</v>
      </c>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64"/>
      <c r="BS110" s="364"/>
      <c r="BT110" s="364"/>
      <c r="BU110" s="364"/>
      <c r="BV110" s="364"/>
      <c r="BW110" s="364"/>
      <c r="BX110" s="364"/>
      <c r="BY110" s="364"/>
      <c r="BZ110" s="364"/>
      <c r="CA110" s="364"/>
      <c r="CB110" s="364"/>
      <c r="CC110" s="364"/>
      <c r="CD110" s="364"/>
      <c r="CE110" s="364"/>
      <c r="CF110" s="364"/>
      <c r="CG110" s="364"/>
      <c r="CH110" s="364"/>
      <c r="CI110" s="311"/>
    </row>
    <row r="111" spans="1:87" s="60" customFormat="1" ht="20.100000000000001" customHeight="1" collapsed="1">
      <c r="A111" s="6"/>
      <c r="B111" s="2"/>
      <c r="C111" s="2"/>
      <c r="D111" s="2"/>
      <c r="E111" s="2"/>
      <c r="F111" s="2"/>
      <c r="G111" s="2"/>
      <c r="H111" s="2"/>
      <c r="I111" s="2"/>
      <c r="J111" s="2"/>
      <c r="K111" s="2"/>
      <c r="L111" s="2"/>
      <c r="M111" s="2"/>
      <c r="N111" s="2"/>
      <c r="O111" s="7"/>
      <c r="P111" s="2"/>
      <c r="Q111" s="2"/>
      <c r="R111" s="2"/>
      <c r="S111" s="2"/>
      <c r="T111" s="2"/>
      <c r="U111" s="2"/>
      <c r="V111" s="2"/>
      <c r="W111" s="7"/>
      <c r="X111" s="7"/>
      <c r="Y111" s="7"/>
      <c r="Z111" s="323"/>
      <c r="AA111" s="323"/>
      <c r="AB111" s="323"/>
      <c r="AC111" s="323"/>
      <c r="AD111" s="323"/>
      <c r="AE111" s="323"/>
      <c r="AF111" s="323"/>
      <c r="AG111" s="323"/>
      <c r="AH111" s="323"/>
      <c r="AI111" s="323"/>
      <c r="AJ111" s="323"/>
      <c r="AK111" s="323"/>
      <c r="AL111" s="323"/>
      <c r="AM111" s="323"/>
      <c r="AN111" s="323"/>
      <c r="AO111" s="323"/>
      <c r="AP111" s="323"/>
      <c r="AQ111" s="323"/>
      <c r="AR111" s="323"/>
      <c r="AS111" s="323"/>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64"/>
      <c r="BS111" s="364"/>
      <c r="BT111" s="364"/>
      <c r="BU111" s="364"/>
      <c r="BV111" s="364"/>
      <c r="BW111" s="364"/>
      <c r="BX111" s="364"/>
      <c r="BY111" s="364"/>
      <c r="BZ111" s="364"/>
      <c r="CA111" s="364"/>
      <c r="CB111" s="364"/>
      <c r="CC111" s="364"/>
      <c r="CD111" s="364"/>
      <c r="CE111" s="364"/>
      <c r="CF111" s="364"/>
      <c r="CG111" s="364"/>
      <c r="CH111" s="364"/>
      <c r="CI111" s="311"/>
    </row>
    <row r="112" spans="1:87" s="60" customFormat="1" ht="20.100000000000001" customHeight="1">
      <c r="A112" s="6" t="s">
        <v>23</v>
      </c>
      <c r="B112" s="2">
        <v>4355</v>
      </c>
      <c r="C112" s="2">
        <v>4492</v>
      </c>
      <c r="D112" s="2">
        <v>4359</v>
      </c>
      <c r="E112" s="2">
        <v>4330</v>
      </c>
      <c r="F112" s="2">
        <v>4294</v>
      </c>
      <c r="G112" s="2">
        <v>4543</v>
      </c>
      <c r="H112" s="2">
        <v>4346</v>
      </c>
      <c r="I112" s="2">
        <v>3347</v>
      </c>
      <c r="J112" s="2">
        <v>3372</v>
      </c>
      <c r="K112" s="2">
        <v>3551</v>
      </c>
      <c r="L112" s="2">
        <v>3525</v>
      </c>
      <c r="M112" s="2">
        <v>3511</v>
      </c>
      <c r="N112" s="2">
        <v>3544</v>
      </c>
      <c r="O112" s="2">
        <v>3790</v>
      </c>
      <c r="P112" s="2">
        <v>3564</v>
      </c>
      <c r="Q112" s="2">
        <v>3520</v>
      </c>
      <c r="R112" s="2">
        <v>2018</v>
      </c>
      <c r="S112" s="2">
        <v>2026</v>
      </c>
      <c r="T112" s="2">
        <v>1977</v>
      </c>
      <c r="U112" s="2">
        <v>1916</v>
      </c>
      <c r="V112" s="2">
        <v>1866</v>
      </c>
      <c r="W112" s="2">
        <v>1983</v>
      </c>
      <c r="X112" s="2">
        <v>1892</v>
      </c>
      <c r="Y112" s="2">
        <v>1819</v>
      </c>
      <c r="Z112" s="353">
        <v>1812</v>
      </c>
      <c r="AA112" s="353">
        <v>1995</v>
      </c>
      <c r="AB112" s="353">
        <v>1902</v>
      </c>
      <c r="AC112" s="353">
        <v>1847</v>
      </c>
      <c r="AD112" s="353">
        <v>1842</v>
      </c>
      <c r="AE112" s="353">
        <v>2019</v>
      </c>
      <c r="AF112" s="353">
        <v>1921</v>
      </c>
      <c r="AG112" s="353">
        <v>1846</v>
      </c>
      <c r="AH112" s="353">
        <v>1899</v>
      </c>
      <c r="AI112" s="353">
        <v>2009</v>
      </c>
      <c r="AJ112" s="353">
        <v>1889</v>
      </c>
      <c r="AK112" s="353">
        <v>1723</v>
      </c>
      <c r="AL112" s="353">
        <v>1672</v>
      </c>
      <c r="AM112" s="323">
        <v>1791</v>
      </c>
      <c r="AN112" s="323">
        <v>1678</v>
      </c>
      <c r="AO112" s="323">
        <v>1639</v>
      </c>
      <c r="AP112" s="323">
        <v>1350</v>
      </c>
      <c r="AQ112" s="323">
        <v>1429</v>
      </c>
      <c r="AR112" s="323">
        <v>1358</v>
      </c>
      <c r="AS112" s="323">
        <v>1341</v>
      </c>
      <c r="AT112" s="323">
        <v>1064</v>
      </c>
      <c r="AU112" s="323">
        <v>1119</v>
      </c>
      <c r="AV112" s="323">
        <v>1024</v>
      </c>
      <c r="AW112" s="323">
        <v>979</v>
      </c>
      <c r="AX112" s="323">
        <v>984</v>
      </c>
      <c r="AY112" s="323">
        <v>1075</v>
      </c>
      <c r="AZ112" s="323">
        <v>1065</v>
      </c>
      <c r="BA112" s="323">
        <v>1035</v>
      </c>
      <c r="BB112" s="323">
        <v>1059</v>
      </c>
      <c r="BC112" s="323">
        <v>1148</v>
      </c>
      <c r="BD112" s="323">
        <v>1139</v>
      </c>
      <c r="BE112" s="323">
        <v>1091</v>
      </c>
      <c r="BF112" s="323">
        <v>1091</v>
      </c>
      <c r="BG112" s="323">
        <v>1162</v>
      </c>
      <c r="BH112" s="323">
        <v>1143</v>
      </c>
      <c r="BI112" s="323">
        <v>1109</v>
      </c>
      <c r="BJ112" s="323">
        <v>1113</v>
      </c>
      <c r="BK112" s="323">
        <v>1208</v>
      </c>
      <c r="BL112" s="323">
        <v>1222</v>
      </c>
      <c r="BM112" s="323">
        <v>1143</v>
      </c>
      <c r="BN112" s="323">
        <v>1130</v>
      </c>
      <c r="BO112" s="323">
        <v>1193</v>
      </c>
      <c r="BP112" s="323">
        <v>1186</v>
      </c>
      <c r="BQ112" s="323">
        <v>1116</v>
      </c>
      <c r="BR112" s="323">
        <v>2025</v>
      </c>
      <c r="BS112" s="323">
        <v>1779</v>
      </c>
      <c r="BT112" s="323">
        <v>1813</v>
      </c>
      <c r="BU112" s="323">
        <v>1660</v>
      </c>
      <c r="BV112" s="323">
        <v>1676</v>
      </c>
      <c r="BW112" s="323">
        <v>1784</v>
      </c>
      <c r="BX112" s="323">
        <v>1791</v>
      </c>
      <c r="BY112" s="323">
        <v>1758</v>
      </c>
      <c r="BZ112" s="323">
        <v>1806</v>
      </c>
      <c r="CA112" s="323">
        <v>2121</v>
      </c>
      <c r="CB112" s="323">
        <v>2132</v>
      </c>
      <c r="CC112" s="323">
        <v>2053</v>
      </c>
      <c r="CD112" s="323">
        <v>2096</v>
      </c>
      <c r="CE112" s="323">
        <v>2182</v>
      </c>
      <c r="CF112" s="323">
        <v>2200</v>
      </c>
      <c r="CG112" s="323">
        <v>2139</v>
      </c>
      <c r="CH112" s="323">
        <v>2152</v>
      </c>
      <c r="CI112" s="311">
        <v>2250</v>
      </c>
    </row>
    <row r="113" spans="1:139" s="60" customFormat="1" ht="20.100000000000001" customHeight="1">
      <c r="A113" s="6"/>
      <c r="B113" s="2"/>
      <c r="C113" s="2"/>
      <c r="D113" s="2"/>
      <c r="E113" s="2"/>
      <c r="F113" s="2"/>
      <c r="G113" s="2"/>
      <c r="H113" s="2"/>
      <c r="I113" s="2"/>
      <c r="J113" s="2"/>
      <c r="K113" s="2"/>
      <c r="L113" s="2"/>
      <c r="M113" s="2"/>
      <c r="N113" s="2"/>
      <c r="O113" s="7"/>
      <c r="P113" s="2"/>
      <c r="Q113" s="2"/>
      <c r="R113" s="2"/>
      <c r="S113" s="2"/>
      <c r="T113" s="2"/>
      <c r="U113" s="2"/>
      <c r="V113" s="2"/>
      <c r="W113" s="7"/>
      <c r="X113" s="7"/>
      <c r="Y113" s="7"/>
      <c r="Z113" s="323"/>
      <c r="AA113" s="323"/>
      <c r="AB113" s="323"/>
      <c r="AC113" s="323"/>
      <c r="AD113" s="323"/>
      <c r="AE113" s="323"/>
      <c r="AF113" s="323"/>
      <c r="AG113" s="323"/>
      <c r="AH113" s="323"/>
      <c r="AI113" s="323"/>
      <c r="AJ113" s="323"/>
      <c r="AK113" s="323"/>
      <c r="AL113" s="323"/>
      <c r="AM113" s="323"/>
      <c r="AN113" s="323"/>
      <c r="AO113" s="323"/>
      <c r="AP113" s="323"/>
      <c r="AQ113" s="323"/>
      <c r="AR113" s="323"/>
      <c r="AS113" s="323"/>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11"/>
    </row>
    <row r="114" spans="1:139" customFormat="1" ht="20.100000000000001" customHeight="1">
      <c r="A114" s="40" t="s">
        <v>589</v>
      </c>
      <c r="B114" s="2"/>
      <c r="C114" s="2"/>
      <c r="D114" s="2"/>
      <c r="E114" s="2"/>
      <c r="F114" s="2"/>
      <c r="G114" s="2"/>
      <c r="H114" s="2"/>
      <c r="I114" s="2"/>
      <c r="J114" s="2"/>
      <c r="K114" s="2"/>
      <c r="L114" s="2"/>
      <c r="M114" s="2"/>
      <c r="N114" s="2"/>
      <c r="O114" s="2"/>
      <c r="P114" s="2"/>
      <c r="Q114" s="2"/>
      <c r="R114" s="2"/>
      <c r="S114" s="2"/>
      <c r="T114" s="2"/>
      <c r="U114" s="2"/>
      <c r="V114" s="2"/>
      <c r="W114" s="2"/>
      <c r="X114" s="2"/>
      <c r="Y114" s="2"/>
      <c r="Z114" s="353"/>
      <c r="AA114" s="353"/>
      <c r="AB114" s="353"/>
      <c r="AG114" s="256"/>
      <c r="AH114" s="256"/>
      <c r="AI114" s="256"/>
      <c r="AJ114" s="256"/>
      <c r="AK114" s="256"/>
      <c r="AL114" s="256"/>
      <c r="AM114" s="256"/>
      <c r="AN114" s="256"/>
      <c r="AO114" s="256"/>
      <c r="AP114" s="256"/>
      <c r="AQ114" s="256"/>
      <c r="AR114" s="256"/>
      <c r="AS114" s="256"/>
      <c r="AT114" s="256"/>
      <c r="AU114" s="256"/>
      <c r="AV114" s="256"/>
      <c r="AW114" s="256"/>
      <c r="AX114" s="256"/>
      <c r="AY114" s="256"/>
      <c r="AZ114" s="256"/>
      <c r="BA114" s="256"/>
      <c r="BB114" s="256"/>
      <c r="BC114" s="256"/>
      <c r="BD114" s="256"/>
      <c r="BE114" s="256"/>
      <c r="BF114" s="256"/>
      <c r="BG114" s="256"/>
      <c r="BH114" s="256"/>
      <c r="BI114" s="256"/>
      <c r="BJ114" s="256"/>
      <c r="BK114" s="256"/>
      <c r="BL114" s="256"/>
      <c r="BM114" s="256"/>
      <c r="BN114" s="256"/>
      <c r="BO114" s="256"/>
      <c r="BP114" s="256"/>
      <c r="BQ114" s="256"/>
      <c r="BR114" s="256"/>
      <c r="BS114" s="256"/>
      <c r="BT114" s="256"/>
      <c r="BU114" s="256"/>
      <c r="BV114" s="256"/>
      <c r="BW114" s="256"/>
      <c r="BX114" s="256"/>
      <c r="BY114" s="256"/>
      <c r="BZ114" s="256"/>
      <c r="CA114" s="256"/>
      <c r="CB114" s="256"/>
      <c r="CC114" s="256"/>
      <c r="CD114" s="256"/>
      <c r="CE114" s="256"/>
      <c r="CF114" s="256"/>
      <c r="CG114" s="256"/>
      <c r="CH114" s="256"/>
      <c r="CI114" s="263"/>
    </row>
    <row r="115" spans="1:139" customFormat="1" ht="20.100000000000001" customHeight="1">
      <c r="A115" s="40" t="s">
        <v>590</v>
      </c>
      <c r="B115" s="2"/>
      <c r="C115" s="2"/>
      <c r="D115" s="2"/>
      <c r="E115" s="2"/>
      <c r="F115" s="2"/>
      <c r="G115" s="2"/>
      <c r="H115" s="2"/>
      <c r="I115" s="2"/>
      <c r="J115" s="2"/>
      <c r="K115" s="2"/>
      <c r="L115" s="2"/>
      <c r="M115" s="2"/>
      <c r="N115" s="2"/>
      <c r="O115" s="2"/>
      <c r="P115" s="2"/>
      <c r="Q115" s="2"/>
      <c r="R115" s="2"/>
      <c r="S115" s="2"/>
      <c r="T115" s="2"/>
      <c r="U115" s="2"/>
      <c r="V115" s="2"/>
      <c r="W115" s="2"/>
      <c r="X115" s="2"/>
      <c r="Y115" s="2"/>
      <c r="Z115" s="353"/>
      <c r="AA115" s="353"/>
      <c r="AB115" s="353"/>
      <c r="AG115" s="256"/>
      <c r="AH115" s="256"/>
      <c r="AI115" s="256"/>
      <c r="AJ115" s="256"/>
      <c r="AK115" s="256"/>
      <c r="AL115" s="256"/>
      <c r="AM115" s="256"/>
      <c r="AN115" s="256"/>
      <c r="AO115" s="256"/>
      <c r="AP115" s="256"/>
      <c r="AQ115" s="256"/>
      <c r="AR115" s="256"/>
      <c r="AS115" s="256"/>
      <c r="AT115" s="256"/>
      <c r="AU115" s="256"/>
      <c r="AV115" s="256"/>
      <c r="AW115" s="256"/>
      <c r="AX115" s="256"/>
      <c r="AY115" s="256"/>
      <c r="AZ115" s="256"/>
      <c r="BA115" s="256"/>
      <c r="BB115" s="256"/>
      <c r="BC115" s="256"/>
      <c r="BD115" s="256"/>
      <c r="BE115" s="256"/>
      <c r="BF115" s="256"/>
      <c r="BG115" s="256"/>
      <c r="BH115" s="256"/>
      <c r="BI115" s="256"/>
      <c r="BJ115" s="256"/>
      <c r="BK115" s="256"/>
      <c r="BL115" s="256"/>
      <c r="BM115" s="256"/>
      <c r="BN115" s="256"/>
      <c r="BO115" s="256"/>
      <c r="BP115" s="256"/>
      <c r="BQ115" s="256"/>
      <c r="BR115" s="256"/>
      <c r="BS115" s="256"/>
      <c r="BT115" s="256"/>
      <c r="BU115" s="256"/>
      <c r="BV115" s="256"/>
      <c r="BW115" s="256"/>
      <c r="BX115" s="256"/>
      <c r="BY115" s="256"/>
      <c r="BZ115" s="256"/>
      <c r="CA115" s="256"/>
      <c r="CB115" s="256"/>
      <c r="CC115" s="256"/>
      <c r="CD115" s="256"/>
      <c r="CE115" s="256"/>
      <c r="CF115" s="256"/>
      <c r="CG115" s="256"/>
      <c r="CH115" s="256"/>
      <c r="CI115" s="263"/>
    </row>
    <row r="116" spans="1:139" s="60" customFormat="1" ht="20.100000000000001" customHeight="1">
      <c r="A116" s="6" t="s">
        <v>1204</v>
      </c>
      <c r="B116" s="6"/>
      <c r="C116" s="6"/>
      <c r="D116" s="6"/>
      <c r="E116" s="6"/>
      <c r="F116" s="6"/>
      <c r="G116" s="6"/>
      <c r="H116" s="6"/>
      <c r="I116" s="6"/>
      <c r="J116" s="6"/>
      <c r="K116" s="6"/>
      <c r="L116" s="6"/>
      <c r="M116" s="6"/>
      <c r="N116" s="2"/>
      <c r="O116" s="2"/>
      <c r="P116" s="2"/>
      <c r="Q116" s="2"/>
      <c r="R116" s="2"/>
      <c r="S116" s="2"/>
      <c r="T116" s="2"/>
      <c r="U116" s="2"/>
      <c r="V116" s="2"/>
      <c r="W116" s="2"/>
      <c r="Z116" s="234"/>
      <c r="AA116" s="234"/>
      <c r="AB116" s="225"/>
      <c r="AF116"/>
      <c r="AG116" s="25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s="62"/>
    </row>
    <row r="117" spans="1:139" customFormat="1" ht="20.100000000000001" customHeight="1">
      <c r="A117" s="40" t="s">
        <v>1209</v>
      </c>
      <c r="B117" s="2"/>
      <c r="C117" s="2"/>
      <c r="D117" s="2"/>
      <c r="E117" s="2"/>
      <c r="F117" s="2"/>
      <c r="G117" s="2"/>
      <c r="H117" s="2"/>
      <c r="I117" s="2"/>
      <c r="J117" s="2"/>
      <c r="K117" s="2"/>
      <c r="L117" s="2"/>
      <c r="M117" s="2"/>
      <c r="N117" s="2"/>
      <c r="O117" s="2"/>
      <c r="P117" s="2"/>
      <c r="Q117" s="2"/>
      <c r="R117" s="2"/>
      <c r="S117" s="2"/>
      <c r="T117" s="2"/>
      <c r="U117" s="2"/>
      <c r="V117" s="2"/>
      <c r="W117" s="2"/>
      <c r="X117" s="2"/>
      <c r="Y117" s="2"/>
      <c r="Z117" s="353"/>
      <c r="AA117" s="353"/>
      <c r="AB117" s="353"/>
      <c r="AG117" s="256"/>
      <c r="AH117" s="256"/>
      <c r="AI117" s="256"/>
      <c r="AJ117" s="256"/>
      <c r="AK117" s="256"/>
      <c r="AL117" s="256"/>
      <c r="AM117" s="256"/>
      <c r="AN117" s="256"/>
      <c r="AO117" s="256"/>
      <c r="AP117" s="256"/>
      <c r="AQ117" s="256"/>
      <c r="AR117" s="256"/>
      <c r="AS117" s="256"/>
      <c r="AT117" s="256"/>
      <c r="AU117" s="256"/>
      <c r="AV117" s="256"/>
      <c r="AW117" s="256"/>
      <c r="AX117" s="256"/>
      <c r="AY117" s="256"/>
      <c r="AZ117" s="256"/>
      <c r="BA117" s="256"/>
      <c r="BB117" s="256"/>
      <c r="BC117" s="256"/>
      <c r="BD117" s="256"/>
      <c r="BE117" s="256"/>
      <c r="BF117" s="256"/>
      <c r="BG117" s="256"/>
      <c r="BH117" s="256"/>
      <c r="BI117" s="256"/>
      <c r="BJ117" s="256"/>
      <c r="BK117" s="256"/>
      <c r="BL117" s="256"/>
      <c r="BM117" s="256"/>
      <c r="BN117" s="256"/>
      <c r="BO117" s="256"/>
      <c r="BP117" s="256"/>
      <c r="BQ117" s="256"/>
      <c r="BR117" s="256"/>
      <c r="BS117" s="256"/>
      <c r="BT117" s="256"/>
      <c r="BU117" s="256"/>
      <c r="BV117" s="256"/>
      <c r="BW117" s="256"/>
      <c r="BX117" s="256"/>
      <c r="BY117" s="256"/>
      <c r="BZ117" s="256"/>
      <c r="CA117" s="256"/>
      <c r="CB117" s="256"/>
      <c r="CC117" s="256"/>
      <c r="CD117" s="256"/>
      <c r="CE117" s="256"/>
      <c r="CF117" s="256"/>
      <c r="CG117" s="256"/>
      <c r="CH117" s="256"/>
      <c r="CI117" s="263"/>
    </row>
    <row r="118" spans="1:139" customFormat="1" ht="20.100000000000001" customHeight="1">
      <c r="A118" s="40" t="s">
        <v>1210</v>
      </c>
      <c r="B118" s="2"/>
      <c r="C118" s="2"/>
      <c r="D118" s="2"/>
      <c r="E118" s="2"/>
      <c r="F118" s="2"/>
      <c r="G118" s="2"/>
      <c r="H118" s="2"/>
      <c r="I118" s="2"/>
      <c r="J118" s="2"/>
      <c r="K118" s="2"/>
      <c r="L118" s="2"/>
      <c r="M118" s="2"/>
      <c r="N118" s="2"/>
      <c r="O118" s="2"/>
      <c r="P118" s="2"/>
      <c r="Q118" s="2"/>
      <c r="R118" s="2"/>
      <c r="S118" s="2"/>
      <c r="T118" s="2"/>
      <c r="U118" s="2"/>
      <c r="V118" s="2"/>
      <c r="W118" s="2"/>
      <c r="X118" s="2"/>
      <c r="Y118" s="2"/>
      <c r="Z118" s="353"/>
      <c r="AA118" s="353"/>
      <c r="AB118" s="353"/>
      <c r="AG118" s="256"/>
      <c r="AH118" s="256"/>
      <c r="AI118" s="256"/>
      <c r="AJ118" s="256"/>
      <c r="AK118" s="256"/>
      <c r="AL118" s="256"/>
      <c r="AM118" s="256"/>
      <c r="AN118" s="256"/>
      <c r="AO118" s="256"/>
      <c r="AP118" s="256"/>
      <c r="AQ118" s="256"/>
      <c r="AR118" s="256"/>
      <c r="AS118" s="256"/>
      <c r="AT118" s="256"/>
      <c r="AU118" s="256"/>
      <c r="AV118" s="256"/>
      <c r="AW118" s="256"/>
      <c r="AX118" s="256"/>
      <c r="AY118" s="256"/>
      <c r="AZ118" s="256"/>
      <c r="BA118" s="256"/>
      <c r="BB118" s="256"/>
      <c r="BC118" s="256"/>
      <c r="BD118" s="256"/>
      <c r="BE118" s="256"/>
      <c r="BF118" s="256"/>
      <c r="BG118" s="256"/>
      <c r="BH118" s="256"/>
      <c r="BI118" s="256"/>
      <c r="BJ118" s="256"/>
      <c r="BK118" s="256"/>
      <c r="BL118" s="256"/>
      <c r="BM118" s="256"/>
      <c r="BN118" s="256"/>
      <c r="BO118" s="256"/>
      <c r="BP118" s="256"/>
      <c r="BQ118" s="256"/>
      <c r="BR118" s="256"/>
      <c r="BS118" s="256"/>
      <c r="BT118" s="256"/>
      <c r="BU118" s="256"/>
      <c r="BV118" s="256"/>
      <c r="BW118" s="256"/>
      <c r="BX118" s="256"/>
      <c r="BY118" s="256"/>
      <c r="BZ118" s="256"/>
      <c r="CA118" s="256"/>
      <c r="CB118" s="256"/>
      <c r="CC118" s="256"/>
      <c r="CD118" s="256"/>
      <c r="CE118" s="256"/>
      <c r="CF118" s="256"/>
      <c r="CG118" s="256"/>
      <c r="CH118" s="256"/>
      <c r="CI118" s="263"/>
    </row>
    <row r="119" spans="1:139" s="40" customFormat="1" ht="20.100000000000001" customHeight="1">
      <c r="A119" s="206" t="s">
        <v>591</v>
      </c>
      <c r="R119" s="366"/>
      <c r="S119" s="366"/>
      <c r="T119" s="366"/>
      <c r="U119" s="366"/>
      <c r="V119" s="366"/>
      <c r="W119" s="366"/>
      <c r="X119" s="366"/>
      <c r="Y119" s="206"/>
      <c r="Z119" s="39"/>
      <c r="AA119" s="39"/>
      <c r="AB119" s="88"/>
      <c r="AC119" s="88"/>
      <c r="AD119" s="88"/>
      <c r="AE119" s="88"/>
      <c r="AF119" s="88"/>
      <c r="AG119" s="88"/>
      <c r="AH119" s="88"/>
      <c r="AI119" s="88"/>
      <c r="AJ119" s="88"/>
      <c r="AK119" s="88"/>
      <c r="AL119" s="88"/>
      <c r="AM119" s="88"/>
      <c r="AN119" s="90"/>
      <c r="AO119" s="277"/>
      <c r="AP119" s="90"/>
      <c r="AQ119" s="90"/>
      <c r="AR119" s="90"/>
      <c r="AS119" s="88"/>
      <c r="AT119" s="88"/>
      <c r="AU119" s="88"/>
      <c r="AV119" s="88"/>
      <c r="AW119" s="88"/>
      <c r="AX119" s="88"/>
      <c r="AY119" s="88"/>
      <c r="AZ119" s="88"/>
      <c r="BA119" s="88"/>
      <c r="BB119" s="88"/>
      <c r="BC119" s="88"/>
      <c r="BD119" s="88"/>
      <c r="BE119" s="88"/>
      <c r="BF119" s="88"/>
      <c r="BG119" s="88"/>
      <c r="BH119" s="88"/>
      <c r="BI119" s="88"/>
      <c r="BJ119" s="88"/>
      <c r="BK119" s="88"/>
      <c r="BL119" s="88"/>
      <c r="BM119" s="88"/>
      <c r="BN119" s="88"/>
      <c r="BO119" s="88"/>
      <c r="BP119" s="88"/>
      <c r="BQ119" s="88"/>
      <c r="BR119" s="88"/>
      <c r="BS119" s="88"/>
      <c r="BT119" s="88"/>
      <c r="BU119" s="88"/>
      <c r="BV119" s="88"/>
      <c r="BW119" s="88"/>
      <c r="BX119" s="88"/>
      <c r="BY119" s="88"/>
      <c r="BZ119" s="88"/>
      <c r="CA119" s="88"/>
      <c r="CB119" s="88"/>
      <c r="CC119" s="88"/>
      <c r="CD119" s="88"/>
      <c r="CE119" s="88"/>
      <c r="CF119" s="88"/>
      <c r="CG119" s="88"/>
      <c r="CH119" s="88"/>
      <c r="CI119" s="88"/>
      <c r="CJ119" s="88"/>
      <c r="CK119" s="88"/>
      <c r="CL119" s="88"/>
      <c r="CM119" s="88"/>
      <c r="CN119" s="88"/>
      <c r="CO119" s="88"/>
      <c r="CP119" s="88"/>
      <c r="CQ119" s="88"/>
      <c r="CR119" s="88"/>
      <c r="CS119" s="88"/>
      <c r="CT119" s="88"/>
      <c r="CU119" s="88"/>
      <c r="CV119" s="88"/>
      <c r="CW119" s="88"/>
      <c r="CX119" s="88"/>
      <c r="CY119" s="88"/>
      <c r="CZ119" s="88"/>
      <c r="DA119" s="88"/>
      <c r="DB119" s="88"/>
      <c r="DC119" s="88"/>
      <c r="DD119" s="88"/>
      <c r="DE119" s="88"/>
      <c r="DF119" s="88"/>
      <c r="DG119" s="88"/>
      <c r="DH119" s="88"/>
      <c r="DI119" s="88"/>
      <c r="DJ119" s="88"/>
      <c r="DK119" s="88"/>
      <c r="DL119" s="88"/>
      <c r="DM119" s="88"/>
      <c r="DN119" s="88"/>
      <c r="DO119" s="88"/>
      <c r="DP119" s="88"/>
      <c r="DQ119" s="88"/>
      <c r="DR119" s="88"/>
      <c r="DS119" s="88"/>
      <c r="DT119" s="88"/>
      <c r="DU119" s="88"/>
      <c r="DV119" s="88"/>
      <c r="DW119" s="88"/>
      <c r="DX119" s="88"/>
      <c r="DY119" s="88"/>
      <c r="DZ119" s="88"/>
      <c r="EA119" s="88"/>
      <c r="EB119" s="88"/>
      <c r="EC119" s="88"/>
      <c r="ED119" s="88"/>
      <c r="EE119" s="88"/>
      <c r="EF119" s="88"/>
      <c r="EG119" s="88"/>
      <c r="EH119" s="88"/>
      <c r="EI119" s="88"/>
    </row>
    <row r="120" spans="1:139" ht="20.100000000000001" customHeight="1">
      <c r="U120" s="28"/>
      <c r="V120" s="28"/>
      <c r="CJ120" s="60"/>
      <c r="CK120" s="60"/>
      <c r="CL120" s="60"/>
      <c r="CM120" s="60"/>
      <c r="CN120" s="60"/>
      <c r="CO120" s="60"/>
      <c r="CP120" s="60"/>
      <c r="CQ120" s="60"/>
      <c r="CR120" s="60"/>
      <c r="CS120" s="60"/>
      <c r="CT120" s="60"/>
      <c r="CU120" s="60"/>
      <c r="CV120" s="60"/>
      <c r="CW120" s="60"/>
      <c r="CX120" s="60"/>
      <c r="CY120" s="60"/>
      <c r="CZ120" s="60"/>
      <c r="DA120" s="60"/>
      <c r="DB120" s="60"/>
      <c r="DC120" s="60"/>
      <c r="DD120" s="60"/>
      <c r="DE120" s="60"/>
      <c r="DF120" s="60"/>
      <c r="DG120" s="60"/>
      <c r="DH120" s="60"/>
      <c r="DI120" s="60"/>
      <c r="DJ120" s="60"/>
      <c r="DK120" s="60"/>
      <c r="DL120" s="60"/>
      <c r="DM120" s="60"/>
      <c r="DN120" s="60"/>
      <c r="DO120" s="60"/>
      <c r="DP120" s="60"/>
      <c r="DQ120" s="60"/>
      <c r="DR120" s="60"/>
      <c r="DS120" s="60"/>
      <c r="DT120" s="60"/>
      <c r="DU120" s="60"/>
      <c r="DV120" s="60"/>
      <c r="DW120" s="60"/>
      <c r="DX120" s="60"/>
      <c r="DY120" s="60"/>
      <c r="DZ120" s="60"/>
      <c r="EA120" s="60"/>
      <c r="EB120" s="60"/>
      <c r="EC120" s="60"/>
      <c r="ED120" s="60"/>
      <c r="EE120" s="60"/>
      <c r="EF120" s="60"/>
      <c r="EG120" s="60"/>
      <c r="EH120" s="60"/>
      <c r="EI120" s="60"/>
    </row>
    <row r="121" spans="1:139">
      <c r="U121" s="28"/>
      <c r="V121" s="28"/>
      <c r="CJ121" s="60"/>
      <c r="CK121" s="60"/>
      <c r="CL121" s="60"/>
      <c r="CM121" s="60"/>
      <c r="CN121" s="60"/>
      <c r="CO121" s="60"/>
      <c r="CP121" s="60"/>
      <c r="CQ121" s="60"/>
      <c r="CR121" s="60"/>
      <c r="CS121" s="60"/>
      <c r="CT121" s="60"/>
      <c r="CU121" s="60"/>
      <c r="CV121" s="60"/>
      <c r="CW121" s="60"/>
      <c r="CX121" s="60"/>
      <c r="CY121" s="60"/>
      <c r="CZ121" s="60"/>
      <c r="DA121" s="60"/>
      <c r="DB121" s="60"/>
      <c r="DC121" s="60"/>
      <c r="DD121" s="60"/>
      <c r="DE121" s="60"/>
      <c r="DF121" s="60"/>
      <c r="DG121" s="60"/>
      <c r="DH121" s="60"/>
      <c r="DI121" s="60"/>
      <c r="DJ121" s="60"/>
      <c r="DK121" s="60"/>
      <c r="DL121" s="60"/>
      <c r="DM121" s="60"/>
      <c r="DN121" s="60"/>
      <c r="DO121" s="60"/>
      <c r="DP121" s="60"/>
      <c r="DQ121" s="60"/>
      <c r="DR121" s="60"/>
      <c r="DS121" s="60"/>
      <c r="DT121" s="60"/>
      <c r="DU121" s="60"/>
      <c r="DV121" s="60"/>
      <c r="DW121" s="60"/>
      <c r="DX121" s="60"/>
      <c r="DY121" s="60"/>
      <c r="DZ121" s="60"/>
      <c r="EA121" s="60"/>
      <c r="EB121" s="60"/>
      <c r="EC121" s="60"/>
      <c r="ED121" s="60"/>
      <c r="EE121" s="60"/>
      <c r="EF121" s="60"/>
      <c r="EG121" s="60"/>
      <c r="EH121" s="60"/>
      <c r="EI121" s="60"/>
    </row>
    <row r="122" spans="1:139">
      <c r="U122" s="28"/>
      <c r="V122" s="28"/>
      <c r="CJ122" s="60"/>
      <c r="CK122" s="60"/>
      <c r="CL122" s="60"/>
      <c r="CM122" s="60"/>
      <c r="CN122" s="60"/>
      <c r="CO122" s="60"/>
      <c r="CP122" s="60"/>
      <c r="CQ122" s="60"/>
      <c r="CR122" s="60"/>
      <c r="CS122" s="60"/>
      <c r="CT122" s="60"/>
      <c r="CU122" s="60"/>
      <c r="CV122" s="60"/>
      <c r="CW122" s="60"/>
      <c r="CX122" s="60"/>
      <c r="CY122" s="60"/>
      <c r="CZ122" s="60"/>
      <c r="DA122" s="60"/>
      <c r="DB122" s="60"/>
      <c r="DC122" s="60"/>
      <c r="DD122" s="60"/>
      <c r="DE122" s="60"/>
      <c r="DF122" s="60"/>
      <c r="DG122" s="60"/>
      <c r="DH122" s="60"/>
      <c r="DI122" s="60"/>
      <c r="DJ122" s="60"/>
      <c r="DK122" s="60"/>
      <c r="DL122" s="60"/>
      <c r="DM122" s="60"/>
      <c r="DN122" s="60"/>
      <c r="DO122" s="60"/>
      <c r="DP122" s="60"/>
      <c r="DQ122" s="60"/>
      <c r="DR122" s="60"/>
      <c r="DS122" s="60"/>
      <c r="DT122" s="60"/>
      <c r="DU122" s="60"/>
      <c r="DV122" s="60"/>
      <c r="DW122" s="60"/>
      <c r="DX122" s="60"/>
      <c r="DY122" s="60"/>
      <c r="DZ122" s="60"/>
      <c r="EA122" s="60"/>
      <c r="EB122" s="60"/>
      <c r="EC122" s="60"/>
      <c r="ED122" s="60"/>
      <c r="EE122" s="60"/>
      <c r="EF122" s="60"/>
      <c r="EG122" s="60"/>
      <c r="EH122" s="60"/>
      <c r="EI122" s="60"/>
    </row>
    <row r="123" spans="1:139">
      <c r="U123" s="28"/>
      <c r="V123" s="28"/>
      <c r="CJ123" s="60"/>
      <c r="CK123" s="60"/>
      <c r="CL123" s="60"/>
      <c r="CM123" s="60"/>
      <c r="CN123" s="60"/>
      <c r="CO123" s="60"/>
      <c r="CP123" s="60"/>
      <c r="CQ123" s="60"/>
      <c r="CR123" s="60"/>
      <c r="CS123" s="60"/>
      <c r="CT123" s="60"/>
      <c r="CU123" s="60"/>
      <c r="CV123" s="60"/>
      <c r="CW123" s="60"/>
      <c r="CX123" s="60"/>
      <c r="CY123" s="60"/>
      <c r="CZ123" s="60"/>
      <c r="DA123" s="60"/>
      <c r="DB123" s="60"/>
      <c r="DC123" s="60"/>
      <c r="DD123" s="60"/>
      <c r="DE123" s="60"/>
      <c r="DF123" s="60"/>
      <c r="DG123" s="60"/>
      <c r="DH123" s="60"/>
      <c r="DI123" s="60"/>
      <c r="DJ123" s="60"/>
      <c r="DK123" s="60"/>
      <c r="DL123" s="60"/>
      <c r="DM123" s="60"/>
      <c r="DN123" s="60"/>
      <c r="DO123" s="60"/>
      <c r="DP123" s="60"/>
      <c r="DQ123" s="60"/>
      <c r="DR123" s="60"/>
      <c r="DS123" s="60"/>
      <c r="DT123" s="60"/>
      <c r="DU123" s="60"/>
      <c r="DV123" s="60"/>
      <c r="DW123" s="60"/>
      <c r="DX123" s="60"/>
      <c r="DY123" s="60"/>
      <c r="DZ123" s="60"/>
      <c r="EA123" s="60"/>
      <c r="EB123" s="60"/>
      <c r="EC123" s="60"/>
      <c r="ED123" s="60"/>
      <c r="EE123" s="60"/>
      <c r="EF123" s="60"/>
      <c r="EG123" s="60"/>
      <c r="EH123" s="60"/>
      <c r="EI123" s="60"/>
    </row>
    <row r="124" spans="1:139">
      <c r="U124" s="28"/>
      <c r="V124" s="28"/>
      <c r="CJ124" s="60"/>
      <c r="CK124" s="60"/>
      <c r="CL124" s="60"/>
      <c r="CM124" s="60"/>
      <c r="CN124" s="60"/>
      <c r="CO124" s="60"/>
      <c r="CP124" s="60"/>
      <c r="CQ124" s="60"/>
      <c r="CR124" s="60"/>
      <c r="CS124" s="60"/>
      <c r="CT124" s="60"/>
      <c r="CU124" s="60"/>
      <c r="CV124" s="60"/>
      <c r="CW124" s="60"/>
      <c r="CX124" s="60"/>
      <c r="CY124" s="60"/>
      <c r="CZ124" s="60"/>
      <c r="DA124" s="60"/>
      <c r="DB124" s="60"/>
      <c r="DC124" s="60"/>
      <c r="DD124" s="60"/>
      <c r="DE124" s="60"/>
      <c r="DF124" s="60"/>
      <c r="DG124" s="60"/>
      <c r="DH124" s="60"/>
      <c r="DI124" s="60"/>
      <c r="DJ124" s="60"/>
      <c r="DK124" s="60"/>
      <c r="DL124" s="60"/>
      <c r="DM124" s="60"/>
      <c r="DN124" s="60"/>
      <c r="DO124" s="60"/>
      <c r="DP124" s="60"/>
      <c r="DQ124" s="60"/>
      <c r="DR124" s="60"/>
      <c r="DS124" s="60"/>
      <c r="DT124" s="60"/>
      <c r="DU124" s="60"/>
      <c r="DV124" s="60"/>
      <c r="DW124" s="60"/>
      <c r="DX124" s="60"/>
      <c r="DY124" s="60"/>
      <c r="DZ124" s="60"/>
      <c r="EA124" s="60"/>
      <c r="EB124" s="60"/>
      <c r="EC124" s="60"/>
      <c r="ED124" s="60"/>
      <c r="EE124" s="60"/>
      <c r="EF124" s="60"/>
      <c r="EG124" s="60"/>
      <c r="EH124" s="60"/>
      <c r="EI124" s="60"/>
    </row>
    <row r="125" spans="1:139">
      <c r="U125" s="28"/>
      <c r="V125" s="28"/>
      <c r="CJ125" s="60"/>
      <c r="CK125" s="60"/>
      <c r="CL125" s="60"/>
      <c r="CM125" s="60"/>
      <c r="CN125" s="60"/>
      <c r="CO125" s="60"/>
      <c r="CP125" s="60"/>
      <c r="CQ125" s="60"/>
      <c r="CR125" s="60"/>
      <c r="CS125" s="60"/>
      <c r="CT125" s="60"/>
      <c r="CU125" s="60"/>
      <c r="CV125" s="60"/>
      <c r="CW125" s="60"/>
      <c r="CX125" s="60"/>
      <c r="CY125" s="60"/>
      <c r="CZ125" s="60"/>
      <c r="DA125" s="60"/>
      <c r="DB125" s="60"/>
      <c r="DC125" s="60"/>
      <c r="DD125" s="60"/>
      <c r="DE125" s="60"/>
      <c r="DF125" s="60"/>
      <c r="DG125" s="60"/>
      <c r="DH125" s="60"/>
      <c r="DI125" s="60"/>
      <c r="DJ125" s="60"/>
      <c r="DK125" s="60"/>
      <c r="DL125" s="60"/>
      <c r="DM125" s="60"/>
      <c r="DN125" s="60"/>
      <c r="DO125" s="60"/>
      <c r="DP125" s="60"/>
      <c r="DQ125" s="60"/>
      <c r="DR125" s="60"/>
      <c r="DS125" s="60"/>
      <c r="DT125" s="60"/>
      <c r="DU125" s="60"/>
      <c r="DV125" s="60"/>
      <c r="DW125" s="60"/>
      <c r="DX125" s="60"/>
      <c r="DY125" s="60"/>
      <c r="DZ125" s="60"/>
      <c r="EA125" s="60"/>
      <c r="EB125" s="60"/>
      <c r="EC125" s="60"/>
      <c r="ED125" s="60"/>
      <c r="EE125" s="60"/>
      <c r="EF125" s="60"/>
      <c r="EG125" s="60"/>
      <c r="EH125" s="60"/>
      <c r="EI125" s="60"/>
    </row>
    <row r="126" spans="1:139">
      <c r="U126" s="28"/>
      <c r="V126" s="28"/>
      <c r="CJ126" s="60"/>
      <c r="CK126" s="60"/>
      <c r="CL126" s="60"/>
      <c r="CM126" s="60"/>
      <c r="CN126" s="60"/>
      <c r="CO126" s="60"/>
      <c r="CP126" s="60"/>
      <c r="CQ126" s="60"/>
      <c r="CR126" s="60"/>
      <c r="CS126" s="60"/>
      <c r="CT126" s="60"/>
      <c r="CU126" s="60"/>
      <c r="CV126" s="60"/>
      <c r="CW126" s="60"/>
      <c r="CX126" s="60"/>
      <c r="CY126" s="60"/>
      <c r="CZ126" s="60"/>
      <c r="DA126" s="60"/>
      <c r="DB126" s="60"/>
      <c r="DC126" s="60"/>
      <c r="DD126" s="60"/>
      <c r="DE126" s="60"/>
      <c r="DF126" s="60"/>
      <c r="DG126" s="60"/>
      <c r="DH126" s="60"/>
      <c r="DI126" s="60"/>
      <c r="DJ126" s="60"/>
      <c r="DK126" s="60"/>
      <c r="DL126" s="60"/>
      <c r="DM126" s="60"/>
      <c r="DN126" s="60"/>
      <c r="DO126" s="60"/>
      <c r="DP126" s="60"/>
      <c r="DQ126" s="60"/>
      <c r="DR126" s="60"/>
      <c r="DS126" s="60"/>
      <c r="DT126" s="60"/>
      <c r="DU126" s="60"/>
      <c r="DV126" s="60"/>
      <c r="DW126" s="60"/>
      <c r="DX126" s="60"/>
      <c r="DY126" s="60"/>
      <c r="DZ126" s="60"/>
      <c r="EA126" s="60"/>
      <c r="EB126" s="60"/>
      <c r="EC126" s="60"/>
      <c r="ED126" s="60"/>
      <c r="EE126" s="60"/>
      <c r="EF126" s="60"/>
      <c r="EG126" s="60"/>
      <c r="EH126" s="60"/>
      <c r="EI126" s="60"/>
    </row>
    <row r="127" spans="1:139">
      <c r="U127" s="28"/>
      <c r="V127" s="28"/>
      <c r="CJ127" s="60"/>
      <c r="CK127" s="60"/>
      <c r="CL127" s="60"/>
      <c r="CM127" s="60"/>
      <c r="CN127" s="60"/>
      <c r="CO127" s="60"/>
      <c r="CP127" s="60"/>
      <c r="CQ127" s="60"/>
      <c r="CR127" s="60"/>
      <c r="CS127" s="60"/>
      <c r="CT127" s="60"/>
      <c r="CU127" s="60"/>
      <c r="CV127" s="60"/>
      <c r="CW127" s="60"/>
      <c r="CX127" s="60"/>
      <c r="CY127" s="60"/>
      <c r="CZ127" s="60"/>
      <c r="DA127" s="60"/>
      <c r="DB127" s="60"/>
      <c r="DC127" s="60"/>
      <c r="DD127" s="60"/>
      <c r="DE127" s="60"/>
      <c r="DF127" s="60"/>
      <c r="DG127" s="60"/>
      <c r="DH127" s="60"/>
      <c r="DI127" s="60"/>
      <c r="DJ127" s="60"/>
      <c r="DK127" s="60"/>
      <c r="DL127" s="60"/>
      <c r="DM127" s="60"/>
      <c r="DN127" s="60"/>
      <c r="DO127" s="60"/>
      <c r="DP127" s="60"/>
      <c r="DQ127" s="60"/>
      <c r="DR127" s="60"/>
      <c r="DS127" s="60"/>
      <c r="DT127" s="60"/>
      <c r="DU127" s="60"/>
      <c r="DV127" s="60"/>
      <c r="DW127" s="60"/>
      <c r="DX127" s="60"/>
      <c r="DY127" s="60"/>
      <c r="DZ127" s="60"/>
      <c r="EA127" s="60"/>
      <c r="EB127" s="60"/>
      <c r="EC127" s="60"/>
      <c r="ED127" s="60"/>
      <c r="EE127" s="60"/>
      <c r="EF127" s="60"/>
      <c r="EG127" s="60"/>
      <c r="EH127" s="60"/>
      <c r="EI127" s="60"/>
    </row>
    <row r="128" spans="1:139">
      <c r="U128" s="28"/>
      <c r="V128" s="28"/>
      <c r="CJ128" s="60"/>
      <c r="CK128" s="60"/>
      <c r="CL128" s="60"/>
      <c r="CM128" s="60"/>
      <c r="CN128" s="60"/>
      <c r="CO128" s="60"/>
      <c r="CP128" s="60"/>
      <c r="CQ128" s="60"/>
      <c r="CR128" s="60"/>
      <c r="CS128" s="60"/>
      <c r="CT128" s="60"/>
      <c r="CU128" s="60"/>
      <c r="CV128" s="60"/>
      <c r="CW128" s="60"/>
      <c r="CX128" s="60"/>
      <c r="CY128" s="60"/>
      <c r="CZ128" s="60"/>
      <c r="DA128" s="60"/>
      <c r="DB128" s="60"/>
      <c r="DC128" s="60"/>
      <c r="DD128" s="60"/>
      <c r="DE128" s="60"/>
      <c r="DF128" s="60"/>
      <c r="DG128" s="60"/>
      <c r="DH128" s="60"/>
      <c r="DI128" s="60"/>
      <c r="DJ128" s="60"/>
      <c r="DK128" s="60"/>
      <c r="DL128" s="60"/>
      <c r="DM128" s="60"/>
      <c r="DN128" s="60"/>
      <c r="DO128" s="60"/>
      <c r="DP128" s="60"/>
      <c r="DQ128" s="60"/>
      <c r="DR128" s="60"/>
      <c r="DS128" s="60"/>
      <c r="DT128" s="60"/>
      <c r="DU128" s="60"/>
      <c r="DV128" s="60"/>
      <c r="DW128" s="60"/>
      <c r="DX128" s="60"/>
      <c r="DY128" s="60"/>
      <c r="DZ128" s="60"/>
      <c r="EA128" s="60"/>
      <c r="EB128" s="60"/>
      <c r="EC128" s="60"/>
      <c r="ED128" s="60"/>
      <c r="EE128" s="60"/>
      <c r="EF128" s="60"/>
      <c r="EG128" s="60"/>
      <c r="EH128" s="60"/>
      <c r="EI128" s="60"/>
    </row>
    <row r="417" spans="1:139">
      <c r="CJ417" s="60"/>
      <c r="CK417" s="60"/>
      <c r="CL417" s="60"/>
      <c r="CM417" s="60"/>
      <c r="CN417" s="60"/>
      <c r="CO417" s="60"/>
      <c r="CP417" s="60"/>
      <c r="CQ417" s="60"/>
      <c r="CR417" s="60"/>
      <c r="CS417" s="60"/>
      <c r="CT417" s="60"/>
      <c r="CU417" s="60"/>
      <c r="CV417" s="60"/>
      <c r="CW417" s="60"/>
      <c r="CX417" s="60"/>
      <c r="CY417" s="60"/>
      <c r="CZ417" s="60"/>
      <c r="DA417" s="60"/>
      <c r="DB417" s="60"/>
      <c r="DC417" s="60"/>
      <c r="DD417" s="60"/>
      <c r="DE417" s="60"/>
      <c r="DF417" s="60"/>
      <c r="DG417" s="60"/>
      <c r="DH417" s="60"/>
      <c r="DI417" s="60"/>
      <c r="DJ417" s="60"/>
      <c r="DK417" s="60"/>
      <c r="DL417" s="60"/>
      <c r="DM417" s="60"/>
      <c r="DN417" s="60"/>
      <c r="DO417" s="60"/>
      <c r="DP417" s="60"/>
      <c r="DQ417" s="60"/>
      <c r="DR417" s="60"/>
      <c r="DS417" s="60"/>
      <c r="DT417" s="60"/>
      <c r="DU417" s="60"/>
      <c r="DV417" s="60"/>
      <c r="DW417" s="60"/>
      <c r="DX417" s="60"/>
      <c r="DY417" s="60"/>
      <c r="DZ417" s="60"/>
      <c r="EA417" s="60"/>
      <c r="EB417" s="60"/>
      <c r="EC417" s="60"/>
      <c r="ED417" s="60"/>
      <c r="EE417" s="60"/>
      <c r="EF417" s="60"/>
      <c r="EG417" s="60"/>
      <c r="EH417" s="60"/>
      <c r="EI417" s="60"/>
    </row>
    <row r="418" spans="1:139">
      <c r="CJ418" s="60"/>
      <c r="CK418" s="60"/>
      <c r="CL418" s="60"/>
      <c r="CM418" s="60"/>
      <c r="CN418" s="60"/>
      <c r="CO418" s="60"/>
      <c r="CP418" s="60"/>
      <c r="CQ418" s="60"/>
      <c r="CR418" s="60"/>
      <c r="CS418" s="60"/>
      <c r="CT418" s="60"/>
      <c r="CU418" s="60"/>
      <c r="CV418" s="60"/>
      <c r="CW418" s="60"/>
      <c r="CX418" s="60"/>
      <c r="CY418" s="60"/>
      <c r="CZ418" s="60"/>
      <c r="DA418" s="60"/>
      <c r="DB418" s="60"/>
      <c r="DC418" s="60"/>
      <c r="DD418" s="60"/>
      <c r="DE418" s="60"/>
      <c r="DF418" s="60"/>
      <c r="DG418" s="60"/>
      <c r="DH418" s="60"/>
      <c r="DI418" s="60"/>
      <c r="DJ418" s="60"/>
      <c r="DK418" s="60"/>
      <c r="DL418" s="60"/>
      <c r="DM418" s="60"/>
      <c r="DN418" s="60"/>
      <c r="DO418" s="60"/>
      <c r="DP418" s="60"/>
      <c r="DQ418" s="60"/>
      <c r="DR418" s="60"/>
      <c r="DS418" s="60"/>
      <c r="DT418" s="60"/>
      <c r="DU418" s="60"/>
      <c r="DV418" s="60"/>
      <c r="DW418" s="60"/>
      <c r="DX418" s="60"/>
      <c r="DY418" s="60"/>
      <c r="DZ418" s="60"/>
      <c r="EA418" s="60"/>
      <c r="EB418" s="60"/>
      <c r="EC418" s="60"/>
      <c r="ED418" s="60"/>
      <c r="EE418" s="60"/>
      <c r="EF418" s="60"/>
      <c r="EG418" s="60"/>
      <c r="EH418" s="60"/>
      <c r="EI418" s="60"/>
    </row>
    <row r="425" spans="1:139" ht="202.5">
      <c r="E425" s="28" t="s">
        <v>592</v>
      </c>
      <c r="CJ425" s="60"/>
      <c r="CK425" s="60"/>
      <c r="CL425" s="60"/>
      <c r="CM425" s="60"/>
      <c r="CN425" s="60"/>
      <c r="CO425" s="60"/>
      <c r="CP425" s="60"/>
      <c r="CQ425" s="60"/>
      <c r="CR425" s="60"/>
      <c r="CS425" s="60"/>
      <c r="CT425" s="60"/>
      <c r="CU425" s="60"/>
      <c r="CV425" s="60"/>
      <c r="CW425" s="60"/>
      <c r="CX425" s="60"/>
      <c r="CY425" s="60"/>
      <c r="CZ425" s="60"/>
      <c r="DA425" s="60"/>
      <c r="DB425" s="60"/>
      <c r="DC425" s="60"/>
      <c r="DD425" s="60"/>
      <c r="DE425" s="60"/>
      <c r="DF425" s="60"/>
      <c r="DG425" s="60"/>
      <c r="DH425" s="60"/>
      <c r="DI425" s="60"/>
      <c r="DJ425" s="60"/>
      <c r="DK425" s="60"/>
      <c r="DL425" s="60"/>
      <c r="DM425" s="60"/>
      <c r="DN425" s="60"/>
      <c r="DO425" s="60"/>
      <c r="DP425" s="60"/>
      <c r="DQ425" s="60"/>
      <c r="DR425" s="60"/>
      <c r="DS425" s="60"/>
      <c r="DT425" s="60"/>
      <c r="DU425" s="60"/>
      <c r="DV425" s="60"/>
      <c r="DW425" s="60"/>
      <c r="DX425" s="60"/>
      <c r="DY425" s="60"/>
      <c r="DZ425" s="60"/>
      <c r="EA425" s="60"/>
      <c r="EB425" s="60"/>
      <c r="EC425" s="60"/>
      <c r="ED425" s="60"/>
      <c r="EE425" s="60"/>
      <c r="EF425" s="60"/>
      <c r="EG425" s="60"/>
      <c r="EH425" s="60"/>
      <c r="EI425" s="60"/>
    </row>
    <row r="429" spans="1:139">
      <c r="A429" s="28" t="s">
        <v>15</v>
      </c>
      <c r="CJ429" s="60"/>
      <c r="CK429" s="60"/>
      <c r="CL429" s="60"/>
      <c r="CM429" s="60"/>
      <c r="CN429" s="60"/>
      <c r="CO429" s="60"/>
      <c r="CP429" s="60"/>
      <c r="CQ429" s="60"/>
      <c r="CR429" s="60"/>
      <c r="CS429" s="60"/>
      <c r="CT429" s="60"/>
      <c r="CU429" s="60"/>
      <c r="CV429" s="60"/>
      <c r="CW429" s="60"/>
      <c r="CX429" s="60"/>
      <c r="CY429" s="60"/>
      <c r="CZ429" s="60"/>
      <c r="DA429" s="60"/>
      <c r="DB429" s="60"/>
      <c r="DC429" s="60"/>
      <c r="DD429" s="60"/>
      <c r="DE429" s="60"/>
      <c r="DF429" s="60"/>
      <c r="DG429" s="60"/>
      <c r="DH429" s="60"/>
      <c r="DI429" s="60"/>
      <c r="DJ429" s="60"/>
      <c r="DK429" s="60"/>
      <c r="DL429" s="60"/>
      <c r="DM429" s="60"/>
      <c r="DN429" s="60"/>
      <c r="DO429" s="60"/>
      <c r="DP429" s="60"/>
      <c r="DQ429" s="60"/>
      <c r="DR429" s="60"/>
      <c r="DS429" s="60"/>
      <c r="DT429" s="60"/>
      <c r="DU429" s="60"/>
      <c r="DV429" s="60"/>
      <c r="DW429" s="60"/>
      <c r="DX429" s="60"/>
      <c r="DY429" s="60"/>
      <c r="DZ429" s="60"/>
      <c r="EA429" s="60"/>
      <c r="EB429" s="60"/>
      <c r="EC429" s="60"/>
      <c r="ED429" s="60"/>
      <c r="EE429" s="60"/>
      <c r="EF429" s="60"/>
      <c r="EG429" s="60"/>
      <c r="EH429" s="60"/>
      <c r="EI429" s="60"/>
    </row>
  </sheetData>
  <mergeCells count="1">
    <mergeCell ref="A7:BW7"/>
  </mergeCells>
  <phoneticPr fontId="16" type="noConversion"/>
  <pageMargins left="0.54" right="0.49" top="0.27" bottom="0.32" header="0.22" footer="0.22"/>
  <pageSetup paperSize="9" scale="26" firstPageNumber="10" orientation="portrait" useFirstPageNumber="1" r:id="rId1"/>
  <headerFooter alignWithMargins="0">
    <oddFooter>&amp;C&amp;P</oddFooter>
  </headerFooter>
  <customProperties>
    <customPr name="SheetOptions" r:id="rId2"/>
  </customProperties>
  <ignoredErrors>
    <ignoredError sqref="Q79:AD80" numberStoredAsText="1"/>
    <ignoredError sqref="AL39:AL4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pageSetUpPr fitToPage="1"/>
  </sheetPr>
  <dimension ref="A1:AT46"/>
  <sheetViews>
    <sheetView zoomScale="60" zoomScaleNormal="60" workbookViewId="0"/>
  </sheetViews>
  <sheetFormatPr defaultColWidth="8.77734375" defaultRowHeight="22.5" outlineLevelCol="1"/>
  <cols>
    <col min="1" max="1" width="73.21875" style="28" customWidth="1"/>
    <col min="2" max="13" width="9.77734375" style="28" hidden="1" customWidth="1" outlineLevel="1"/>
    <col min="14" max="14" width="9.77734375" style="28" hidden="1" customWidth="1" outlineLevel="1" collapsed="1"/>
    <col min="15" max="33" width="9.77734375" style="28" hidden="1" customWidth="1" outlineLevel="1"/>
    <col min="34" max="34" width="9.77734375" style="28" customWidth="1" collapsed="1"/>
    <col min="35" max="42" width="9.77734375" style="28" customWidth="1"/>
    <col min="43" max="43" width="9.77734375" style="34" customWidth="1"/>
    <col min="44" max="16384" width="8.77734375" style="28"/>
  </cols>
  <sheetData>
    <row r="1" spans="1:43" ht="39" customHeight="1">
      <c r="A1" s="595" t="s">
        <v>593</v>
      </c>
    </row>
    <row r="2" spans="1:43" ht="20.100000000000001" customHeight="1">
      <c r="A2" s="595"/>
    </row>
    <row r="3" spans="1:43" ht="20.100000000000001" customHeight="1">
      <c r="A3" s="1" t="s">
        <v>594</v>
      </c>
    </row>
    <row r="4" spans="1:43" ht="20.100000000000001" customHeight="1" thickBot="1">
      <c r="A4" s="26" t="s">
        <v>332</v>
      </c>
      <c r="B4" s="359" t="s">
        <v>417</v>
      </c>
      <c r="C4" s="359" t="s">
        <v>418</v>
      </c>
      <c r="D4" s="359" t="s">
        <v>419</v>
      </c>
      <c r="E4" s="359" t="s">
        <v>420</v>
      </c>
      <c r="F4" s="359" t="s">
        <v>421</v>
      </c>
      <c r="G4" s="359" t="s">
        <v>422</v>
      </c>
      <c r="H4" s="359" t="s">
        <v>423</v>
      </c>
      <c r="I4" s="359" t="s">
        <v>424</v>
      </c>
      <c r="J4" s="359" t="s">
        <v>425</v>
      </c>
      <c r="K4" s="359" t="s">
        <v>426</v>
      </c>
      <c r="L4" s="359" t="s">
        <v>427</v>
      </c>
      <c r="M4" s="359" t="s">
        <v>428</v>
      </c>
      <c r="N4" s="359" t="s">
        <v>429</v>
      </c>
      <c r="O4" s="359" t="s">
        <v>430</v>
      </c>
      <c r="P4" s="359" t="s">
        <v>431</v>
      </c>
      <c r="Q4" s="359" t="s">
        <v>432</v>
      </c>
      <c r="R4" s="359" t="s">
        <v>433</v>
      </c>
      <c r="S4" s="359" t="s">
        <v>434</v>
      </c>
      <c r="T4" s="359" t="s">
        <v>435</v>
      </c>
      <c r="U4" s="359" t="s">
        <v>436</v>
      </c>
      <c r="V4" s="359" t="s">
        <v>437</v>
      </c>
      <c r="W4" s="359" t="s">
        <v>438</v>
      </c>
      <c r="X4" s="359" t="s">
        <v>439</v>
      </c>
      <c r="Y4" s="359" t="s">
        <v>440</v>
      </c>
      <c r="Z4" s="352" t="s">
        <v>188</v>
      </c>
      <c r="AA4" s="352" t="s">
        <v>189</v>
      </c>
      <c r="AB4" s="352" t="s">
        <v>190</v>
      </c>
      <c r="AC4" s="352" t="s">
        <v>191</v>
      </c>
      <c r="AD4" s="352" t="s">
        <v>192</v>
      </c>
      <c r="AE4" s="352" t="s">
        <v>41</v>
      </c>
      <c r="AF4" s="352" t="s">
        <v>42</v>
      </c>
      <c r="AG4" s="352" t="s">
        <v>43</v>
      </c>
      <c r="AH4" s="352" t="s">
        <v>44</v>
      </c>
      <c r="AI4" s="352" t="s">
        <v>45</v>
      </c>
      <c r="AJ4" s="352" t="s">
        <v>46</v>
      </c>
      <c r="AK4" s="352" t="s">
        <v>47</v>
      </c>
      <c r="AL4" s="352" t="s">
        <v>48</v>
      </c>
      <c r="AM4" s="352" t="s">
        <v>24</v>
      </c>
      <c r="AN4" s="352" t="s">
        <v>49</v>
      </c>
      <c r="AO4" s="352" t="s">
        <v>25</v>
      </c>
      <c r="AP4" s="352" t="s">
        <v>1181</v>
      </c>
      <c r="AQ4" s="226" t="s">
        <v>1189</v>
      </c>
    </row>
    <row r="5" spans="1:43" ht="20.100000000000001" customHeight="1">
      <c r="A5" s="2" t="s">
        <v>595</v>
      </c>
      <c r="B5" s="380">
        <v>4.0999999999999996</v>
      </c>
      <c r="C5" s="380">
        <v>2.6</v>
      </c>
      <c r="D5" s="380">
        <v>2</v>
      </c>
      <c r="E5" s="380">
        <v>3.6</v>
      </c>
      <c r="F5" s="351">
        <v>4</v>
      </c>
      <c r="G5" s="351">
        <v>2.7</v>
      </c>
      <c r="H5" s="351">
        <v>4.5</v>
      </c>
      <c r="I5" s="351">
        <v>9.3000000000000007</v>
      </c>
      <c r="J5" s="351">
        <v>10.6</v>
      </c>
      <c r="K5" s="351">
        <v>5.9</v>
      </c>
      <c r="L5" s="351">
        <v>4.8</v>
      </c>
      <c r="M5" s="351">
        <v>9</v>
      </c>
      <c r="N5" s="351">
        <v>10.199999999999999</v>
      </c>
      <c r="O5" s="351">
        <v>6.2</v>
      </c>
      <c r="P5" s="351">
        <v>5.5</v>
      </c>
      <c r="Q5" s="351">
        <v>8.7999999999999989</v>
      </c>
      <c r="R5" s="351">
        <v>9.5</v>
      </c>
      <c r="S5" s="351">
        <v>6.3</v>
      </c>
      <c r="T5" s="351">
        <v>5.2</v>
      </c>
      <c r="U5" s="351">
        <v>8.1</v>
      </c>
      <c r="V5" s="351">
        <v>10.8</v>
      </c>
      <c r="W5" s="351">
        <v>6.4</v>
      </c>
      <c r="X5" s="351">
        <v>5.5</v>
      </c>
      <c r="Y5" s="351">
        <v>8.8000000000000007</v>
      </c>
      <c r="Z5" s="351">
        <v>9.4</v>
      </c>
      <c r="AA5" s="351">
        <v>6.5</v>
      </c>
      <c r="AB5" s="351">
        <v>5.5</v>
      </c>
      <c r="AC5" s="351">
        <v>8.1999999999999993</v>
      </c>
      <c r="AD5" s="351">
        <v>9.8000000000000007</v>
      </c>
      <c r="AE5" s="351">
        <v>6.8</v>
      </c>
      <c r="AF5" s="351">
        <v>6.2</v>
      </c>
      <c r="AG5" s="351">
        <v>10.3</v>
      </c>
      <c r="AH5" s="351">
        <v>11.2</v>
      </c>
      <c r="AI5" s="351">
        <v>7.2</v>
      </c>
      <c r="AJ5" s="351">
        <v>6.4</v>
      </c>
      <c r="AK5" s="351">
        <v>9.6</v>
      </c>
      <c r="AL5" s="351">
        <v>10.5</v>
      </c>
      <c r="AM5" s="351">
        <v>7.1</v>
      </c>
      <c r="AN5" s="351">
        <v>6.5</v>
      </c>
      <c r="AO5" s="351">
        <v>9.5</v>
      </c>
      <c r="AP5" s="351">
        <v>11.2</v>
      </c>
      <c r="AQ5" s="347">
        <v>7.3</v>
      </c>
    </row>
    <row r="6" spans="1:43" ht="20.100000000000001" customHeight="1">
      <c r="A6" s="2" t="s">
        <v>596</v>
      </c>
      <c r="B6" s="351" t="s">
        <v>68</v>
      </c>
      <c r="C6" s="351">
        <v>0.6</v>
      </c>
      <c r="D6" s="351">
        <v>0.5</v>
      </c>
      <c r="E6" s="351">
        <v>1</v>
      </c>
      <c r="F6" s="351">
        <v>1.3</v>
      </c>
      <c r="G6" s="351">
        <v>0.8</v>
      </c>
      <c r="H6" s="351">
        <v>0.7</v>
      </c>
      <c r="I6" s="351">
        <v>1.2</v>
      </c>
      <c r="J6" s="351">
        <v>1.5</v>
      </c>
      <c r="K6" s="351">
        <v>0.7</v>
      </c>
      <c r="L6" s="351">
        <v>0.7</v>
      </c>
      <c r="M6" s="351">
        <v>1.3</v>
      </c>
      <c r="N6" s="351">
        <v>1.4</v>
      </c>
      <c r="O6" s="351">
        <v>0.8</v>
      </c>
      <c r="P6" s="351">
        <v>0.7</v>
      </c>
      <c r="Q6" s="351">
        <v>1.2</v>
      </c>
      <c r="R6" s="351">
        <v>1.7</v>
      </c>
      <c r="S6" s="351">
        <v>0.9</v>
      </c>
      <c r="T6" s="351">
        <v>0.8</v>
      </c>
      <c r="U6" s="351">
        <v>1.6</v>
      </c>
      <c r="V6" s="351">
        <v>2</v>
      </c>
      <c r="W6" s="351">
        <v>1.2</v>
      </c>
      <c r="X6" s="351">
        <v>1</v>
      </c>
      <c r="Y6" s="351">
        <v>1.8</v>
      </c>
      <c r="Z6" s="351">
        <v>1.7</v>
      </c>
      <c r="AA6" s="351">
        <v>1</v>
      </c>
      <c r="AB6" s="351">
        <v>0.8</v>
      </c>
      <c r="AC6" s="351">
        <v>1.3</v>
      </c>
      <c r="AD6" s="351">
        <v>1.6</v>
      </c>
      <c r="AE6" s="351">
        <v>1.1000000000000001</v>
      </c>
      <c r="AF6" s="351">
        <v>1</v>
      </c>
      <c r="AG6" s="351">
        <v>1.6</v>
      </c>
      <c r="AH6" s="351">
        <v>2.1</v>
      </c>
      <c r="AI6" s="351">
        <v>1.4</v>
      </c>
      <c r="AJ6" s="351">
        <v>1.3</v>
      </c>
      <c r="AK6" s="351">
        <v>2</v>
      </c>
      <c r="AL6" s="351">
        <v>2.4</v>
      </c>
      <c r="AM6" s="351">
        <v>1.6</v>
      </c>
      <c r="AN6" s="351">
        <v>1.4</v>
      </c>
      <c r="AO6" s="351">
        <v>2.2999999999999998</v>
      </c>
      <c r="AP6" s="351">
        <v>2.4</v>
      </c>
      <c r="AQ6" s="347">
        <v>1.4</v>
      </c>
    </row>
    <row r="7" spans="1:43" ht="20.100000000000001" customHeight="1">
      <c r="A7" s="40" t="s">
        <v>597</v>
      </c>
      <c r="B7" s="323"/>
      <c r="C7" s="323"/>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J7" s="323"/>
      <c r="AK7" s="323"/>
      <c r="AL7" s="323"/>
      <c r="AM7" s="323"/>
      <c r="AN7" s="323"/>
      <c r="AO7" s="323"/>
      <c r="AP7" s="323"/>
      <c r="AQ7" s="311"/>
    </row>
    <row r="8" spans="1:43" ht="20.100000000000001" customHeight="1">
      <c r="B8" s="323"/>
      <c r="C8" s="323"/>
      <c r="D8" s="323"/>
      <c r="E8" s="323"/>
      <c r="F8" s="323"/>
      <c r="G8" s="323"/>
      <c r="H8" s="323"/>
      <c r="I8" s="323"/>
      <c r="J8" s="323"/>
      <c r="K8" s="323"/>
      <c r="L8" s="323"/>
      <c r="M8" s="323"/>
      <c r="N8" s="323"/>
      <c r="O8" s="323"/>
      <c r="P8" s="323"/>
      <c r="Q8" s="323"/>
      <c r="R8" s="323"/>
      <c r="S8" s="323"/>
      <c r="T8" s="323"/>
      <c r="U8" s="323"/>
      <c r="V8" s="323"/>
      <c r="W8" s="323"/>
      <c r="X8" s="323"/>
      <c r="Y8" s="323"/>
      <c r="Z8" s="323"/>
      <c r="AA8" s="323"/>
      <c r="AB8" s="323"/>
      <c r="AC8" s="323"/>
      <c r="AD8" s="323"/>
      <c r="AE8" s="323"/>
      <c r="AF8" s="323"/>
      <c r="AG8" s="323"/>
      <c r="AH8" s="323"/>
      <c r="AI8" s="323"/>
      <c r="AJ8" s="323"/>
      <c r="AK8" s="323"/>
      <c r="AL8" s="323"/>
      <c r="AM8" s="323"/>
      <c r="AN8" s="323"/>
      <c r="AO8" s="323"/>
      <c r="AP8" s="323"/>
      <c r="AQ8" s="311"/>
    </row>
    <row r="9" spans="1:43" s="34" customFormat="1" ht="20.100000000000001" customHeight="1">
      <c r="A9" s="34" t="s">
        <v>598</v>
      </c>
      <c r="B9" s="311"/>
      <c r="C9" s="311"/>
      <c r="D9" s="311"/>
      <c r="E9" s="311"/>
      <c r="F9" s="311"/>
      <c r="G9" s="311"/>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row>
    <row r="10" spans="1:43" ht="42.75" customHeight="1" thickBot="1">
      <c r="A10" s="3" t="s">
        <v>599</v>
      </c>
      <c r="B10" s="358" t="s">
        <v>499</v>
      </c>
      <c r="C10" s="358" t="s">
        <v>500</v>
      </c>
      <c r="D10" s="358" t="s">
        <v>501</v>
      </c>
      <c r="E10" s="358" t="s">
        <v>502</v>
      </c>
      <c r="F10" s="358" t="s">
        <v>503</v>
      </c>
      <c r="G10" s="358" t="s">
        <v>504</v>
      </c>
      <c r="H10" s="358" t="s">
        <v>505</v>
      </c>
      <c r="I10" s="358" t="s">
        <v>506</v>
      </c>
      <c r="J10" s="358" t="s">
        <v>507</v>
      </c>
      <c r="K10" s="358" t="s">
        <v>508</v>
      </c>
      <c r="L10" s="358" t="s">
        <v>509</v>
      </c>
      <c r="M10" s="358" t="s">
        <v>510</v>
      </c>
      <c r="N10" s="358" t="s">
        <v>511</v>
      </c>
      <c r="O10" s="358" t="s">
        <v>512</v>
      </c>
      <c r="P10" s="358" t="s">
        <v>513</v>
      </c>
      <c r="Q10" s="358" t="s">
        <v>514</v>
      </c>
      <c r="R10" s="358" t="s">
        <v>515</v>
      </c>
      <c r="S10" s="358" t="s">
        <v>516</v>
      </c>
      <c r="T10" s="358" t="s">
        <v>517</v>
      </c>
      <c r="U10" s="358" t="s">
        <v>518</v>
      </c>
      <c r="V10" s="358" t="s">
        <v>519</v>
      </c>
      <c r="W10" s="358" t="s">
        <v>520</v>
      </c>
      <c r="X10" s="352" t="s">
        <v>521</v>
      </c>
      <c r="Y10" s="352" t="s">
        <v>522</v>
      </c>
      <c r="Z10" s="358" t="s">
        <v>79</v>
      </c>
      <c r="AA10" s="358" t="s">
        <v>80</v>
      </c>
      <c r="AB10" s="358" t="s">
        <v>81</v>
      </c>
      <c r="AC10" s="358" t="s">
        <v>82</v>
      </c>
      <c r="AD10" s="358" t="s">
        <v>83</v>
      </c>
      <c r="AE10" s="358" t="s">
        <v>84</v>
      </c>
      <c r="AF10" s="358" t="s">
        <v>85</v>
      </c>
      <c r="AG10" s="358" t="s">
        <v>86</v>
      </c>
      <c r="AH10" s="358" t="s">
        <v>87</v>
      </c>
      <c r="AI10" s="358" t="s">
        <v>88</v>
      </c>
      <c r="AJ10" s="358" t="s">
        <v>89</v>
      </c>
      <c r="AK10" s="358" t="s">
        <v>90</v>
      </c>
      <c r="AL10" s="358" t="s">
        <v>91</v>
      </c>
      <c r="AM10" s="358" t="s">
        <v>26</v>
      </c>
      <c r="AN10" s="358" t="s">
        <v>92</v>
      </c>
      <c r="AO10" s="358" t="s">
        <v>27</v>
      </c>
      <c r="AP10" s="358" t="s">
        <v>1182</v>
      </c>
      <c r="AQ10" s="262" t="s">
        <v>1211</v>
      </c>
    </row>
    <row r="11" spans="1:43" ht="20.100000000000001" customHeight="1">
      <c r="A11" s="6" t="s">
        <v>600</v>
      </c>
      <c r="B11" s="323">
        <v>1340</v>
      </c>
      <c r="C11" s="323">
        <v>1350</v>
      </c>
      <c r="D11" s="323">
        <v>1350</v>
      </c>
      <c r="E11" s="323">
        <v>1350</v>
      </c>
      <c r="F11" s="323">
        <v>1350</v>
      </c>
      <c r="G11" s="323">
        <v>1340</v>
      </c>
      <c r="H11" s="323">
        <v>2470</v>
      </c>
      <c r="I11" s="323">
        <v>2470</v>
      </c>
      <c r="J11" s="323">
        <v>2470</v>
      </c>
      <c r="K11" s="323">
        <v>2460</v>
      </c>
      <c r="L11" s="323">
        <v>2450</v>
      </c>
      <c r="M11" s="323">
        <v>2440</v>
      </c>
      <c r="N11" s="323">
        <v>2430</v>
      </c>
      <c r="O11" s="323">
        <v>2390</v>
      </c>
      <c r="P11" s="323">
        <v>2360</v>
      </c>
      <c r="Q11" s="323">
        <v>2340</v>
      </c>
      <c r="R11" s="323">
        <v>2330</v>
      </c>
      <c r="S11" s="323">
        <v>2310</v>
      </c>
      <c r="T11" s="323">
        <v>2300</v>
      </c>
      <c r="U11" s="323">
        <v>2280</v>
      </c>
      <c r="V11" s="323">
        <v>2260</v>
      </c>
      <c r="W11" s="323">
        <v>2220</v>
      </c>
      <c r="X11" s="323">
        <v>2170</v>
      </c>
      <c r="Y11" s="323">
        <v>2120</v>
      </c>
      <c r="Z11" s="323">
        <v>2110</v>
      </c>
      <c r="AA11" s="323">
        <v>2090</v>
      </c>
      <c r="AB11" s="323">
        <v>2100</v>
      </c>
      <c r="AC11" s="323">
        <v>2130</v>
      </c>
      <c r="AD11" s="323">
        <v>2170</v>
      </c>
      <c r="AE11" s="323">
        <v>2170</v>
      </c>
      <c r="AF11" s="323">
        <v>2320</v>
      </c>
      <c r="AG11" s="323">
        <v>2290</v>
      </c>
      <c r="AH11" s="323">
        <v>2270</v>
      </c>
      <c r="AI11" s="323">
        <v>2250</v>
      </c>
      <c r="AJ11" s="323">
        <v>2240</v>
      </c>
      <c r="AK11" s="323">
        <v>2220</v>
      </c>
      <c r="AL11" s="323">
        <v>2200</v>
      </c>
      <c r="AM11" s="323">
        <v>2300</v>
      </c>
      <c r="AN11" s="323">
        <v>2290</v>
      </c>
      <c r="AO11" s="323">
        <v>2250</v>
      </c>
      <c r="AP11" s="323">
        <v>2240</v>
      </c>
      <c r="AQ11" s="311">
        <v>2230</v>
      </c>
    </row>
    <row r="12" spans="1:43" ht="20.100000000000001" customHeight="1">
      <c r="A12" s="6" t="s">
        <v>1216</v>
      </c>
      <c r="B12" s="323"/>
      <c r="C12" s="323"/>
      <c r="D12" s="323"/>
      <c r="E12" s="323"/>
      <c r="F12" s="323"/>
      <c r="G12" s="323"/>
      <c r="H12" s="323"/>
      <c r="I12" s="323"/>
      <c r="J12" s="323"/>
      <c r="K12" s="323"/>
      <c r="L12" s="323"/>
      <c r="M12" s="323"/>
      <c r="N12" s="323"/>
      <c r="O12" s="323"/>
      <c r="P12" s="323"/>
      <c r="Q12" s="323"/>
      <c r="R12" s="323"/>
      <c r="S12" s="323"/>
      <c r="T12" s="323"/>
      <c r="U12" s="323">
        <v>60</v>
      </c>
      <c r="V12" s="323">
        <v>50</v>
      </c>
      <c r="W12" s="323">
        <v>60</v>
      </c>
      <c r="X12" s="323">
        <v>60</v>
      </c>
      <c r="Y12" s="323">
        <v>70</v>
      </c>
      <c r="Z12" s="323">
        <v>60</v>
      </c>
      <c r="AA12" s="323">
        <v>70</v>
      </c>
      <c r="AB12" s="323">
        <v>60</v>
      </c>
      <c r="AC12" s="323">
        <v>70</v>
      </c>
      <c r="AD12" s="323">
        <v>70</v>
      </c>
      <c r="AE12" s="323">
        <v>60</v>
      </c>
      <c r="AF12" s="323">
        <v>60</v>
      </c>
      <c r="AG12" s="323">
        <v>60</v>
      </c>
      <c r="AH12" s="323">
        <v>60</v>
      </c>
      <c r="AI12" s="323">
        <v>40</v>
      </c>
      <c r="AJ12" s="323">
        <v>50</v>
      </c>
      <c r="AK12" s="323">
        <v>40</v>
      </c>
      <c r="AL12" s="323">
        <v>30</v>
      </c>
      <c r="AM12" s="323">
        <v>30</v>
      </c>
      <c r="AN12" s="323">
        <v>30</v>
      </c>
      <c r="AO12" s="323">
        <v>30</v>
      </c>
      <c r="AP12" s="323">
        <v>30</v>
      </c>
      <c r="AQ12" s="311">
        <v>30</v>
      </c>
    </row>
    <row r="13" spans="1:43" ht="20.100000000000001" customHeight="1">
      <c r="A13" s="6" t="s">
        <v>366</v>
      </c>
      <c r="B13" s="323">
        <v>10</v>
      </c>
      <c r="C13" s="323">
        <v>10</v>
      </c>
      <c r="D13" s="323">
        <v>10</v>
      </c>
      <c r="E13" s="323">
        <v>10</v>
      </c>
      <c r="F13" s="323">
        <v>10</v>
      </c>
      <c r="G13" s="323">
        <v>10</v>
      </c>
      <c r="H13" s="323">
        <v>10</v>
      </c>
      <c r="I13" s="323">
        <v>20</v>
      </c>
      <c r="J13" s="323">
        <v>20</v>
      </c>
      <c r="K13" s="323">
        <v>20</v>
      </c>
      <c r="L13" s="323">
        <v>20</v>
      </c>
      <c r="M13" s="323">
        <v>30</v>
      </c>
      <c r="N13" s="323">
        <v>30</v>
      </c>
      <c r="O13" s="323">
        <v>40</v>
      </c>
      <c r="P13" s="323">
        <v>40</v>
      </c>
      <c r="Q13" s="323">
        <v>40</v>
      </c>
      <c r="R13" s="323">
        <v>50</v>
      </c>
      <c r="S13" s="323">
        <v>50</v>
      </c>
      <c r="T13" s="323">
        <v>50</v>
      </c>
      <c r="U13" s="323">
        <v>50</v>
      </c>
      <c r="V13" s="323">
        <v>50</v>
      </c>
      <c r="W13" s="323">
        <v>50</v>
      </c>
      <c r="X13" s="323">
        <v>50</v>
      </c>
      <c r="Y13" s="323">
        <v>50</v>
      </c>
      <c r="Z13" s="323">
        <v>40</v>
      </c>
      <c r="AA13" s="323">
        <v>40</v>
      </c>
      <c r="AB13" s="323">
        <v>40</v>
      </c>
      <c r="AC13" s="323">
        <v>40</v>
      </c>
      <c r="AD13" s="323">
        <v>40</v>
      </c>
      <c r="AE13" s="323">
        <v>40</v>
      </c>
      <c r="AF13" s="323">
        <v>40</v>
      </c>
      <c r="AG13" s="323">
        <v>40</v>
      </c>
      <c r="AH13" s="323">
        <v>40</v>
      </c>
      <c r="AI13" s="323">
        <v>40</v>
      </c>
      <c r="AJ13" s="323">
        <v>40</v>
      </c>
      <c r="AK13" s="323">
        <v>40</v>
      </c>
      <c r="AL13" s="323">
        <v>40</v>
      </c>
      <c r="AM13" s="323">
        <v>40</v>
      </c>
      <c r="AN13" s="323">
        <v>40</v>
      </c>
      <c r="AO13" s="323">
        <v>40</v>
      </c>
      <c r="AP13" s="323">
        <v>40</v>
      </c>
      <c r="AQ13" s="311">
        <v>40</v>
      </c>
    </row>
    <row r="14" spans="1:43" ht="20.100000000000001" customHeight="1" thickBot="1">
      <c r="A14" s="379" t="s">
        <v>223</v>
      </c>
      <c r="B14" s="348">
        <v>1340</v>
      </c>
      <c r="C14" s="348">
        <v>1350</v>
      </c>
      <c r="D14" s="348">
        <f>SUM(D11:D13)</f>
        <v>1360</v>
      </c>
      <c r="E14" s="348">
        <f>SUM(E11:E13)</f>
        <v>1360</v>
      </c>
      <c r="F14" s="348">
        <v>1360</v>
      </c>
      <c r="G14" s="348">
        <v>1360</v>
      </c>
      <c r="H14" s="348">
        <v>2480</v>
      </c>
      <c r="I14" s="348">
        <v>2490</v>
      </c>
      <c r="J14" s="348">
        <v>2490</v>
      </c>
      <c r="K14" s="348">
        <v>2480</v>
      </c>
      <c r="L14" s="348">
        <v>2470</v>
      </c>
      <c r="M14" s="348">
        <v>2470</v>
      </c>
      <c r="N14" s="348">
        <v>2460</v>
      </c>
      <c r="O14" s="348">
        <v>2430</v>
      </c>
      <c r="P14" s="348">
        <v>2400</v>
      </c>
      <c r="Q14" s="348">
        <v>2380</v>
      </c>
      <c r="R14" s="348">
        <v>2380</v>
      </c>
      <c r="S14" s="348">
        <v>2360</v>
      </c>
      <c r="T14" s="348">
        <v>2350</v>
      </c>
      <c r="U14" s="348">
        <v>2390</v>
      </c>
      <c r="V14" s="348">
        <v>2360</v>
      </c>
      <c r="W14" s="348">
        <v>2320</v>
      </c>
      <c r="X14" s="348">
        <v>2270</v>
      </c>
      <c r="Y14" s="348">
        <v>2230</v>
      </c>
      <c r="Z14" s="348">
        <v>2210</v>
      </c>
      <c r="AA14" s="348">
        <v>2190</v>
      </c>
      <c r="AB14" s="348">
        <v>2200</v>
      </c>
      <c r="AC14" s="348">
        <v>2240</v>
      </c>
      <c r="AD14" s="348">
        <v>2280</v>
      </c>
      <c r="AE14" s="348">
        <v>2270</v>
      </c>
      <c r="AF14" s="348">
        <v>2420</v>
      </c>
      <c r="AG14" s="348">
        <v>2380</v>
      </c>
      <c r="AH14" s="348">
        <v>2360</v>
      </c>
      <c r="AI14" s="348">
        <v>2330</v>
      </c>
      <c r="AJ14" s="348">
        <v>2320</v>
      </c>
      <c r="AK14" s="348">
        <v>2300</v>
      </c>
      <c r="AL14" s="348">
        <v>2270</v>
      </c>
      <c r="AM14" s="348">
        <v>2370</v>
      </c>
      <c r="AN14" s="348">
        <v>2360</v>
      </c>
      <c r="AO14" s="348">
        <v>2320</v>
      </c>
      <c r="AP14" s="348">
        <v>2310</v>
      </c>
      <c r="AQ14" s="260">
        <v>2290</v>
      </c>
    </row>
    <row r="15" spans="1:43" ht="20.100000000000001" customHeight="1" thickTop="1">
      <c r="A15" s="2" t="s">
        <v>601</v>
      </c>
      <c r="B15" s="323"/>
      <c r="C15" s="323"/>
      <c r="D15" s="323"/>
      <c r="E15" s="323"/>
      <c r="F15" s="323"/>
      <c r="G15" s="323"/>
      <c r="H15" s="323"/>
      <c r="I15" s="323"/>
      <c r="J15" s="323"/>
      <c r="K15" s="323"/>
      <c r="L15" s="323"/>
      <c r="M15" s="323"/>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11"/>
    </row>
    <row r="16" spans="1:43" ht="20.100000000000001" customHeight="1">
      <c r="A16" s="2" t="s">
        <v>1214</v>
      </c>
      <c r="B16" s="323"/>
      <c r="C16" s="323"/>
      <c r="D16" s="323"/>
      <c r="E16" s="323"/>
      <c r="F16" s="323"/>
      <c r="G16" s="323"/>
      <c r="H16" s="323"/>
      <c r="I16" s="323"/>
      <c r="J16" s="323"/>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3"/>
      <c r="AK16" s="323"/>
      <c r="AL16" s="323"/>
      <c r="AM16" s="323"/>
      <c r="AN16" s="323"/>
      <c r="AO16" s="323"/>
      <c r="AP16" s="323"/>
      <c r="AQ16" s="311"/>
    </row>
    <row r="17" spans="1:46" ht="20.100000000000001" customHeight="1">
      <c r="A17" s="2" t="s">
        <v>1215</v>
      </c>
      <c r="B17" s="323"/>
      <c r="C17" s="323"/>
      <c r="D17" s="323"/>
      <c r="E17" s="323"/>
      <c r="F17" s="323"/>
      <c r="G17" s="323"/>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11"/>
    </row>
    <row r="18" spans="1:46" ht="20.100000000000001" customHeight="1">
      <c r="A18" s="2"/>
      <c r="B18" s="323"/>
      <c r="C18" s="323"/>
      <c r="D18" s="323"/>
      <c r="E18" s="323"/>
      <c r="F18" s="323"/>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11"/>
    </row>
    <row r="19" spans="1:46" s="60" customFormat="1" ht="20.100000000000001" customHeight="1">
      <c r="A19" s="1" t="s">
        <v>2</v>
      </c>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s="62"/>
      <c r="AR19"/>
      <c r="AS19"/>
      <c r="AT19"/>
    </row>
    <row r="20" spans="1:46" s="60" customFormat="1" ht="20.100000000000001" customHeight="1" thickBot="1">
      <c r="A20" s="26" t="s">
        <v>3</v>
      </c>
      <c r="B20" s="359" t="s">
        <v>417</v>
      </c>
      <c r="C20" s="359" t="s">
        <v>418</v>
      </c>
      <c r="D20" s="359" t="s">
        <v>419</v>
      </c>
      <c r="E20" s="359" t="s">
        <v>420</v>
      </c>
      <c r="F20" s="359" t="s">
        <v>421</v>
      </c>
      <c r="G20" s="359" t="s">
        <v>422</v>
      </c>
      <c r="H20" s="359" t="s">
        <v>423</v>
      </c>
      <c r="I20" s="359" t="s">
        <v>424</v>
      </c>
      <c r="J20" s="359" t="s">
        <v>425</v>
      </c>
      <c r="K20" s="359" t="s">
        <v>426</v>
      </c>
      <c r="L20" s="359" t="s">
        <v>427</v>
      </c>
      <c r="M20" s="359" t="s">
        <v>428</v>
      </c>
      <c r="N20" s="359" t="s">
        <v>429</v>
      </c>
      <c r="O20" s="359" t="s">
        <v>430</v>
      </c>
      <c r="P20" s="359" t="s">
        <v>431</v>
      </c>
      <c r="Q20" s="359" t="s">
        <v>432</v>
      </c>
      <c r="R20" s="359" t="s">
        <v>433</v>
      </c>
      <c r="S20" s="359" t="s">
        <v>434</v>
      </c>
      <c r="T20" s="359" t="s">
        <v>435</v>
      </c>
      <c r="U20" s="359" t="s">
        <v>436</v>
      </c>
      <c r="V20" s="359" t="s">
        <v>437</v>
      </c>
      <c r="W20" s="359" t="s">
        <v>438</v>
      </c>
      <c r="X20" s="359" t="s">
        <v>439</v>
      </c>
      <c r="Y20" s="359" t="s">
        <v>440</v>
      </c>
      <c r="Z20" s="352" t="s">
        <v>188</v>
      </c>
      <c r="AA20" s="352" t="s">
        <v>189</v>
      </c>
      <c r="AB20" s="352" t="s">
        <v>190</v>
      </c>
      <c r="AC20" s="352" t="s">
        <v>191</v>
      </c>
      <c r="AD20" s="352" t="s">
        <v>192</v>
      </c>
      <c r="AE20" s="352" t="s">
        <v>41</v>
      </c>
      <c r="AF20" s="352" t="s">
        <v>42</v>
      </c>
      <c r="AG20" s="352" t="s">
        <v>43</v>
      </c>
      <c r="AH20" s="352" t="s">
        <v>44</v>
      </c>
      <c r="AI20" s="352" t="s">
        <v>45</v>
      </c>
      <c r="AJ20" s="352" t="s">
        <v>46</v>
      </c>
      <c r="AK20" s="352" t="s">
        <v>47</v>
      </c>
      <c r="AL20" s="352" t="s">
        <v>48</v>
      </c>
      <c r="AM20" s="352" t="s">
        <v>24</v>
      </c>
      <c r="AN20" s="352" t="s">
        <v>49</v>
      </c>
      <c r="AO20" s="352" t="s">
        <v>25</v>
      </c>
      <c r="AP20" s="352" t="s">
        <v>1181</v>
      </c>
      <c r="AQ20" s="226" t="s">
        <v>1189</v>
      </c>
    </row>
    <row r="21" spans="1:46" s="60" customFormat="1" ht="20.100000000000001" customHeight="1">
      <c r="A21" s="6" t="s">
        <v>4</v>
      </c>
      <c r="B21" s="323">
        <v>175</v>
      </c>
      <c r="C21" s="323">
        <v>146</v>
      </c>
      <c r="D21" s="323">
        <v>126</v>
      </c>
      <c r="E21" s="323">
        <v>221</v>
      </c>
      <c r="F21" s="323">
        <v>242</v>
      </c>
      <c r="G21" s="323">
        <v>164</v>
      </c>
      <c r="H21" s="323">
        <v>238</v>
      </c>
      <c r="I21" s="323">
        <v>453</v>
      </c>
      <c r="J21" s="323">
        <v>547</v>
      </c>
      <c r="K21" s="323">
        <v>326</v>
      </c>
      <c r="L21" s="323">
        <v>332</v>
      </c>
      <c r="M21" s="323">
        <v>555</v>
      </c>
      <c r="N21" s="323">
        <v>669</v>
      </c>
      <c r="O21" s="323">
        <v>346</v>
      </c>
      <c r="P21" s="323">
        <v>311</v>
      </c>
      <c r="Q21" s="323">
        <v>510</v>
      </c>
      <c r="R21" s="323">
        <v>424</v>
      </c>
      <c r="S21" s="323">
        <v>237</v>
      </c>
      <c r="T21" s="323">
        <v>235</v>
      </c>
      <c r="U21" s="323">
        <v>370</v>
      </c>
      <c r="V21" s="323">
        <v>661</v>
      </c>
      <c r="W21" s="323">
        <v>424</v>
      </c>
      <c r="X21" s="323">
        <v>485</v>
      </c>
      <c r="Y21" s="323">
        <v>1052</v>
      </c>
      <c r="Z21" s="323">
        <v>1168</v>
      </c>
      <c r="AA21" s="323">
        <v>856</v>
      </c>
      <c r="AB21" s="323">
        <v>1094</v>
      </c>
      <c r="AC21" s="323">
        <v>1460</v>
      </c>
      <c r="AD21" s="323">
        <v>1384</v>
      </c>
      <c r="AE21" s="323">
        <v>750</v>
      </c>
      <c r="AF21" s="323">
        <v>563</v>
      </c>
      <c r="AG21" s="323">
        <v>1069</v>
      </c>
      <c r="AH21" s="323">
        <v>1154</v>
      </c>
      <c r="AI21" s="323">
        <v>619</v>
      </c>
      <c r="AJ21" s="323">
        <v>509</v>
      </c>
      <c r="AK21" s="323">
        <v>792</v>
      </c>
      <c r="AL21" s="323">
        <v>1000</v>
      </c>
      <c r="AM21" s="323">
        <v>573</v>
      </c>
      <c r="AN21" s="323">
        <v>573</v>
      </c>
      <c r="AO21" s="323">
        <v>883</v>
      </c>
      <c r="AP21" s="323">
        <v>1341</v>
      </c>
      <c r="AQ21" s="311">
        <v>747</v>
      </c>
    </row>
    <row r="22" spans="1:46" s="60" customFormat="1" ht="20.100000000000001" customHeight="1">
      <c r="A22" s="33" t="s">
        <v>5</v>
      </c>
      <c r="B22" s="323">
        <v>1</v>
      </c>
      <c r="C22" s="323">
        <v>0</v>
      </c>
      <c r="D22" s="323">
        <v>0</v>
      </c>
      <c r="E22" s="323">
        <v>1</v>
      </c>
      <c r="F22" s="323">
        <v>0</v>
      </c>
      <c r="G22" s="323">
        <v>0</v>
      </c>
      <c r="H22" s="323">
        <v>0</v>
      </c>
      <c r="I22" s="323">
        <v>2</v>
      </c>
      <c r="J22" s="323">
        <v>1</v>
      </c>
      <c r="K22" s="323">
        <v>1</v>
      </c>
      <c r="L22" s="323">
        <v>1</v>
      </c>
      <c r="M22" s="323">
        <v>8</v>
      </c>
      <c r="N22" s="323">
        <v>-29</v>
      </c>
      <c r="O22" s="323">
        <v>17</v>
      </c>
      <c r="P22" s="323">
        <v>2</v>
      </c>
      <c r="Q22" s="323">
        <v>6</v>
      </c>
      <c r="R22" s="323">
        <v>6</v>
      </c>
      <c r="S22" s="323">
        <v>1</v>
      </c>
      <c r="T22" s="323">
        <v>1</v>
      </c>
      <c r="U22" s="323">
        <v>-5</v>
      </c>
      <c r="V22" s="323">
        <v>3</v>
      </c>
      <c r="W22" s="323">
        <v>2</v>
      </c>
      <c r="X22" s="323">
        <v>1</v>
      </c>
      <c r="Y22" s="323">
        <v>8</v>
      </c>
      <c r="Z22" s="323">
        <v>7</v>
      </c>
      <c r="AA22" s="323">
        <v>12</v>
      </c>
      <c r="AB22" s="323">
        <v>8</v>
      </c>
      <c r="AC22" s="323">
        <v>2</v>
      </c>
      <c r="AD22" s="323">
        <v>-1</v>
      </c>
      <c r="AE22" s="323">
        <v>5</v>
      </c>
      <c r="AF22" s="323">
        <v>14</v>
      </c>
      <c r="AG22" s="323">
        <v>3</v>
      </c>
      <c r="AH22" s="323">
        <v>-14</v>
      </c>
      <c r="AI22" s="323">
        <v>6</v>
      </c>
      <c r="AJ22" s="323">
        <v>11</v>
      </c>
      <c r="AK22" s="323">
        <v>2</v>
      </c>
      <c r="AL22" s="323">
        <v>2</v>
      </c>
      <c r="AM22" s="323">
        <v>1</v>
      </c>
      <c r="AN22" s="323">
        <v>4</v>
      </c>
      <c r="AO22" s="323">
        <v>1</v>
      </c>
      <c r="AP22" s="323">
        <v>2</v>
      </c>
      <c r="AQ22" s="311">
        <v>2</v>
      </c>
    </row>
    <row r="23" spans="1:46" s="60" customFormat="1" ht="20.100000000000001" customHeight="1">
      <c r="A23" s="33" t="s">
        <v>6</v>
      </c>
      <c r="B23" s="323">
        <v>169</v>
      </c>
      <c r="C23" s="323">
        <v>104</v>
      </c>
      <c r="D23" s="323">
        <v>89</v>
      </c>
      <c r="E23" s="323">
        <v>166</v>
      </c>
      <c r="F23" s="323">
        <v>176</v>
      </c>
      <c r="G23" s="323">
        <v>115</v>
      </c>
      <c r="H23" s="323">
        <v>190</v>
      </c>
      <c r="I23" s="323">
        <v>381</v>
      </c>
      <c r="J23" s="323">
        <v>482</v>
      </c>
      <c r="K23" s="323">
        <v>278</v>
      </c>
      <c r="L23" s="323">
        <v>285</v>
      </c>
      <c r="M23" s="323">
        <v>502</v>
      </c>
      <c r="N23" s="323">
        <v>599</v>
      </c>
      <c r="O23" s="323">
        <v>305</v>
      </c>
      <c r="P23" s="323">
        <v>272</v>
      </c>
      <c r="Q23" s="323">
        <v>454</v>
      </c>
      <c r="R23" s="323">
        <v>351</v>
      </c>
      <c r="S23" s="323">
        <v>189</v>
      </c>
      <c r="T23" s="323">
        <v>187</v>
      </c>
      <c r="U23" s="323">
        <v>330</v>
      </c>
      <c r="V23" s="323">
        <v>574</v>
      </c>
      <c r="W23" s="323">
        <v>353</v>
      </c>
      <c r="X23" s="323">
        <v>406</v>
      </c>
      <c r="Y23" s="323">
        <v>920</v>
      </c>
      <c r="Z23" s="323">
        <v>977</v>
      </c>
      <c r="AA23" s="323">
        <v>747</v>
      </c>
      <c r="AB23" s="323">
        <v>981</v>
      </c>
      <c r="AC23" s="323">
        <v>1321</v>
      </c>
      <c r="AD23" s="323">
        <v>1197</v>
      </c>
      <c r="AE23" s="323">
        <v>637</v>
      </c>
      <c r="AF23" s="323">
        <v>462</v>
      </c>
      <c r="AG23" s="323">
        <v>922</v>
      </c>
      <c r="AH23" s="323">
        <v>978</v>
      </c>
      <c r="AI23" s="323">
        <v>503</v>
      </c>
      <c r="AJ23" s="323">
        <v>394</v>
      </c>
      <c r="AK23" s="323">
        <v>759</v>
      </c>
      <c r="AL23" s="323">
        <v>859</v>
      </c>
      <c r="AM23" s="323">
        <v>490</v>
      </c>
      <c r="AN23" s="323">
        <v>494</v>
      </c>
      <c r="AO23" s="323">
        <v>764</v>
      </c>
      <c r="AP23" s="323">
        <v>1224</v>
      </c>
      <c r="AQ23" s="311">
        <v>662</v>
      </c>
    </row>
    <row r="24" spans="1:46" s="278" customFormat="1" ht="20.100000000000001" customHeight="1">
      <c r="A24" s="420" t="s">
        <v>602</v>
      </c>
      <c r="B24" s="323"/>
      <c r="C24" s="323"/>
      <c r="D24" s="323"/>
      <c r="E24" s="323"/>
      <c r="F24" s="323"/>
      <c r="G24" s="323"/>
      <c r="H24" s="323"/>
      <c r="I24" s="323"/>
      <c r="J24" s="323"/>
      <c r="K24" s="323"/>
      <c r="L24" s="323"/>
      <c r="M24" s="323"/>
      <c r="N24" s="323">
        <v>47</v>
      </c>
      <c r="O24" s="323">
        <v>26</v>
      </c>
      <c r="P24" s="323">
        <v>22</v>
      </c>
      <c r="Q24" s="323">
        <v>38</v>
      </c>
      <c r="R24" s="323">
        <v>48</v>
      </c>
      <c r="S24" s="323">
        <v>26</v>
      </c>
      <c r="T24" s="323">
        <v>22</v>
      </c>
      <c r="U24" s="323">
        <v>43</v>
      </c>
      <c r="V24" s="323">
        <v>57</v>
      </c>
      <c r="W24" s="323">
        <v>39</v>
      </c>
      <c r="X24" s="323">
        <v>38</v>
      </c>
      <c r="Y24" s="323">
        <v>91</v>
      </c>
      <c r="Z24" s="323">
        <v>136</v>
      </c>
      <c r="AA24" s="323">
        <v>73</v>
      </c>
      <c r="AB24" s="323">
        <v>79</v>
      </c>
      <c r="AC24" s="323">
        <v>104</v>
      </c>
      <c r="AD24" s="323">
        <v>153</v>
      </c>
      <c r="AE24" s="323">
        <v>88</v>
      </c>
      <c r="AF24" s="323">
        <v>68</v>
      </c>
      <c r="AG24" s="323">
        <v>114</v>
      </c>
      <c r="AH24" s="323">
        <v>142</v>
      </c>
      <c r="AI24" s="323">
        <v>93</v>
      </c>
      <c r="AJ24" s="323">
        <v>85</v>
      </c>
      <c r="AK24" s="323">
        <v>66</v>
      </c>
      <c r="AL24" s="323">
        <v>135</v>
      </c>
      <c r="AM24" s="323">
        <v>75</v>
      </c>
      <c r="AN24" s="323">
        <v>69</v>
      </c>
      <c r="AO24" s="323">
        <v>109</v>
      </c>
      <c r="AP24" s="323">
        <v>116</v>
      </c>
      <c r="AQ24" s="311">
        <v>70</v>
      </c>
    </row>
    <row r="25" spans="1:46" s="60" customFormat="1" ht="20.100000000000001" customHeight="1">
      <c r="A25" s="33" t="s">
        <v>10</v>
      </c>
      <c r="B25" s="323">
        <v>6</v>
      </c>
      <c r="C25" s="323">
        <v>42</v>
      </c>
      <c r="D25" s="323">
        <v>37</v>
      </c>
      <c r="E25" s="323">
        <v>55</v>
      </c>
      <c r="F25" s="323">
        <v>66</v>
      </c>
      <c r="G25" s="323">
        <v>49</v>
      </c>
      <c r="H25" s="323">
        <v>48</v>
      </c>
      <c r="I25" s="323">
        <v>72</v>
      </c>
      <c r="J25" s="323">
        <v>65</v>
      </c>
      <c r="K25" s="323">
        <v>48</v>
      </c>
      <c r="L25" s="323">
        <v>46</v>
      </c>
      <c r="M25" s="323">
        <v>53</v>
      </c>
      <c r="N25" s="323">
        <v>23</v>
      </c>
      <c r="O25" s="323">
        <v>16</v>
      </c>
      <c r="P25" s="323">
        <v>18</v>
      </c>
      <c r="Q25" s="323">
        <v>17</v>
      </c>
      <c r="R25" s="323">
        <v>25</v>
      </c>
      <c r="S25" s="323">
        <v>22</v>
      </c>
      <c r="T25" s="323">
        <v>26</v>
      </c>
      <c r="U25" s="323">
        <v>-3</v>
      </c>
      <c r="V25" s="323">
        <v>31</v>
      </c>
      <c r="W25" s="323">
        <v>32</v>
      </c>
      <c r="X25" s="323">
        <v>40</v>
      </c>
      <c r="Y25" s="323">
        <v>41</v>
      </c>
      <c r="Z25" s="323">
        <v>55</v>
      </c>
      <c r="AA25" s="323">
        <v>37</v>
      </c>
      <c r="AB25" s="323">
        <v>34</v>
      </c>
      <c r="AC25" s="323">
        <v>35</v>
      </c>
      <c r="AD25" s="323">
        <v>34</v>
      </c>
      <c r="AE25" s="323">
        <v>25</v>
      </c>
      <c r="AF25" s="323">
        <v>33</v>
      </c>
      <c r="AG25" s="323">
        <v>33</v>
      </c>
      <c r="AH25" s="323">
        <v>34</v>
      </c>
      <c r="AI25" s="323">
        <v>23</v>
      </c>
      <c r="AJ25" s="323">
        <v>29</v>
      </c>
      <c r="AK25" s="323">
        <v>-34</v>
      </c>
      <c r="AL25" s="323">
        <v>7</v>
      </c>
      <c r="AM25" s="323">
        <v>8</v>
      </c>
      <c r="AN25" s="323">
        <v>11</v>
      </c>
      <c r="AO25" s="323">
        <v>10</v>
      </c>
      <c r="AP25" s="323">
        <v>0</v>
      </c>
      <c r="AQ25" s="311">
        <v>15</v>
      </c>
    </row>
    <row r="26" spans="1:46" s="60" customFormat="1" ht="20.100000000000001" customHeight="1">
      <c r="A26" s="6" t="s">
        <v>11</v>
      </c>
      <c r="B26" s="323">
        <v>14</v>
      </c>
      <c r="C26" s="323">
        <v>15</v>
      </c>
      <c r="D26" s="323">
        <v>11</v>
      </c>
      <c r="E26" s="323">
        <v>15</v>
      </c>
      <c r="F26" s="323">
        <v>14</v>
      </c>
      <c r="G26" s="323">
        <v>8</v>
      </c>
      <c r="H26" s="323">
        <v>10</v>
      </c>
      <c r="I26" s="323">
        <v>25</v>
      </c>
      <c r="J26" s="323">
        <v>31</v>
      </c>
      <c r="K26" s="323">
        <v>26</v>
      </c>
      <c r="L26" s="323">
        <v>22</v>
      </c>
      <c r="M26" s="323">
        <v>31</v>
      </c>
      <c r="N26" s="323">
        <v>41</v>
      </c>
      <c r="O26" s="323">
        <v>34</v>
      </c>
      <c r="P26" s="323">
        <v>31</v>
      </c>
      <c r="Q26" s="323">
        <v>35</v>
      </c>
      <c r="R26" s="323">
        <v>48</v>
      </c>
      <c r="S26" s="323">
        <v>35</v>
      </c>
      <c r="T26" s="323">
        <v>33</v>
      </c>
      <c r="U26" s="323">
        <v>38</v>
      </c>
      <c r="V26" s="323">
        <v>53</v>
      </c>
      <c r="W26" s="323">
        <v>36</v>
      </c>
      <c r="X26" s="323">
        <v>31</v>
      </c>
      <c r="Y26" s="323">
        <v>3</v>
      </c>
      <c r="Z26" s="323">
        <v>54</v>
      </c>
      <c r="AA26" s="323">
        <v>40</v>
      </c>
      <c r="AB26" s="323">
        <v>36</v>
      </c>
      <c r="AC26" s="323">
        <v>43</v>
      </c>
      <c r="AD26" s="323">
        <v>24</v>
      </c>
      <c r="AE26" s="323">
        <v>27</v>
      </c>
      <c r="AF26" s="323">
        <v>27</v>
      </c>
      <c r="AG26" s="323">
        <v>30</v>
      </c>
      <c r="AH26" s="323">
        <v>62</v>
      </c>
      <c r="AI26" s="323">
        <v>33</v>
      </c>
      <c r="AJ26" s="323">
        <v>26</v>
      </c>
      <c r="AK26" s="323">
        <v>41</v>
      </c>
      <c r="AL26" s="323">
        <v>69</v>
      </c>
      <c r="AM26" s="323">
        <v>46</v>
      </c>
      <c r="AN26" s="323">
        <v>46</v>
      </c>
      <c r="AO26" s="323">
        <v>53</v>
      </c>
      <c r="AP26" s="323">
        <v>67</v>
      </c>
      <c r="AQ26" s="311">
        <v>42</v>
      </c>
    </row>
    <row r="27" spans="1:46" s="60" customFormat="1" ht="20.100000000000001" customHeight="1">
      <c r="A27" s="11" t="s">
        <v>12</v>
      </c>
      <c r="B27" s="354">
        <v>14</v>
      </c>
      <c r="C27" s="354">
        <v>13</v>
      </c>
      <c r="D27" s="354">
        <v>9</v>
      </c>
      <c r="E27" s="354">
        <v>13</v>
      </c>
      <c r="F27" s="354">
        <v>12</v>
      </c>
      <c r="G27" s="354">
        <v>6</v>
      </c>
      <c r="H27" s="354">
        <v>5</v>
      </c>
      <c r="I27" s="354">
        <v>18</v>
      </c>
      <c r="J27" s="354">
        <v>17</v>
      </c>
      <c r="K27" s="354">
        <v>11</v>
      </c>
      <c r="L27" s="354">
        <v>7</v>
      </c>
      <c r="M27" s="354">
        <v>17</v>
      </c>
      <c r="N27" s="354">
        <v>26</v>
      </c>
      <c r="O27" s="354">
        <v>19</v>
      </c>
      <c r="P27" s="354">
        <v>16</v>
      </c>
      <c r="Q27" s="354">
        <v>19</v>
      </c>
      <c r="R27" s="354">
        <v>32</v>
      </c>
      <c r="S27" s="354">
        <v>19</v>
      </c>
      <c r="T27" s="354">
        <v>18</v>
      </c>
      <c r="U27" s="354">
        <v>21</v>
      </c>
      <c r="V27" s="354">
        <v>36</v>
      </c>
      <c r="W27" s="354">
        <v>19</v>
      </c>
      <c r="X27" s="354">
        <v>13</v>
      </c>
      <c r="Y27" s="354">
        <v>-17</v>
      </c>
      <c r="Z27" s="354">
        <v>35</v>
      </c>
      <c r="AA27" s="354">
        <v>21</v>
      </c>
      <c r="AB27" s="354">
        <v>17</v>
      </c>
      <c r="AC27" s="354">
        <v>25</v>
      </c>
      <c r="AD27" s="354">
        <v>6</v>
      </c>
      <c r="AE27" s="354">
        <v>10</v>
      </c>
      <c r="AF27" s="354">
        <v>10</v>
      </c>
      <c r="AG27" s="354">
        <v>12</v>
      </c>
      <c r="AH27" s="354">
        <v>42</v>
      </c>
      <c r="AI27" s="354">
        <v>12</v>
      </c>
      <c r="AJ27" s="354">
        <v>6</v>
      </c>
      <c r="AK27" s="354">
        <v>16</v>
      </c>
      <c r="AL27" s="354">
        <v>47</v>
      </c>
      <c r="AM27" s="354">
        <v>26</v>
      </c>
      <c r="AN27" s="354">
        <v>23</v>
      </c>
      <c r="AO27" s="354">
        <v>26</v>
      </c>
      <c r="AP27" s="354">
        <v>46</v>
      </c>
      <c r="AQ27" s="267">
        <v>21</v>
      </c>
    </row>
    <row r="28" spans="1:46" s="60" customFormat="1" ht="20.100000000000001" customHeight="1">
      <c r="A28" s="6" t="s">
        <v>13</v>
      </c>
      <c r="B28" s="323">
        <v>0</v>
      </c>
      <c r="C28" s="323">
        <v>0</v>
      </c>
      <c r="D28" s="323">
        <v>0</v>
      </c>
      <c r="E28" s="323">
        <v>0</v>
      </c>
      <c r="F28" s="323">
        <v>0</v>
      </c>
      <c r="G28" s="323">
        <v>0</v>
      </c>
      <c r="H28" s="323">
        <v>0</v>
      </c>
      <c r="I28" s="323">
        <v>0</v>
      </c>
      <c r="J28" s="323">
        <v>0</v>
      </c>
      <c r="K28" s="323">
        <v>0</v>
      </c>
      <c r="L28" s="323">
        <v>0</v>
      </c>
      <c r="M28" s="323">
        <v>0</v>
      </c>
      <c r="N28" s="323">
        <v>0</v>
      </c>
      <c r="O28" s="323">
        <v>0</v>
      </c>
      <c r="P28" s="323">
        <v>0</v>
      </c>
      <c r="Q28" s="323">
        <v>0</v>
      </c>
      <c r="R28" s="323">
        <v>0</v>
      </c>
      <c r="S28" s="323">
        <v>0</v>
      </c>
      <c r="T28" s="323">
        <v>0</v>
      </c>
      <c r="U28" s="323">
        <v>0</v>
      </c>
      <c r="V28" s="323">
        <v>0</v>
      </c>
      <c r="W28" s="323">
        <v>0</v>
      </c>
      <c r="X28" s="323">
        <v>0</v>
      </c>
      <c r="Y28" s="323">
        <v>0</v>
      </c>
      <c r="Z28" s="323">
        <v>0</v>
      </c>
      <c r="AA28" s="323">
        <v>0</v>
      </c>
      <c r="AB28" s="323">
        <v>0</v>
      </c>
      <c r="AC28" s="323">
        <v>0</v>
      </c>
      <c r="AD28" s="323">
        <v>0</v>
      </c>
      <c r="AE28" s="323">
        <v>0</v>
      </c>
      <c r="AF28" s="323">
        <v>0</v>
      </c>
      <c r="AG28" s="323">
        <v>0</v>
      </c>
      <c r="AH28" s="323">
        <v>0</v>
      </c>
      <c r="AI28" s="323">
        <v>0</v>
      </c>
      <c r="AJ28" s="323">
        <v>0</v>
      </c>
      <c r="AK28" s="323">
        <v>0</v>
      </c>
      <c r="AL28" s="323">
        <v>0</v>
      </c>
      <c r="AM28" s="323">
        <v>0</v>
      </c>
      <c r="AN28" s="323">
        <v>0</v>
      </c>
      <c r="AO28" s="323">
        <v>0</v>
      </c>
      <c r="AP28" s="323">
        <v>0</v>
      </c>
      <c r="AQ28" s="311">
        <v>0</v>
      </c>
    </row>
    <row r="29" spans="1:46" s="60" customFormat="1" ht="20.100000000000001" customHeight="1">
      <c r="A29" s="6" t="s">
        <v>14</v>
      </c>
      <c r="B29" s="323">
        <v>0</v>
      </c>
      <c r="C29" s="323">
        <v>0</v>
      </c>
      <c r="D29" s="323">
        <v>0</v>
      </c>
      <c r="E29" s="323">
        <v>0</v>
      </c>
      <c r="F29" s="323">
        <v>0</v>
      </c>
      <c r="G29" s="323">
        <v>0</v>
      </c>
      <c r="H29" s="323">
        <v>2</v>
      </c>
      <c r="I29" s="323">
        <v>0</v>
      </c>
      <c r="J29" s="323">
        <v>0</v>
      </c>
      <c r="K29" s="323">
        <v>0</v>
      </c>
      <c r="L29" s="323">
        <v>0</v>
      </c>
      <c r="M29" s="323">
        <v>0</v>
      </c>
      <c r="N29" s="323">
        <v>0</v>
      </c>
      <c r="O29" s="323">
        <v>0</v>
      </c>
      <c r="P29" s="323">
        <v>0</v>
      </c>
      <c r="Q29" s="323">
        <v>0</v>
      </c>
      <c r="R29" s="323">
        <v>0</v>
      </c>
      <c r="S29" s="323">
        <v>0</v>
      </c>
      <c r="T29" s="323">
        <v>0</v>
      </c>
      <c r="U29" s="323">
        <v>0</v>
      </c>
      <c r="V29" s="323">
        <v>0</v>
      </c>
      <c r="W29" s="323">
        <v>0</v>
      </c>
      <c r="X29" s="323">
        <v>0</v>
      </c>
      <c r="Y29" s="323">
        <v>0</v>
      </c>
      <c r="Z29" s="323">
        <v>0</v>
      </c>
      <c r="AA29" s="323">
        <v>0</v>
      </c>
      <c r="AB29" s="323">
        <v>0</v>
      </c>
      <c r="AC29" s="323">
        <v>0</v>
      </c>
      <c r="AD29" s="323">
        <v>0</v>
      </c>
      <c r="AE29" s="323">
        <v>0</v>
      </c>
      <c r="AF29" s="323">
        <v>0</v>
      </c>
      <c r="AG29" s="323">
        <v>1</v>
      </c>
      <c r="AH29" s="323">
        <v>0</v>
      </c>
      <c r="AI29" s="323">
        <v>0</v>
      </c>
      <c r="AJ29" s="323">
        <v>0</v>
      </c>
      <c r="AK29" s="323">
        <v>0</v>
      </c>
      <c r="AL29" s="323">
        <v>0</v>
      </c>
      <c r="AM29" s="323">
        <v>-1</v>
      </c>
      <c r="AN29" s="323">
        <v>0</v>
      </c>
      <c r="AO29" s="323">
        <v>0</v>
      </c>
      <c r="AP29" s="323">
        <v>0</v>
      </c>
      <c r="AQ29" s="311">
        <v>0</v>
      </c>
    </row>
    <row r="30" spans="1:46" s="60" customFormat="1" ht="20.100000000000001" customHeight="1">
      <c r="A30" s="6" t="s">
        <v>15</v>
      </c>
      <c r="B30" s="323">
        <v>-9</v>
      </c>
      <c r="C30" s="323">
        <v>7</v>
      </c>
      <c r="D30" s="323">
        <v>3</v>
      </c>
      <c r="E30" s="323">
        <v>9</v>
      </c>
      <c r="F30" s="323">
        <v>-21</v>
      </c>
      <c r="G30" s="323">
        <v>2</v>
      </c>
      <c r="H30" s="323">
        <v>8</v>
      </c>
      <c r="I30" s="323">
        <v>7</v>
      </c>
      <c r="J30" s="323">
        <v>-1</v>
      </c>
      <c r="K30" s="323">
        <v>10</v>
      </c>
      <c r="L30" s="323">
        <v>19</v>
      </c>
      <c r="M30" s="323">
        <v>-5</v>
      </c>
      <c r="N30" s="323">
        <v>-32</v>
      </c>
      <c r="O30" s="323">
        <v>-9</v>
      </c>
      <c r="P30" s="323">
        <v>5</v>
      </c>
      <c r="Q30" s="323">
        <v>-23</v>
      </c>
      <c r="R30" s="323">
        <v>-22</v>
      </c>
      <c r="S30" s="323">
        <v>26</v>
      </c>
      <c r="T30" s="323">
        <v>8</v>
      </c>
      <c r="U30" s="323">
        <v>27</v>
      </c>
      <c r="V30" s="323">
        <v>23</v>
      </c>
      <c r="W30" s="323">
        <v>68</v>
      </c>
      <c r="X30" s="323">
        <v>222</v>
      </c>
      <c r="Y30" s="323">
        <v>129</v>
      </c>
      <c r="Z30" s="323">
        <v>157</v>
      </c>
      <c r="AA30" s="323">
        <v>200</v>
      </c>
      <c r="AB30" s="323">
        <v>342</v>
      </c>
      <c r="AC30" s="323">
        <v>-945</v>
      </c>
      <c r="AD30" s="323">
        <v>-255</v>
      </c>
      <c r="AE30" s="323">
        <v>-58</v>
      </c>
      <c r="AF30" s="323">
        <v>13</v>
      </c>
      <c r="AG30" s="323">
        <v>46</v>
      </c>
      <c r="AH30" s="323">
        <v>10</v>
      </c>
      <c r="AI30" s="323">
        <v>13</v>
      </c>
      <c r="AJ30" s="323">
        <v>12</v>
      </c>
      <c r="AK30" s="323">
        <v>11</v>
      </c>
      <c r="AL30" s="323">
        <v>2</v>
      </c>
      <c r="AM30" s="323">
        <v>2</v>
      </c>
      <c r="AN30" s="323">
        <v>2</v>
      </c>
      <c r="AO30" s="323">
        <v>1</v>
      </c>
      <c r="AP30" s="323">
        <v>-1</v>
      </c>
      <c r="AQ30" s="311">
        <v>0</v>
      </c>
    </row>
    <row r="31" spans="1:46" s="60" customFormat="1" ht="20.100000000000001" customHeight="1">
      <c r="A31" s="11" t="s">
        <v>16</v>
      </c>
      <c r="B31" s="354">
        <v>5</v>
      </c>
      <c r="C31" s="354">
        <v>20</v>
      </c>
      <c r="D31" s="354">
        <v>12</v>
      </c>
      <c r="E31" s="354">
        <v>22</v>
      </c>
      <c r="F31" s="354">
        <v>-9</v>
      </c>
      <c r="G31" s="354">
        <v>8</v>
      </c>
      <c r="H31" s="354">
        <v>15</v>
      </c>
      <c r="I31" s="354">
        <v>25</v>
      </c>
      <c r="J31" s="354">
        <v>16</v>
      </c>
      <c r="K31" s="354">
        <v>22</v>
      </c>
      <c r="L31" s="354">
        <v>26</v>
      </c>
      <c r="M31" s="354">
        <v>11</v>
      </c>
      <c r="N31" s="354">
        <v>-6</v>
      </c>
      <c r="O31" s="354">
        <v>9</v>
      </c>
      <c r="P31" s="354">
        <v>20</v>
      </c>
      <c r="Q31" s="354">
        <v>-3</v>
      </c>
      <c r="R31" s="354">
        <v>10</v>
      </c>
      <c r="S31" s="354">
        <v>45</v>
      </c>
      <c r="T31" s="354">
        <v>26</v>
      </c>
      <c r="U31" s="354">
        <v>49</v>
      </c>
      <c r="V31" s="354">
        <v>59</v>
      </c>
      <c r="W31" s="354">
        <v>87</v>
      </c>
      <c r="X31" s="354">
        <v>235</v>
      </c>
      <c r="Y31" s="354">
        <v>113</v>
      </c>
      <c r="Z31" s="354">
        <v>192</v>
      </c>
      <c r="AA31" s="354">
        <v>221</v>
      </c>
      <c r="AB31" s="354">
        <v>359</v>
      </c>
      <c r="AC31" s="354">
        <v>-921</v>
      </c>
      <c r="AD31" s="354">
        <v>-249</v>
      </c>
      <c r="AE31" s="354">
        <v>-48</v>
      </c>
      <c r="AF31" s="354">
        <v>23</v>
      </c>
      <c r="AG31" s="354">
        <v>59</v>
      </c>
      <c r="AH31" s="354">
        <v>52</v>
      </c>
      <c r="AI31" s="354">
        <v>25</v>
      </c>
      <c r="AJ31" s="354">
        <v>18</v>
      </c>
      <c r="AK31" s="354">
        <v>28</v>
      </c>
      <c r="AL31" s="354">
        <v>49</v>
      </c>
      <c r="AM31" s="354">
        <v>26</v>
      </c>
      <c r="AN31" s="354">
        <v>25</v>
      </c>
      <c r="AO31" s="354">
        <v>27</v>
      </c>
      <c r="AP31" s="354">
        <v>44</v>
      </c>
      <c r="AQ31" s="267">
        <v>21</v>
      </c>
    </row>
    <row r="32" spans="1:46" s="60" customFormat="1" ht="20.100000000000001" customHeight="1">
      <c r="A32" s="6"/>
      <c r="B32" s="256"/>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554"/>
      <c r="AA32" s="554"/>
      <c r="AB32" s="554"/>
      <c r="AC32" s="554"/>
      <c r="AD32" s="554"/>
      <c r="AE32" s="554"/>
      <c r="AF32" s="554"/>
      <c r="AG32" s="554"/>
      <c r="AH32" s="554"/>
      <c r="AI32" s="554"/>
      <c r="AJ32" s="554"/>
      <c r="AK32" s="554"/>
      <c r="AL32" s="554"/>
      <c r="AM32" s="554"/>
      <c r="AN32" s="554"/>
      <c r="AO32" s="554"/>
      <c r="AP32" s="554"/>
      <c r="AQ32" s="263"/>
    </row>
    <row r="33" spans="1:43" s="60" customFormat="1" ht="20.100000000000001" customHeight="1">
      <c r="A33" s="6" t="s">
        <v>17</v>
      </c>
      <c r="B33" s="256"/>
      <c r="C33" s="256"/>
      <c r="D33" s="256"/>
      <c r="E33" s="256"/>
      <c r="F33" s="256"/>
      <c r="G33" s="256"/>
      <c r="H33" s="256"/>
      <c r="I33" s="256"/>
      <c r="J33" s="256"/>
      <c r="K33" s="256"/>
      <c r="L33" s="256"/>
      <c r="M33" s="256"/>
      <c r="N33" s="256"/>
      <c r="O33" s="256"/>
      <c r="P33" s="256"/>
      <c r="Q33" s="256"/>
      <c r="R33" s="253">
        <v>0</v>
      </c>
      <c r="S33" s="253">
        <v>0</v>
      </c>
      <c r="T33" s="253">
        <v>0</v>
      </c>
      <c r="U33" s="253">
        <v>0</v>
      </c>
      <c r="V33" s="253">
        <v>0</v>
      </c>
      <c r="W33" s="253">
        <v>0</v>
      </c>
      <c r="X33" s="253">
        <v>0</v>
      </c>
      <c r="Y33" s="253">
        <v>0</v>
      </c>
      <c r="Z33" s="253">
        <v>0</v>
      </c>
      <c r="AA33" s="253">
        <v>0</v>
      </c>
      <c r="AB33" s="253">
        <v>0</v>
      </c>
      <c r="AC33" s="253">
        <v>0</v>
      </c>
      <c r="AD33" s="253">
        <v>0</v>
      </c>
      <c r="AE33" s="253">
        <v>0</v>
      </c>
      <c r="AF33" s="253">
        <v>0</v>
      </c>
      <c r="AG33" s="253">
        <v>0</v>
      </c>
      <c r="AH33" s="253">
        <v>0</v>
      </c>
      <c r="AI33" s="253">
        <v>0</v>
      </c>
      <c r="AJ33" s="253">
        <v>0</v>
      </c>
      <c r="AK33" s="253">
        <v>0</v>
      </c>
      <c r="AL33" s="253">
        <v>0</v>
      </c>
      <c r="AM33" s="253">
        <v>0</v>
      </c>
      <c r="AN33" s="253">
        <v>0</v>
      </c>
      <c r="AO33" s="253">
        <v>0</v>
      </c>
      <c r="AP33" s="253">
        <v>0</v>
      </c>
      <c r="AQ33" s="89">
        <v>0</v>
      </c>
    </row>
    <row r="34" spans="1:43" s="60" customFormat="1" ht="20.100000000000001" customHeight="1">
      <c r="A34" s="6" t="s">
        <v>18</v>
      </c>
      <c r="B34" s="353">
        <v>0</v>
      </c>
      <c r="C34" s="353">
        <v>0</v>
      </c>
      <c r="D34" s="353">
        <v>0</v>
      </c>
      <c r="E34" s="353">
        <v>0</v>
      </c>
      <c r="F34" s="353">
        <v>0</v>
      </c>
      <c r="G34" s="353">
        <v>0</v>
      </c>
      <c r="H34" s="353">
        <v>0</v>
      </c>
      <c r="I34" s="353">
        <v>0</v>
      </c>
      <c r="J34" s="353">
        <v>0</v>
      </c>
      <c r="K34" s="353">
        <v>0</v>
      </c>
      <c r="L34" s="353">
        <v>0</v>
      </c>
      <c r="M34" s="353">
        <v>0</v>
      </c>
      <c r="N34" s="353">
        <v>0</v>
      </c>
      <c r="O34" s="353">
        <v>0</v>
      </c>
      <c r="P34" s="353">
        <v>0</v>
      </c>
      <c r="Q34" s="353">
        <v>0</v>
      </c>
      <c r="R34" s="353">
        <v>0</v>
      </c>
      <c r="S34" s="353">
        <v>0</v>
      </c>
      <c r="T34" s="353">
        <v>0</v>
      </c>
      <c r="U34" s="353">
        <v>0</v>
      </c>
      <c r="V34" s="353">
        <v>0</v>
      </c>
      <c r="W34" s="353">
        <v>0</v>
      </c>
      <c r="X34" s="353">
        <v>0</v>
      </c>
      <c r="Y34" s="353">
        <v>0</v>
      </c>
      <c r="Z34" s="353">
        <v>0</v>
      </c>
      <c r="AA34" s="353">
        <v>0</v>
      </c>
      <c r="AB34" s="353">
        <v>0</v>
      </c>
      <c r="AC34" s="353">
        <v>0</v>
      </c>
      <c r="AD34" s="353">
        <v>0</v>
      </c>
      <c r="AE34" s="353">
        <v>0</v>
      </c>
      <c r="AF34" s="353">
        <v>0</v>
      </c>
      <c r="AG34" s="353">
        <v>0</v>
      </c>
      <c r="AH34" s="353">
        <v>0</v>
      </c>
      <c r="AI34" s="353">
        <v>0</v>
      </c>
      <c r="AJ34" s="353">
        <v>0</v>
      </c>
      <c r="AK34" s="353">
        <v>0</v>
      </c>
      <c r="AL34" s="353">
        <v>0</v>
      </c>
      <c r="AM34" s="353">
        <v>0</v>
      </c>
      <c r="AN34" s="353">
        <v>0</v>
      </c>
      <c r="AO34" s="353">
        <v>0</v>
      </c>
      <c r="AP34" s="353">
        <v>0</v>
      </c>
      <c r="AQ34" s="89">
        <v>0</v>
      </c>
    </row>
    <row r="35" spans="1:43" s="60" customFormat="1" ht="20.100000000000001" customHeight="1">
      <c r="A35" s="6" t="s">
        <v>19</v>
      </c>
      <c r="B35" s="353">
        <v>1</v>
      </c>
      <c r="C35" s="353">
        <v>2</v>
      </c>
      <c r="D35" s="353">
        <v>2</v>
      </c>
      <c r="E35" s="353">
        <v>2</v>
      </c>
      <c r="F35" s="353">
        <v>2</v>
      </c>
      <c r="G35" s="353">
        <v>2</v>
      </c>
      <c r="H35" s="353">
        <v>5</v>
      </c>
      <c r="I35" s="353">
        <v>7</v>
      </c>
      <c r="J35" s="353">
        <v>14</v>
      </c>
      <c r="K35" s="353">
        <v>14</v>
      </c>
      <c r="L35" s="353">
        <v>15</v>
      </c>
      <c r="M35" s="353">
        <v>15</v>
      </c>
      <c r="N35" s="353">
        <v>15</v>
      </c>
      <c r="O35" s="353">
        <v>15</v>
      </c>
      <c r="P35" s="353">
        <v>15</v>
      </c>
      <c r="Q35" s="353">
        <v>16</v>
      </c>
      <c r="R35" s="353">
        <v>16</v>
      </c>
      <c r="S35" s="353">
        <v>16</v>
      </c>
      <c r="T35" s="353">
        <v>15</v>
      </c>
      <c r="U35" s="353">
        <v>17</v>
      </c>
      <c r="V35" s="353">
        <v>17</v>
      </c>
      <c r="W35" s="353">
        <v>17</v>
      </c>
      <c r="X35" s="353">
        <v>18</v>
      </c>
      <c r="Y35" s="353">
        <v>19</v>
      </c>
      <c r="Z35" s="353">
        <v>19</v>
      </c>
      <c r="AA35" s="353">
        <v>19</v>
      </c>
      <c r="AB35" s="353">
        <v>19</v>
      </c>
      <c r="AC35" s="353">
        <v>19</v>
      </c>
      <c r="AD35" s="353">
        <v>18</v>
      </c>
      <c r="AE35" s="353">
        <v>17</v>
      </c>
      <c r="AF35" s="353">
        <v>17</v>
      </c>
      <c r="AG35" s="353">
        <v>18</v>
      </c>
      <c r="AH35" s="353">
        <v>19</v>
      </c>
      <c r="AI35" s="353">
        <v>22</v>
      </c>
      <c r="AJ35" s="353">
        <v>20</v>
      </c>
      <c r="AK35" s="353">
        <v>24</v>
      </c>
      <c r="AL35" s="353">
        <v>22</v>
      </c>
      <c r="AM35" s="353">
        <v>20</v>
      </c>
      <c r="AN35" s="353">
        <v>23</v>
      </c>
      <c r="AO35" s="353">
        <v>27</v>
      </c>
      <c r="AP35" s="353">
        <v>22</v>
      </c>
      <c r="AQ35" s="89">
        <v>21</v>
      </c>
    </row>
    <row r="36" spans="1:43" s="60" customFormat="1" ht="20.100000000000001" customHeight="1">
      <c r="A36" s="6"/>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554"/>
      <c r="AA36" s="554"/>
      <c r="AB36" s="554"/>
      <c r="AC36" s="554"/>
      <c r="AD36" s="554"/>
      <c r="AE36" s="554"/>
      <c r="AF36" s="554"/>
      <c r="AG36" s="554"/>
      <c r="AH36" s="554"/>
      <c r="AI36" s="554"/>
      <c r="AJ36" s="554"/>
      <c r="AK36" s="554"/>
      <c r="AL36" s="554"/>
      <c r="AM36" s="554"/>
      <c r="AN36" s="554"/>
      <c r="AO36" s="554"/>
      <c r="AP36" s="554"/>
      <c r="AQ36" s="263"/>
    </row>
    <row r="37" spans="1:43" s="60" customFormat="1" ht="20.100000000000001" customHeight="1">
      <c r="A37" s="6" t="s">
        <v>20</v>
      </c>
      <c r="B37" s="353">
        <v>0</v>
      </c>
      <c r="C37" s="353">
        <v>0</v>
      </c>
      <c r="D37" s="353">
        <v>1</v>
      </c>
      <c r="E37" s="353">
        <v>2</v>
      </c>
      <c r="F37" s="353">
        <v>2</v>
      </c>
      <c r="G37" s="353">
        <v>1</v>
      </c>
      <c r="H37" s="353">
        <v>2</v>
      </c>
      <c r="I37" s="353">
        <v>3</v>
      </c>
      <c r="J37" s="353">
        <v>10</v>
      </c>
      <c r="K37" s="353">
        <v>12</v>
      </c>
      <c r="L37" s="353">
        <v>12</v>
      </c>
      <c r="M37" s="353">
        <v>14</v>
      </c>
      <c r="N37" s="353">
        <v>13</v>
      </c>
      <c r="O37" s="353">
        <v>13</v>
      </c>
      <c r="P37" s="353">
        <v>13</v>
      </c>
      <c r="Q37" s="353">
        <v>15</v>
      </c>
      <c r="R37" s="353">
        <v>15</v>
      </c>
      <c r="S37" s="353">
        <v>13</v>
      </c>
      <c r="T37" s="353">
        <v>15</v>
      </c>
      <c r="U37" s="353">
        <v>14</v>
      </c>
      <c r="V37" s="353">
        <v>11</v>
      </c>
      <c r="W37" s="353">
        <v>25</v>
      </c>
      <c r="X37" s="353">
        <v>13</v>
      </c>
      <c r="Y37" s="353">
        <v>19</v>
      </c>
      <c r="Z37" s="353">
        <v>16</v>
      </c>
      <c r="AA37" s="353">
        <v>17</v>
      </c>
      <c r="AB37" s="353">
        <v>18</v>
      </c>
      <c r="AC37" s="353">
        <v>20</v>
      </c>
      <c r="AD37" s="353">
        <v>20</v>
      </c>
      <c r="AE37" s="353">
        <v>20</v>
      </c>
      <c r="AF37" s="353">
        <v>19</v>
      </c>
      <c r="AG37" s="353">
        <v>22</v>
      </c>
      <c r="AH37" s="353">
        <v>17</v>
      </c>
      <c r="AI37" s="353">
        <v>18</v>
      </c>
      <c r="AJ37" s="353">
        <v>18</v>
      </c>
      <c r="AK37" s="353">
        <v>18</v>
      </c>
      <c r="AL37" s="353">
        <v>14</v>
      </c>
      <c r="AM37" s="353">
        <v>13</v>
      </c>
      <c r="AN37" s="353">
        <v>15</v>
      </c>
      <c r="AO37" s="353">
        <v>15</v>
      </c>
      <c r="AP37" s="353">
        <v>16</v>
      </c>
      <c r="AQ37" s="89">
        <v>15</v>
      </c>
    </row>
    <row r="38" spans="1:43" s="60" customFormat="1" ht="20.100000000000001" customHeight="1">
      <c r="A38" s="6" t="s">
        <v>21</v>
      </c>
      <c r="B38" s="323">
        <v>114</v>
      </c>
      <c r="C38" s="323">
        <v>3</v>
      </c>
      <c r="D38" s="323">
        <v>0</v>
      </c>
      <c r="E38" s="323">
        <v>0</v>
      </c>
      <c r="F38" s="323">
        <v>0</v>
      </c>
      <c r="G38" s="323">
        <v>0</v>
      </c>
      <c r="H38" s="323">
        <v>486</v>
      </c>
      <c r="I38" s="323">
        <v>0</v>
      </c>
      <c r="J38" s="323">
        <v>0</v>
      </c>
      <c r="K38" s="323">
        <v>0</v>
      </c>
      <c r="L38" s="323">
        <v>0</v>
      </c>
      <c r="M38" s="323">
        <v>0</v>
      </c>
      <c r="N38" s="323">
        <v>0</v>
      </c>
      <c r="O38" s="323">
        <v>0</v>
      </c>
      <c r="P38" s="323">
        <v>0</v>
      </c>
      <c r="Q38" s="323">
        <v>0</v>
      </c>
      <c r="R38" s="323">
        <v>0</v>
      </c>
      <c r="S38" s="323">
        <v>0</v>
      </c>
      <c r="T38" s="323">
        <v>0</v>
      </c>
      <c r="U38" s="323">
        <v>0</v>
      </c>
      <c r="V38" s="323">
        <v>0</v>
      </c>
      <c r="W38" s="323">
        <v>0</v>
      </c>
      <c r="X38" s="323">
        <v>0</v>
      </c>
      <c r="Y38" s="323">
        <v>0</v>
      </c>
      <c r="Z38" s="323">
        <v>0</v>
      </c>
      <c r="AA38" s="323">
        <v>0</v>
      </c>
      <c r="AB38" s="323">
        <v>0</v>
      </c>
      <c r="AC38" s="323">
        <v>0</v>
      </c>
      <c r="AD38" s="323">
        <v>0</v>
      </c>
      <c r="AE38" s="323">
        <v>0</v>
      </c>
      <c r="AF38" s="323">
        <v>23</v>
      </c>
      <c r="AG38" s="323">
        <v>-1</v>
      </c>
      <c r="AH38" s="323">
        <v>0</v>
      </c>
      <c r="AI38" s="323">
        <v>0</v>
      </c>
      <c r="AJ38" s="323">
        <v>0</v>
      </c>
      <c r="AK38" s="323">
        <v>0</v>
      </c>
      <c r="AL38" s="323">
        <v>0</v>
      </c>
      <c r="AM38" s="323">
        <v>21</v>
      </c>
      <c r="AN38" s="323">
        <v>0</v>
      </c>
      <c r="AO38" s="323">
        <v>-1</v>
      </c>
      <c r="AP38" s="323">
        <v>0</v>
      </c>
      <c r="AQ38" s="89">
        <v>0</v>
      </c>
    </row>
    <row r="39" spans="1:43" customFormat="1" ht="20.100000000000001" customHeight="1">
      <c r="A39" s="6" t="s">
        <v>603</v>
      </c>
      <c r="B39" s="323">
        <v>347</v>
      </c>
      <c r="C39" s="323">
        <v>276</v>
      </c>
      <c r="D39" s="323">
        <v>261</v>
      </c>
      <c r="E39" s="323">
        <v>348</v>
      </c>
      <c r="F39" s="323">
        <v>361</v>
      </c>
      <c r="G39" s="323">
        <v>283</v>
      </c>
      <c r="H39" s="323">
        <v>877</v>
      </c>
      <c r="I39" s="323">
        <v>923</v>
      </c>
      <c r="J39" s="323">
        <v>1046</v>
      </c>
      <c r="K39" s="323">
        <v>860</v>
      </c>
      <c r="L39" s="323">
        <v>906</v>
      </c>
      <c r="M39" s="323">
        <v>1044</v>
      </c>
      <c r="N39" s="323">
        <v>1091</v>
      </c>
      <c r="O39" s="323">
        <v>827</v>
      </c>
      <c r="P39" s="323">
        <v>789</v>
      </c>
      <c r="Q39" s="323">
        <v>939</v>
      </c>
      <c r="R39" s="323">
        <v>804</v>
      </c>
      <c r="S39" s="323">
        <v>685</v>
      </c>
      <c r="T39" s="323">
        <v>688</v>
      </c>
      <c r="U39" s="323">
        <v>780</v>
      </c>
      <c r="V39" s="323">
        <v>1028</v>
      </c>
      <c r="W39" s="323">
        <v>833</v>
      </c>
      <c r="X39" s="323">
        <v>929</v>
      </c>
      <c r="Y39" s="323">
        <v>1496</v>
      </c>
      <c r="Z39" s="323">
        <v>1468</v>
      </c>
      <c r="AA39" s="323">
        <v>1156</v>
      </c>
      <c r="AB39" s="323">
        <v>1422</v>
      </c>
      <c r="AC39" s="323">
        <v>1801</v>
      </c>
      <c r="AD39" s="323">
        <v>1348</v>
      </c>
      <c r="AE39" s="323">
        <v>908</v>
      </c>
      <c r="AF39" s="323">
        <v>895</v>
      </c>
      <c r="AG39" s="323">
        <v>1311</v>
      </c>
      <c r="AH39" s="323">
        <v>1129</v>
      </c>
      <c r="AI39" s="323">
        <v>866</v>
      </c>
      <c r="AJ39" s="323">
        <v>793</v>
      </c>
      <c r="AK39" s="323">
        <v>1061</v>
      </c>
      <c r="AL39" s="323">
        <v>1070</v>
      </c>
      <c r="AM39" s="323">
        <v>860</v>
      </c>
      <c r="AN39" s="323">
        <v>875</v>
      </c>
      <c r="AO39" s="323">
        <v>1051</v>
      </c>
      <c r="AP39" s="323">
        <v>1211</v>
      </c>
      <c r="AQ39" s="311">
        <v>968</v>
      </c>
    </row>
    <row r="40" spans="1:43" customFormat="1" ht="20.100000000000001" customHeight="1">
      <c r="A40" s="6" t="s">
        <v>604</v>
      </c>
      <c r="B40" s="323">
        <v>222</v>
      </c>
      <c r="C40" s="323">
        <v>151</v>
      </c>
      <c r="D40" s="323">
        <v>148</v>
      </c>
      <c r="E40" s="323">
        <v>194</v>
      </c>
      <c r="F40" s="323">
        <v>203</v>
      </c>
      <c r="G40" s="323">
        <v>154</v>
      </c>
      <c r="H40" s="323">
        <v>216</v>
      </c>
      <c r="I40" s="323">
        <v>285</v>
      </c>
      <c r="J40" s="323">
        <v>254</v>
      </c>
      <c r="K40" s="323">
        <v>215</v>
      </c>
      <c r="L40" s="323">
        <v>275</v>
      </c>
      <c r="M40" s="323">
        <v>396</v>
      </c>
      <c r="N40" s="323">
        <v>449</v>
      </c>
      <c r="O40" s="323">
        <v>325</v>
      </c>
      <c r="P40" s="323">
        <v>229</v>
      </c>
      <c r="Q40" s="323">
        <v>302</v>
      </c>
      <c r="R40" s="323">
        <v>239</v>
      </c>
      <c r="S40" s="323">
        <v>142</v>
      </c>
      <c r="T40" s="323">
        <v>155</v>
      </c>
      <c r="U40" s="323">
        <v>215</v>
      </c>
      <c r="V40" s="323">
        <v>308</v>
      </c>
      <c r="W40" s="323">
        <v>215</v>
      </c>
      <c r="X40" s="323">
        <v>228</v>
      </c>
      <c r="Y40" s="323">
        <v>371</v>
      </c>
      <c r="Z40" s="323">
        <v>467</v>
      </c>
      <c r="AA40" s="323">
        <v>347</v>
      </c>
      <c r="AB40" s="323">
        <v>383</v>
      </c>
      <c r="AC40" s="323">
        <v>436</v>
      </c>
      <c r="AD40" s="323">
        <v>456</v>
      </c>
      <c r="AE40" s="323">
        <v>303</v>
      </c>
      <c r="AF40" s="323">
        <v>358</v>
      </c>
      <c r="AG40" s="323">
        <v>472</v>
      </c>
      <c r="AH40" s="323">
        <v>399</v>
      </c>
      <c r="AI40" s="323">
        <v>286</v>
      </c>
      <c r="AJ40" s="323">
        <v>250</v>
      </c>
      <c r="AK40" s="323">
        <v>337</v>
      </c>
      <c r="AL40" s="323">
        <v>348</v>
      </c>
      <c r="AM40" s="323">
        <v>288</v>
      </c>
      <c r="AN40" s="323">
        <v>281</v>
      </c>
      <c r="AO40" s="323">
        <v>333</v>
      </c>
      <c r="AP40" s="323">
        <v>335</v>
      </c>
      <c r="AQ40" s="311">
        <v>239</v>
      </c>
    </row>
    <row r="41" spans="1:43" customFormat="1" ht="20.100000000000001" customHeight="1">
      <c r="A41" s="6" t="s">
        <v>22</v>
      </c>
      <c r="B41" s="323">
        <v>126</v>
      </c>
      <c r="C41" s="323">
        <v>125</v>
      </c>
      <c r="D41" s="323">
        <v>113</v>
      </c>
      <c r="E41" s="323">
        <v>154</v>
      </c>
      <c r="F41" s="323">
        <v>158</v>
      </c>
      <c r="G41" s="323">
        <v>129</v>
      </c>
      <c r="H41" s="323">
        <v>661</v>
      </c>
      <c r="I41" s="323">
        <v>638</v>
      </c>
      <c r="J41" s="323">
        <v>792</v>
      </c>
      <c r="K41" s="323">
        <v>645</v>
      </c>
      <c r="L41" s="323">
        <v>631</v>
      </c>
      <c r="M41" s="323">
        <v>648</v>
      </c>
      <c r="N41" s="323">
        <v>642</v>
      </c>
      <c r="O41" s="323">
        <v>503</v>
      </c>
      <c r="P41" s="323">
        <v>560</v>
      </c>
      <c r="Q41" s="323">
        <v>637</v>
      </c>
      <c r="R41" s="323">
        <v>566</v>
      </c>
      <c r="S41" s="323">
        <v>543</v>
      </c>
      <c r="T41" s="323">
        <v>533</v>
      </c>
      <c r="U41" s="323">
        <v>565</v>
      </c>
      <c r="V41" s="323">
        <v>721</v>
      </c>
      <c r="W41" s="323">
        <v>618</v>
      </c>
      <c r="X41" s="323">
        <v>701</v>
      </c>
      <c r="Y41" s="323">
        <v>1125</v>
      </c>
      <c r="Z41" s="323">
        <v>1001</v>
      </c>
      <c r="AA41" s="323">
        <v>809</v>
      </c>
      <c r="AB41" s="323">
        <v>1039</v>
      </c>
      <c r="AC41" s="323">
        <v>1365</v>
      </c>
      <c r="AD41" s="323">
        <v>892</v>
      </c>
      <c r="AE41" s="323">
        <v>604</v>
      </c>
      <c r="AF41" s="323">
        <v>537</v>
      </c>
      <c r="AG41" s="323">
        <v>838</v>
      </c>
      <c r="AH41" s="323">
        <v>730</v>
      </c>
      <c r="AI41" s="323">
        <v>580</v>
      </c>
      <c r="AJ41" s="323">
        <v>543</v>
      </c>
      <c r="AK41" s="323">
        <v>725</v>
      </c>
      <c r="AL41" s="323">
        <v>722</v>
      </c>
      <c r="AM41" s="323">
        <v>571</v>
      </c>
      <c r="AN41" s="323">
        <v>594</v>
      </c>
      <c r="AO41" s="323">
        <v>718</v>
      </c>
      <c r="AP41" s="323">
        <v>876</v>
      </c>
      <c r="AQ41" s="311">
        <v>730</v>
      </c>
    </row>
    <row r="42" spans="1:43" s="60" customFormat="1" ht="20.100000000000001" customHeight="1">
      <c r="A42" s="6"/>
      <c r="B42" s="256"/>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63"/>
    </row>
    <row r="43" spans="1:43" s="60" customFormat="1" ht="20.100000000000001" customHeight="1">
      <c r="A43" s="6" t="s">
        <v>23</v>
      </c>
      <c r="B43" s="323">
        <v>990</v>
      </c>
      <c r="C43" s="323">
        <v>1019</v>
      </c>
      <c r="D43" s="323">
        <v>976</v>
      </c>
      <c r="E43" s="323">
        <v>961</v>
      </c>
      <c r="F43" s="323">
        <v>985</v>
      </c>
      <c r="G43" s="323">
        <v>986</v>
      </c>
      <c r="H43" s="323">
        <v>1525</v>
      </c>
      <c r="I43" s="323">
        <v>1543</v>
      </c>
      <c r="J43" s="323">
        <v>1510</v>
      </c>
      <c r="K43" s="323">
        <v>1485</v>
      </c>
      <c r="L43" s="323">
        <v>1406</v>
      </c>
      <c r="M43" s="323">
        <v>1399</v>
      </c>
      <c r="N43" s="323">
        <v>1455</v>
      </c>
      <c r="O43" s="323">
        <v>1434</v>
      </c>
      <c r="P43" s="323">
        <v>1299</v>
      </c>
      <c r="Q43" s="323">
        <v>1327</v>
      </c>
      <c r="R43" s="323">
        <v>1279</v>
      </c>
      <c r="S43" s="323">
        <v>1305</v>
      </c>
      <c r="T43" s="323">
        <v>1105</v>
      </c>
      <c r="U43" s="323">
        <v>1048</v>
      </c>
      <c r="V43" s="323">
        <v>1020</v>
      </c>
      <c r="W43" s="323">
        <v>1131</v>
      </c>
      <c r="X43" s="323">
        <v>1120</v>
      </c>
      <c r="Y43" s="323">
        <v>1176</v>
      </c>
      <c r="Z43" s="323">
        <v>1185</v>
      </c>
      <c r="AA43" s="323">
        <v>1172</v>
      </c>
      <c r="AB43" s="323">
        <v>1176</v>
      </c>
      <c r="AC43" s="323">
        <v>1179</v>
      </c>
      <c r="AD43" s="323">
        <v>1196</v>
      </c>
      <c r="AE43" s="323">
        <v>1216</v>
      </c>
      <c r="AF43" s="323">
        <v>1315</v>
      </c>
      <c r="AG43" s="323">
        <v>1281</v>
      </c>
      <c r="AH43" s="323">
        <v>1223</v>
      </c>
      <c r="AI43" s="323">
        <v>1161</v>
      </c>
      <c r="AJ43" s="323">
        <v>1121</v>
      </c>
      <c r="AK43" s="323">
        <v>1118</v>
      </c>
      <c r="AL43" s="323">
        <v>1086</v>
      </c>
      <c r="AM43" s="323">
        <v>1127</v>
      </c>
      <c r="AN43" s="323">
        <v>1139</v>
      </c>
      <c r="AO43" s="323">
        <v>1134</v>
      </c>
      <c r="AP43" s="323">
        <v>1103</v>
      </c>
      <c r="AQ43" s="311">
        <v>1114</v>
      </c>
    </row>
    <row r="44" spans="1:43" ht="20.100000000000001" customHeight="1">
      <c r="A44" s="6"/>
    </row>
    <row r="45" spans="1:43" ht="20.100000000000001" customHeight="1">
      <c r="A45" s="40" t="s">
        <v>605</v>
      </c>
    </row>
    <row r="46" spans="1:43">
      <c r="A46" s="6"/>
    </row>
  </sheetData>
  <pageMargins left="0.7" right="0.7" top="0.75" bottom="0.75" header="0.3" footer="0.3"/>
  <pageSetup paperSize="9" scale="30" fitToHeight="0" orientation="portrait" r:id="rId1"/>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BV401"/>
  <sheetViews>
    <sheetView zoomScale="60" zoomScaleNormal="60" workbookViewId="0"/>
  </sheetViews>
  <sheetFormatPr defaultColWidth="8.77734375" defaultRowHeight="20.25" outlineLevelRow="1" outlineLevelCol="1"/>
  <cols>
    <col min="1" max="1" width="67.77734375" style="6" customWidth="1"/>
    <col min="2" max="23" width="10.21875" style="6" hidden="1" customWidth="1" outlineLevel="1"/>
    <col min="24" max="25" width="10.21875" style="60" hidden="1" customWidth="1" outlineLevel="1"/>
    <col min="26" max="27" width="10.21875" style="234" hidden="1" customWidth="1" outlineLevel="1"/>
    <col min="28" max="28" width="10.21875" style="225" hidden="1" customWidth="1" outlineLevel="1"/>
    <col min="29" max="31" width="10.21875" style="60" hidden="1" customWidth="1" outlineLevel="1"/>
    <col min="32" max="33" width="10.21875" hidden="1" customWidth="1" outlineLevel="1"/>
    <col min="34" max="34" width="10.21875" hidden="1" customWidth="1" outlineLevel="1" collapsed="1"/>
    <col min="35" max="37" width="10.21875" hidden="1" customWidth="1" outlineLevel="1"/>
    <col min="38" max="38" width="10.21875" style="63" hidden="1" customWidth="1" outlineLevel="1"/>
    <col min="39" max="45" width="10.21875" hidden="1" customWidth="1" outlineLevel="1"/>
    <col min="46" max="46" width="10.21875" hidden="1" customWidth="1" outlineLevel="1" collapsed="1"/>
    <col min="47" max="57" width="10.21875" hidden="1" customWidth="1" outlineLevel="1"/>
    <col min="58" max="58" width="10.21875" hidden="1" customWidth="1" outlineLevel="1" collapsed="1"/>
    <col min="59" max="69" width="10.21875" hidden="1" customWidth="1" outlineLevel="1"/>
    <col min="70" max="70" width="10.21875" customWidth="1" collapsed="1"/>
    <col min="71" max="73" width="10.21875" customWidth="1"/>
    <col min="74" max="74" width="10.21875" style="62" customWidth="1"/>
    <col min="75" max="16384" width="8.77734375" style="60"/>
  </cols>
  <sheetData>
    <row r="1" spans="1:74" ht="39" customHeight="1">
      <c r="A1" s="595" t="s">
        <v>606</v>
      </c>
      <c r="B1" s="27"/>
      <c r="C1" s="27"/>
      <c r="D1" s="59" t="s">
        <v>607</v>
      </c>
      <c r="E1" s="27"/>
      <c r="F1" s="27"/>
      <c r="G1" s="27"/>
      <c r="H1" s="27"/>
      <c r="I1" s="27"/>
      <c r="J1" s="27"/>
      <c r="K1" s="27"/>
      <c r="L1" s="27"/>
      <c r="M1" s="27"/>
    </row>
    <row r="2" spans="1:74" ht="20.100000000000001" customHeight="1">
      <c r="A2" s="595"/>
      <c r="B2" s="27"/>
      <c r="C2" s="27"/>
      <c r="D2" s="59"/>
      <c r="E2" s="27"/>
      <c r="F2" s="27"/>
      <c r="G2" s="27"/>
      <c r="H2" s="27"/>
      <c r="I2" s="27"/>
      <c r="J2" s="27"/>
      <c r="K2" s="27"/>
      <c r="L2" s="27"/>
      <c r="M2" s="27"/>
    </row>
    <row r="3" spans="1:74" ht="20.100000000000001" customHeight="1">
      <c r="A3" s="1" t="s">
        <v>608</v>
      </c>
      <c r="B3" s="1"/>
      <c r="C3" s="1"/>
      <c r="D3" s="2"/>
      <c r="E3" s="1"/>
      <c r="F3" s="1"/>
      <c r="G3" s="1"/>
      <c r="H3" s="1"/>
      <c r="I3" s="1"/>
      <c r="J3" s="1"/>
      <c r="K3" s="1"/>
      <c r="L3" s="1"/>
      <c r="M3" s="1"/>
      <c r="N3" s="2"/>
      <c r="O3" s="2"/>
      <c r="P3" s="2"/>
      <c r="Q3" s="2"/>
      <c r="R3" s="2"/>
      <c r="S3" s="2"/>
      <c r="T3" s="2"/>
      <c r="U3" s="2"/>
      <c r="V3" s="2"/>
    </row>
    <row r="4" spans="1:74" ht="20.100000000000001" customHeight="1" thickBot="1">
      <c r="A4" s="3" t="s">
        <v>332</v>
      </c>
      <c r="B4" s="14" t="s">
        <v>373</v>
      </c>
      <c r="C4" s="14" t="s">
        <v>374</v>
      </c>
      <c r="D4" s="14" t="s">
        <v>375</v>
      </c>
      <c r="E4" s="14" t="s">
        <v>376</v>
      </c>
      <c r="F4" s="14" t="s">
        <v>377</v>
      </c>
      <c r="G4" s="14" t="s">
        <v>378</v>
      </c>
      <c r="H4" s="14" t="s">
        <v>379</v>
      </c>
      <c r="I4" s="14" t="s">
        <v>380</v>
      </c>
      <c r="J4" s="14" t="s">
        <v>381</v>
      </c>
      <c r="K4" s="14" t="s">
        <v>382</v>
      </c>
      <c r="L4" s="14" t="s">
        <v>383</v>
      </c>
      <c r="M4" s="14" t="s">
        <v>384</v>
      </c>
      <c r="N4" s="4" t="s">
        <v>385</v>
      </c>
      <c r="O4" s="4" t="s">
        <v>386</v>
      </c>
      <c r="P4" s="4" t="s">
        <v>387</v>
      </c>
      <c r="Q4" s="4" t="s">
        <v>388</v>
      </c>
      <c r="R4" s="4" t="s">
        <v>389</v>
      </c>
      <c r="S4" s="4" t="s">
        <v>390</v>
      </c>
      <c r="T4" s="4" t="s">
        <v>391</v>
      </c>
      <c r="U4" s="4" t="s">
        <v>392</v>
      </c>
      <c r="V4" s="4" t="s">
        <v>393</v>
      </c>
      <c r="W4" s="4" t="s">
        <v>394</v>
      </c>
      <c r="X4" s="4" t="s">
        <v>395</v>
      </c>
      <c r="Y4" s="4" t="s">
        <v>396</v>
      </c>
      <c r="Z4" s="246" t="s">
        <v>397</v>
      </c>
      <c r="AA4" s="246" t="s">
        <v>398</v>
      </c>
      <c r="AB4" s="246" t="s">
        <v>399</v>
      </c>
      <c r="AC4" s="246" t="s">
        <v>400</v>
      </c>
      <c r="AD4" s="246" t="s">
        <v>401</v>
      </c>
      <c r="AE4" s="246" t="s">
        <v>402</v>
      </c>
      <c r="AF4" s="246" t="s">
        <v>403</v>
      </c>
      <c r="AG4" s="246" t="s">
        <v>404</v>
      </c>
      <c r="AH4" s="246" t="s">
        <v>405</v>
      </c>
      <c r="AI4" s="246" t="s">
        <v>406</v>
      </c>
      <c r="AJ4" s="246" t="s">
        <v>407</v>
      </c>
      <c r="AK4" s="246" t="s">
        <v>408</v>
      </c>
      <c r="AL4" s="359" t="s">
        <v>409</v>
      </c>
      <c r="AM4" s="359" t="s">
        <v>410</v>
      </c>
      <c r="AN4" s="359" t="s">
        <v>411</v>
      </c>
      <c r="AO4" s="359" t="s">
        <v>412</v>
      </c>
      <c r="AP4" s="359" t="s">
        <v>413</v>
      </c>
      <c r="AQ4" s="359" t="s">
        <v>414</v>
      </c>
      <c r="AR4" s="359" t="s">
        <v>415</v>
      </c>
      <c r="AS4" s="359" t="s">
        <v>416</v>
      </c>
      <c r="AT4" s="359" t="s">
        <v>417</v>
      </c>
      <c r="AU4" s="359" t="s">
        <v>418</v>
      </c>
      <c r="AV4" s="359" t="s">
        <v>419</v>
      </c>
      <c r="AW4" s="359" t="s">
        <v>420</v>
      </c>
      <c r="AX4" s="359" t="s">
        <v>421</v>
      </c>
      <c r="AY4" s="359" t="s">
        <v>422</v>
      </c>
      <c r="AZ4" s="359" t="s">
        <v>423</v>
      </c>
      <c r="BA4" s="359" t="s">
        <v>424</v>
      </c>
      <c r="BB4" s="359" t="s">
        <v>425</v>
      </c>
      <c r="BC4" s="359" t="s">
        <v>426</v>
      </c>
      <c r="BD4" s="359" t="s">
        <v>427</v>
      </c>
      <c r="BE4" s="359" t="s">
        <v>428</v>
      </c>
      <c r="BF4" s="359" t="s">
        <v>429</v>
      </c>
      <c r="BG4" s="359" t="s">
        <v>430</v>
      </c>
      <c r="BH4" s="359" t="s">
        <v>431</v>
      </c>
      <c r="BI4" s="359" t="s">
        <v>432</v>
      </c>
      <c r="BJ4" s="359" t="s">
        <v>433</v>
      </c>
      <c r="BK4" s="359" t="s">
        <v>434</v>
      </c>
      <c r="BL4" s="359" t="s">
        <v>435</v>
      </c>
      <c r="BM4" s="359" t="s">
        <v>436</v>
      </c>
      <c r="BN4" s="359" t="s">
        <v>437</v>
      </c>
      <c r="BO4" s="359" t="s">
        <v>438</v>
      </c>
      <c r="BP4" s="359" t="s">
        <v>439</v>
      </c>
      <c r="BQ4" s="359" t="s">
        <v>440</v>
      </c>
      <c r="BR4" s="352" t="s">
        <v>188</v>
      </c>
      <c r="BS4" s="352" t="s">
        <v>189</v>
      </c>
      <c r="BT4" s="352" t="s">
        <v>190</v>
      </c>
      <c r="BU4" s="352" t="s">
        <v>191</v>
      </c>
      <c r="BV4" s="226" t="s">
        <v>192</v>
      </c>
    </row>
    <row r="5" spans="1:74" ht="20.100000000000001" customHeight="1">
      <c r="A5" s="6" t="s">
        <v>221</v>
      </c>
      <c r="N5" s="2">
        <v>283.23070000000001</v>
      </c>
      <c r="O5" s="2">
        <v>230.86169999999998</v>
      </c>
      <c r="P5" s="2">
        <v>226.75150000000002</v>
      </c>
      <c r="Q5" s="2">
        <v>265.59379999999999</v>
      </c>
      <c r="R5" s="2">
        <v>265.60000000000002</v>
      </c>
      <c r="S5" s="2">
        <v>215.8</v>
      </c>
      <c r="T5" s="2">
        <v>212</v>
      </c>
      <c r="U5" s="2">
        <v>271</v>
      </c>
      <c r="V5" s="2">
        <v>281.39999999999998</v>
      </c>
      <c r="W5" s="2">
        <v>224</v>
      </c>
      <c r="X5" s="2">
        <v>223</v>
      </c>
      <c r="Y5" s="2">
        <v>277</v>
      </c>
      <c r="Z5" s="353">
        <v>285</v>
      </c>
      <c r="AA5" s="353">
        <v>230</v>
      </c>
      <c r="AB5" s="353">
        <v>226</v>
      </c>
      <c r="AC5" s="353">
        <v>279</v>
      </c>
      <c r="AD5" s="353">
        <v>292</v>
      </c>
      <c r="AE5" s="353">
        <v>232</v>
      </c>
      <c r="AF5" s="353">
        <v>229</v>
      </c>
      <c r="AG5" s="353">
        <v>284</v>
      </c>
      <c r="AH5" s="353">
        <v>288</v>
      </c>
      <c r="AI5" s="353">
        <v>230</v>
      </c>
      <c r="AJ5" s="353">
        <v>230</v>
      </c>
      <c r="AK5" s="353">
        <v>274</v>
      </c>
      <c r="AL5" s="353">
        <v>277</v>
      </c>
      <c r="AM5" s="353">
        <v>230</v>
      </c>
      <c r="AN5" s="353">
        <v>226</v>
      </c>
      <c r="AO5" s="353">
        <v>282</v>
      </c>
      <c r="AP5" s="353">
        <v>276</v>
      </c>
      <c r="AQ5" s="353">
        <v>230</v>
      </c>
      <c r="AR5" s="353">
        <v>225</v>
      </c>
      <c r="AS5" s="353">
        <v>275</v>
      </c>
      <c r="AT5" s="353">
        <v>279</v>
      </c>
      <c r="AU5" s="353">
        <v>230</v>
      </c>
      <c r="AV5" s="353">
        <v>231</v>
      </c>
      <c r="AW5" s="353">
        <v>287</v>
      </c>
      <c r="AX5" s="353">
        <v>283</v>
      </c>
      <c r="AY5" s="353">
        <v>238</v>
      </c>
      <c r="AZ5" s="353">
        <v>235</v>
      </c>
      <c r="BA5" s="353">
        <v>281.10425099999998</v>
      </c>
      <c r="BB5" s="353">
        <v>289</v>
      </c>
      <c r="BC5" s="353">
        <v>241</v>
      </c>
      <c r="BD5" s="353">
        <v>238</v>
      </c>
      <c r="BE5" s="353">
        <v>285</v>
      </c>
      <c r="BF5" s="353">
        <v>289</v>
      </c>
      <c r="BG5" s="353">
        <v>244</v>
      </c>
      <c r="BH5" s="353">
        <v>240</v>
      </c>
      <c r="BI5" s="353">
        <v>286</v>
      </c>
      <c r="BJ5" s="353">
        <v>283</v>
      </c>
      <c r="BK5" s="353">
        <v>232</v>
      </c>
      <c r="BL5" s="353">
        <v>233</v>
      </c>
      <c r="BM5" s="353">
        <v>283</v>
      </c>
      <c r="BN5" s="353">
        <v>297</v>
      </c>
      <c r="BO5" s="353">
        <v>248</v>
      </c>
      <c r="BP5" s="353">
        <v>248</v>
      </c>
      <c r="BQ5" s="353">
        <v>298</v>
      </c>
      <c r="BR5" s="353">
        <v>303</v>
      </c>
      <c r="BS5" s="353">
        <v>253</v>
      </c>
      <c r="BT5" s="353">
        <v>252</v>
      </c>
      <c r="BU5" s="353"/>
      <c r="BV5" s="390"/>
    </row>
    <row r="6" spans="1:74" ht="20.100000000000001" customHeight="1">
      <c r="A6" s="8" t="s">
        <v>609</v>
      </c>
      <c r="B6" s="8"/>
      <c r="C6" s="8"/>
      <c r="D6" s="8"/>
      <c r="E6" s="8"/>
      <c r="F6" s="8"/>
      <c r="G6" s="8"/>
      <c r="H6" s="8"/>
      <c r="I6" s="8"/>
      <c r="J6" s="8"/>
      <c r="K6" s="8"/>
      <c r="L6" s="8"/>
      <c r="M6" s="8"/>
      <c r="N6" s="2">
        <v>21.614599999999999</v>
      </c>
      <c r="O6" s="2">
        <v>19.271000000000001</v>
      </c>
      <c r="P6" s="2">
        <v>19.174999999999997</v>
      </c>
      <c r="Q6" s="2">
        <v>21.529699999999998</v>
      </c>
      <c r="R6" s="2">
        <v>21.6</v>
      </c>
      <c r="S6" s="2">
        <v>19.063691800000001</v>
      </c>
      <c r="T6" s="2">
        <v>18.899676799999998</v>
      </c>
      <c r="U6" s="2">
        <v>21.934290400000002</v>
      </c>
      <c r="V6" s="2">
        <v>22</v>
      </c>
      <c r="W6" s="2">
        <v>19</v>
      </c>
      <c r="X6" s="2">
        <v>19</v>
      </c>
      <c r="Y6" s="2">
        <v>22</v>
      </c>
      <c r="Z6" s="353">
        <v>21.853287307781098</v>
      </c>
      <c r="AA6" s="353">
        <v>20</v>
      </c>
      <c r="AB6" s="353">
        <v>19</v>
      </c>
      <c r="AC6" s="353">
        <v>22</v>
      </c>
      <c r="AD6" s="353">
        <v>22</v>
      </c>
      <c r="AE6" s="353">
        <v>19</v>
      </c>
      <c r="AF6" s="353">
        <v>19</v>
      </c>
      <c r="AG6" s="353">
        <v>22</v>
      </c>
      <c r="AH6" s="353">
        <v>23</v>
      </c>
      <c r="AI6" s="353">
        <v>21</v>
      </c>
      <c r="AJ6" s="353">
        <v>20</v>
      </c>
      <c r="AK6" s="353">
        <v>24</v>
      </c>
      <c r="AL6" s="353">
        <v>24</v>
      </c>
      <c r="AM6" s="353">
        <v>22</v>
      </c>
      <c r="AN6" s="353">
        <v>21</v>
      </c>
      <c r="AO6" s="353">
        <v>25</v>
      </c>
      <c r="AP6" s="353">
        <v>24</v>
      </c>
      <c r="AQ6" s="353">
        <v>22</v>
      </c>
      <c r="AR6" s="353">
        <v>22</v>
      </c>
      <c r="AS6" s="353">
        <v>25</v>
      </c>
      <c r="AT6" s="353">
        <v>24</v>
      </c>
      <c r="AU6" s="353">
        <v>22</v>
      </c>
      <c r="AV6" s="353">
        <v>22</v>
      </c>
      <c r="AW6" s="353">
        <v>25</v>
      </c>
      <c r="AX6" s="353">
        <v>25</v>
      </c>
      <c r="AY6" s="353">
        <v>23</v>
      </c>
      <c r="AZ6" s="353">
        <v>23</v>
      </c>
      <c r="BA6" s="353">
        <v>24.456684300545199</v>
      </c>
      <c r="BB6" s="353">
        <v>24</v>
      </c>
      <c r="BC6" s="353">
        <v>22</v>
      </c>
      <c r="BD6" s="353">
        <v>22</v>
      </c>
      <c r="BE6" s="353">
        <v>25</v>
      </c>
      <c r="BF6" s="353">
        <v>24</v>
      </c>
      <c r="BG6" s="353">
        <v>22</v>
      </c>
      <c r="BH6" s="353">
        <v>22</v>
      </c>
      <c r="BI6" s="353">
        <v>25</v>
      </c>
      <c r="BJ6" s="353">
        <v>25</v>
      </c>
      <c r="BK6" s="353">
        <v>20</v>
      </c>
      <c r="BL6" s="353">
        <v>19</v>
      </c>
      <c r="BM6" s="353">
        <v>22</v>
      </c>
      <c r="BN6" s="353">
        <v>23</v>
      </c>
      <c r="BO6" s="353">
        <v>21</v>
      </c>
      <c r="BP6" s="353">
        <v>21</v>
      </c>
      <c r="BQ6" s="353">
        <v>24</v>
      </c>
      <c r="BR6" s="353">
        <v>25</v>
      </c>
      <c r="BS6" s="353">
        <v>21</v>
      </c>
      <c r="BT6" s="353">
        <v>22</v>
      </c>
      <c r="BU6" s="353"/>
      <c r="BV6" s="390"/>
    </row>
    <row r="7" spans="1:74" ht="20.100000000000001" customHeight="1">
      <c r="A7" s="8" t="s">
        <v>610</v>
      </c>
      <c r="B7" s="8"/>
      <c r="C7" s="8"/>
      <c r="D7" s="54"/>
      <c r="E7" s="8"/>
      <c r="F7" s="8"/>
      <c r="G7" s="8"/>
      <c r="H7" s="8"/>
      <c r="I7" s="8"/>
      <c r="J7" s="8"/>
      <c r="K7" s="8"/>
      <c r="L7" s="8"/>
      <c r="M7" s="8"/>
      <c r="N7" s="2">
        <v>10.1189</v>
      </c>
      <c r="O7" s="2">
        <v>8.6579999999999995</v>
      </c>
      <c r="P7" s="2">
        <v>8.4811999999999994</v>
      </c>
      <c r="Q7" s="2">
        <v>8.6142000000000003</v>
      </c>
      <c r="R7" s="2">
        <v>8.5</v>
      </c>
      <c r="S7" s="2">
        <v>7.2729757999999993</v>
      </c>
      <c r="T7" s="2">
        <v>7.4382911999999992</v>
      </c>
      <c r="U7" s="2">
        <v>9.1184878000000005</v>
      </c>
      <c r="V7" s="2">
        <v>9.6</v>
      </c>
      <c r="W7" s="2">
        <v>8</v>
      </c>
      <c r="X7" s="2">
        <v>8</v>
      </c>
      <c r="Y7" s="2">
        <v>9</v>
      </c>
      <c r="Z7" s="353">
        <v>10.025192101113699</v>
      </c>
      <c r="AA7" s="353">
        <v>8</v>
      </c>
      <c r="AB7" s="353">
        <v>8</v>
      </c>
      <c r="AC7" s="353">
        <v>10</v>
      </c>
      <c r="AD7" s="353">
        <v>10</v>
      </c>
      <c r="AE7" s="353">
        <v>8</v>
      </c>
      <c r="AF7" s="353">
        <v>8</v>
      </c>
      <c r="AG7" s="353">
        <v>10</v>
      </c>
      <c r="AH7" s="353">
        <v>10</v>
      </c>
      <c r="AI7" s="353">
        <v>8</v>
      </c>
      <c r="AJ7" s="353">
        <v>8</v>
      </c>
      <c r="AK7" s="353">
        <v>9</v>
      </c>
      <c r="AL7" s="353">
        <v>10</v>
      </c>
      <c r="AM7" s="353">
        <v>8</v>
      </c>
      <c r="AN7" s="353">
        <v>8</v>
      </c>
      <c r="AO7" s="353">
        <v>10</v>
      </c>
      <c r="AP7" s="353">
        <v>10</v>
      </c>
      <c r="AQ7" s="353">
        <v>8</v>
      </c>
      <c r="AR7" s="353">
        <v>8</v>
      </c>
      <c r="AS7" s="353">
        <v>9</v>
      </c>
      <c r="AT7" s="353">
        <v>9</v>
      </c>
      <c r="AU7" s="353">
        <v>7.9</v>
      </c>
      <c r="AV7" s="353">
        <v>8</v>
      </c>
      <c r="AW7" s="353">
        <v>10</v>
      </c>
      <c r="AX7" s="353">
        <v>9</v>
      </c>
      <c r="AY7" s="353">
        <v>8</v>
      </c>
      <c r="AZ7" s="353">
        <v>7</v>
      </c>
      <c r="BA7" s="353">
        <v>9.3966473026293293</v>
      </c>
      <c r="BB7" s="353">
        <v>9</v>
      </c>
      <c r="BC7" s="353">
        <v>8</v>
      </c>
      <c r="BD7" s="353">
        <v>8</v>
      </c>
      <c r="BE7" s="353">
        <v>9</v>
      </c>
      <c r="BF7" s="353">
        <v>9</v>
      </c>
      <c r="BG7" s="353">
        <v>8</v>
      </c>
      <c r="BH7" s="353">
        <v>8</v>
      </c>
      <c r="BI7" s="353">
        <v>9.4427560161218054</v>
      </c>
      <c r="BJ7" s="353">
        <v>9.4427560161218054</v>
      </c>
      <c r="BK7" s="353">
        <v>8</v>
      </c>
      <c r="BL7" s="353">
        <v>8</v>
      </c>
      <c r="BM7" s="353">
        <v>10</v>
      </c>
      <c r="BN7" s="353">
        <v>10</v>
      </c>
      <c r="BO7" s="353">
        <v>9</v>
      </c>
      <c r="BP7" s="353">
        <v>9</v>
      </c>
      <c r="BQ7" s="353">
        <v>10</v>
      </c>
      <c r="BR7" s="353">
        <v>10</v>
      </c>
      <c r="BS7" s="353">
        <v>9</v>
      </c>
      <c r="BT7" s="353">
        <v>8</v>
      </c>
      <c r="BU7" s="353"/>
      <c r="BV7" s="390"/>
    </row>
    <row r="8" spans="1:74" ht="20.100000000000001" customHeight="1">
      <c r="A8" s="8" t="s">
        <v>611</v>
      </c>
      <c r="B8" s="8"/>
      <c r="C8" s="8"/>
      <c r="D8" s="8"/>
      <c r="E8" s="8"/>
      <c r="F8" s="8"/>
      <c r="G8" s="8"/>
      <c r="H8" s="8"/>
      <c r="I8" s="8"/>
      <c r="J8" s="8"/>
      <c r="K8" s="8"/>
      <c r="L8" s="8"/>
      <c r="M8" s="8"/>
      <c r="N8" s="2">
        <v>68.900000000000006</v>
      </c>
      <c r="O8" s="2">
        <v>58.8</v>
      </c>
      <c r="P8" s="2">
        <v>58.1</v>
      </c>
      <c r="Q8" s="2">
        <v>64.099999999999994</v>
      </c>
      <c r="R8" s="2">
        <v>63.3</v>
      </c>
      <c r="S8" s="2">
        <v>54</v>
      </c>
      <c r="T8" s="2">
        <v>53.7</v>
      </c>
      <c r="U8" s="2">
        <v>65.2</v>
      </c>
      <c r="V8" s="2">
        <v>66.7</v>
      </c>
      <c r="W8" s="2">
        <v>56</v>
      </c>
      <c r="X8" s="2">
        <v>56</v>
      </c>
      <c r="Y8" s="2">
        <v>66</v>
      </c>
      <c r="Z8" s="353">
        <v>67.780849441536802</v>
      </c>
      <c r="AA8" s="353">
        <v>58</v>
      </c>
      <c r="AB8" s="353">
        <v>57</v>
      </c>
      <c r="AC8" s="353">
        <v>67</v>
      </c>
      <c r="AD8" s="353">
        <v>69</v>
      </c>
      <c r="AE8" s="353">
        <v>58</v>
      </c>
      <c r="AF8" s="353">
        <v>57</v>
      </c>
      <c r="AG8" s="353">
        <v>68</v>
      </c>
      <c r="AH8" s="353">
        <v>69</v>
      </c>
      <c r="AI8" s="353">
        <v>59</v>
      </c>
      <c r="AJ8" s="353">
        <v>58</v>
      </c>
      <c r="AK8" s="353">
        <v>69</v>
      </c>
      <c r="AL8" s="353">
        <v>70</v>
      </c>
      <c r="AM8" s="353">
        <v>60</v>
      </c>
      <c r="AN8" s="353">
        <v>59</v>
      </c>
      <c r="AO8" s="353">
        <v>70</v>
      </c>
      <c r="AP8" s="353">
        <v>69</v>
      </c>
      <c r="AQ8" s="353">
        <v>60</v>
      </c>
      <c r="AR8" s="353">
        <v>59</v>
      </c>
      <c r="AS8" s="353">
        <v>70</v>
      </c>
      <c r="AT8" s="353">
        <v>69</v>
      </c>
      <c r="AU8" s="353">
        <v>59</v>
      </c>
      <c r="AV8" s="353">
        <v>59</v>
      </c>
      <c r="AW8" s="353">
        <v>71</v>
      </c>
      <c r="AX8" s="353">
        <v>70</v>
      </c>
      <c r="AY8" s="353">
        <v>61</v>
      </c>
      <c r="AZ8" s="353">
        <v>61</v>
      </c>
      <c r="BA8" s="353">
        <v>69.21446499999999</v>
      </c>
      <c r="BB8" s="353">
        <v>70</v>
      </c>
      <c r="BC8" s="353">
        <v>61</v>
      </c>
      <c r="BD8" s="353">
        <v>60</v>
      </c>
      <c r="BE8" s="353">
        <v>70</v>
      </c>
      <c r="BF8" s="353">
        <v>70</v>
      </c>
      <c r="BG8" s="353">
        <v>61</v>
      </c>
      <c r="BH8" s="353">
        <v>60</v>
      </c>
      <c r="BI8" s="353">
        <v>69.411464262457258</v>
      </c>
      <c r="BJ8" s="353">
        <v>69.411464262457258</v>
      </c>
      <c r="BK8" s="353">
        <v>56</v>
      </c>
      <c r="BL8" s="353">
        <v>55</v>
      </c>
      <c r="BM8" s="353">
        <v>66</v>
      </c>
      <c r="BN8" s="353">
        <v>69</v>
      </c>
      <c r="BO8" s="353">
        <v>59</v>
      </c>
      <c r="BP8" s="353">
        <v>59</v>
      </c>
      <c r="BQ8" s="353">
        <v>70</v>
      </c>
      <c r="BR8" s="353">
        <v>70</v>
      </c>
      <c r="BS8" s="353">
        <v>60</v>
      </c>
      <c r="BT8" s="353">
        <v>60</v>
      </c>
      <c r="BU8" s="353"/>
      <c r="BV8" s="390"/>
    </row>
    <row r="9" spans="1:74" ht="20.100000000000001" customHeight="1">
      <c r="A9" s="419" t="s">
        <v>612</v>
      </c>
      <c r="B9" s="8"/>
      <c r="C9" s="8"/>
      <c r="D9" s="8"/>
      <c r="E9" s="8"/>
      <c r="F9" s="8"/>
      <c r="G9" s="8"/>
      <c r="H9" s="8"/>
      <c r="I9" s="8"/>
      <c r="J9" s="8"/>
      <c r="K9" s="8"/>
      <c r="L9" s="8"/>
      <c r="M9" s="8"/>
      <c r="N9" s="2"/>
      <c r="O9" s="2"/>
      <c r="P9" s="2"/>
      <c r="Q9" s="2"/>
      <c r="R9" s="2"/>
      <c r="S9" s="2"/>
      <c r="T9" s="2"/>
      <c r="U9" s="2"/>
      <c r="V9" s="2"/>
      <c r="X9" s="6"/>
      <c r="Y9" s="6"/>
      <c r="Z9" s="353"/>
      <c r="AA9" s="353"/>
      <c r="AB9" s="353"/>
      <c r="BF9" s="418">
        <v>57</v>
      </c>
      <c r="BG9" s="418">
        <v>49</v>
      </c>
      <c r="BH9" s="418">
        <v>47</v>
      </c>
      <c r="BI9" s="418">
        <v>58</v>
      </c>
      <c r="BJ9" s="418">
        <v>58</v>
      </c>
      <c r="BK9" s="418">
        <v>48</v>
      </c>
      <c r="BL9" s="418">
        <v>47</v>
      </c>
      <c r="BM9" s="418">
        <v>57</v>
      </c>
      <c r="BN9" s="418">
        <v>59</v>
      </c>
      <c r="BO9" s="418">
        <v>50</v>
      </c>
      <c r="BP9" s="418">
        <v>49</v>
      </c>
      <c r="BQ9" s="418">
        <v>59</v>
      </c>
      <c r="BR9" s="418">
        <v>61</v>
      </c>
      <c r="BS9" s="418">
        <v>52</v>
      </c>
      <c r="BT9" s="418">
        <v>50</v>
      </c>
      <c r="BU9" s="418"/>
      <c r="BV9" s="390"/>
    </row>
    <row r="10" spans="1:74" ht="20.100000000000001" customHeight="1">
      <c r="A10" s="419" t="s">
        <v>613</v>
      </c>
      <c r="B10" s="8"/>
      <c r="C10" s="8"/>
      <c r="D10" s="8"/>
      <c r="E10" s="8"/>
      <c r="F10" s="8"/>
      <c r="G10" s="8"/>
      <c r="H10" s="8"/>
      <c r="I10" s="8"/>
      <c r="J10" s="8"/>
      <c r="K10" s="8"/>
      <c r="L10" s="8"/>
      <c r="M10" s="8"/>
      <c r="N10" s="2"/>
      <c r="O10" s="2"/>
      <c r="P10" s="2"/>
      <c r="Q10" s="2"/>
      <c r="R10" s="2"/>
      <c r="S10" s="2"/>
      <c r="T10" s="2"/>
      <c r="U10" s="2"/>
      <c r="V10" s="2"/>
      <c r="X10" s="6"/>
      <c r="Y10" s="6"/>
      <c r="Z10" s="353"/>
      <c r="AA10" s="353"/>
      <c r="AB10" s="353"/>
      <c r="BF10" s="418"/>
      <c r="BG10" s="418"/>
      <c r="BH10" s="418"/>
      <c r="BI10" s="418"/>
      <c r="BJ10" s="418"/>
      <c r="BK10" s="418"/>
      <c r="BL10" s="418"/>
      <c r="BM10" s="418"/>
      <c r="BN10" s="418"/>
      <c r="BO10" s="418"/>
      <c r="BP10" s="418"/>
      <c r="BQ10" s="418"/>
      <c r="BR10" s="418"/>
      <c r="BS10" s="418"/>
      <c r="BT10" s="418"/>
      <c r="BU10" s="418"/>
      <c r="BV10" s="424"/>
    </row>
    <row r="11" spans="1:74" ht="20.100000000000001" customHeight="1">
      <c r="A11" s="1"/>
      <c r="B11" s="1"/>
      <c r="C11" s="1"/>
      <c r="D11" s="1"/>
      <c r="E11" s="1"/>
      <c r="F11" s="1"/>
      <c r="G11" s="1"/>
      <c r="H11" s="1"/>
      <c r="I11" s="1"/>
      <c r="J11" s="1"/>
      <c r="K11" s="1"/>
      <c r="L11" s="1"/>
      <c r="M11" s="1"/>
      <c r="N11" s="2"/>
      <c r="O11" s="2"/>
      <c r="P11" s="2"/>
      <c r="Q11" s="2"/>
      <c r="R11" s="2"/>
      <c r="S11" s="2"/>
      <c r="T11" s="2"/>
      <c r="U11" s="2"/>
      <c r="V11" s="2"/>
      <c r="X11" s="6"/>
      <c r="Y11" s="6"/>
      <c r="Z11" s="353"/>
      <c r="AA11" s="353"/>
      <c r="AB11" s="353"/>
    </row>
    <row r="12" spans="1:74" ht="20.100000000000001" customHeight="1" thickBot="1">
      <c r="A12" s="3" t="s">
        <v>614</v>
      </c>
      <c r="B12" s="14" t="s">
        <v>373</v>
      </c>
      <c r="C12" s="14" t="s">
        <v>374</v>
      </c>
      <c r="D12" s="14" t="s">
        <v>375</v>
      </c>
      <c r="E12" s="14" t="s">
        <v>376</v>
      </c>
      <c r="F12" s="14" t="s">
        <v>377</v>
      </c>
      <c r="G12" s="14" t="s">
        <v>378</v>
      </c>
      <c r="H12" s="14" t="s">
        <v>379</v>
      </c>
      <c r="I12" s="14" t="s">
        <v>380</v>
      </c>
      <c r="J12" s="14" t="s">
        <v>381</v>
      </c>
      <c r="K12" s="14" t="s">
        <v>382</v>
      </c>
      <c r="L12" s="14" t="s">
        <v>383</v>
      </c>
      <c r="M12" s="14" t="s">
        <v>384</v>
      </c>
      <c r="N12" s="4" t="s">
        <v>385</v>
      </c>
      <c r="O12" s="4" t="s">
        <v>386</v>
      </c>
      <c r="P12" s="4" t="s">
        <v>387</v>
      </c>
      <c r="Q12" s="4" t="s">
        <v>388</v>
      </c>
      <c r="R12" s="4" t="s">
        <v>389</v>
      </c>
      <c r="S12" s="4" t="s">
        <v>390</v>
      </c>
      <c r="T12" s="4" t="s">
        <v>391</v>
      </c>
      <c r="U12" s="4" t="s">
        <v>392</v>
      </c>
      <c r="V12" s="4" t="s">
        <v>393</v>
      </c>
      <c r="W12" s="4" t="s">
        <v>394</v>
      </c>
      <c r="X12" s="4" t="s">
        <v>395</v>
      </c>
      <c r="Y12" s="4" t="s">
        <v>396</v>
      </c>
      <c r="Z12" s="246" t="s">
        <v>397</v>
      </c>
      <c r="AA12" s="246" t="s">
        <v>398</v>
      </c>
      <c r="AB12" s="246" t="s">
        <v>399</v>
      </c>
      <c r="AC12" s="246" t="s">
        <v>400</v>
      </c>
      <c r="AD12" s="246" t="s">
        <v>401</v>
      </c>
      <c r="AE12" s="246" t="s">
        <v>402</v>
      </c>
      <c r="AF12" s="246" t="s">
        <v>403</v>
      </c>
      <c r="AG12" s="246" t="s">
        <v>404</v>
      </c>
      <c r="AH12" s="246" t="s">
        <v>405</v>
      </c>
      <c r="AI12" s="246" t="s">
        <v>406</v>
      </c>
      <c r="AJ12" s="246" t="s">
        <v>407</v>
      </c>
      <c r="AK12" s="246" t="s">
        <v>408</v>
      </c>
      <c r="AL12" s="359" t="s">
        <v>409</v>
      </c>
      <c r="AM12" s="359" t="s">
        <v>410</v>
      </c>
      <c r="AN12" s="359" t="s">
        <v>411</v>
      </c>
      <c r="AO12" s="359" t="s">
        <v>412</v>
      </c>
      <c r="AP12" s="359" t="s">
        <v>413</v>
      </c>
      <c r="AQ12" s="359" t="s">
        <v>414</v>
      </c>
      <c r="AR12" s="359" t="s">
        <v>415</v>
      </c>
      <c r="AS12" s="359" t="s">
        <v>416</v>
      </c>
      <c r="AT12" s="359" t="s">
        <v>417</v>
      </c>
      <c r="AU12" s="359" t="s">
        <v>418</v>
      </c>
      <c r="AV12" s="359" t="s">
        <v>419</v>
      </c>
      <c r="AW12" s="359" t="s">
        <v>420</v>
      </c>
      <c r="AX12" s="359" t="s">
        <v>421</v>
      </c>
      <c r="AY12" s="359" t="s">
        <v>422</v>
      </c>
      <c r="AZ12" s="359" t="s">
        <v>423</v>
      </c>
      <c r="BA12" s="359" t="s">
        <v>424</v>
      </c>
      <c r="BB12" s="359" t="s">
        <v>425</v>
      </c>
      <c r="BC12" s="359" t="s">
        <v>426</v>
      </c>
      <c r="BD12" s="359" t="s">
        <v>427</v>
      </c>
      <c r="BE12" s="359" t="s">
        <v>428</v>
      </c>
      <c r="BF12" s="359" t="s">
        <v>429</v>
      </c>
      <c r="BG12" s="359" t="s">
        <v>430</v>
      </c>
      <c r="BH12" s="359" t="s">
        <v>431</v>
      </c>
      <c r="BI12" s="359" t="s">
        <v>432</v>
      </c>
      <c r="BJ12" s="359" t="s">
        <v>433</v>
      </c>
      <c r="BK12" s="359" t="s">
        <v>434</v>
      </c>
      <c r="BL12" s="359" t="s">
        <v>435</v>
      </c>
      <c r="BM12" s="359" t="s">
        <v>436</v>
      </c>
      <c r="BN12" s="359" t="s">
        <v>437</v>
      </c>
      <c r="BO12" s="359" t="s">
        <v>438</v>
      </c>
      <c r="BP12" s="359" t="s">
        <v>439</v>
      </c>
      <c r="BQ12" s="359" t="s">
        <v>440</v>
      </c>
      <c r="BR12" s="352" t="s">
        <v>188</v>
      </c>
      <c r="BS12" s="352" t="s">
        <v>189</v>
      </c>
      <c r="BT12" s="352" t="s">
        <v>190</v>
      </c>
      <c r="BU12" s="352" t="s">
        <v>191</v>
      </c>
      <c r="BV12" s="226" t="s">
        <v>192</v>
      </c>
    </row>
    <row r="13" spans="1:74" ht="20.100000000000001" customHeight="1">
      <c r="A13" s="8" t="s">
        <v>615</v>
      </c>
      <c r="B13" s="8"/>
      <c r="C13" s="8"/>
      <c r="D13" s="8"/>
      <c r="E13" s="8"/>
      <c r="F13" s="8"/>
      <c r="G13" s="8"/>
      <c r="H13" s="8"/>
      <c r="I13" s="8"/>
      <c r="J13" s="8"/>
      <c r="K13" s="8"/>
      <c r="L13" s="8"/>
      <c r="M13" s="8"/>
      <c r="N13" s="2">
        <v>760.59</v>
      </c>
      <c r="O13" s="2">
        <v>648.59</v>
      </c>
      <c r="P13" s="2">
        <v>831.06</v>
      </c>
      <c r="Q13" s="2">
        <v>596.98576632906099</v>
      </c>
      <c r="R13" s="2">
        <v>585.05999999999995</v>
      </c>
      <c r="S13" s="2">
        <v>639.54999999999995</v>
      </c>
      <c r="T13" s="2">
        <v>714.84</v>
      </c>
      <c r="U13" s="2">
        <v>727.83989251225296</v>
      </c>
      <c r="V13" s="2">
        <v>861.54</v>
      </c>
      <c r="W13" s="2">
        <v>804</v>
      </c>
      <c r="X13" s="2">
        <v>975</v>
      </c>
      <c r="Y13" s="2">
        <v>887</v>
      </c>
      <c r="Z13" s="353">
        <v>1033.19374216949</v>
      </c>
      <c r="AA13" s="353">
        <v>1017</v>
      </c>
      <c r="AB13" s="353">
        <v>993</v>
      </c>
      <c r="AC13" s="353">
        <v>918</v>
      </c>
      <c r="AD13" s="353">
        <v>915</v>
      </c>
      <c r="AE13" s="353">
        <v>925</v>
      </c>
      <c r="AF13" s="353">
        <v>1143</v>
      </c>
      <c r="AG13" s="353">
        <v>1037</v>
      </c>
      <c r="AH13" s="353">
        <v>1002</v>
      </c>
      <c r="AI13" s="353">
        <v>1043</v>
      </c>
      <c r="AJ13" s="353">
        <v>1255</v>
      </c>
      <c r="AK13" s="353">
        <v>1136</v>
      </c>
      <c r="AL13" s="353">
        <v>1116</v>
      </c>
      <c r="AM13" s="353">
        <v>1203</v>
      </c>
      <c r="AN13" s="353">
        <v>1233</v>
      </c>
      <c r="AO13" s="353">
        <v>1120</v>
      </c>
      <c r="AP13" s="353">
        <v>1122</v>
      </c>
      <c r="AQ13" s="353">
        <v>1132</v>
      </c>
      <c r="AR13" s="353">
        <v>1184</v>
      </c>
      <c r="AS13" s="353">
        <v>1178</v>
      </c>
      <c r="AT13" s="353">
        <v>1147</v>
      </c>
      <c r="AU13" s="353">
        <v>1166</v>
      </c>
      <c r="AV13" s="353">
        <v>1298</v>
      </c>
      <c r="AW13" s="353">
        <v>1203</v>
      </c>
      <c r="AX13" s="353">
        <v>1180</v>
      </c>
      <c r="AY13" s="353">
        <v>1148</v>
      </c>
      <c r="AZ13" s="353">
        <v>1269</v>
      </c>
      <c r="BA13" s="353">
        <v>1220.5201880111199</v>
      </c>
      <c r="BB13" s="353">
        <v>1187</v>
      </c>
      <c r="BC13" s="353">
        <v>1191.05751504828</v>
      </c>
      <c r="BD13" s="353">
        <v>1302</v>
      </c>
      <c r="BE13" s="353">
        <v>1309</v>
      </c>
      <c r="BF13" s="353">
        <v>1309</v>
      </c>
      <c r="BG13" s="353">
        <v>1334</v>
      </c>
      <c r="BH13" s="353">
        <v>1280</v>
      </c>
      <c r="BI13" s="353">
        <v>1232</v>
      </c>
      <c r="BJ13" s="353">
        <v>1222</v>
      </c>
      <c r="BK13" s="353">
        <v>1160</v>
      </c>
      <c r="BL13" s="353">
        <v>1295</v>
      </c>
      <c r="BM13" s="353">
        <v>1204</v>
      </c>
      <c r="BN13" s="353">
        <v>1360</v>
      </c>
      <c r="BO13" s="353">
        <v>1315</v>
      </c>
      <c r="BP13" s="353">
        <v>1541</v>
      </c>
      <c r="BQ13" s="353">
        <v>1405</v>
      </c>
      <c r="BR13" s="353">
        <v>1449</v>
      </c>
      <c r="BS13" s="353">
        <v>1354</v>
      </c>
      <c r="BT13" s="353">
        <v>1518</v>
      </c>
      <c r="BU13" s="353"/>
      <c r="BV13" s="89"/>
    </row>
    <row r="14" spans="1:74" ht="20.100000000000001" customHeight="1">
      <c r="A14" s="8" t="s">
        <v>616</v>
      </c>
      <c r="B14" s="8"/>
      <c r="C14" s="8"/>
      <c r="D14" s="8"/>
      <c r="E14" s="8"/>
      <c r="F14" s="8"/>
      <c r="G14" s="8"/>
      <c r="H14" s="8"/>
      <c r="I14" s="8"/>
      <c r="J14" s="8"/>
      <c r="K14" s="8"/>
      <c r="L14" s="8"/>
      <c r="M14" s="8"/>
      <c r="N14" s="2"/>
      <c r="O14" s="2"/>
      <c r="P14" s="2"/>
      <c r="Q14" s="2"/>
      <c r="R14" s="2"/>
      <c r="S14" s="2"/>
      <c r="T14" s="2"/>
      <c r="U14" s="2"/>
      <c r="V14" s="2"/>
      <c r="W14" s="2"/>
      <c r="X14" s="2"/>
      <c r="Y14" s="2"/>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v>1026</v>
      </c>
      <c r="BG14" s="353">
        <v>1042</v>
      </c>
      <c r="BH14" s="353">
        <v>683</v>
      </c>
      <c r="BI14" s="353">
        <v>817</v>
      </c>
      <c r="BJ14" s="353">
        <v>907</v>
      </c>
      <c r="BK14" s="353">
        <v>902</v>
      </c>
      <c r="BL14" s="353">
        <v>856</v>
      </c>
      <c r="BM14" s="353">
        <v>825</v>
      </c>
      <c r="BN14" s="353">
        <v>918</v>
      </c>
      <c r="BO14" s="353">
        <v>900</v>
      </c>
      <c r="BP14" s="353">
        <v>914</v>
      </c>
      <c r="BQ14" s="353">
        <v>1006</v>
      </c>
      <c r="BR14" s="353">
        <v>1100</v>
      </c>
      <c r="BS14" s="353">
        <v>1108</v>
      </c>
      <c r="BT14" s="353">
        <v>1167</v>
      </c>
      <c r="BU14" s="353"/>
      <c r="BV14" s="89"/>
    </row>
    <row r="15" spans="1:74" ht="20.100000000000001" customHeight="1">
      <c r="A15" s="8" t="s">
        <v>617</v>
      </c>
      <c r="B15" s="8"/>
      <c r="C15" s="8"/>
      <c r="D15" s="8"/>
      <c r="E15" s="8"/>
      <c r="F15" s="8"/>
      <c r="G15" s="8"/>
      <c r="H15" s="8"/>
      <c r="I15" s="8"/>
      <c r="J15" s="8"/>
      <c r="K15" s="8"/>
      <c r="L15" s="8"/>
      <c r="M15" s="8"/>
      <c r="N15" s="2"/>
      <c r="O15" s="2"/>
      <c r="P15" s="2"/>
      <c r="Q15" s="2"/>
      <c r="R15" s="2"/>
      <c r="S15" s="2"/>
      <c r="T15" s="2"/>
      <c r="U15" s="2"/>
      <c r="V15" s="2">
        <v>180.72441000000001</v>
      </c>
      <c r="W15" s="2">
        <v>161.73760000000001</v>
      </c>
      <c r="X15" s="2">
        <v>156.68600000000001</v>
      </c>
      <c r="Y15" s="2">
        <v>251.48724999999999</v>
      </c>
      <c r="Z15" s="353">
        <v>214.1302</v>
      </c>
      <c r="AA15" s="353">
        <v>174</v>
      </c>
      <c r="AB15" s="353">
        <v>198</v>
      </c>
      <c r="AC15" s="353">
        <v>246</v>
      </c>
      <c r="AD15" s="353">
        <v>243</v>
      </c>
      <c r="AE15" s="353">
        <v>202</v>
      </c>
      <c r="AF15" s="353">
        <v>207</v>
      </c>
      <c r="AG15" s="353">
        <v>254</v>
      </c>
      <c r="AH15" s="353">
        <v>273</v>
      </c>
      <c r="AI15" s="353">
        <v>252</v>
      </c>
      <c r="AJ15" s="353">
        <v>251</v>
      </c>
      <c r="AK15" s="353">
        <v>326</v>
      </c>
      <c r="AL15" s="353">
        <v>335</v>
      </c>
      <c r="AM15" s="353">
        <v>271</v>
      </c>
      <c r="AN15" s="353">
        <v>276</v>
      </c>
      <c r="AO15" s="353">
        <v>331</v>
      </c>
      <c r="AP15" s="353">
        <v>394</v>
      </c>
      <c r="AQ15" s="353">
        <v>326</v>
      </c>
      <c r="AR15" s="353">
        <v>319</v>
      </c>
      <c r="AS15" s="353">
        <v>396</v>
      </c>
      <c r="AT15" s="353">
        <v>498</v>
      </c>
      <c r="AU15" s="353">
        <v>434.39617377597148</v>
      </c>
      <c r="AV15" s="353">
        <v>432.99971121108558</v>
      </c>
      <c r="AW15" s="353">
        <v>556</v>
      </c>
      <c r="AX15" s="353">
        <v>585</v>
      </c>
      <c r="AY15" s="353">
        <v>492</v>
      </c>
      <c r="AZ15" s="353">
        <v>484</v>
      </c>
      <c r="BA15" s="353">
        <v>576.82166662355917</v>
      </c>
      <c r="BB15" s="353">
        <v>661</v>
      </c>
      <c r="BC15" s="353">
        <v>538.8583253767116</v>
      </c>
      <c r="BD15" s="353">
        <v>556</v>
      </c>
      <c r="BE15" s="353">
        <v>682</v>
      </c>
      <c r="BF15" s="353">
        <v>678</v>
      </c>
      <c r="BG15" s="353">
        <v>563</v>
      </c>
      <c r="BH15" s="353">
        <v>571</v>
      </c>
      <c r="BI15" s="353">
        <v>684</v>
      </c>
      <c r="BJ15" s="353">
        <v>672</v>
      </c>
      <c r="BK15" s="353">
        <v>549</v>
      </c>
      <c r="BL15" s="353">
        <v>555</v>
      </c>
      <c r="BM15" s="353">
        <v>654</v>
      </c>
      <c r="BN15" s="353">
        <v>636</v>
      </c>
      <c r="BO15" s="353">
        <v>524</v>
      </c>
      <c r="BP15" s="353">
        <v>531</v>
      </c>
      <c r="BQ15" s="353">
        <v>646</v>
      </c>
      <c r="BR15" s="353">
        <v>536</v>
      </c>
      <c r="BS15" s="353">
        <v>454</v>
      </c>
      <c r="BT15" s="353">
        <v>465</v>
      </c>
      <c r="BU15" s="353"/>
      <c r="BV15" s="89"/>
    </row>
    <row r="16" spans="1:74" ht="20.100000000000001" customHeight="1">
      <c r="A16" s="8" t="s">
        <v>618</v>
      </c>
      <c r="B16" s="8"/>
      <c r="C16" s="8"/>
      <c r="D16" s="8"/>
      <c r="E16" s="8"/>
      <c r="F16" s="8"/>
      <c r="G16" s="8"/>
      <c r="H16" s="8"/>
      <c r="I16" s="8"/>
      <c r="J16" s="8"/>
      <c r="K16" s="8"/>
      <c r="L16" s="8"/>
      <c r="M16" s="8"/>
      <c r="N16" s="2">
        <v>1560.125</v>
      </c>
      <c r="O16" s="2">
        <v>1560.125</v>
      </c>
      <c r="P16" s="2">
        <v>1560.125</v>
      </c>
      <c r="Q16" s="2">
        <v>1560.125</v>
      </c>
      <c r="R16" s="2">
        <v>1621</v>
      </c>
      <c r="S16" s="2">
        <v>1730.375</v>
      </c>
      <c r="T16" s="2">
        <v>1837</v>
      </c>
      <c r="U16" s="2">
        <v>1937</v>
      </c>
      <c r="V16" s="2">
        <v>2221</v>
      </c>
      <c r="W16" s="2">
        <v>2221</v>
      </c>
      <c r="X16" s="2">
        <v>2221</v>
      </c>
      <c r="Y16" s="2">
        <v>2221</v>
      </c>
      <c r="Z16" s="353">
        <v>2548.375</v>
      </c>
      <c r="AA16" s="353">
        <v>2548</v>
      </c>
      <c r="AB16" s="353">
        <v>2548</v>
      </c>
      <c r="AC16" s="353">
        <v>2548</v>
      </c>
      <c r="AD16" s="353">
        <v>2548</v>
      </c>
      <c r="AE16" s="353">
        <v>2548</v>
      </c>
      <c r="AF16" s="353">
        <v>2924</v>
      </c>
      <c r="AG16" s="353">
        <v>2924</v>
      </c>
      <c r="AH16" s="353">
        <v>2924</v>
      </c>
      <c r="AI16" s="353">
        <v>2836</v>
      </c>
      <c r="AJ16" s="353">
        <v>3327</v>
      </c>
      <c r="AK16" s="353">
        <v>3423</v>
      </c>
      <c r="AL16" s="353">
        <v>3362</v>
      </c>
      <c r="AM16" s="353">
        <v>3362</v>
      </c>
      <c r="AN16" s="353">
        <v>3362</v>
      </c>
      <c r="AO16" s="353">
        <v>3362</v>
      </c>
      <c r="AP16" s="353">
        <v>3362</v>
      </c>
      <c r="AQ16" s="353">
        <v>3362</v>
      </c>
      <c r="AR16" s="353">
        <v>3614</v>
      </c>
      <c r="AS16" s="353">
        <v>3614</v>
      </c>
      <c r="AT16" s="353">
        <v>3614</v>
      </c>
      <c r="AU16" s="353">
        <v>3614</v>
      </c>
      <c r="AV16" s="353">
        <v>3614</v>
      </c>
      <c r="AW16" s="353">
        <v>3614</v>
      </c>
      <c r="AX16" s="353">
        <v>3614</v>
      </c>
      <c r="AY16" s="353">
        <v>3614</v>
      </c>
      <c r="AZ16" s="353">
        <v>3755</v>
      </c>
      <c r="BA16" s="353">
        <v>3755</v>
      </c>
      <c r="BB16" s="353">
        <v>3755</v>
      </c>
      <c r="BC16" s="353">
        <v>3755</v>
      </c>
      <c r="BD16" s="353">
        <v>3812</v>
      </c>
      <c r="BE16" s="353">
        <v>3883</v>
      </c>
      <c r="BF16" s="353">
        <v>3883</v>
      </c>
      <c r="BG16" s="353">
        <v>3883</v>
      </c>
      <c r="BH16" s="353">
        <v>3937</v>
      </c>
      <c r="BI16" s="353">
        <v>3937</v>
      </c>
      <c r="BJ16" s="353">
        <v>3937</v>
      </c>
      <c r="BK16" s="353">
        <v>3937</v>
      </c>
      <c r="BL16" s="353">
        <v>4016</v>
      </c>
      <c r="BM16" s="353">
        <v>4016</v>
      </c>
      <c r="BN16" s="353">
        <v>4016</v>
      </c>
      <c r="BO16" s="353">
        <v>4016</v>
      </c>
      <c r="BP16" s="353">
        <v>4137</v>
      </c>
      <c r="BQ16" s="353">
        <v>4137</v>
      </c>
      <c r="BR16" s="353">
        <v>4137</v>
      </c>
      <c r="BS16" s="353">
        <v>4137</v>
      </c>
      <c r="BT16" s="353">
        <v>4344</v>
      </c>
      <c r="BU16" s="353"/>
      <c r="BV16" s="89"/>
    </row>
    <row r="17" spans="1:74" ht="20.100000000000001" customHeight="1">
      <c r="A17" s="8" t="s">
        <v>619</v>
      </c>
      <c r="N17" s="323" t="s">
        <v>620</v>
      </c>
      <c r="O17" s="353">
        <v>160</v>
      </c>
      <c r="P17" s="353">
        <v>181</v>
      </c>
      <c r="Q17" s="353">
        <v>183</v>
      </c>
      <c r="R17" s="353">
        <v>196</v>
      </c>
      <c r="S17" s="353">
        <v>182</v>
      </c>
      <c r="T17" s="353">
        <v>177</v>
      </c>
      <c r="U17" s="353">
        <v>194</v>
      </c>
      <c r="V17" s="353">
        <v>181</v>
      </c>
      <c r="W17" s="353">
        <v>162</v>
      </c>
      <c r="X17" s="353">
        <v>157</v>
      </c>
      <c r="Y17" s="353">
        <v>251</v>
      </c>
      <c r="Z17" s="353">
        <v>184</v>
      </c>
      <c r="AA17" s="353">
        <v>141</v>
      </c>
      <c r="AB17" s="353">
        <v>140</v>
      </c>
      <c r="AC17" s="353">
        <v>174</v>
      </c>
      <c r="AD17" s="353">
        <v>166</v>
      </c>
      <c r="AE17" s="353">
        <v>136</v>
      </c>
      <c r="AF17" s="353">
        <v>138</v>
      </c>
      <c r="AG17" s="353">
        <v>168</v>
      </c>
      <c r="AH17" s="353">
        <v>177</v>
      </c>
      <c r="AI17" s="353">
        <v>146</v>
      </c>
      <c r="AJ17" s="353">
        <v>149</v>
      </c>
      <c r="AK17" s="353">
        <v>181</v>
      </c>
      <c r="AL17" s="353">
        <v>183</v>
      </c>
      <c r="AM17" s="353">
        <v>152</v>
      </c>
      <c r="AN17" s="353">
        <v>150</v>
      </c>
      <c r="AO17" s="353">
        <v>180</v>
      </c>
      <c r="AP17" s="353">
        <v>163</v>
      </c>
      <c r="AQ17" s="353">
        <v>140</v>
      </c>
      <c r="AR17" s="353">
        <v>134</v>
      </c>
      <c r="AS17" s="353">
        <v>157</v>
      </c>
      <c r="AT17" s="353">
        <v>149</v>
      </c>
      <c r="AU17" s="353">
        <v>128.64093877299754</v>
      </c>
      <c r="AV17" s="353">
        <v>129.56764173034264</v>
      </c>
      <c r="AW17" s="353">
        <v>155</v>
      </c>
      <c r="AX17" s="353">
        <v>157</v>
      </c>
      <c r="AY17" s="353">
        <v>138</v>
      </c>
      <c r="AZ17" s="353">
        <v>139</v>
      </c>
      <c r="BA17" s="353">
        <v>156.77455016714379</v>
      </c>
      <c r="BB17" s="353">
        <v>158</v>
      </c>
      <c r="BC17" s="353">
        <v>137.17754768083964</v>
      </c>
      <c r="BD17" s="353">
        <v>138</v>
      </c>
      <c r="BE17" s="353">
        <v>158</v>
      </c>
      <c r="BF17" s="353">
        <v>162</v>
      </c>
      <c r="BG17" s="353">
        <v>142</v>
      </c>
      <c r="BH17" s="353">
        <v>145</v>
      </c>
      <c r="BI17" s="353">
        <v>166</v>
      </c>
      <c r="BJ17" s="353">
        <v>165</v>
      </c>
      <c r="BK17" s="353">
        <v>146</v>
      </c>
      <c r="BL17" s="353">
        <v>147</v>
      </c>
      <c r="BM17" s="353">
        <v>166</v>
      </c>
      <c r="BN17" s="353">
        <v>182</v>
      </c>
      <c r="BO17" s="353">
        <v>159</v>
      </c>
      <c r="BP17" s="353">
        <v>161</v>
      </c>
      <c r="BQ17" s="353">
        <v>177</v>
      </c>
      <c r="BR17" s="353">
        <v>209</v>
      </c>
      <c r="BS17" s="353">
        <v>184</v>
      </c>
      <c r="BT17" s="353">
        <v>189</v>
      </c>
      <c r="BU17" s="353"/>
      <c r="BV17" s="89"/>
    </row>
    <row r="18" spans="1:74" ht="20.100000000000001" customHeight="1">
      <c r="A18" s="8" t="s">
        <v>621</v>
      </c>
      <c r="N18" s="323" t="s">
        <v>620</v>
      </c>
      <c r="O18" s="323" t="s">
        <v>620</v>
      </c>
      <c r="P18" s="323" t="s">
        <v>620</v>
      </c>
      <c r="Q18" s="323" t="s">
        <v>620</v>
      </c>
      <c r="R18" s="323" t="s">
        <v>620</v>
      </c>
      <c r="S18" s="323" t="s">
        <v>620</v>
      </c>
      <c r="T18" s="323" t="s">
        <v>620</v>
      </c>
      <c r="U18" s="323" t="s">
        <v>620</v>
      </c>
      <c r="V18" s="323" t="s">
        <v>620</v>
      </c>
      <c r="W18" s="323" t="s">
        <v>620</v>
      </c>
      <c r="X18" s="323" t="s">
        <v>620</v>
      </c>
      <c r="Y18" s="323" t="s">
        <v>620</v>
      </c>
      <c r="Z18" s="353">
        <v>759</v>
      </c>
      <c r="AA18" s="353">
        <v>496</v>
      </c>
      <c r="AB18" s="353">
        <v>568</v>
      </c>
      <c r="AC18" s="353">
        <v>534</v>
      </c>
      <c r="AD18" s="353">
        <v>577</v>
      </c>
      <c r="AE18" s="353">
        <v>470</v>
      </c>
      <c r="AF18" s="353">
        <v>485</v>
      </c>
      <c r="AG18" s="353">
        <v>627</v>
      </c>
      <c r="AH18" s="353">
        <v>678</v>
      </c>
      <c r="AI18" s="353">
        <v>513</v>
      </c>
      <c r="AJ18" s="353">
        <v>507</v>
      </c>
      <c r="AK18" s="353">
        <v>635</v>
      </c>
      <c r="AL18" s="353">
        <v>609</v>
      </c>
      <c r="AM18" s="353">
        <v>493</v>
      </c>
      <c r="AN18" s="353">
        <v>499</v>
      </c>
      <c r="AO18" s="353">
        <v>603</v>
      </c>
      <c r="AP18" s="353">
        <v>715</v>
      </c>
      <c r="AQ18" s="353">
        <v>578</v>
      </c>
      <c r="AR18" s="353">
        <v>567</v>
      </c>
      <c r="AS18" s="353">
        <v>701</v>
      </c>
      <c r="AT18" s="353">
        <v>871</v>
      </c>
      <c r="AU18" s="353">
        <v>737.49766433110187</v>
      </c>
      <c r="AV18" s="353">
        <v>723.53237503301773</v>
      </c>
      <c r="AW18" s="353">
        <v>924</v>
      </c>
      <c r="AX18" s="353">
        <v>980</v>
      </c>
      <c r="AY18" s="353">
        <v>819</v>
      </c>
      <c r="AZ18" s="353">
        <v>808</v>
      </c>
      <c r="BA18" s="353">
        <v>982.52396113577811</v>
      </c>
      <c r="BB18" s="353">
        <v>1147</v>
      </c>
      <c r="BC18" s="353">
        <v>956.66512291855724</v>
      </c>
      <c r="BD18" s="353">
        <v>993</v>
      </c>
      <c r="BE18" s="353">
        <v>1196</v>
      </c>
      <c r="BF18" s="353">
        <v>1196</v>
      </c>
      <c r="BG18" s="353">
        <v>996</v>
      </c>
      <c r="BH18" s="353">
        <v>1004</v>
      </c>
      <c r="BI18" s="353">
        <v>1186</v>
      </c>
      <c r="BJ18" s="353">
        <v>1163</v>
      </c>
      <c r="BK18" s="353">
        <v>961</v>
      </c>
      <c r="BL18" s="353">
        <v>970</v>
      </c>
      <c r="BM18" s="353">
        <v>1129</v>
      </c>
      <c r="BN18" s="353">
        <v>1289</v>
      </c>
      <c r="BO18" s="353">
        <v>1057</v>
      </c>
      <c r="BP18" s="353">
        <v>1079</v>
      </c>
      <c r="BQ18" s="353">
        <v>1265</v>
      </c>
      <c r="BR18" s="353">
        <v>1217</v>
      </c>
      <c r="BS18" s="353">
        <v>1002</v>
      </c>
      <c r="BT18" s="353">
        <v>1030</v>
      </c>
      <c r="BU18" s="353"/>
      <c r="BV18" s="89"/>
    </row>
    <row r="19" spans="1:74" ht="20.100000000000001" customHeight="1">
      <c r="A19" s="8" t="s">
        <v>622</v>
      </c>
      <c r="B19" s="8"/>
      <c r="C19" s="8"/>
      <c r="D19" s="8"/>
      <c r="E19" s="8"/>
      <c r="F19" s="8"/>
      <c r="G19" s="8"/>
      <c r="H19" s="8"/>
      <c r="I19" s="8"/>
      <c r="J19" s="8"/>
      <c r="K19" s="8"/>
      <c r="L19" s="8"/>
      <c r="M19" s="8"/>
      <c r="N19" s="2">
        <v>704.65</v>
      </c>
      <c r="O19" s="2">
        <v>633.58000000000004</v>
      </c>
      <c r="P19" s="2">
        <v>808.91</v>
      </c>
      <c r="Q19" s="2">
        <v>540.08425984608402</v>
      </c>
      <c r="R19" s="2">
        <v>535</v>
      </c>
      <c r="S19" s="2">
        <v>603.19000000000005</v>
      </c>
      <c r="T19" s="2">
        <v>699.99</v>
      </c>
      <c r="U19" s="2">
        <v>692.983576278859</v>
      </c>
      <c r="V19" s="2">
        <v>817</v>
      </c>
      <c r="W19" s="2">
        <v>770</v>
      </c>
      <c r="X19" s="2">
        <v>936</v>
      </c>
      <c r="Y19" s="2">
        <v>817</v>
      </c>
      <c r="Z19" s="353">
        <v>947</v>
      </c>
      <c r="AA19" s="353">
        <v>954</v>
      </c>
      <c r="AB19" s="353">
        <v>939</v>
      </c>
      <c r="AC19" s="353">
        <v>858</v>
      </c>
      <c r="AD19" s="353">
        <v>849</v>
      </c>
      <c r="AE19" s="353">
        <v>888</v>
      </c>
      <c r="AF19" s="353">
        <v>1114</v>
      </c>
      <c r="AG19" s="353">
        <v>973</v>
      </c>
      <c r="AH19" s="353">
        <v>931</v>
      </c>
      <c r="AI19" s="353">
        <v>970</v>
      </c>
      <c r="AJ19" s="353">
        <v>1136</v>
      </c>
      <c r="AK19" s="353">
        <v>1043</v>
      </c>
      <c r="AL19" s="353">
        <v>1018</v>
      </c>
      <c r="AM19" s="353">
        <v>1132</v>
      </c>
      <c r="AN19" s="353">
        <v>1164</v>
      </c>
      <c r="AO19" s="353">
        <v>1041</v>
      </c>
      <c r="AP19" s="353">
        <v>1051</v>
      </c>
      <c r="AQ19" s="353">
        <v>1021</v>
      </c>
      <c r="AR19" s="353">
        <v>1051</v>
      </c>
      <c r="AS19" s="353">
        <v>1064</v>
      </c>
      <c r="AT19" s="353">
        <v>1018</v>
      </c>
      <c r="AU19" s="353">
        <v>1011</v>
      </c>
      <c r="AV19" s="353">
        <v>1125</v>
      </c>
      <c r="AW19" s="353">
        <v>1063</v>
      </c>
      <c r="AX19" s="353">
        <v>1034</v>
      </c>
      <c r="AY19" s="353">
        <v>1012</v>
      </c>
      <c r="AZ19" s="353">
        <v>1080</v>
      </c>
      <c r="BA19" s="353">
        <v>1037.8230615942</v>
      </c>
      <c r="BB19" s="353">
        <v>1011</v>
      </c>
      <c r="BC19" s="353">
        <v>1003.9053846153799</v>
      </c>
      <c r="BD19" s="353">
        <v>1059</v>
      </c>
      <c r="BE19" s="353">
        <v>1099</v>
      </c>
      <c r="BF19" s="353">
        <v>1128</v>
      </c>
      <c r="BG19" s="353">
        <v>1151</v>
      </c>
      <c r="BH19" s="353">
        <v>1107</v>
      </c>
      <c r="BI19" s="353">
        <v>1081</v>
      </c>
      <c r="BJ19" s="353">
        <v>1068</v>
      </c>
      <c r="BK19" s="353">
        <v>1021</v>
      </c>
      <c r="BL19" s="353">
        <v>1109</v>
      </c>
      <c r="BM19" s="353">
        <v>1074</v>
      </c>
      <c r="BN19" s="353">
        <v>1158</v>
      </c>
      <c r="BO19" s="353">
        <v>1156</v>
      </c>
      <c r="BP19" s="353">
        <v>1304</v>
      </c>
      <c r="BQ19" s="353">
        <v>1266</v>
      </c>
      <c r="BR19" s="353">
        <v>1284</v>
      </c>
      <c r="BS19" s="353">
        <v>1236</v>
      </c>
      <c r="BT19" s="353">
        <v>1396</v>
      </c>
      <c r="BU19" s="353"/>
      <c r="BV19" s="89"/>
    </row>
    <row r="20" spans="1:74" customFormat="1" ht="20.100000000000001" customHeight="1">
      <c r="A20" s="8" t="s">
        <v>623</v>
      </c>
      <c r="B20" s="8"/>
      <c r="C20" s="8"/>
      <c r="D20" s="8"/>
      <c r="E20" s="8"/>
      <c r="F20" s="8"/>
      <c r="G20" s="8"/>
      <c r="H20" s="8"/>
      <c r="I20" s="8"/>
      <c r="J20" s="8"/>
      <c r="K20" s="8"/>
      <c r="L20" s="8"/>
      <c r="M20" s="8"/>
      <c r="N20" s="2"/>
      <c r="O20" s="2"/>
      <c r="P20" s="2"/>
      <c r="Q20" s="2"/>
      <c r="R20" s="2"/>
      <c r="S20" s="2"/>
      <c r="T20" s="2"/>
      <c r="U20" s="2"/>
      <c r="V20" s="2"/>
      <c r="W20" s="2"/>
      <c r="X20" s="2"/>
      <c r="Y20" s="2"/>
      <c r="Z20" s="353"/>
      <c r="AA20" s="353"/>
      <c r="AB20" s="353"/>
      <c r="AC20" s="353"/>
      <c r="AD20" s="353"/>
      <c r="AE20" s="353"/>
      <c r="AF20" s="353"/>
      <c r="AG20" s="353"/>
      <c r="AH20" s="353">
        <v>1238</v>
      </c>
      <c r="AI20" s="353">
        <v>1295</v>
      </c>
      <c r="AJ20" s="353">
        <v>1484</v>
      </c>
      <c r="AK20" s="353">
        <v>1491</v>
      </c>
      <c r="AL20" s="353">
        <v>1488</v>
      </c>
      <c r="AM20" s="353">
        <v>1552</v>
      </c>
      <c r="AN20" s="353">
        <v>1568</v>
      </c>
      <c r="AO20" s="353">
        <v>1448</v>
      </c>
      <c r="AP20" s="353">
        <v>1541</v>
      </c>
      <c r="AQ20" s="353">
        <v>1525</v>
      </c>
      <c r="AR20" s="353">
        <v>1612</v>
      </c>
      <c r="AS20" s="353">
        <v>1552</v>
      </c>
      <c r="AT20" s="353">
        <v>1666</v>
      </c>
      <c r="AU20" s="353">
        <v>1663</v>
      </c>
      <c r="AV20" s="353">
        <v>1796</v>
      </c>
      <c r="AW20" s="353">
        <v>1818</v>
      </c>
      <c r="AX20" s="353">
        <v>1868</v>
      </c>
      <c r="AY20" s="353">
        <v>1738</v>
      </c>
      <c r="AZ20" s="353">
        <v>1790</v>
      </c>
      <c r="BA20" s="353">
        <v>1844.8980857682691</v>
      </c>
      <c r="BB20" s="353">
        <v>1872</v>
      </c>
      <c r="BC20" s="353">
        <v>1803</v>
      </c>
      <c r="BD20" s="353">
        <v>1884</v>
      </c>
      <c r="BE20" s="353">
        <v>1982</v>
      </c>
      <c r="BF20" s="353">
        <v>2002</v>
      </c>
      <c r="BG20" s="353">
        <v>1976</v>
      </c>
      <c r="BH20" s="353">
        <v>1974</v>
      </c>
      <c r="BI20" s="353">
        <v>2003</v>
      </c>
      <c r="BJ20" s="353">
        <v>1810</v>
      </c>
      <c r="BK20" s="353">
        <v>1886</v>
      </c>
      <c r="BL20" s="353">
        <v>2059</v>
      </c>
      <c r="BM20" s="353">
        <v>2056</v>
      </c>
      <c r="BN20" s="353">
        <v>1892</v>
      </c>
      <c r="BO20" s="353">
        <v>2015</v>
      </c>
      <c r="BP20" s="353">
        <v>2064</v>
      </c>
      <c r="BQ20" s="353">
        <v>2125</v>
      </c>
      <c r="BR20" s="353">
        <v>1913</v>
      </c>
      <c r="BS20" s="353">
        <v>1900</v>
      </c>
      <c r="BT20" s="353">
        <v>2062</v>
      </c>
      <c r="BU20" s="353"/>
      <c r="BV20" s="89"/>
    </row>
    <row r="21" spans="1:74" ht="20.100000000000001" customHeight="1">
      <c r="A21" s="8" t="s">
        <v>624</v>
      </c>
      <c r="B21" s="8"/>
      <c r="C21" s="8"/>
      <c r="D21" s="8"/>
      <c r="E21" s="8"/>
      <c r="F21" s="8"/>
      <c r="G21" s="8"/>
      <c r="H21" s="8"/>
      <c r="I21" s="8"/>
      <c r="J21" s="8"/>
      <c r="K21" s="8"/>
      <c r="L21" s="8"/>
      <c r="M21" s="8"/>
      <c r="N21" s="2"/>
      <c r="O21" s="2"/>
      <c r="P21" s="2"/>
      <c r="Q21" s="2"/>
      <c r="R21" s="2"/>
      <c r="S21" s="2"/>
      <c r="T21" s="2"/>
      <c r="U21" s="2"/>
      <c r="V21" s="172">
        <v>23.73</v>
      </c>
      <c r="W21" s="172">
        <v>25.62</v>
      </c>
      <c r="X21" s="172">
        <v>28.83</v>
      </c>
      <c r="Y21" s="172">
        <v>30.53</v>
      </c>
      <c r="Z21" s="357">
        <v>29.24</v>
      </c>
      <c r="AA21" s="357">
        <v>29</v>
      </c>
      <c r="AB21" s="357">
        <v>30</v>
      </c>
      <c r="AC21" s="357">
        <v>28.9</v>
      </c>
      <c r="AD21" s="357">
        <v>29.3</v>
      </c>
      <c r="AE21" s="357">
        <v>29.4</v>
      </c>
      <c r="AF21" s="357">
        <v>33.1</v>
      </c>
      <c r="AG21" s="357">
        <v>30.9</v>
      </c>
      <c r="AH21" s="357">
        <v>30.6</v>
      </c>
      <c r="AI21" s="357">
        <v>31.1</v>
      </c>
      <c r="AJ21" s="357">
        <v>33.799999999999997</v>
      </c>
      <c r="AK21" s="357">
        <v>33.299999999999997</v>
      </c>
      <c r="AL21" s="357">
        <v>30.7</v>
      </c>
      <c r="AM21" s="357">
        <v>32.299999999999997</v>
      </c>
      <c r="AN21" s="357">
        <v>31.5</v>
      </c>
      <c r="AO21" s="357">
        <v>28</v>
      </c>
      <c r="AP21" s="357">
        <v>21.7</v>
      </c>
      <c r="AQ21" s="357">
        <v>25.3</v>
      </c>
      <c r="AR21" s="357">
        <v>22.3</v>
      </c>
      <c r="AS21" s="357">
        <v>21.3</v>
      </c>
      <c r="AT21" s="357">
        <v>20.7</v>
      </c>
      <c r="AU21" s="357">
        <v>22.6</v>
      </c>
      <c r="AV21" s="357">
        <v>24.6</v>
      </c>
      <c r="AW21" s="357">
        <v>26.2</v>
      </c>
      <c r="AX21" s="357">
        <v>29.8</v>
      </c>
      <c r="AY21" s="357">
        <v>27</v>
      </c>
      <c r="AZ21" s="357">
        <v>25.8</v>
      </c>
      <c r="BA21" s="357">
        <v>27.016750198929799</v>
      </c>
      <c r="BB21" s="357">
        <v>26.8</v>
      </c>
      <c r="BC21" s="357">
        <v>24.43720009650205</v>
      </c>
      <c r="BD21" s="357">
        <v>24.8</v>
      </c>
      <c r="BE21" s="357">
        <v>26</v>
      </c>
      <c r="BF21" s="357">
        <v>26.4</v>
      </c>
      <c r="BG21" s="357">
        <v>27.2</v>
      </c>
      <c r="BH21" s="357">
        <v>27.5</v>
      </c>
      <c r="BI21" s="357">
        <v>28.2</v>
      </c>
      <c r="BJ21" s="357">
        <v>24.5</v>
      </c>
      <c r="BK21" s="357">
        <v>23.3</v>
      </c>
      <c r="BL21" s="357">
        <v>23.1</v>
      </c>
      <c r="BM21" s="357">
        <v>22.5</v>
      </c>
      <c r="BN21" s="357">
        <v>21.1</v>
      </c>
      <c r="BO21" s="357">
        <v>22.5</v>
      </c>
      <c r="BP21" s="357">
        <v>23.9</v>
      </c>
      <c r="BQ21" s="357">
        <v>25.4</v>
      </c>
      <c r="BR21" s="357">
        <v>19.3</v>
      </c>
      <c r="BS21" s="357">
        <v>26.4</v>
      </c>
      <c r="BT21" s="357">
        <v>32.6</v>
      </c>
      <c r="BU21" s="357"/>
      <c r="BV21" s="287"/>
    </row>
    <row r="22" spans="1:74" ht="20.100000000000001" customHeight="1">
      <c r="A22" s="8" t="s">
        <v>625</v>
      </c>
      <c r="B22" s="8"/>
      <c r="C22" s="8"/>
      <c r="D22" s="8"/>
      <c r="E22" s="8"/>
      <c r="F22" s="8"/>
      <c r="G22" s="8"/>
      <c r="H22" s="8"/>
      <c r="I22" s="8"/>
      <c r="J22" s="8"/>
      <c r="K22" s="8"/>
      <c r="L22" s="8"/>
      <c r="M22" s="8"/>
      <c r="N22" s="2"/>
      <c r="O22" s="2"/>
      <c r="P22" s="2"/>
      <c r="Q22" s="2"/>
      <c r="R22" s="2"/>
      <c r="S22" s="2"/>
      <c r="T22" s="2"/>
      <c r="U22" s="2"/>
      <c r="V22" s="172"/>
      <c r="W22" s="172"/>
      <c r="X22" s="172"/>
      <c r="Y22" s="172"/>
      <c r="Z22" s="357"/>
      <c r="AA22" s="357"/>
      <c r="AB22" s="357"/>
      <c r="AC22" s="357"/>
      <c r="AD22" s="357"/>
      <c r="AE22" s="357"/>
      <c r="AF22" s="357"/>
      <c r="AG22" s="357"/>
      <c r="AH22" s="357"/>
      <c r="AI22" s="357"/>
      <c r="AJ22" s="357"/>
      <c r="AK22" s="357"/>
      <c r="AL22" s="357"/>
      <c r="AM22" s="357"/>
      <c r="AN22" s="357"/>
      <c r="AO22" s="357"/>
      <c r="AP22" s="357"/>
      <c r="AQ22" s="357"/>
      <c r="AR22" s="357"/>
      <c r="AS22" s="357"/>
      <c r="AT22" s="357"/>
      <c r="AU22" s="357"/>
      <c r="AV22" s="357"/>
      <c r="AW22" s="357"/>
      <c r="AX22" s="357"/>
      <c r="AY22" s="357"/>
      <c r="AZ22" s="357"/>
      <c r="BA22" s="357"/>
      <c r="BB22" s="357"/>
      <c r="BC22" s="357"/>
      <c r="BD22" s="357"/>
      <c r="BE22" s="357"/>
      <c r="BF22" s="357"/>
      <c r="BG22" s="357"/>
      <c r="BH22" s="357"/>
      <c r="BI22" s="357"/>
      <c r="BJ22" s="357"/>
      <c r="BK22" s="357"/>
      <c r="BL22" s="357"/>
      <c r="BM22" s="357"/>
      <c r="BN22" s="357"/>
      <c r="BO22" s="357"/>
      <c r="BP22" s="357"/>
      <c r="BQ22" s="357"/>
      <c r="BR22" s="357"/>
      <c r="BS22" s="357"/>
      <c r="BT22" s="357"/>
      <c r="BU22" s="357"/>
      <c r="BV22" s="287"/>
    </row>
    <row r="23" spans="1:74" ht="20.100000000000001" customHeight="1">
      <c r="A23" s="6" t="s">
        <v>626</v>
      </c>
      <c r="N23" s="2"/>
      <c r="O23" s="2"/>
      <c r="P23" s="2"/>
      <c r="Q23" s="2"/>
      <c r="R23" s="2"/>
      <c r="S23" s="2"/>
      <c r="T23" s="2"/>
      <c r="U23" s="2"/>
      <c r="V23" s="2"/>
      <c r="Y23" s="6"/>
      <c r="Z23" s="233"/>
      <c r="AA23" s="233"/>
      <c r="AB23" s="233"/>
    </row>
    <row r="24" spans="1:74" ht="20.100000000000001" customHeight="1">
      <c r="A24" s="6" t="s">
        <v>627</v>
      </c>
      <c r="B24" s="8"/>
      <c r="C24" s="8"/>
      <c r="D24" s="8"/>
      <c r="E24" s="8"/>
      <c r="F24" s="8"/>
      <c r="G24" s="8"/>
      <c r="H24" s="8"/>
      <c r="I24" s="8"/>
      <c r="J24" s="8"/>
      <c r="K24" s="8"/>
      <c r="L24" s="8"/>
      <c r="M24" s="8"/>
      <c r="N24" s="2"/>
      <c r="O24" s="2"/>
      <c r="P24" s="2"/>
      <c r="Q24" s="2"/>
      <c r="R24" s="2"/>
      <c r="S24" s="2"/>
      <c r="T24" s="2"/>
      <c r="U24" s="2"/>
      <c r="V24" s="2"/>
      <c r="X24" s="6"/>
      <c r="Y24" s="6"/>
      <c r="Z24" s="356"/>
      <c r="AA24" s="356"/>
      <c r="AB24" s="230"/>
    </row>
    <row r="25" spans="1:74" ht="20.100000000000001" customHeight="1">
      <c r="B25" s="8"/>
      <c r="C25" s="8"/>
      <c r="D25" s="8"/>
      <c r="E25" s="8"/>
      <c r="F25" s="8"/>
      <c r="G25" s="8"/>
      <c r="H25" s="8"/>
      <c r="I25" s="8"/>
      <c r="J25" s="8"/>
      <c r="K25" s="8"/>
      <c r="L25" s="8"/>
      <c r="M25" s="8"/>
      <c r="N25" s="2"/>
      <c r="O25" s="2"/>
      <c r="P25" s="2"/>
      <c r="Q25" s="2"/>
      <c r="R25" s="2"/>
      <c r="S25" s="2"/>
      <c r="T25" s="2"/>
      <c r="U25" s="2"/>
      <c r="V25" s="2"/>
      <c r="X25" s="6"/>
      <c r="Y25" s="6"/>
      <c r="Z25" s="356"/>
      <c r="AA25" s="356"/>
      <c r="AB25" s="230"/>
    </row>
    <row r="26" spans="1:74" ht="20.100000000000001" customHeight="1">
      <c r="A26" s="1" t="s">
        <v>628</v>
      </c>
      <c r="B26" s="1"/>
      <c r="C26" s="1"/>
      <c r="D26" s="1"/>
      <c r="E26" s="1"/>
      <c r="F26" s="1"/>
      <c r="G26" s="1"/>
      <c r="H26" s="1"/>
      <c r="I26" s="1"/>
      <c r="J26" s="1"/>
      <c r="K26" s="1"/>
      <c r="L26" s="1"/>
      <c r="M26" s="1"/>
      <c r="N26" s="2"/>
      <c r="O26" s="2"/>
      <c r="P26" s="2"/>
      <c r="Q26" s="2"/>
      <c r="R26" s="2"/>
      <c r="S26" s="2"/>
      <c r="T26" s="2"/>
      <c r="U26" s="2"/>
      <c r="V26" s="2"/>
      <c r="X26" s="6"/>
      <c r="Y26" s="6"/>
      <c r="Z26" s="356"/>
      <c r="AA26" s="356"/>
      <c r="AB26" s="230"/>
    </row>
    <row r="27" spans="1:74" ht="20.100000000000001" customHeight="1" thickBot="1">
      <c r="A27" s="3" t="s">
        <v>229</v>
      </c>
      <c r="B27" s="14" t="s">
        <v>373</v>
      </c>
      <c r="C27" s="14" t="s">
        <v>374</v>
      </c>
      <c r="D27" s="14" t="s">
        <v>375</v>
      </c>
      <c r="E27" s="14" t="s">
        <v>376</v>
      </c>
      <c r="F27" s="14" t="s">
        <v>377</v>
      </c>
      <c r="G27" s="14" t="s">
        <v>378</v>
      </c>
      <c r="H27" s="14" t="s">
        <v>379</v>
      </c>
      <c r="I27" s="14" t="s">
        <v>380</v>
      </c>
      <c r="J27" s="14" t="s">
        <v>381</v>
      </c>
      <c r="K27" s="14" t="s">
        <v>382</v>
      </c>
      <c r="L27" s="14" t="s">
        <v>383</v>
      </c>
      <c r="M27" s="14" t="s">
        <v>384</v>
      </c>
      <c r="N27" s="4" t="s">
        <v>385</v>
      </c>
      <c r="O27" s="4" t="s">
        <v>386</v>
      </c>
      <c r="P27" s="4" t="s">
        <v>387</v>
      </c>
      <c r="Q27" s="4" t="s">
        <v>388</v>
      </c>
      <c r="R27" s="4" t="s">
        <v>389</v>
      </c>
      <c r="S27" s="4" t="s">
        <v>390</v>
      </c>
      <c r="T27" s="4" t="s">
        <v>391</v>
      </c>
      <c r="U27" s="4" t="s">
        <v>392</v>
      </c>
      <c r="V27" s="4" t="s">
        <v>393</v>
      </c>
      <c r="W27" s="4" t="s">
        <v>394</v>
      </c>
      <c r="X27" s="4" t="s">
        <v>395</v>
      </c>
      <c r="Y27" s="4" t="s">
        <v>396</v>
      </c>
      <c r="Z27" s="246" t="s">
        <v>397</v>
      </c>
      <c r="AA27" s="246" t="s">
        <v>398</v>
      </c>
      <c r="AB27" s="246" t="s">
        <v>399</v>
      </c>
      <c r="AC27" s="246" t="s">
        <v>400</v>
      </c>
      <c r="AD27" s="246" t="s">
        <v>401</v>
      </c>
      <c r="AE27" s="246" t="s">
        <v>402</v>
      </c>
      <c r="AF27" s="246" t="s">
        <v>403</v>
      </c>
      <c r="AG27" s="246" t="s">
        <v>404</v>
      </c>
      <c r="AH27" s="246" t="s">
        <v>405</v>
      </c>
      <c r="AI27" s="246" t="s">
        <v>406</v>
      </c>
      <c r="AJ27" s="246" t="s">
        <v>407</v>
      </c>
      <c r="AK27" s="246" t="s">
        <v>408</v>
      </c>
      <c r="AL27" s="359" t="s">
        <v>409</v>
      </c>
      <c r="AM27" s="359" t="s">
        <v>410</v>
      </c>
      <c r="AN27" s="359" t="s">
        <v>411</v>
      </c>
      <c r="AO27" s="359" t="s">
        <v>412</v>
      </c>
      <c r="AP27" s="359" t="s">
        <v>413</v>
      </c>
      <c r="AQ27" s="359" t="s">
        <v>414</v>
      </c>
      <c r="AR27" s="359" t="s">
        <v>415</v>
      </c>
      <c r="AS27" s="359" t="s">
        <v>416</v>
      </c>
      <c r="AT27" s="359" t="s">
        <v>417</v>
      </c>
      <c r="AU27" s="359" t="s">
        <v>418</v>
      </c>
      <c r="AV27" s="359" t="s">
        <v>419</v>
      </c>
      <c r="AW27" s="359" t="s">
        <v>420</v>
      </c>
      <c r="AX27" s="359" t="s">
        <v>421</v>
      </c>
      <c r="AY27" s="359" t="s">
        <v>422</v>
      </c>
      <c r="AZ27" s="359" t="s">
        <v>423</v>
      </c>
      <c r="BA27" s="359" t="s">
        <v>424</v>
      </c>
      <c r="BB27" s="359" t="s">
        <v>425</v>
      </c>
      <c r="BC27" s="359" t="s">
        <v>426</v>
      </c>
      <c r="BD27" s="359" t="s">
        <v>427</v>
      </c>
      <c r="BE27" s="359" t="s">
        <v>428</v>
      </c>
      <c r="BF27" s="359" t="s">
        <v>429</v>
      </c>
      <c r="BG27" s="359" t="s">
        <v>430</v>
      </c>
      <c r="BH27" s="359" t="s">
        <v>431</v>
      </c>
      <c r="BI27" s="359" t="s">
        <v>432</v>
      </c>
      <c r="BJ27" s="359" t="s">
        <v>433</v>
      </c>
      <c r="BK27" s="359" t="s">
        <v>434</v>
      </c>
      <c r="BL27" s="359" t="s">
        <v>435</v>
      </c>
      <c r="BM27" s="359" t="s">
        <v>436</v>
      </c>
      <c r="BN27" s="359" t="s">
        <v>437</v>
      </c>
      <c r="BO27" s="359" t="s">
        <v>438</v>
      </c>
      <c r="BP27" s="359" t="s">
        <v>439</v>
      </c>
      <c r="BQ27" s="359" t="s">
        <v>440</v>
      </c>
      <c r="BR27" s="352" t="s">
        <v>188</v>
      </c>
      <c r="BS27" s="352" t="s">
        <v>189</v>
      </c>
      <c r="BT27" s="352" t="s">
        <v>190</v>
      </c>
      <c r="BU27" s="352" t="s">
        <v>191</v>
      </c>
      <c r="BV27" s="226" t="s">
        <v>192</v>
      </c>
    </row>
    <row r="28" spans="1:74" ht="20.100000000000001" customHeight="1">
      <c r="A28" s="6" t="s">
        <v>629</v>
      </c>
      <c r="N28" s="2">
        <v>15</v>
      </c>
      <c r="O28" s="2">
        <v>15</v>
      </c>
      <c r="P28" s="2">
        <v>25</v>
      </c>
      <c r="Q28" s="2">
        <v>25</v>
      </c>
      <c r="R28" s="2">
        <v>30</v>
      </c>
      <c r="S28" s="2">
        <v>30</v>
      </c>
      <c r="T28" s="2">
        <v>50</v>
      </c>
      <c r="U28" s="2">
        <v>50</v>
      </c>
      <c r="V28" s="2">
        <v>60</v>
      </c>
      <c r="W28" s="6">
        <v>60</v>
      </c>
      <c r="X28" s="6">
        <v>80</v>
      </c>
      <c r="Y28" s="6">
        <v>80</v>
      </c>
      <c r="Z28" s="356">
        <v>100</v>
      </c>
      <c r="AA28" s="356">
        <v>100</v>
      </c>
      <c r="AB28" s="356">
        <v>100</v>
      </c>
      <c r="AC28" s="356">
        <v>100</v>
      </c>
      <c r="AD28" s="356">
        <v>100</v>
      </c>
      <c r="AE28" s="356">
        <v>100</v>
      </c>
      <c r="AF28" s="356">
        <v>100</v>
      </c>
      <c r="AG28" s="356">
        <v>100</v>
      </c>
      <c r="AH28" s="356">
        <v>100</v>
      </c>
      <c r="AI28" s="356">
        <v>100</v>
      </c>
      <c r="AJ28" s="356">
        <v>100</v>
      </c>
      <c r="AK28" s="356">
        <v>100</v>
      </c>
      <c r="AL28" s="356">
        <v>100</v>
      </c>
      <c r="AM28" s="356">
        <v>100</v>
      </c>
      <c r="AN28" s="356">
        <v>100</v>
      </c>
      <c r="AO28" s="356">
        <v>100</v>
      </c>
      <c r="AP28" s="356">
        <v>100</v>
      </c>
      <c r="AQ28" s="356">
        <v>100</v>
      </c>
      <c r="AR28" s="356">
        <v>100</v>
      </c>
      <c r="AS28" s="356">
        <v>100</v>
      </c>
      <c r="AT28" s="356">
        <v>100</v>
      </c>
      <c r="AU28" s="356">
        <v>100</v>
      </c>
      <c r="AV28" s="356">
        <v>100</v>
      </c>
      <c r="AW28" s="356">
        <v>100</v>
      </c>
      <c r="AX28" s="356">
        <v>100</v>
      </c>
      <c r="AY28" s="356">
        <v>100</v>
      </c>
      <c r="AZ28" s="356">
        <v>100</v>
      </c>
      <c r="BA28" s="356">
        <v>100</v>
      </c>
      <c r="BB28" s="356">
        <v>100</v>
      </c>
      <c r="BC28" s="356">
        <v>100</v>
      </c>
      <c r="BD28" s="356">
        <v>100</v>
      </c>
      <c r="BE28" s="356">
        <v>100</v>
      </c>
      <c r="BF28" s="356">
        <v>100</v>
      </c>
      <c r="BG28" s="356">
        <v>100</v>
      </c>
      <c r="BH28" s="356">
        <v>100</v>
      </c>
      <c r="BI28" s="356">
        <v>100</v>
      </c>
      <c r="BJ28" s="356">
        <v>100</v>
      </c>
      <c r="BK28" s="356">
        <v>100</v>
      </c>
      <c r="BL28" s="356">
        <v>100</v>
      </c>
      <c r="BM28" s="356">
        <v>100</v>
      </c>
      <c r="BN28" s="356">
        <v>100</v>
      </c>
      <c r="BO28" s="356">
        <v>100</v>
      </c>
      <c r="BP28" s="356">
        <v>100</v>
      </c>
      <c r="BQ28" s="356">
        <v>100</v>
      </c>
      <c r="BR28" s="356">
        <v>100</v>
      </c>
      <c r="BS28" s="356">
        <v>100</v>
      </c>
      <c r="BT28" s="356">
        <v>100</v>
      </c>
      <c r="BU28" s="356"/>
      <c r="BV28" s="425"/>
    </row>
    <row r="29" spans="1:74" ht="20.100000000000001" customHeight="1">
      <c r="A29" s="6" t="s">
        <v>630</v>
      </c>
      <c r="N29" s="2">
        <v>22</v>
      </c>
      <c r="O29" s="2">
        <v>19</v>
      </c>
      <c r="P29" s="2">
        <v>27</v>
      </c>
      <c r="Q29" s="2">
        <v>13</v>
      </c>
      <c r="R29" s="2">
        <v>31</v>
      </c>
      <c r="S29" s="2">
        <v>27</v>
      </c>
      <c r="T29" s="2">
        <v>44</v>
      </c>
      <c r="U29" s="2">
        <v>37</v>
      </c>
      <c r="V29" s="2">
        <v>58</v>
      </c>
      <c r="W29" s="6">
        <v>48</v>
      </c>
      <c r="X29" s="6">
        <v>72</v>
      </c>
      <c r="Y29" s="6">
        <v>67</v>
      </c>
      <c r="Z29" s="356">
        <v>84</v>
      </c>
      <c r="AA29" s="356">
        <v>84</v>
      </c>
      <c r="AB29" s="356">
        <v>84</v>
      </c>
      <c r="AC29" s="356">
        <v>86</v>
      </c>
      <c r="AD29" s="356">
        <v>84</v>
      </c>
      <c r="AE29" s="356">
        <v>83</v>
      </c>
      <c r="AF29" s="356">
        <v>81</v>
      </c>
      <c r="AG29" s="356">
        <v>82</v>
      </c>
      <c r="AH29" s="356">
        <v>83</v>
      </c>
      <c r="AI29" s="356">
        <v>81</v>
      </c>
      <c r="AJ29" s="356">
        <v>77</v>
      </c>
      <c r="AK29" s="356">
        <v>83</v>
      </c>
      <c r="AL29" s="356">
        <v>82</v>
      </c>
      <c r="AM29" s="356">
        <v>79</v>
      </c>
      <c r="AN29" s="356">
        <v>79</v>
      </c>
      <c r="AO29" s="356">
        <v>83</v>
      </c>
      <c r="AP29" s="356">
        <v>83</v>
      </c>
      <c r="AQ29" s="356">
        <v>83</v>
      </c>
      <c r="AR29" s="356">
        <v>81</v>
      </c>
      <c r="AS29" s="356">
        <v>82</v>
      </c>
      <c r="AT29" s="356">
        <v>82</v>
      </c>
      <c r="AU29" s="356">
        <v>81</v>
      </c>
      <c r="AV29" s="356">
        <v>80</v>
      </c>
      <c r="AW29" s="356">
        <v>80</v>
      </c>
      <c r="AX29" s="356">
        <v>81</v>
      </c>
      <c r="AY29" s="356">
        <v>79</v>
      </c>
      <c r="AZ29" s="356">
        <v>81</v>
      </c>
      <c r="BA29" s="356">
        <v>82</v>
      </c>
      <c r="BB29" s="356">
        <v>81</v>
      </c>
      <c r="BC29" s="356">
        <v>80</v>
      </c>
      <c r="BD29" s="356">
        <v>80</v>
      </c>
      <c r="BE29" s="356">
        <v>80</v>
      </c>
      <c r="BF29" s="356">
        <v>80</v>
      </c>
      <c r="BG29" s="356">
        <v>81</v>
      </c>
      <c r="BH29" s="356">
        <v>81</v>
      </c>
      <c r="BI29" s="356">
        <v>79</v>
      </c>
      <c r="BJ29" s="356">
        <v>79</v>
      </c>
      <c r="BK29" s="356">
        <v>74</v>
      </c>
      <c r="BL29" s="356">
        <v>76</v>
      </c>
      <c r="BM29" s="356">
        <v>79</v>
      </c>
      <c r="BN29" s="356">
        <v>79</v>
      </c>
      <c r="BO29" s="356">
        <v>78</v>
      </c>
      <c r="BP29" s="356">
        <v>78</v>
      </c>
      <c r="BQ29" s="356">
        <v>82</v>
      </c>
      <c r="BR29" s="356">
        <v>77</v>
      </c>
      <c r="BS29" s="356">
        <v>79</v>
      </c>
      <c r="BT29" s="356">
        <v>78</v>
      </c>
      <c r="BU29" s="356"/>
      <c r="BV29" s="425"/>
    </row>
    <row r="30" spans="1:74" ht="20.100000000000001" customHeight="1">
      <c r="A30" s="6" t="s">
        <v>625</v>
      </c>
      <c r="N30" s="2"/>
      <c r="O30" s="2"/>
      <c r="P30" s="2"/>
      <c r="Q30" s="2"/>
      <c r="R30" s="2"/>
      <c r="S30" s="2"/>
      <c r="T30" s="2"/>
      <c r="U30" s="2"/>
      <c r="V30" s="2"/>
      <c r="X30" s="6"/>
      <c r="Y30" s="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356"/>
      <c r="BF30" s="356"/>
      <c r="BG30" s="356"/>
      <c r="BH30" s="356"/>
      <c r="BI30" s="356"/>
      <c r="BJ30" s="356"/>
      <c r="BK30" s="356"/>
      <c r="BL30" s="356"/>
      <c r="BM30" s="356"/>
      <c r="BN30" s="356"/>
      <c r="BO30" s="356"/>
      <c r="BP30" s="356"/>
      <c r="BQ30" s="356"/>
      <c r="BR30" s="356"/>
      <c r="BS30" s="356"/>
      <c r="BT30" s="356"/>
      <c r="BU30" s="356"/>
      <c r="BV30" s="425"/>
    </row>
    <row r="31" spans="1:74" ht="20.100000000000001" customHeight="1">
      <c r="X31" s="6"/>
      <c r="Y31" s="6"/>
      <c r="Z31" s="356"/>
      <c r="AA31" s="356"/>
      <c r="AB31" s="230"/>
    </row>
    <row r="32" spans="1:74" ht="20.100000000000001" customHeight="1">
      <c r="A32" s="1" t="s">
        <v>631</v>
      </c>
      <c r="B32" s="1"/>
      <c r="C32" s="1"/>
      <c r="D32" s="1"/>
      <c r="E32" s="1"/>
      <c r="F32" s="1"/>
      <c r="G32" s="1"/>
      <c r="H32" s="1"/>
      <c r="I32" s="1"/>
      <c r="J32" s="1"/>
      <c r="K32" s="1"/>
      <c r="L32" s="1"/>
      <c r="M32" s="1"/>
      <c r="N32" s="2"/>
      <c r="O32" s="2"/>
      <c r="P32" s="2"/>
      <c r="Q32" s="2"/>
      <c r="R32" s="2"/>
      <c r="S32" s="2"/>
      <c r="T32" s="2"/>
      <c r="U32" s="2"/>
      <c r="V32" s="2"/>
      <c r="X32" s="6"/>
      <c r="Y32" s="6"/>
      <c r="Z32" s="356"/>
      <c r="AA32" s="356"/>
      <c r="AB32" s="230"/>
    </row>
    <row r="33" spans="1:74" ht="20.100000000000001" customHeight="1" thickBot="1">
      <c r="A33" s="26" t="s">
        <v>332</v>
      </c>
      <c r="B33" s="14" t="s">
        <v>373</v>
      </c>
      <c r="C33" s="14" t="s">
        <v>374</v>
      </c>
      <c r="D33" s="14" t="s">
        <v>375</v>
      </c>
      <c r="E33" s="14" t="s">
        <v>376</v>
      </c>
      <c r="F33" s="14" t="s">
        <v>377</v>
      </c>
      <c r="G33" s="14" t="s">
        <v>378</v>
      </c>
      <c r="H33" s="14" t="s">
        <v>379</v>
      </c>
      <c r="I33" s="14" t="s">
        <v>380</v>
      </c>
      <c r="J33" s="14" t="s">
        <v>381</v>
      </c>
      <c r="K33" s="14" t="s">
        <v>382</v>
      </c>
      <c r="L33" s="14" t="s">
        <v>383</v>
      </c>
      <c r="M33" s="14" t="s">
        <v>384</v>
      </c>
      <c r="N33" s="4" t="s">
        <v>385</v>
      </c>
      <c r="O33" s="4" t="s">
        <v>386</v>
      </c>
      <c r="P33" s="4" t="s">
        <v>387</v>
      </c>
      <c r="Q33" s="4" t="s">
        <v>388</v>
      </c>
      <c r="R33" s="4" t="s">
        <v>389</v>
      </c>
      <c r="S33" s="4" t="s">
        <v>390</v>
      </c>
      <c r="T33" s="4" t="s">
        <v>391</v>
      </c>
      <c r="U33" s="4" t="s">
        <v>392</v>
      </c>
      <c r="V33" s="4" t="s">
        <v>393</v>
      </c>
      <c r="W33" s="4" t="s">
        <v>394</v>
      </c>
      <c r="X33" s="4" t="s">
        <v>395</v>
      </c>
      <c r="Y33" s="4" t="s">
        <v>396</v>
      </c>
      <c r="Z33" s="246" t="s">
        <v>397</v>
      </c>
      <c r="AA33" s="246" t="s">
        <v>398</v>
      </c>
      <c r="AB33" s="246" t="s">
        <v>399</v>
      </c>
      <c r="AC33" s="246" t="s">
        <v>400</v>
      </c>
      <c r="AD33" s="246" t="s">
        <v>401</v>
      </c>
      <c r="AE33" s="246" t="s">
        <v>402</v>
      </c>
      <c r="AF33" s="246" t="s">
        <v>403</v>
      </c>
      <c r="AG33" s="246" t="s">
        <v>404</v>
      </c>
      <c r="AH33" s="246" t="s">
        <v>405</v>
      </c>
      <c r="AI33" s="246" t="s">
        <v>406</v>
      </c>
      <c r="AJ33" s="246" t="s">
        <v>407</v>
      </c>
      <c r="AK33" s="246" t="s">
        <v>408</v>
      </c>
      <c r="AL33" s="359" t="s">
        <v>409</v>
      </c>
      <c r="AM33" s="359" t="s">
        <v>410</v>
      </c>
      <c r="AN33" s="359" t="s">
        <v>411</v>
      </c>
      <c r="AO33" s="359" t="s">
        <v>412</v>
      </c>
      <c r="AP33" s="359" t="s">
        <v>413</v>
      </c>
      <c r="AQ33" s="359" t="s">
        <v>414</v>
      </c>
      <c r="AR33" s="359" t="s">
        <v>415</v>
      </c>
      <c r="AS33" s="359" t="s">
        <v>416</v>
      </c>
      <c r="AT33" s="359" t="s">
        <v>417</v>
      </c>
      <c r="AU33" s="359" t="s">
        <v>418</v>
      </c>
      <c r="AV33" s="359" t="s">
        <v>419</v>
      </c>
      <c r="AW33" s="359" t="s">
        <v>420</v>
      </c>
      <c r="AX33" s="359" t="s">
        <v>421</v>
      </c>
      <c r="AY33" s="359" t="s">
        <v>422</v>
      </c>
      <c r="AZ33" s="359" t="s">
        <v>423</v>
      </c>
      <c r="BA33" s="359" t="s">
        <v>424</v>
      </c>
      <c r="BB33" s="359" t="s">
        <v>425</v>
      </c>
      <c r="BC33" s="359" t="s">
        <v>426</v>
      </c>
      <c r="BD33" s="359" t="s">
        <v>427</v>
      </c>
      <c r="BE33" s="359" t="s">
        <v>428</v>
      </c>
      <c r="BF33" s="359" t="s">
        <v>429</v>
      </c>
      <c r="BG33" s="359" t="s">
        <v>430</v>
      </c>
      <c r="BH33" s="359" t="s">
        <v>431</v>
      </c>
      <c r="BI33" s="359" t="s">
        <v>432</v>
      </c>
      <c r="BJ33" s="359" t="s">
        <v>433</v>
      </c>
      <c r="BK33" s="359" t="s">
        <v>434</v>
      </c>
      <c r="BL33" s="359" t="s">
        <v>435</v>
      </c>
      <c r="BM33" s="359" t="s">
        <v>436</v>
      </c>
      <c r="BN33" s="359" t="s">
        <v>437</v>
      </c>
      <c r="BO33" s="359" t="s">
        <v>438</v>
      </c>
      <c r="BP33" s="359" t="s">
        <v>439</v>
      </c>
      <c r="BQ33" s="359" t="s">
        <v>440</v>
      </c>
      <c r="BR33" s="352" t="s">
        <v>188</v>
      </c>
      <c r="BS33" s="352" t="s">
        <v>189</v>
      </c>
      <c r="BT33" s="352" t="s">
        <v>190</v>
      </c>
      <c r="BU33" s="352" t="s">
        <v>191</v>
      </c>
      <c r="BV33" s="226" t="s">
        <v>192</v>
      </c>
    </row>
    <row r="34" spans="1:74" ht="20.100000000000001" customHeight="1" thickBot="1">
      <c r="A34" s="17" t="s">
        <v>632</v>
      </c>
      <c r="B34" s="17"/>
      <c r="C34" s="17"/>
      <c r="D34" s="17"/>
      <c r="E34" s="17"/>
      <c r="F34" s="17"/>
      <c r="G34" s="17"/>
      <c r="H34" s="17"/>
      <c r="I34" s="17"/>
      <c r="J34" s="17"/>
      <c r="K34" s="17"/>
      <c r="L34" s="17"/>
      <c r="M34" s="17"/>
      <c r="N34" s="57" t="s">
        <v>68</v>
      </c>
      <c r="O34" s="84">
        <v>4.3</v>
      </c>
      <c r="P34" s="84">
        <v>2.4</v>
      </c>
      <c r="Q34" s="84">
        <v>8.6</v>
      </c>
      <c r="R34" s="84">
        <v>10.199999999999999</v>
      </c>
      <c r="S34" s="84">
        <v>4.2</v>
      </c>
      <c r="T34" s="84">
        <v>2.2999999999999998</v>
      </c>
      <c r="U34" s="84">
        <v>8.9</v>
      </c>
      <c r="V34" s="84">
        <v>11.5</v>
      </c>
      <c r="W34" s="84">
        <v>4</v>
      </c>
      <c r="X34" s="84">
        <v>2.2999999999999998</v>
      </c>
      <c r="Y34" s="84">
        <v>9</v>
      </c>
      <c r="Z34" s="355">
        <v>11</v>
      </c>
      <c r="AA34" s="355">
        <v>4.3</v>
      </c>
      <c r="AB34" s="355">
        <v>2.2000000000000002</v>
      </c>
      <c r="AC34" s="355">
        <v>9.1999999999999993</v>
      </c>
      <c r="AD34" s="355">
        <v>11.3</v>
      </c>
      <c r="AE34" s="355">
        <v>4.2</v>
      </c>
      <c r="AF34" s="355">
        <v>2.2999999999999998</v>
      </c>
      <c r="AG34" s="355">
        <v>8.6</v>
      </c>
      <c r="AH34" s="355">
        <v>9.6999999999999993</v>
      </c>
      <c r="AI34" s="355">
        <v>4.0999999999999996</v>
      </c>
      <c r="AJ34" s="355">
        <v>2.5</v>
      </c>
      <c r="AK34" s="355">
        <v>7.8</v>
      </c>
      <c r="AL34" s="355">
        <v>9.6999999999999993</v>
      </c>
      <c r="AM34" s="355">
        <v>4.5</v>
      </c>
      <c r="AN34" s="355">
        <v>2.8</v>
      </c>
      <c r="AO34" s="355">
        <v>9</v>
      </c>
      <c r="AP34" s="355">
        <v>9.5</v>
      </c>
      <c r="AQ34" s="355">
        <v>4.4000000000000004</v>
      </c>
      <c r="AR34" s="355">
        <v>2.8</v>
      </c>
      <c r="AS34" s="355">
        <v>8.8000000000000007</v>
      </c>
      <c r="AT34" s="355">
        <v>9</v>
      </c>
      <c r="AU34" s="355">
        <v>2.4</v>
      </c>
      <c r="AV34" s="355">
        <v>1.5</v>
      </c>
      <c r="AW34" s="355">
        <v>7.7</v>
      </c>
      <c r="AX34" s="355">
        <v>8.1999999999999993</v>
      </c>
      <c r="AY34" s="355">
        <v>3.2</v>
      </c>
      <c r="AZ34" s="355">
        <v>1.6</v>
      </c>
      <c r="BA34" s="355">
        <v>6.8</v>
      </c>
      <c r="BB34" s="355">
        <v>8.4</v>
      </c>
      <c r="BC34" s="355">
        <v>3.5</v>
      </c>
      <c r="BD34" s="355">
        <v>1.1000000000000001</v>
      </c>
      <c r="BE34" s="355">
        <v>7.7</v>
      </c>
      <c r="BF34" s="355">
        <v>6.6</v>
      </c>
      <c r="BG34" s="355">
        <v>2.7</v>
      </c>
      <c r="BH34" s="355">
        <v>1.7</v>
      </c>
      <c r="BI34" s="355">
        <v>6</v>
      </c>
      <c r="BJ34" s="355">
        <v>6.2</v>
      </c>
      <c r="BK34" s="355">
        <v>2.5</v>
      </c>
      <c r="BL34" s="355">
        <v>1.5</v>
      </c>
      <c r="BM34" s="355">
        <v>6.1</v>
      </c>
      <c r="BN34" s="355">
        <v>7.5</v>
      </c>
      <c r="BO34" s="355">
        <v>2.4</v>
      </c>
      <c r="BP34" s="355">
        <v>1.7</v>
      </c>
      <c r="BQ34" s="355">
        <v>5.4</v>
      </c>
      <c r="BR34" s="355">
        <v>6.2</v>
      </c>
      <c r="BS34" s="355">
        <v>2.1</v>
      </c>
      <c r="BT34" s="355">
        <v>1.5</v>
      </c>
      <c r="BU34" s="355">
        <v>5.9</v>
      </c>
      <c r="BV34" s="265">
        <v>6</v>
      </c>
    </row>
    <row r="35" spans="1:74" ht="20.100000000000001" customHeight="1" thickTop="1">
      <c r="A35" s="1"/>
      <c r="B35" s="1"/>
      <c r="C35" s="1"/>
      <c r="D35" s="1"/>
      <c r="E35" s="1"/>
      <c r="F35" s="1"/>
      <c r="G35" s="1"/>
      <c r="H35" s="1"/>
      <c r="I35" s="1"/>
      <c r="J35" s="1"/>
      <c r="K35" s="1"/>
      <c r="L35" s="1"/>
      <c r="M35" s="1"/>
      <c r="N35" s="2"/>
      <c r="O35" s="2"/>
      <c r="P35" s="2"/>
      <c r="Q35" s="2"/>
      <c r="R35" s="2"/>
      <c r="S35" s="2"/>
      <c r="T35" s="2"/>
      <c r="U35" s="2"/>
      <c r="V35" s="2"/>
      <c r="X35" s="6"/>
      <c r="Y35" s="6"/>
      <c r="Z35" s="356"/>
      <c r="AA35" s="356"/>
      <c r="AB35" s="230"/>
    </row>
    <row r="36" spans="1:74" ht="20.100000000000001" customHeight="1">
      <c r="A36" s="1" t="s">
        <v>353</v>
      </c>
      <c r="B36" s="1"/>
      <c r="C36" s="1"/>
      <c r="D36" s="1"/>
      <c r="E36" s="1"/>
      <c r="F36" s="1"/>
      <c r="G36" s="1"/>
      <c r="H36" s="1"/>
      <c r="I36" s="1"/>
      <c r="J36" s="1"/>
      <c r="K36" s="1"/>
      <c r="L36" s="1"/>
      <c r="M36" s="1"/>
      <c r="N36" s="2"/>
      <c r="O36" s="2"/>
      <c r="P36" s="2"/>
      <c r="Q36" s="2"/>
      <c r="R36" s="2"/>
      <c r="S36" s="2"/>
      <c r="T36" s="2"/>
      <c r="U36" s="2"/>
      <c r="V36" s="2"/>
      <c r="X36" s="6"/>
      <c r="Y36" s="6"/>
      <c r="Z36" s="356"/>
      <c r="AA36" s="356"/>
      <c r="AB36" s="230"/>
    </row>
    <row r="37" spans="1:74" ht="20.100000000000001" customHeight="1" thickBot="1">
      <c r="A37" s="26" t="s">
        <v>332</v>
      </c>
      <c r="B37" s="14" t="s">
        <v>373</v>
      </c>
      <c r="C37" s="14" t="s">
        <v>374</v>
      </c>
      <c r="D37" s="14" t="s">
        <v>375</v>
      </c>
      <c r="E37" s="14" t="s">
        <v>376</v>
      </c>
      <c r="F37" s="14" t="s">
        <v>377</v>
      </c>
      <c r="G37" s="14" t="s">
        <v>378</v>
      </c>
      <c r="H37" s="14" t="s">
        <v>379</v>
      </c>
      <c r="I37" s="14" t="s">
        <v>380</v>
      </c>
      <c r="J37" s="14" t="s">
        <v>381</v>
      </c>
      <c r="K37" s="14" t="s">
        <v>382</v>
      </c>
      <c r="L37" s="14" t="s">
        <v>383</v>
      </c>
      <c r="M37" s="14" t="s">
        <v>384</v>
      </c>
      <c r="N37" s="4" t="s">
        <v>385</v>
      </c>
      <c r="O37" s="4" t="s">
        <v>386</v>
      </c>
      <c r="P37" s="4" t="s">
        <v>387</v>
      </c>
      <c r="Q37" s="4" t="s">
        <v>388</v>
      </c>
      <c r="R37" s="4" t="s">
        <v>389</v>
      </c>
      <c r="S37" s="4" t="s">
        <v>390</v>
      </c>
      <c r="T37" s="4" t="s">
        <v>391</v>
      </c>
      <c r="U37" s="4" t="s">
        <v>392</v>
      </c>
      <c r="V37" s="4" t="s">
        <v>393</v>
      </c>
      <c r="W37" s="4" t="s">
        <v>394</v>
      </c>
      <c r="X37" s="4" t="s">
        <v>395</v>
      </c>
      <c r="Y37" s="4" t="s">
        <v>396</v>
      </c>
      <c r="Z37" s="246" t="s">
        <v>397</v>
      </c>
      <c r="AA37" s="246" t="s">
        <v>398</v>
      </c>
      <c r="AB37" s="246" t="s">
        <v>399</v>
      </c>
      <c r="AC37" s="246" t="s">
        <v>400</v>
      </c>
      <c r="AD37" s="246" t="s">
        <v>401</v>
      </c>
      <c r="AE37" s="246" t="s">
        <v>402</v>
      </c>
      <c r="AF37" s="246" t="s">
        <v>403</v>
      </c>
      <c r="AG37" s="246" t="s">
        <v>404</v>
      </c>
      <c r="AH37" s="246" t="s">
        <v>405</v>
      </c>
      <c r="AI37" s="246" t="s">
        <v>406</v>
      </c>
      <c r="AJ37" s="246" t="s">
        <v>407</v>
      </c>
      <c r="AK37" s="246" t="s">
        <v>408</v>
      </c>
      <c r="AL37" s="359" t="s">
        <v>409</v>
      </c>
      <c r="AM37" s="359" t="s">
        <v>410</v>
      </c>
      <c r="AN37" s="359" t="s">
        <v>411</v>
      </c>
      <c r="AO37" s="359" t="s">
        <v>412</v>
      </c>
      <c r="AP37" s="359" t="s">
        <v>413</v>
      </c>
      <c r="AQ37" s="359" t="s">
        <v>414</v>
      </c>
      <c r="AR37" s="359" t="s">
        <v>415</v>
      </c>
      <c r="AS37" s="359" t="s">
        <v>416</v>
      </c>
      <c r="AT37" s="359" t="s">
        <v>417</v>
      </c>
      <c r="AU37" s="359" t="s">
        <v>418</v>
      </c>
      <c r="AV37" s="359" t="s">
        <v>419</v>
      </c>
      <c r="AW37" s="359" t="s">
        <v>420</v>
      </c>
      <c r="AX37" s="359" t="s">
        <v>421</v>
      </c>
      <c r="AY37" s="359" t="s">
        <v>422</v>
      </c>
      <c r="AZ37" s="359" t="s">
        <v>423</v>
      </c>
      <c r="BA37" s="359" t="s">
        <v>424</v>
      </c>
      <c r="BB37" s="359" t="s">
        <v>425</v>
      </c>
      <c r="BC37" s="359" t="s">
        <v>426</v>
      </c>
      <c r="BD37" s="359" t="s">
        <v>427</v>
      </c>
      <c r="BE37" s="359" t="s">
        <v>428</v>
      </c>
      <c r="BF37" s="359" t="s">
        <v>429</v>
      </c>
      <c r="BG37" s="359" t="s">
        <v>430</v>
      </c>
      <c r="BH37" s="359" t="s">
        <v>431</v>
      </c>
      <c r="BI37" s="359" t="s">
        <v>432</v>
      </c>
      <c r="BJ37" s="359" t="s">
        <v>433</v>
      </c>
      <c r="BK37" s="359" t="s">
        <v>434</v>
      </c>
      <c r="BL37" s="359" t="s">
        <v>435</v>
      </c>
      <c r="BM37" s="359" t="s">
        <v>436</v>
      </c>
      <c r="BN37" s="359" t="s">
        <v>437</v>
      </c>
      <c r="BO37" s="359" t="s">
        <v>438</v>
      </c>
      <c r="BP37" s="359" t="s">
        <v>439</v>
      </c>
      <c r="BQ37" s="359" t="s">
        <v>440</v>
      </c>
      <c r="BR37" s="352" t="s">
        <v>188</v>
      </c>
      <c r="BS37" s="352" t="s">
        <v>189</v>
      </c>
      <c r="BT37" s="352" t="s">
        <v>190</v>
      </c>
      <c r="BU37" s="352" t="s">
        <v>191</v>
      </c>
      <c r="BV37" s="226" t="s">
        <v>192</v>
      </c>
    </row>
    <row r="38" spans="1:74" ht="20.100000000000001" customHeight="1" thickBot="1">
      <c r="A38" s="17" t="s">
        <v>633</v>
      </c>
      <c r="B38" s="17"/>
      <c r="C38" s="17"/>
      <c r="D38" s="17"/>
      <c r="E38" s="17"/>
      <c r="F38" s="17"/>
      <c r="G38" s="17"/>
      <c r="H38" s="17"/>
      <c r="I38" s="17"/>
      <c r="J38" s="17"/>
      <c r="K38" s="17"/>
      <c r="L38" s="17"/>
      <c r="M38" s="17"/>
      <c r="N38" s="57" t="s">
        <v>68</v>
      </c>
      <c r="O38" s="84">
        <v>4.8</v>
      </c>
      <c r="P38" s="84">
        <v>4.4000000000000004</v>
      </c>
      <c r="Q38" s="84">
        <v>5.6</v>
      </c>
      <c r="R38" s="84">
        <v>5.6</v>
      </c>
      <c r="S38" s="84">
        <v>4.5999999999999996</v>
      </c>
      <c r="T38" s="84">
        <v>4</v>
      </c>
      <c r="U38" s="84">
        <v>5.3</v>
      </c>
      <c r="V38" s="84">
        <v>5.5</v>
      </c>
      <c r="W38" s="84">
        <v>4.5</v>
      </c>
      <c r="X38" s="84">
        <v>3.8</v>
      </c>
      <c r="Y38" s="84">
        <v>4.9000000000000004</v>
      </c>
      <c r="Z38" s="355">
        <v>5.6</v>
      </c>
      <c r="AA38" s="355">
        <v>4.5999999999999996</v>
      </c>
      <c r="AB38" s="355">
        <v>4.4000000000000004</v>
      </c>
      <c r="AC38" s="355">
        <v>5.6</v>
      </c>
      <c r="AD38" s="355">
        <v>6.2</v>
      </c>
      <c r="AE38" s="355">
        <v>5.0999999999999996</v>
      </c>
      <c r="AF38" s="355">
        <v>5.3</v>
      </c>
      <c r="AG38" s="355">
        <v>6.7</v>
      </c>
      <c r="AH38" s="355">
        <v>7.4</v>
      </c>
      <c r="AI38" s="355">
        <v>6.4</v>
      </c>
      <c r="AJ38" s="355">
        <v>5.4</v>
      </c>
      <c r="AK38" s="355">
        <v>6.4</v>
      </c>
      <c r="AL38" s="355">
        <v>7.1</v>
      </c>
      <c r="AM38" s="355">
        <v>5.8</v>
      </c>
      <c r="AN38" s="355">
        <v>5.8</v>
      </c>
      <c r="AO38" s="355">
        <v>7.9</v>
      </c>
      <c r="AP38" s="355">
        <v>8.4</v>
      </c>
      <c r="AQ38" s="355">
        <v>6.6</v>
      </c>
      <c r="AR38" s="355">
        <v>5.9</v>
      </c>
      <c r="AS38" s="355">
        <v>8.5</v>
      </c>
      <c r="AT38" s="355">
        <v>8.3000000000000007</v>
      </c>
      <c r="AU38" s="355">
        <v>6.9</v>
      </c>
      <c r="AV38" s="355">
        <v>6.4</v>
      </c>
      <c r="AW38" s="355">
        <v>7.9</v>
      </c>
      <c r="AX38" s="355">
        <v>7.9</v>
      </c>
      <c r="AY38" s="355">
        <v>7.1</v>
      </c>
      <c r="AZ38" s="355">
        <v>7.1</v>
      </c>
      <c r="BA38" s="355">
        <v>8.4</v>
      </c>
      <c r="BB38" s="355">
        <v>9.3000000000000007</v>
      </c>
      <c r="BC38" s="355">
        <v>8</v>
      </c>
      <c r="BD38" s="355">
        <v>7.8</v>
      </c>
      <c r="BE38" s="355">
        <v>9.1</v>
      </c>
      <c r="BF38" s="355">
        <v>9.4</v>
      </c>
      <c r="BG38" s="355">
        <v>8</v>
      </c>
      <c r="BH38" s="355">
        <v>7.7</v>
      </c>
      <c r="BI38" s="355">
        <v>8.8000000000000007</v>
      </c>
      <c r="BJ38" s="355">
        <v>10.7</v>
      </c>
      <c r="BK38" s="355">
        <v>7.8</v>
      </c>
      <c r="BL38" s="355">
        <v>6.9</v>
      </c>
      <c r="BM38" s="355">
        <v>8.4</v>
      </c>
      <c r="BN38" s="355">
        <v>9.4</v>
      </c>
      <c r="BO38" s="355">
        <v>7.1</v>
      </c>
      <c r="BP38" s="355">
        <v>7.3</v>
      </c>
      <c r="BQ38" s="355">
        <v>8.6</v>
      </c>
      <c r="BR38" s="355">
        <v>9.1999999999999993</v>
      </c>
      <c r="BS38" s="355">
        <v>7.3</v>
      </c>
      <c r="BT38" s="355">
        <v>7.1</v>
      </c>
      <c r="BU38" s="355">
        <v>8.5</v>
      </c>
      <c r="BV38" s="265">
        <v>8.6999999999999993</v>
      </c>
    </row>
    <row r="39" spans="1:74" ht="20.100000000000001" customHeight="1" thickTop="1">
      <c r="A39" s="2"/>
      <c r="B39" s="2"/>
      <c r="C39" s="2"/>
      <c r="D39" s="2"/>
      <c r="E39" s="2"/>
      <c r="F39" s="2"/>
      <c r="G39" s="2"/>
      <c r="H39" s="2"/>
      <c r="I39" s="2"/>
      <c r="J39" s="2"/>
      <c r="K39" s="2"/>
      <c r="L39" s="2"/>
      <c r="M39" s="2"/>
      <c r="N39" s="20"/>
      <c r="O39" s="20"/>
      <c r="P39" s="20"/>
      <c r="Q39" s="20"/>
      <c r="R39" s="20"/>
      <c r="S39" s="20"/>
      <c r="T39" s="20"/>
      <c r="U39" s="20"/>
      <c r="V39" s="20"/>
      <c r="W39" s="20"/>
      <c r="X39" s="20"/>
      <c r="Y39" s="20"/>
      <c r="Z39" s="98"/>
      <c r="AA39" s="98"/>
      <c r="AB39" s="231"/>
    </row>
    <row r="40" spans="1:74" ht="20.100000000000001" customHeight="1">
      <c r="A40" s="1" t="s">
        <v>338</v>
      </c>
      <c r="N40" s="2"/>
      <c r="O40" s="2"/>
      <c r="P40" s="2"/>
      <c r="Q40" s="2"/>
      <c r="R40" s="2"/>
      <c r="S40" s="2"/>
      <c r="T40" s="2"/>
      <c r="U40" s="2"/>
      <c r="V40" s="2"/>
      <c r="W40" s="2"/>
      <c r="X40" s="2"/>
      <c r="Y40" s="2"/>
      <c r="Z40" s="353"/>
      <c r="AA40" s="353"/>
      <c r="AB40" s="89"/>
    </row>
    <row r="41" spans="1:74" ht="20.100000000000001" customHeight="1" thickBot="1">
      <c r="A41" s="3" t="s">
        <v>332</v>
      </c>
      <c r="B41" s="14" t="s">
        <v>373</v>
      </c>
      <c r="C41" s="14" t="s">
        <v>374</v>
      </c>
      <c r="D41" s="14" t="s">
        <v>375</v>
      </c>
      <c r="E41" s="14" t="s">
        <v>376</v>
      </c>
      <c r="F41" s="14" t="s">
        <v>377</v>
      </c>
      <c r="G41" s="14" t="s">
        <v>378</v>
      </c>
      <c r="H41" s="14" t="s">
        <v>379</v>
      </c>
      <c r="I41" s="14" t="s">
        <v>380</v>
      </c>
      <c r="J41" s="14" t="s">
        <v>381</v>
      </c>
      <c r="K41" s="14" t="s">
        <v>382</v>
      </c>
      <c r="L41" s="14" t="s">
        <v>383</v>
      </c>
      <c r="M41" s="14" t="s">
        <v>384</v>
      </c>
      <c r="N41" s="4" t="s">
        <v>385</v>
      </c>
      <c r="O41" s="4" t="s">
        <v>386</v>
      </c>
      <c r="P41" s="4" t="s">
        <v>387</v>
      </c>
      <c r="Q41" s="4" t="s">
        <v>388</v>
      </c>
      <c r="R41" s="4" t="s">
        <v>389</v>
      </c>
      <c r="S41" s="4" t="s">
        <v>390</v>
      </c>
      <c r="T41" s="4" t="s">
        <v>391</v>
      </c>
      <c r="U41" s="4" t="s">
        <v>392</v>
      </c>
      <c r="V41" s="4" t="s">
        <v>393</v>
      </c>
      <c r="W41" s="4" t="s">
        <v>394</v>
      </c>
      <c r="X41" s="4" t="s">
        <v>395</v>
      </c>
      <c r="Y41" s="4" t="s">
        <v>396</v>
      </c>
      <c r="Z41" s="246" t="s">
        <v>397</v>
      </c>
      <c r="AA41" s="246" t="s">
        <v>398</v>
      </c>
      <c r="AB41" s="246" t="s">
        <v>399</v>
      </c>
      <c r="AC41" s="246" t="s">
        <v>400</v>
      </c>
      <c r="AD41" s="246" t="s">
        <v>401</v>
      </c>
      <c r="AE41" s="246" t="s">
        <v>402</v>
      </c>
      <c r="AF41" s="246" t="s">
        <v>403</v>
      </c>
      <c r="AG41" s="246" t="s">
        <v>404</v>
      </c>
      <c r="AH41" s="246" t="s">
        <v>405</v>
      </c>
      <c r="AI41" s="246" t="s">
        <v>406</v>
      </c>
      <c r="AJ41" s="246" t="s">
        <v>407</v>
      </c>
      <c r="AK41" s="246" t="s">
        <v>408</v>
      </c>
      <c r="AL41" s="359" t="s">
        <v>409</v>
      </c>
      <c r="AM41" s="359" t="s">
        <v>410</v>
      </c>
      <c r="AN41" s="359" t="s">
        <v>411</v>
      </c>
      <c r="AO41" s="359" t="s">
        <v>412</v>
      </c>
      <c r="AP41" s="359" t="s">
        <v>413</v>
      </c>
      <c r="AQ41" s="359" t="s">
        <v>414</v>
      </c>
      <c r="AR41" s="359" t="s">
        <v>415</v>
      </c>
      <c r="AS41" s="359" t="s">
        <v>416</v>
      </c>
      <c r="AT41" s="359" t="s">
        <v>417</v>
      </c>
      <c r="AU41" s="359" t="s">
        <v>418</v>
      </c>
      <c r="AV41" s="359" t="s">
        <v>419</v>
      </c>
      <c r="AW41" s="359" t="s">
        <v>420</v>
      </c>
      <c r="AX41" s="359" t="s">
        <v>421</v>
      </c>
      <c r="AY41" s="359" t="s">
        <v>422</v>
      </c>
      <c r="AZ41" s="359" t="s">
        <v>423</v>
      </c>
      <c r="BA41" s="359" t="s">
        <v>424</v>
      </c>
      <c r="BB41" s="359" t="s">
        <v>425</v>
      </c>
      <c r="BC41" s="359" t="s">
        <v>426</v>
      </c>
      <c r="BD41" s="359" t="s">
        <v>427</v>
      </c>
      <c r="BE41" s="359" t="s">
        <v>428</v>
      </c>
      <c r="BF41" s="359" t="s">
        <v>429</v>
      </c>
      <c r="BG41" s="359" t="s">
        <v>430</v>
      </c>
      <c r="BH41" s="359" t="s">
        <v>431</v>
      </c>
      <c r="BI41" s="359" t="s">
        <v>432</v>
      </c>
      <c r="BJ41" s="359" t="s">
        <v>433</v>
      </c>
      <c r="BK41" s="359" t="s">
        <v>434</v>
      </c>
      <c r="BL41" s="359" t="s">
        <v>435</v>
      </c>
      <c r="BM41" s="359" t="s">
        <v>436</v>
      </c>
      <c r="BN41" s="359" t="s">
        <v>437</v>
      </c>
      <c r="BO41" s="359" t="s">
        <v>438</v>
      </c>
      <c r="BP41" s="359" t="s">
        <v>439</v>
      </c>
      <c r="BQ41" s="359" t="s">
        <v>440</v>
      </c>
      <c r="BR41" s="352" t="s">
        <v>188</v>
      </c>
      <c r="BS41" s="352" t="s">
        <v>189</v>
      </c>
      <c r="BT41" s="352" t="s">
        <v>190</v>
      </c>
      <c r="BU41" s="352" t="s">
        <v>191</v>
      </c>
      <c r="BV41" s="226" t="s">
        <v>192</v>
      </c>
    </row>
    <row r="42" spans="1:74" ht="20.100000000000001" customHeight="1" thickBot="1">
      <c r="A42" s="58" t="s">
        <v>634</v>
      </c>
      <c r="B42" s="87"/>
      <c r="C42" s="87"/>
      <c r="D42" s="87"/>
      <c r="E42" s="87"/>
      <c r="F42" s="87"/>
      <c r="G42" s="87"/>
      <c r="H42" s="87"/>
      <c r="I42" s="87"/>
      <c r="J42" s="87"/>
      <c r="K42" s="87"/>
      <c r="L42" s="87"/>
      <c r="M42" s="87"/>
      <c r="N42" s="57" t="s">
        <v>68</v>
      </c>
      <c r="O42" s="84">
        <v>4.4000000000000004</v>
      </c>
      <c r="P42" s="84">
        <v>2.8</v>
      </c>
      <c r="Q42" s="84">
        <v>8.1</v>
      </c>
      <c r="R42" s="84">
        <v>10.199999999999999</v>
      </c>
      <c r="S42" s="84">
        <v>4.2</v>
      </c>
      <c r="T42" s="84">
        <v>2.8</v>
      </c>
      <c r="U42" s="84">
        <v>8.4</v>
      </c>
      <c r="V42" s="84">
        <v>11</v>
      </c>
      <c r="W42" s="84">
        <v>4</v>
      </c>
      <c r="X42" s="84">
        <v>2.8</v>
      </c>
      <c r="Y42" s="84">
        <v>8.1999999999999993</v>
      </c>
      <c r="Z42" s="355">
        <v>11</v>
      </c>
      <c r="AA42" s="355">
        <v>3.4</v>
      </c>
      <c r="AB42" s="355">
        <v>2.4</v>
      </c>
      <c r="AC42" s="355">
        <v>8.6</v>
      </c>
      <c r="AD42" s="355">
        <v>10.199999999999999</v>
      </c>
      <c r="AE42" s="355">
        <v>3.7</v>
      </c>
      <c r="AF42" s="355">
        <v>2.2000000000000002</v>
      </c>
      <c r="AG42" s="355">
        <v>8.6999999999999993</v>
      </c>
      <c r="AH42" s="355">
        <v>9.6</v>
      </c>
      <c r="AI42" s="355">
        <v>4.0999999999999996</v>
      </c>
      <c r="AJ42" s="355">
        <v>2.5</v>
      </c>
      <c r="AK42" s="355">
        <v>8</v>
      </c>
      <c r="AL42" s="355">
        <v>9.9</v>
      </c>
      <c r="AM42" s="355">
        <v>4.5</v>
      </c>
      <c r="AN42" s="355">
        <v>2.8</v>
      </c>
      <c r="AO42" s="355">
        <v>9.1999999999999993</v>
      </c>
      <c r="AP42" s="355">
        <v>9.5</v>
      </c>
      <c r="AQ42" s="355">
        <v>4.4000000000000004</v>
      </c>
      <c r="AR42" s="355">
        <v>2.9</v>
      </c>
      <c r="AS42" s="355">
        <v>9</v>
      </c>
      <c r="AT42" s="355">
        <v>8.8000000000000007</v>
      </c>
      <c r="AU42" s="355">
        <v>2.4</v>
      </c>
      <c r="AV42" s="355">
        <v>1.5</v>
      </c>
      <c r="AW42" s="355">
        <v>8</v>
      </c>
      <c r="AX42" s="355">
        <v>8.1999999999999993</v>
      </c>
      <c r="AY42" s="355">
        <v>3.1</v>
      </c>
      <c r="AZ42" s="355">
        <v>1.7</v>
      </c>
      <c r="BA42" s="355">
        <v>7</v>
      </c>
      <c r="BB42" s="355">
        <v>8.8000000000000007</v>
      </c>
      <c r="BC42" s="355">
        <v>3.7</v>
      </c>
      <c r="BD42" s="355">
        <v>1.5</v>
      </c>
      <c r="BE42" s="355">
        <v>6.4</v>
      </c>
      <c r="BF42" s="355">
        <v>6.9</v>
      </c>
      <c r="BG42" s="355">
        <v>2.7</v>
      </c>
      <c r="BH42" s="355">
        <v>1.7</v>
      </c>
      <c r="BI42" s="355">
        <v>6</v>
      </c>
      <c r="BJ42" s="355">
        <v>6.2</v>
      </c>
      <c r="BK42" s="355">
        <v>2.5</v>
      </c>
      <c r="BL42" s="355">
        <v>1.6</v>
      </c>
      <c r="BM42" s="355">
        <v>6.1</v>
      </c>
      <c r="BN42" s="355">
        <v>7.5</v>
      </c>
      <c r="BO42" s="355">
        <v>2.4</v>
      </c>
      <c r="BP42" s="355">
        <v>1.7</v>
      </c>
      <c r="BQ42" s="355">
        <v>5.5</v>
      </c>
      <c r="BR42" s="355">
        <v>6.2</v>
      </c>
      <c r="BS42" s="355">
        <v>2.1</v>
      </c>
      <c r="BT42" s="355">
        <v>1.5</v>
      </c>
      <c r="BU42" s="355">
        <v>5.9</v>
      </c>
      <c r="BV42" s="265">
        <v>6.1</v>
      </c>
    </row>
    <row r="43" spans="1:74" ht="20.100000000000001" customHeight="1" thickTop="1">
      <c r="A43" s="1" t="s">
        <v>331</v>
      </c>
      <c r="N43" s="2"/>
      <c r="O43" s="2"/>
      <c r="P43" s="2"/>
      <c r="Q43" s="2"/>
      <c r="R43" s="2"/>
      <c r="S43" s="2"/>
      <c r="T43" s="2"/>
      <c r="U43" s="2"/>
      <c r="V43" s="2"/>
      <c r="W43" s="2"/>
      <c r="X43" s="2"/>
      <c r="Y43" s="2"/>
      <c r="Z43" s="353"/>
      <c r="AA43" s="353"/>
      <c r="AB43" s="89"/>
    </row>
    <row r="44" spans="1:74" ht="20.100000000000001" customHeight="1" thickBot="1">
      <c r="A44" s="3" t="s">
        <v>332</v>
      </c>
      <c r="B44" s="14" t="s">
        <v>373</v>
      </c>
      <c r="C44" s="14" t="s">
        <v>374</v>
      </c>
      <c r="D44" s="14" t="s">
        <v>375</v>
      </c>
      <c r="E44" s="14" t="s">
        <v>376</v>
      </c>
      <c r="F44" s="14" t="s">
        <v>377</v>
      </c>
      <c r="G44" s="14" t="s">
        <v>378</v>
      </c>
      <c r="H44" s="14" t="s">
        <v>379</v>
      </c>
      <c r="I44" s="14" t="s">
        <v>380</v>
      </c>
      <c r="J44" s="14" t="s">
        <v>381</v>
      </c>
      <c r="K44" s="14" t="s">
        <v>382</v>
      </c>
      <c r="L44" s="14" t="s">
        <v>383</v>
      </c>
      <c r="M44" s="14" t="s">
        <v>384</v>
      </c>
      <c r="N44" s="4" t="s">
        <v>385</v>
      </c>
      <c r="O44" s="4" t="s">
        <v>386</v>
      </c>
      <c r="P44" s="4" t="s">
        <v>387</v>
      </c>
      <c r="Q44" s="4" t="s">
        <v>388</v>
      </c>
      <c r="R44" s="4" t="s">
        <v>389</v>
      </c>
      <c r="S44" s="4" t="s">
        <v>390</v>
      </c>
      <c r="T44" s="4" t="s">
        <v>391</v>
      </c>
      <c r="U44" s="4" t="s">
        <v>392</v>
      </c>
      <c r="V44" s="4" t="s">
        <v>393</v>
      </c>
      <c r="W44" s="4" t="s">
        <v>394</v>
      </c>
      <c r="X44" s="4" t="s">
        <v>395</v>
      </c>
      <c r="Y44" s="4" t="s">
        <v>396</v>
      </c>
      <c r="Z44" s="246" t="s">
        <v>397</v>
      </c>
      <c r="AA44" s="246" t="s">
        <v>635</v>
      </c>
      <c r="AB44" s="246" t="s">
        <v>399</v>
      </c>
      <c r="AC44" s="246" t="s">
        <v>400</v>
      </c>
      <c r="AD44" s="246" t="s">
        <v>401</v>
      </c>
      <c r="AE44" s="246" t="s">
        <v>402</v>
      </c>
      <c r="AF44" s="246" t="s">
        <v>403</v>
      </c>
      <c r="AG44" s="246" t="s">
        <v>404</v>
      </c>
      <c r="AH44" s="246" t="s">
        <v>405</v>
      </c>
      <c r="AI44" s="246" t="s">
        <v>406</v>
      </c>
      <c r="AJ44" s="246" t="s">
        <v>407</v>
      </c>
      <c r="AK44" s="246" t="s">
        <v>408</v>
      </c>
      <c r="AL44" s="359" t="s">
        <v>409</v>
      </c>
      <c r="AM44" s="359" t="s">
        <v>410</v>
      </c>
      <c r="AN44" s="359" t="s">
        <v>411</v>
      </c>
      <c r="AO44" s="359" t="s">
        <v>412</v>
      </c>
      <c r="AP44" s="359" t="s">
        <v>413</v>
      </c>
      <c r="AQ44" s="359" t="s">
        <v>414</v>
      </c>
      <c r="AR44" s="359" t="s">
        <v>415</v>
      </c>
      <c r="AS44" s="359" t="s">
        <v>416</v>
      </c>
      <c r="AT44" s="359" t="s">
        <v>417</v>
      </c>
      <c r="AU44" s="359" t="s">
        <v>418</v>
      </c>
      <c r="AV44" s="359" t="s">
        <v>419</v>
      </c>
      <c r="AW44" s="359" t="s">
        <v>420</v>
      </c>
      <c r="AX44" s="359" t="s">
        <v>421</v>
      </c>
      <c r="AY44" s="359" t="s">
        <v>422</v>
      </c>
      <c r="AZ44" s="359" t="s">
        <v>423</v>
      </c>
      <c r="BA44" s="359" t="s">
        <v>424</v>
      </c>
      <c r="BB44" s="359" t="s">
        <v>425</v>
      </c>
      <c r="BC44" s="359" t="s">
        <v>426</v>
      </c>
      <c r="BD44" s="359" t="s">
        <v>427</v>
      </c>
      <c r="BE44" s="359" t="s">
        <v>428</v>
      </c>
      <c r="BF44" s="359" t="s">
        <v>429</v>
      </c>
      <c r="BG44" s="359" t="s">
        <v>430</v>
      </c>
      <c r="BH44" s="359" t="s">
        <v>431</v>
      </c>
      <c r="BI44" s="359" t="s">
        <v>432</v>
      </c>
      <c r="BJ44" s="359" t="s">
        <v>433</v>
      </c>
      <c r="BK44" s="359" t="s">
        <v>434</v>
      </c>
      <c r="BL44" s="359" t="s">
        <v>435</v>
      </c>
      <c r="BM44" s="359" t="s">
        <v>436</v>
      </c>
      <c r="BN44" s="359" t="s">
        <v>437</v>
      </c>
      <c r="BO44" s="359" t="s">
        <v>438</v>
      </c>
      <c r="BP44" s="359" t="s">
        <v>439</v>
      </c>
      <c r="BQ44" s="359" t="s">
        <v>440</v>
      </c>
      <c r="BR44" s="352" t="s">
        <v>188</v>
      </c>
      <c r="BS44" s="352" t="s">
        <v>189</v>
      </c>
      <c r="BT44" s="352" t="s">
        <v>190</v>
      </c>
      <c r="BU44" s="352" t="s">
        <v>191</v>
      </c>
      <c r="BV44" s="226" t="s">
        <v>192</v>
      </c>
    </row>
    <row r="45" spans="1:74" ht="20.100000000000001" customHeight="1" thickBot="1">
      <c r="A45" s="58" t="s">
        <v>636</v>
      </c>
      <c r="B45" s="87"/>
      <c r="C45" s="87"/>
      <c r="D45" s="87"/>
      <c r="E45" s="87"/>
      <c r="F45" s="87"/>
      <c r="G45" s="87"/>
      <c r="H45" s="87"/>
      <c r="I45" s="87"/>
      <c r="J45" s="87"/>
      <c r="K45" s="87"/>
      <c r="L45" s="87"/>
      <c r="M45" s="87"/>
      <c r="N45" s="57" t="s">
        <v>68</v>
      </c>
      <c r="O45" s="84">
        <v>3.8</v>
      </c>
      <c r="P45" s="84">
        <v>3.4</v>
      </c>
      <c r="Q45" s="84">
        <v>4.4000000000000004</v>
      </c>
      <c r="R45" s="84">
        <v>4.7</v>
      </c>
      <c r="S45" s="84">
        <v>3.6</v>
      </c>
      <c r="T45" s="84">
        <v>3.4</v>
      </c>
      <c r="U45" s="84">
        <v>4.3</v>
      </c>
      <c r="V45" s="84">
        <v>4.7</v>
      </c>
      <c r="W45" s="84">
        <v>3.5</v>
      </c>
      <c r="X45" s="84">
        <v>3.4</v>
      </c>
      <c r="Y45" s="84">
        <v>4.5</v>
      </c>
      <c r="Z45" s="355">
        <v>4.8</v>
      </c>
      <c r="AA45" s="355">
        <v>3.9</v>
      </c>
      <c r="AB45" s="355">
        <v>3.8</v>
      </c>
      <c r="AC45" s="355">
        <v>4.9000000000000004</v>
      </c>
      <c r="AD45" s="355">
        <v>5.4</v>
      </c>
      <c r="AE45" s="355">
        <v>4.2</v>
      </c>
      <c r="AF45" s="355">
        <v>4.5</v>
      </c>
      <c r="AG45" s="355">
        <v>5.0999999999999996</v>
      </c>
      <c r="AH45" s="355">
        <v>5.5</v>
      </c>
      <c r="AI45" s="355">
        <v>4.8</v>
      </c>
      <c r="AJ45" s="355">
        <v>4.2</v>
      </c>
      <c r="AK45" s="355">
        <v>5.5</v>
      </c>
      <c r="AL45" s="355">
        <v>6.3</v>
      </c>
      <c r="AM45" s="355">
        <v>4.9000000000000004</v>
      </c>
      <c r="AN45" s="355">
        <v>5</v>
      </c>
      <c r="AO45" s="355">
        <v>7</v>
      </c>
      <c r="AP45" s="355">
        <v>7.5</v>
      </c>
      <c r="AQ45" s="355">
        <v>5.6</v>
      </c>
      <c r="AR45" s="355">
        <v>5.0999999999999996</v>
      </c>
      <c r="AS45" s="355">
        <v>7.5</v>
      </c>
      <c r="AT45" s="355">
        <v>7.4</v>
      </c>
      <c r="AU45" s="355">
        <v>5.7</v>
      </c>
      <c r="AV45" s="355">
        <v>5.5</v>
      </c>
      <c r="AW45" s="355">
        <v>6.9</v>
      </c>
      <c r="AX45" s="355">
        <v>6.9</v>
      </c>
      <c r="AY45" s="355">
        <v>6.1</v>
      </c>
      <c r="AZ45" s="355">
        <v>6.1</v>
      </c>
      <c r="BA45" s="355">
        <v>7.2</v>
      </c>
      <c r="BB45" s="355">
        <v>8.3000000000000007</v>
      </c>
      <c r="BC45" s="355">
        <v>6.7</v>
      </c>
      <c r="BD45" s="355">
        <v>6.5</v>
      </c>
      <c r="BE45" s="355">
        <v>8</v>
      </c>
      <c r="BF45" s="355">
        <v>8.3000000000000007</v>
      </c>
      <c r="BG45" s="355">
        <v>6.9</v>
      </c>
      <c r="BH45" s="355">
        <v>6.7</v>
      </c>
      <c r="BI45" s="355">
        <v>7.4</v>
      </c>
      <c r="BJ45" s="355">
        <v>8.4</v>
      </c>
      <c r="BK45" s="355">
        <v>5.4</v>
      </c>
      <c r="BL45" s="355">
        <v>5.9</v>
      </c>
      <c r="BM45" s="355">
        <v>7.3</v>
      </c>
      <c r="BN45" s="355">
        <v>8.4</v>
      </c>
      <c r="BO45" s="355">
        <v>6.1</v>
      </c>
      <c r="BP45" s="355">
        <v>6.4</v>
      </c>
      <c r="BQ45" s="355">
        <v>7.7</v>
      </c>
      <c r="BR45" s="355">
        <v>8.3000000000000007</v>
      </c>
      <c r="BS45" s="355">
        <v>6.5</v>
      </c>
      <c r="BT45" s="355">
        <v>6.3</v>
      </c>
      <c r="BU45" s="355">
        <v>7.6</v>
      </c>
      <c r="BV45" s="265">
        <v>7.8</v>
      </c>
    </row>
    <row r="46" spans="1:74" ht="20.100000000000001" customHeight="1" thickTop="1">
      <c r="B46" s="2"/>
      <c r="C46" s="2"/>
      <c r="D46" s="2"/>
      <c r="E46" s="2"/>
      <c r="F46" s="2"/>
      <c r="G46" s="2"/>
      <c r="H46" s="2"/>
      <c r="I46" s="2"/>
      <c r="J46" s="2"/>
      <c r="K46" s="2"/>
      <c r="L46" s="2"/>
      <c r="M46" s="2"/>
      <c r="N46" s="20"/>
      <c r="O46" s="20"/>
      <c r="P46" s="20"/>
      <c r="Q46" s="20"/>
      <c r="R46" s="20"/>
      <c r="S46" s="20"/>
      <c r="T46" s="20"/>
      <c r="U46" s="20"/>
      <c r="V46" s="20"/>
      <c r="W46" s="20"/>
      <c r="X46" s="20"/>
      <c r="Y46" s="20"/>
      <c r="Z46" s="98"/>
      <c r="AA46" s="275" t="s">
        <v>637</v>
      </c>
      <c r="AB46" s="231"/>
    </row>
    <row r="47" spans="1:74" ht="20.100000000000001" customHeight="1">
      <c r="A47" s="1" t="s">
        <v>638</v>
      </c>
      <c r="B47" s="1"/>
      <c r="C47" s="1"/>
      <c r="D47" s="1"/>
      <c r="E47" s="1"/>
      <c r="F47" s="1"/>
      <c r="G47" s="1"/>
      <c r="H47" s="1"/>
      <c r="I47" s="1"/>
      <c r="J47" s="1"/>
      <c r="K47" s="1"/>
      <c r="L47" s="1"/>
      <c r="M47" s="1"/>
      <c r="N47" s="2"/>
      <c r="O47" s="2"/>
      <c r="P47" s="2"/>
      <c r="Q47" s="2"/>
      <c r="R47" s="2"/>
      <c r="S47" s="2"/>
      <c r="T47" s="2"/>
      <c r="U47" s="2"/>
      <c r="V47" s="2"/>
      <c r="X47" s="6"/>
      <c r="Y47" s="6"/>
      <c r="Z47" s="356"/>
      <c r="AA47" s="356"/>
      <c r="AB47" s="230"/>
    </row>
    <row r="48" spans="1:74" ht="39.950000000000003" customHeight="1" thickBot="1">
      <c r="A48" s="3" t="s">
        <v>340</v>
      </c>
      <c r="B48" s="15"/>
      <c r="C48" s="15"/>
      <c r="D48" s="15"/>
      <c r="E48" s="15" t="s">
        <v>458</v>
      </c>
      <c r="F48" s="15"/>
      <c r="G48" s="15"/>
      <c r="H48" s="15"/>
      <c r="I48" s="15" t="s">
        <v>462</v>
      </c>
      <c r="J48" s="15"/>
      <c r="K48" s="15"/>
      <c r="L48" s="15"/>
      <c r="M48" s="15" t="s">
        <v>466</v>
      </c>
      <c r="N48" s="15"/>
      <c r="O48" s="16"/>
      <c r="P48" s="16"/>
      <c r="Q48" s="16" t="s">
        <v>470</v>
      </c>
      <c r="R48" s="15"/>
      <c r="S48" s="43"/>
      <c r="T48" s="43"/>
      <c r="U48" s="43" t="s">
        <v>474</v>
      </c>
      <c r="V48" s="43" t="s">
        <v>475</v>
      </c>
      <c r="W48" s="15" t="s">
        <v>476</v>
      </c>
      <c r="X48" s="15" t="s">
        <v>477</v>
      </c>
      <c r="Y48" s="15" t="s">
        <v>478</v>
      </c>
      <c r="Z48" s="352" t="s">
        <v>479</v>
      </c>
      <c r="AA48" s="352" t="s">
        <v>480</v>
      </c>
      <c r="AB48" s="352" t="s">
        <v>481</v>
      </c>
      <c r="AC48" s="352" t="s">
        <v>482</v>
      </c>
      <c r="AD48" s="352" t="s">
        <v>483</v>
      </c>
      <c r="AE48" s="352" t="s">
        <v>484</v>
      </c>
      <c r="AF48" s="352" t="s">
        <v>485</v>
      </c>
      <c r="AG48" s="352" t="s">
        <v>486</v>
      </c>
      <c r="AH48" s="352" t="s">
        <v>487</v>
      </c>
      <c r="AI48" s="352" t="s">
        <v>488</v>
      </c>
      <c r="AJ48" s="352" t="s">
        <v>489</v>
      </c>
      <c r="AK48" s="352" t="s">
        <v>571</v>
      </c>
      <c r="AL48" s="358" t="s">
        <v>491</v>
      </c>
      <c r="AM48" s="358" t="s">
        <v>492</v>
      </c>
      <c r="AN48" s="358" t="s">
        <v>493</v>
      </c>
      <c r="AO48" s="358" t="s">
        <v>494</v>
      </c>
      <c r="AP48" s="358" t="s">
        <v>495</v>
      </c>
      <c r="AQ48" s="358" t="s">
        <v>496</v>
      </c>
      <c r="AR48" s="358" t="s">
        <v>497</v>
      </c>
      <c r="AS48" s="358" t="s">
        <v>498</v>
      </c>
      <c r="AT48" s="358" t="s">
        <v>499</v>
      </c>
      <c r="AU48" s="358" t="s">
        <v>500</v>
      </c>
      <c r="AV48" s="358" t="s">
        <v>501</v>
      </c>
      <c r="AW48" s="358" t="s">
        <v>502</v>
      </c>
      <c r="AX48" s="358" t="s">
        <v>503</v>
      </c>
      <c r="AY48" s="358" t="s">
        <v>504</v>
      </c>
      <c r="AZ48" s="358" t="s">
        <v>505</v>
      </c>
      <c r="BA48" s="358" t="s">
        <v>506</v>
      </c>
      <c r="BB48" s="358" t="s">
        <v>507</v>
      </c>
      <c r="BC48" s="358" t="s">
        <v>508</v>
      </c>
      <c r="BD48" s="358" t="s">
        <v>509</v>
      </c>
      <c r="BE48" s="358" t="s">
        <v>510</v>
      </c>
      <c r="BF48" s="358" t="s">
        <v>511</v>
      </c>
      <c r="BG48" s="358" t="s">
        <v>512</v>
      </c>
      <c r="BH48" s="358" t="s">
        <v>513</v>
      </c>
      <c r="BI48" s="358" t="s">
        <v>514</v>
      </c>
      <c r="BJ48" s="358" t="s">
        <v>515</v>
      </c>
      <c r="BK48" s="358" t="s">
        <v>516</v>
      </c>
      <c r="BL48" s="358" t="s">
        <v>517</v>
      </c>
      <c r="BM48" s="358" t="s">
        <v>518</v>
      </c>
      <c r="BN48" s="358" t="s">
        <v>519</v>
      </c>
      <c r="BO48" s="358" t="s">
        <v>520</v>
      </c>
      <c r="BP48" s="352" t="s">
        <v>521</v>
      </c>
      <c r="BQ48" s="352" t="s">
        <v>522</v>
      </c>
      <c r="BR48" s="358" t="s">
        <v>79</v>
      </c>
      <c r="BS48" s="358" t="s">
        <v>80</v>
      </c>
      <c r="BT48" s="358" t="s">
        <v>81</v>
      </c>
      <c r="BU48" s="358" t="s">
        <v>82</v>
      </c>
      <c r="BV48" s="262" t="s">
        <v>83</v>
      </c>
    </row>
    <row r="49" spans="1:74" ht="20.100000000000001" customHeight="1">
      <c r="A49" s="18" t="s">
        <v>639</v>
      </c>
      <c r="B49" s="18"/>
      <c r="C49" s="18"/>
      <c r="D49" s="18"/>
      <c r="E49" s="18"/>
      <c r="F49" s="18"/>
      <c r="G49" s="18"/>
      <c r="H49" s="18"/>
      <c r="I49" s="18"/>
      <c r="J49" s="18"/>
      <c r="K49" s="18"/>
      <c r="L49" s="18"/>
      <c r="M49" s="18"/>
      <c r="N49" s="7"/>
      <c r="O49" s="7"/>
      <c r="P49" s="7"/>
      <c r="Q49" s="7">
        <v>2785</v>
      </c>
      <c r="R49" s="7"/>
      <c r="S49" s="7"/>
      <c r="T49" s="7"/>
      <c r="U49" s="7">
        <v>2785</v>
      </c>
      <c r="V49" s="6">
        <v>2785</v>
      </c>
      <c r="W49" s="6">
        <v>2785</v>
      </c>
      <c r="X49" s="6">
        <v>2785</v>
      </c>
      <c r="Y49" s="6">
        <v>2785</v>
      </c>
      <c r="Z49" s="356">
        <v>3015</v>
      </c>
      <c r="AA49" s="356">
        <v>3242</v>
      </c>
      <c r="AB49" s="356">
        <v>3242</v>
      </c>
      <c r="AC49" s="356">
        <v>3404</v>
      </c>
      <c r="AD49" s="356">
        <v>3404</v>
      </c>
      <c r="AE49" s="356">
        <v>3404</v>
      </c>
      <c r="AF49" s="356">
        <v>3404</v>
      </c>
      <c r="AG49" s="356">
        <v>3404</v>
      </c>
      <c r="AH49" s="356">
        <v>3404</v>
      </c>
      <c r="AI49" s="356">
        <v>3825</v>
      </c>
      <c r="AJ49" s="356">
        <v>3825</v>
      </c>
      <c r="AK49" s="356">
        <v>4250</v>
      </c>
      <c r="AL49" s="356">
        <v>4292</v>
      </c>
      <c r="AM49" s="356">
        <v>4292</v>
      </c>
      <c r="AN49" s="356">
        <v>4292</v>
      </c>
      <c r="AO49" s="356">
        <v>4758</v>
      </c>
      <c r="AP49" s="356">
        <v>4663</v>
      </c>
      <c r="AQ49" s="356">
        <v>4663</v>
      </c>
      <c r="AR49" s="356">
        <v>4667</v>
      </c>
      <c r="AS49" s="356">
        <v>4903</v>
      </c>
      <c r="AT49" s="356">
        <v>4483</v>
      </c>
      <c r="AU49" s="356">
        <v>4440</v>
      </c>
      <c r="AV49" s="356">
        <v>4440</v>
      </c>
      <c r="AW49" s="356">
        <v>4482</v>
      </c>
      <c r="AX49" s="356">
        <v>4482</v>
      </c>
      <c r="AY49" s="356">
        <v>4512</v>
      </c>
      <c r="AZ49" s="356">
        <v>4512</v>
      </c>
      <c r="BA49" s="356">
        <v>4794</v>
      </c>
      <c r="BB49" s="356">
        <v>4816</v>
      </c>
      <c r="BC49" s="356">
        <v>4913</v>
      </c>
      <c r="BD49" s="356">
        <v>4913</v>
      </c>
      <c r="BE49" s="356">
        <v>4912</v>
      </c>
      <c r="BF49" s="356">
        <v>4913</v>
      </c>
      <c r="BG49" s="356">
        <v>4928</v>
      </c>
      <c r="BH49" s="356">
        <v>4928</v>
      </c>
      <c r="BI49" s="356">
        <v>4928</v>
      </c>
      <c r="BJ49" s="356">
        <v>4928</v>
      </c>
      <c r="BK49" s="356">
        <v>4928</v>
      </c>
      <c r="BL49" s="356">
        <v>4928</v>
      </c>
      <c r="BM49" s="356">
        <v>4928</v>
      </c>
      <c r="BN49" s="356">
        <v>4928</v>
      </c>
      <c r="BO49" s="356">
        <v>4928</v>
      </c>
      <c r="BP49" s="356">
        <v>4672</v>
      </c>
      <c r="BQ49" s="356">
        <v>4672</v>
      </c>
      <c r="BR49" s="356">
        <v>4672</v>
      </c>
      <c r="BS49" s="356">
        <v>4672</v>
      </c>
      <c r="BT49" s="356">
        <v>4672</v>
      </c>
      <c r="BU49" s="356">
        <v>4672</v>
      </c>
      <c r="BV49" s="230">
        <v>4672</v>
      </c>
    </row>
    <row r="50" spans="1:74" ht="20.100000000000001" customHeight="1">
      <c r="A50" s="6" t="s">
        <v>640</v>
      </c>
      <c r="N50" s="7"/>
      <c r="O50" s="2"/>
      <c r="P50" s="2"/>
      <c r="Q50" s="7">
        <v>13796</v>
      </c>
      <c r="R50" s="7"/>
      <c r="S50" s="7"/>
      <c r="T50" s="7"/>
      <c r="U50" s="7">
        <v>13796</v>
      </c>
      <c r="V50" s="6">
        <v>13796</v>
      </c>
      <c r="W50" s="6">
        <v>13796</v>
      </c>
      <c r="X50" s="6">
        <v>13796</v>
      </c>
      <c r="Y50" s="6">
        <v>13796</v>
      </c>
      <c r="Z50" s="356">
        <v>13796</v>
      </c>
      <c r="AA50" s="356">
        <v>13796</v>
      </c>
      <c r="AB50" s="356">
        <v>13796</v>
      </c>
      <c r="AC50" s="356">
        <v>14107</v>
      </c>
      <c r="AD50" s="356">
        <v>13909</v>
      </c>
      <c r="AE50" s="356">
        <v>13618</v>
      </c>
      <c r="AF50" s="356">
        <v>13396</v>
      </c>
      <c r="AG50" s="356">
        <v>13396</v>
      </c>
      <c r="AH50" s="356">
        <v>13396</v>
      </c>
      <c r="AI50" s="356">
        <v>13466</v>
      </c>
      <c r="AJ50" s="356">
        <v>13466</v>
      </c>
      <c r="AK50" s="356">
        <v>13466</v>
      </c>
      <c r="AL50" s="356">
        <v>13466</v>
      </c>
      <c r="AM50" s="356">
        <v>13466</v>
      </c>
      <c r="AN50" s="356">
        <v>13466</v>
      </c>
      <c r="AO50" s="356">
        <v>13466</v>
      </c>
      <c r="AP50" s="356">
        <v>12994</v>
      </c>
      <c r="AQ50" s="356">
        <v>12994</v>
      </c>
      <c r="AR50" s="356">
        <v>12994</v>
      </c>
      <c r="AS50" s="356">
        <v>12696</v>
      </c>
      <c r="AT50" s="356">
        <v>10125</v>
      </c>
      <c r="AU50" s="356">
        <v>9920</v>
      </c>
      <c r="AV50" s="356">
        <v>9920</v>
      </c>
      <c r="AW50" s="356">
        <v>9920</v>
      </c>
      <c r="AX50" s="356">
        <v>9920</v>
      </c>
      <c r="AY50" s="356">
        <v>9920</v>
      </c>
      <c r="AZ50" s="356">
        <v>9920</v>
      </c>
      <c r="BA50" s="356">
        <v>10094</v>
      </c>
      <c r="BB50" s="356">
        <v>10075</v>
      </c>
      <c r="BC50" s="356">
        <v>10229</v>
      </c>
      <c r="BD50" s="356">
        <v>10229</v>
      </c>
      <c r="BE50" s="356">
        <v>10229</v>
      </c>
      <c r="BF50" s="356">
        <v>8583</v>
      </c>
      <c r="BG50" s="356">
        <v>8437</v>
      </c>
      <c r="BH50" s="356">
        <v>8437</v>
      </c>
      <c r="BI50" s="356">
        <v>8437</v>
      </c>
      <c r="BJ50" s="356">
        <v>8437</v>
      </c>
      <c r="BK50" s="356">
        <v>8437</v>
      </c>
      <c r="BL50" s="356">
        <v>8437</v>
      </c>
      <c r="BM50" s="356">
        <v>8437</v>
      </c>
      <c r="BN50" s="356">
        <v>8437</v>
      </c>
      <c r="BO50" s="356">
        <v>8437</v>
      </c>
      <c r="BP50" s="356">
        <v>7613</v>
      </c>
      <c r="BQ50" s="356">
        <v>7613</v>
      </c>
      <c r="BR50" s="356">
        <v>7613</v>
      </c>
      <c r="BS50" s="356">
        <v>7613</v>
      </c>
      <c r="BT50" s="356">
        <v>7613</v>
      </c>
      <c r="BU50" s="356">
        <v>7613</v>
      </c>
      <c r="BV50" s="230">
        <v>7613</v>
      </c>
    </row>
    <row r="51" spans="1:74" ht="20.100000000000001" customHeight="1">
      <c r="A51" s="63"/>
      <c r="X51" s="6"/>
      <c r="Y51" s="6"/>
      <c r="Z51" s="356"/>
      <c r="AA51" s="356"/>
      <c r="AB51" s="230"/>
    </row>
    <row r="52" spans="1:74" ht="20.100000000000001" customHeight="1">
      <c r="A52" s="1" t="s">
        <v>2</v>
      </c>
      <c r="B52" s="1"/>
      <c r="C52" s="1"/>
      <c r="D52" s="1"/>
      <c r="E52" s="1"/>
      <c r="F52" s="1"/>
      <c r="G52" s="1"/>
      <c r="H52" s="1"/>
      <c r="I52" s="1"/>
      <c r="J52" s="1"/>
      <c r="K52" s="1"/>
      <c r="L52" s="1"/>
      <c r="M52" s="1"/>
      <c r="N52" s="2"/>
      <c r="O52" s="2"/>
      <c r="P52" s="2"/>
      <c r="Q52" s="2"/>
      <c r="R52" s="2"/>
      <c r="S52" s="2"/>
      <c r="T52" s="2"/>
      <c r="U52" s="2"/>
      <c r="V52" s="2"/>
      <c r="W52" s="2"/>
      <c r="X52" s="2"/>
      <c r="Y52" s="2"/>
      <c r="Z52" s="353"/>
      <c r="AA52" s="353"/>
      <c r="AB52" s="89"/>
    </row>
    <row r="53" spans="1:74" ht="20.100000000000001" customHeight="1" thickBot="1">
      <c r="A53" s="26" t="s">
        <v>3</v>
      </c>
      <c r="B53" s="14" t="s">
        <v>373</v>
      </c>
      <c r="C53" s="14" t="s">
        <v>374</v>
      </c>
      <c r="D53" s="14" t="s">
        <v>375</v>
      </c>
      <c r="E53" s="14" t="s">
        <v>376</v>
      </c>
      <c r="F53" s="14" t="s">
        <v>377</v>
      </c>
      <c r="G53" s="14" t="s">
        <v>378</v>
      </c>
      <c r="H53" s="14" t="s">
        <v>379</v>
      </c>
      <c r="I53" s="14" t="s">
        <v>380</v>
      </c>
      <c r="J53" s="14" t="s">
        <v>381</v>
      </c>
      <c r="K53" s="14" t="s">
        <v>382</v>
      </c>
      <c r="L53" s="14" t="s">
        <v>383</v>
      </c>
      <c r="M53" s="14" t="s">
        <v>384</v>
      </c>
      <c r="N53" s="4" t="s">
        <v>385</v>
      </c>
      <c r="O53" s="4" t="s">
        <v>386</v>
      </c>
      <c r="P53" s="4" t="s">
        <v>387</v>
      </c>
      <c r="Q53" s="4" t="s">
        <v>388</v>
      </c>
      <c r="R53" s="4" t="s">
        <v>389</v>
      </c>
      <c r="S53" s="4" t="s">
        <v>390</v>
      </c>
      <c r="T53" s="4" t="s">
        <v>391</v>
      </c>
      <c r="U53" s="4" t="s">
        <v>392</v>
      </c>
      <c r="V53" s="4" t="s">
        <v>393</v>
      </c>
      <c r="W53" s="4" t="s">
        <v>394</v>
      </c>
      <c r="X53" s="4" t="s">
        <v>395</v>
      </c>
      <c r="Y53" s="4" t="s">
        <v>396</v>
      </c>
      <c r="Z53" s="246" t="s">
        <v>397</v>
      </c>
      <c r="AA53" s="246" t="s">
        <v>398</v>
      </c>
      <c r="AB53" s="246" t="s">
        <v>399</v>
      </c>
      <c r="AC53" s="246" t="s">
        <v>641</v>
      </c>
      <c r="AD53" s="246" t="s">
        <v>401</v>
      </c>
      <c r="AE53" s="246" t="s">
        <v>402</v>
      </c>
      <c r="AF53" s="246" t="s">
        <v>403</v>
      </c>
      <c r="AG53" s="246" t="s">
        <v>404</v>
      </c>
      <c r="AH53" s="246" t="s">
        <v>405</v>
      </c>
      <c r="AI53" s="246" t="s">
        <v>406</v>
      </c>
      <c r="AJ53" s="246" t="s">
        <v>407</v>
      </c>
      <c r="AK53" s="246" t="s">
        <v>408</v>
      </c>
      <c r="AL53" s="359" t="s">
        <v>409</v>
      </c>
      <c r="AM53" s="359" t="s">
        <v>410</v>
      </c>
      <c r="AN53" s="359" t="s">
        <v>411</v>
      </c>
      <c r="AO53" s="359" t="s">
        <v>412</v>
      </c>
      <c r="AP53" s="359" t="s">
        <v>413</v>
      </c>
      <c r="AQ53" s="359" t="s">
        <v>414</v>
      </c>
      <c r="AR53" s="359" t="s">
        <v>415</v>
      </c>
      <c r="AS53" s="359" t="s">
        <v>416</v>
      </c>
      <c r="AT53" s="359" t="s">
        <v>417</v>
      </c>
      <c r="AU53" s="359" t="s">
        <v>418</v>
      </c>
      <c r="AV53" s="359" t="s">
        <v>419</v>
      </c>
      <c r="AW53" s="359" t="s">
        <v>420</v>
      </c>
      <c r="AX53" s="359" t="s">
        <v>421</v>
      </c>
      <c r="AY53" s="359" t="s">
        <v>422</v>
      </c>
      <c r="AZ53" s="359" t="s">
        <v>423</v>
      </c>
      <c r="BA53" s="359" t="s">
        <v>424</v>
      </c>
      <c r="BB53" s="359" t="s">
        <v>425</v>
      </c>
      <c r="BC53" s="359" t="s">
        <v>426</v>
      </c>
      <c r="BD53" s="359" t="s">
        <v>427</v>
      </c>
      <c r="BE53" s="359" t="s">
        <v>428</v>
      </c>
      <c r="BF53" s="359" t="s">
        <v>429</v>
      </c>
      <c r="BG53" s="359" t="s">
        <v>430</v>
      </c>
      <c r="BH53" s="359" t="s">
        <v>431</v>
      </c>
      <c r="BI53" s="359" t="s">
        <v>432</v>
      </c>
      <c r="BJ53" s="359" t="s">
        <v>433</v>
      </c>
      <c r="BK53" s="359" t="s">
        <v>434</v>
      </c>
      <c r="BL53" s="359" t="s">
        <v>435</v>
      </c>
      <c r="BM53" s="359" t="s">
        <v>436</v>
      </c>
      <c r="BN53" s="359" t="s">
        <v>437</v>
      </c>
      <c r="BO53" s="359" t="s">
        <v>438</v>
      </c>
      <c r="BP53" s="359" t="s">
        <v>439</v>
      </c>
      <c r="BQ53" s="359" t="s">
        <v>440</v>
      </c>
      <c r="BR53" s="352" t="s">
        <v>188</v>
      </c>
      <c r="BS53" s="352" t="s">
        <v>189</v>
      </c>
      <c r="BT53" s="352" t="s">
        <v>190</v>
      </c>
      <c r="BU53" s="352" t="s">
        <v>191</v>
      </c>
      <c r="BV53" s="226" t="s">
        <v>192</v>
      </c>
    </row>
    <row r="54" spans="1:74" ht="20.100000000000001" customHeight="1">
      <c r="A54" s="6" t="s">
        <v>4</v>
      </c>
      <c r="B54" s="7" t="s">
        <v>68</v>
      </c>
      <c r="C54" s="7" t="s">
        <v>68</v>
      </c>
      <c r="D54" s="7" t="s">
        <v>68</v>
      </c>
      <c r="E54" s="7" t="s">
        <v>68</v>
      </c>
      <c r="F54" s="7" t="s">
        <v>68</v>
      </c>
      <c r="G54" s="7" t="s">
        <v>68</v>
      </c>
      <c r="H54" s="7" t="s">
        <v>68</v>
      </c>
      <c r="I54" s="7" t="s">
        <v>68</v>
      </c>
      <c r="J54" s="7" t="s">
        <v>68</v>
      </c>
      <c r="K54" s="7" t="s">
        <v>68</v>
      </c>
      <c r="L54" s="7" t="s">
        <v>68</v>
      </c>
      <c r="M54" s="7" t="s">
        <v>68</v>
      </c>
      <c r="N54" s="7" t="s">
        <v>68</v>
      </c>
      <c r="O54" s="7">
        <v>152</v>
      </c>
      <c r="P54" s="7">
        <v>140</v>
      </c>
      <c r="Q54" s="7">
        <v>197</v>
      </c>
      <c r="R54" s="7">
        <v>186</v>
      </c>
      <c r="S54" s="7">
        <v>138</v>
      </c>
      <c r="T54" s="7">
        <v>111</v>
      </c>
      <c r="U54" s="7">
        <v>197</v>
      </c>
      <c r="V54" s="7">
        <v>244</v>
      </c>
      <c r="W54" s="7">
        <v>169</v>
      </c>
      <c r="X54" s="7">
        <v>137</v>
      </c>
      <c r="Y54" s="7">
        <v>254</v>
      </c>
      <c r="Z54" s="323">
        <v>295</v>
      </c>
      <c r="AA54" s="323">
        <v>195</v>
      </c>
      <c r="AB54" s="323">
        <v>156</v>
      </c>
      <c r="AC54" s="323">
        <v>274</v>
      </c>
      <c r="AD54" s="323">
        <v>310</v>
      </c>
      <c r="AE54" s="323">
        <v>198</v>
      </c>
      <c r="AF54" s="323">
        <v>203</v>
      </c>
      <c r="AG54" s="323">
        <v>319</v>
      </c>
      <c r="AH54" s="323">
        <v>344</v>
      </c>
      <c r="AI54" s="323">
        <v>251</v>
      </c>
      <c r="AJ54" s="323">
        <v>210</v>
      </c>
      <c r="AK54" s="323">
        <v>314</v>
      </c>
      <c r="AL54" s="323">
        <v>333</v>
      </c>
      <c r="AM54" s="323">
        <v>234</v>
      </c>
      <c r="AN54" s="323">
        <v>207</v>
      </c>
      <c r="AO54" s="323">
        <v>281</v>
      </c>
      <c r="AP54" s="323">
        <v>263</v>
      </c>
      <c r="AQ54" s="323">
        <v>211</v>
      </c>
      <c r="AR54" s="323">
        <v>154</v>
      </c>
      <c r="AS54" s="323">
        <v>266</v>
      </c>
      <c r="AT54" s="323">
        <v>249</v>
      </c>
      <c r="AU54" s="323">
        <v>182</v>
      </c>
      <c r="AV54" s="323">
        <v>175</v>
      </c>
      <c r="AW54" s="323">
        <v>289</v>
      </c>
      <c r="AX54" s="323">
        <v>349</v>
      </c>
      <c r="AY54" s="323">
        <v>238</v>
      </c>
      <c r="AZ54" s="323">
        <v>200</v>
      </c>
      <c r="BA54" s="323">
        <v>314</v>
      </c>
      <c r="BB54" s="323">
        <v>336</v>
      </c>
      <c r="BC54" s="323">
        <v>228</v>
      </c>
      <c r="BD54" s="323">
        <v>200</v>
      </c>
      <c r="BE54" s="323">
        <v>305</v>
      </c>
      <c r="BF54" s="323">
        <v>298</v>
      </c>
      <c r="BG54" s="323">
        <v>239</v>
      </c>
      <c r="BH54" s="323">
        <v>229</v>
      </c>
      <c r="BI54" s="323">
        <v>306</v>
      </c>
      <c r="BJ54" s="323">
        <v>317</v>
      </c>
      <c r="BK54" s="323">
        <v>202</v>
      </c>
      <c r="BL54" s="323">
        <v>172</v>
      </c>
      <c r="BM54" s="323">
        <v>238</v>
      </c>
      <c r="BN54" s="323">
        <v>264</v>
      </c>
      <c r="BO54" s="323">
        <v>182</v>
      </c>
      <c r="BP54" s="323">
        <v>193</v>
      </c>
      <c r="BQ54" s="323">
        <v>267</v>
      </c>
      <c r="BR54" s="323">
        <v>223</v>
      </c>
      <c r="BS54" s="323">
        <v>218</v>
      </c>
      <c r="BT54" s="323">
        <v>262</v>
      </c>
      <c r="BU54" s="323">
        <v>329</v>
      </c>
      <c r="BV54" s="311">
        <v>287</v>
      </c>
    </row>
    <row r="55" spans="1:74" ht="20.100000000000001" customHeight="1">
      <c r="A55" s="33" t="s">
        <v>5</v>
      </c>
      <c r="B55" s="7" t="s">
        <v>68</v>
      </c>
      <c r="C55" s="7" t="s">
        <v>68</v>
      </c>
      <c r="D55" s="7" t="s">
        <v>68</v>
      </c>
      <c r="E55" s="7" t="s">
        <v>68</v>
      </c>
      <c r="F55" s="7" t="s">
        <v>68</v>
      </c>
      <c r="G55" s="7" t="s">
        <v>68</v>
      </c>
      <c r="H55" s="7" t="s">
        <v>68</v>
      </c>
      <c r="I55" s="7" t="s">
        <v>68</v>
      </c>
      <c r="J55" s="7" t="s">
        <v>68</v>
      </c>
      <c r="K55" s="7" t="s">
        <v>68</v>
      </c>
      <c r="L55" s="7" t="s">
        <v>68</v>
      </c>
      <c r="M55" s="7" t="s">
        <v>68</v>
      </c>
      <c r="N55" s="7" t="s">
        <v>68</v>
      </c>
      <c r="O55" s="7" t="s">
        <v>68</v>
      </c>
      <c r="P55" s="7" t="s">
        <v>68</v>
      </c>
      <c r="Q55" s="7" t="s">
        <v>68</v>
      </c>
      <c r="R55" s="7" t="s">
        <v>68</v>
      </c>
      <c r="S55" s="7" t="s">
        <v>68</v>
      </c>
      <c r="T55" s="7" t="s">
        <v>68</v>
      </c>
      <c r="U55" s="7" t="s">
        <v>68</v>
      </c>
      <c r="V55" s="7" t="s">
        <v>68</v>
      </c>
      <c r="W55" s="7" t="s">
        <v>68</v>
      </c>
      <c r="X55" s="7" t="s">
        <v>68</v>
      </c>
      <c r="Y55" s="7" t="s">
        <v>68</v>
      </c>
      <c r="Z55" s="323" t="s">
        <v>68</v>
      </c>
      <c r="AA55" s="323" t="s">
        <v>68</v>
      </c>
      <c r="AB55" s="323" t="s">
        <v>68</v>
      </c>
      <c r="AC55" s="323" t="s">
        <v>68</v>
      </c>
      <c r="AD55" s="323" t="s">
        <v>68</v>
      </c>
      <c r="AE55" s="323" t="s">
        <v>68</v>
      </c>
      <c r="AF55" s="323" t="s">
        <v>68</v>
      </c>
      <c r="AG55" s="323" t="s">
        <v>68</v>
      </c>
      <c r="AH55" s="323" t="s">
        <v>68</v>
      </c>
      <c r="AI55" s="323" t="s">
        <v>68</v>
      </c>
      <c r="AJ55" s="323" t="s">
        <v>68</v>
      </c>
      <c r="AK55" s="323" t="s">
        <v>68</v>
      </c>
      <c r="AL55" s="323">
        <v>0</v>
      </c>
      <c r="AM55" s="323">
        <v>0</v>
      </c>
      <c r="AN55" s="323">
        <v>0</v>
      </c>
      <c r="AO55" s="323">
        <v>0</v>
      </c>
      <c r="AP55" s="323">
        <v>0</v>
      </c>
      <c r="AQ55" s="323">
        <v>0</v>
      </c>
      <c r="AR55" s="323">
        <v>0</v>
      </c>
      <c r="AS55" s="323">
        <v>0</v>
      </c>
      <c r="AT55" s="323">
        <v>0</v>
      </c>
      <c r="AU55" s="323">
        <v>0</v>
      </c>
      <c r="AV55" s="323">
        <v>0</v>
      </c>
      <c r="AW55" s="323">
        <v>0</v>
      </c>
      <c r="AX55" s="323">
        <v>0</v>
      </c>
      <c r="AY55" s="323">
        <v>0</v>
      </c>
      <c r="AZ55" s="323">
        <v>0</v>
      </c>
      <c r="BA55" s="323">
        <v>0</v>
      </c>
      <c r="BB55" s="323">
        <v>0</v>
      </c>
      <c r="BC55" s="323">
        <v>0</v>
      </c>
      <c r="BD55" s="323">
        <v>0</v>
      </c>
      <c r="BE55" s="323">
        <v>0</v>
      </c>
      <c r="BF55" s="323">
        <v>0</v>
      </c>
      <c r="BG55" s="323">
        <v>0</v>
      </c>
      <c r="BH55" s="323">
        <v>0</v>
      </c>
      <c r="BI55" s="323">
        <v>0</v>
      </c>
      <c r="BJ55" s="323">
        <v>0</v>
      </c>
      <c r="BK55" s="323">
        <v>1</v>
      </c>
      <c r="BL55" s="323">
        <v>0</v>
      </c>
      <c r="BM55" s="323">
        <v>1</v>
      </c>
      <c r="BN55" s="323">
        <v>1</v>
      </c>
      <c r="BO55" s="323">
        <v>1</v>
      </c>
      <c r="BP55" s="323">
        <v>0</v>
      </c>
      <c r="BQ55" s="323">
        <v>1</v>
      </c>
      <c r="BR55" s="323">
        <f>1*0</f>
        <v>0</v>
      </c>
      <c r="BS55" s="323">
        <v>0</v>
      </c>
      <c r="BT55" s="323">
        <v>0</v>
      </c>
      <c r="BU55" s="323">
        <v>0</v>
      </c>
      <c r="BV55" s="311">
        <v>0</v>
      </c>
    </row>
    <row r="56" spans="1:74" ht="20.100000000000001" customHeight="1">
      <c r="A56" s="33" t="s">
        <v>6</v>
      </c>
      <c r="B56" s="7" t="s">
        <v>68</v>
      </c>
      <c r="C56" s="7" t="s">
        <v>68</v>
      </c>
      <c r="D56" s="7" t="s">
        <v>68</v>
      </c>
      <c r="E56" s="7" t="s">
        <v>68</v>
      </c>
      <c r="F56" s="7" t="s">
        <v>68</v>
      </c>
      <c r="G56" s="7" t="s">
        <v>68</v>
      </c>
      <c r="H56" s="7" t="s">
        <v>68</v>
      </c>
      <c r="I56" s="7" t="s">
        <v>68</v>
      </c>
      <c r="J56" s="7" t="s">
        <v>68</v>
      </c>
      <c r="K56" s="7" t="s">
        <v>68</v>
      </c>
      <c r="L56" s="7" t="s">
        <v>68</v>
      </c>
      <c r="M56" s="7" t="s">
        <v>68</v>
      </c>
      <c r="N56" s="7" t="s">
        <v>68</v>
      </c>
      <c r="O56" s="2">
        <v>105</v>
      </c>
      <c r="P56" s="2">
        <v>112</v>
      </c>
      <c r="Q56" s="2">
        <v>115</v>
      </c>
      <c r="R56" s="2">
        <v>103</v>
      </c>
      <c r="S56" s="2">
        <v>91</v>
      </c>
      <c r="T56" s="2">
        <v>87</v>
      </c>
      <c r="U56" s="2">
        <v>109</v>
      </c>
      <c r="V56" s="2">
        <v>130</v>
      </c>
      <c r="W56" s="2">
        <v>114</v>
      </c>
      <c r="X56" s="2">
        <v>111</v>
      </c>
      <c r="Y56" s="2">
        <v>150</v>
      </c>
      <c r="Z56" s="353">
        <v>162</v>
      </c>
      <c r="AA56" s="353">
        <v>135</v>
      </c>
      <c r="AB56" s="353">
        <v>132</v>
      </c>
      <c r="AC56" s="353">
        <v>161</v>
      </c>
      <c r="AD56" s="353">
        <v>181</v>
      </c>
      <c r="AE56" s="353">
        <v>150</v>
      </c>
      <c r="AF56" s="353">
        <v>175</v>
      </c>
      <c r="AG56" s="353">
        <v>207</v>
      </c>
      <c r="AH56" s="353">
        <v>226</v>
      </c>
      <c r="AI56" s="353">
        <v>202</v>
      </c>
      <c r="AJ56" s="353">
        <v>180</v>
      </c>
      <c r="AK56" s="353">
        <v>214</v>
      </c>
      <c r="AL56" s="353">
        <v>218</v>
      </c>
      <c r="AM56" s="353">
        <v>183</v>
      </c>
      <c r="AN56" s="353">
        <v>175</v>
      </c>
      <c r="AO56" s="353">
        <v>182</v>
      </c>
      <c r="AP56" s="353">
        <v>183</v>
      </c>
      <c r="AQ56" s="353">
        <v>166</v>
      </c>
      <c r="AR56" s="353">
        <v>131</v>
      </c>
      <c r="AS56" s="353">
        <v>182</v>
      </c>
      <c r="AT56" s="353">
        <v>172</v>
      </c>
      <c r="AU56" s="353">
        <v>155</v>
      </c>
      <c r="AV56" s="353">
        <v>157</v>
      </c>
      <c r="AW56" s="353">
        <v>206</v>
      </c>
      <c r="AX56" s="353">
        <v>235</v>
      </c>
      <c r="AY56" s="353">
        <v>192</v>
      </c>
      <c r="AZ56" s="353">
        <v>183</v>
      </c>
      <c r="BA56" s="353">
        <v>226</v>
      </c>
      <c r="BB56" s="353">
        <v>248</v>
      </c>
      <c r="BC56" s="353">
        <v>195</v>
      </c>
      <c r="BD56" s="353">
        <v>192</v>
      </c>
      <c r="BE56" s="353">
        <v>237</v>
      </c>
      <c r="BF56" s="353">
        <v>248</v>
      </c>
      <c r="BG56" s="353">
        <v>217</v>
      </c>
      <c r="BH56" s="353">
        <v>211</v>
      </c>
      <c r="BI56" s="353">
        <v>249</v>
      </c>
      <c r="BJ56" s="353">
        <v>262</v>
      </c>
      <c r="BK56" s="353">
        <v>182</v>
      </c>
      <c r="BL56" s="353">
        <v>159</v>
      </c>
      <c r="BM56" s="353">
        <v>188</v>
      </c>
      <c r="BN56" s="353">
        <v>207</v>
      </c>
      <c r="BO56" s="353">
        <v>161</v>
      </c>
      <c r="BP56" s="353">
        <v>175</v>
      </c>
      <c r="BQ56" s="353">
        <v>219</v>
      </c>
      <c r="BR56" s="353">
        <v>177</v>
      </c>
      <c r="BS56" s="353">
        <v>192</v>
      </c>
      <c r="BT56" s="353">
        <v>231</v>
      </c>
      <c r="BU56" s="353">
        <v>256</v>
      </c>
      <c r="BV56" s="311">
        <v>218</v>
      </c>
    </row>
    <row r="57" spans="1:74" ht="20.100000000000001" customHeight="1">
      <c r="A57" s="33" t="s">
        <v>7</v>
      </c>
      <c r="B57" s="7" t="s">
        <v>68</v>
      </c>
      <c r="C57" s="7" t="s">
        <v>68</v>
      </c>
      <c r="D57" s="7" t="s">
        <v>68</v>
      </c>
      <c r="E57" s="7" t="s">
        <v>68</v>
      </c>
      <c r="F57" s="7" t="s">
        <v>68</v>
      </c>
      <c r="G57" s="7" t="s">
        <v>68</v>
      </c>
      <c r="H57" s="7" t="s">
        <v>68</v>
      </c>
      <c r="I57" s="7" t="s">
        <v>68</v>
      </c>
      <c r="J57" s="7" t="s">
        <v>68</v>
      </c>
      <c r="K57" s="7" t="s">
        <v>68</v>
      </c>
      <c r="L57" s="7" t="s">
        <v>68</v>
      </c>
      <c r="M57" s="7" t="s">
        <v>68</v>
      </c>
      <c r="N57" s="7" t="s">
        <v>68</v>
      </c>
      <c r="O57" s="2">
        <v>43</v>
      </c>
      <c r="P57" s="2">
        <v>23</v>
      </c>
      <c r="Q57" s="2">
        <v>75</v>
      </c>
      <c r="R57" s="2">
        <v>81</v>
      </c>
      <c r="S57" s="2">
        <v>44</v>
      </c>
      <c r="T57" s="2">
        <v>18</v>
      </c>
      <c r="U57" s="2">
        <v>76</v>
      </c>
      <c r="V57" s="2">
        <v>113</v>
      </c>
      <c r="W57" s="2">
        <v>52</v>
      </c>
      <c r="X57" s="2">
        <v>24</v>
      </c>
      <c r="Y57" s="2">
        <v>98</v>
      </c>
      <c r="Z57" s="353">
        <v>132</v>
      </c>
      <c r="AA57" s="353">
        <v>60</v>
      </c>
      <c r="AB57" s="353">
        <v>22</v>
      </c>
      <c r="AC57" s="353">
        <v>110</v>
      </c>
      <c r="AD57" s="353">
        <v>126</v>
      </c>
      <c r="AE57" s="353">
        <v>47</v>
      </c>
      <c r="AF57" s="353">
        <v>25</v>
      </c>
      <c r="AG57" s="353">
        <v>102</v>
      </c>
      <c r="AH57" s="353">
        <v>116</v>
      </c>
      <c r="AI57" s="353">
        <v>48</v>
      </c>
      <c r="AJ57" s="353">
        <v>28</v>
      </c>
      <c r="AK57" s="353">
        <v>98</v>
      </c>
      <c r="AL57" s="353">
        <v>112</v>
      </c>
      <c r="AM57" s="353">
        <v>51</v>
      </c>
      <c r="AN57" s="353">
        <v>32</v>
      </c>
      <c r="AO57" s="353">
        <v>91</v>
      </c>
      <c r="AP57" s="353">
        <v>80</v>
      </c>
      <c r="AQ57" s="353">
        <v>44</v>
      </c>
      <c r="AR57" s="353">
        <v>23</v>
      </c>
      <c r="AS57" s="353">
        <v>82</v>
      </c>
      <c r="AT57" s="353">
        <v>76</v>
      </c>
      <c r="AU57" s="353">
        <v>25</v>
      </c>
      <c r="AV57" s="353">
        <v>17</v>
      </c>
      <c r="AW57" s="353">
        <v>81</v>
      </c>
      <c r="AX57" s="353">
        <v>113</v>
      </c>
      <c r="AY57" s="353">
        <v>42</v>
      </c>
      <c r="AZ57" s="353">
        <v>15</v>
      </c>
      <c r="BA57" s="353">
        <v>87</v>
      </c>
      <c r="BB57" s="353">
        <v>88</v>
      </c>
      <c r="BC57" s="353">
        <v>33</v>
      </c>
      <c r="BD57" s="353">
        <v>8</v>
      </c>
      <c r="BE57" s="353">
        <v>65</v>
      </c>
      <c r="BF57" s="353">
        <v>49</v>
      </c>
      <c r="BG57" s="353">
        <v>22</v>
      </c>
      <c r="BH57" s="353">
        <v>18</v>
      </c>
      <c r="BI57" s="353">
        <v>57</v>
      </c>
      <c r="BJ57" s="353">
        <v>54</v>
      </c>
      <c r="BK57" s="353">
        <v>19</v>
      </c>
      <c r="BL57" s="353">
        <v>12</v>
      </c>
      <c r="BM57" s="353">
        <v>48</v>
      </c>
      <c r="BN57" s="353">
        <v>56</v>
      </c>
      <c r="BO57" s="353">
        <v>20</v>
      </c>
      <c r="BP57" s="353">
        <v>16</v>
      </c>
      <c r="BQ57" s="353">
        <v>44</v>
      </c>
      <c r="BR57" s="353">
        <v>43</v>
      </c>
      <c r="BS57" s="353">
        <v>25</v>
      </c>
      <c r="BT57" s="353">
        <v>23</v>
      </c>
      <c r="BU57" s="353">
        <v>65</v>
      </c>
      <c r="BV57" s="311">
        <v>61</v>
      </c>
    </row>
    <row r="58" spans="1:74" ht="20.100000000000001" customHeight="1">
      <c r="A58" s="33" t="s">
        <v>10</v>
      </c>
      <c r="B58" s="7" t="s">
        <v>68</v>
      </c>
      <c r="C58" s="7" t="s">
        <v>68</v>
      </c>
      <c r="D58" s="7" t="s">
        <v>68</v>
      </c>
      <c r="E58" s="7" t="s">
        <v>68</v>
      </c>
      <c r="F58" s="7" t="s">
        <v>68</v>
      </c>
      <c r="G58" s="7" t="s">
        <v>68</v>
      </c>
      <c r="H58" s="7" t="s">
        <v>68</v>
      </c>
      <c r="I58" s="7" t="s">
        <v>68</v>
      </c>
      <c r="J58" s="7" t="s">
        <v>68</v>
      </c>
      <c r="K58" s="7" t="s">
        <v>68</v>
      </c>
      <c r="L58" s="7" t="s">
        <v>68</v>
      </c>
      <c r="M58" s="7" t="s">
        <v>68</v>
      </c>
      <c r="N58" s="7" t="s">
        <v>68</v>
      </c>
      <c r="O58" s="2">
        <v>4</v>
      </c>
      <c r="P58" s="2">
        <v>5</v>
      </c>
      <c r="Q58" s="2">
        <v>7</v>
      </c>
      <c r="R58" s="2">
        <v>2</v>
      </c>
      <c r="S58" s="2">
        <v>3</v>
      </c>
      <c r="T58" s="2">
        <v>6</v>
      </c>
      <c r="U58" s="2">
        <v>12</v>
      </c>
      <c r="V58" s="2">
        <v>1</v>
      </c>
      <c r="W58" s="2">
        <v>3</v>
      </c>
      <c r="X58" s="2">
        <v>2</v>
      </c>
      <c r="Y58" s="2">
        <v>6</v>
      </c>
      <c r="Z58" s="353">
        <v>1</v>
      </c>
      <c r="AA58" s="353">
        <v>0</v>
      </c>
      <c r="AB58" s="353">
        <v>2</v>
      </c>
      <c r="AC58" s="353">
        <v>3</v>
      </c>
      <c r="AD58" s="353">
        <v>3</v>
      </c>
      <c r="AE58" s="353">
        <v>1</v>
      </c>
      <c r="AF58" s="353">
        <v>3</v>
      </c>
      <c r="AG58" s="353">
        <v>10</v>
      </c>
      <c r="AH58" s="353">
        <v>2</v>
      </c>
      <c r="AI58" s="353">
        <v>1</v>
      </c>
      <c r="AJ58" s="353">
        <v>2</v>
      </c>
      <c r="AK58" s="353">
        <v>2</v>
      </c>
      <c r="AL58" s="353">
        <v>3</v>
      </c>
      <c r="AM58" s="353">
        <v>0</v>
      </c>
      <c r="AN58" s="353">
        <v>1</v>
      </c>
      <c r="AO58" s="353">
        <v>8</v>
      </c>
      <c r="AP58" s="353">
        <v>0</v>
      </c>
      <c r="AQ58" s="353">
        <v>1</v>
      </c>
      <c r="AR58" s="353">
        <v>0</v>
      </c>
      <c r="AS58" s="353">
        <v>2</v>
      </c>
      <c r="AT58" s="353">
        <v>1</v>
      </c>
      <c r="AU58" s="353">
        <v>2</v>
      </c>
      <c r="AV58" s="353">
        <v>1</v>
      </c>
      <c r="AW58" s="353">
        <v>2</v>
      </c>
      <c r="AX58" s="353">
        <v>1</v>
      </c>
      <c r="AY58" s="353">
        <v>3</v>
      </c>
      <c r="AZ58" s="353">
        <v>2</v>
      </c>
      <c r="BA58" s="353">
        <v>1</v>
      </c>
      <c r="BB58" s="353">
        <v>0</v>
      </c>
      <c r="BC58" s="353">
        <v>0</v>
      </c>
      <c r="BD58" s="353">
        <v>0</v>
      </c>
      <c r="BE58" s="353">
        <v>3</v>
      </c>
      <c r="BF58" s="353">
        <v>1</v>
      </c>
      <c r="BG58" s="353">
        <v>1</v>
      </c>
      <c r="BH58" s="353">
        <v>1</v>
      </c>
      <c r="BI58" s="353">
        <v>0</v>
      </c>
      <c r="BJ58" s="353">
        <v>1</v>
      </c>
      <c r="BK58" s="353">
        <v>1</v>
      </c>
      <c r="BL58" s="353">
        <v>1</v>
      </c>
      <c r="BM58" s="353">
        <v>2</v>
      </c>
      <c r="BN58" s="353">
        <v>1</v>
      </c>
      <c r="BO58" s="353">
        <v>2</v>
      </c>
      <c r="BP58" s="353">
        <v>1</v>
      </c>
      <c r="BQ58" s="353">
        <v>4</v>
      </c>
      <c r="BR58" s="353">
        <v>3</v>
      </c>
      <c r="BS58" s="353">
        <v>1</v>
      </c>
      <c r="BT58" s="353">
        <v>7</v>
      </c>
      <c r="BU58" s="353">
        <v>8</v>
      </c>
      <c r="BV58" s="311">
        <v>8</v>
      </c>
    </row>
    <row r="59" spans="1:74" ht="20.100000000000001" customHeight="1">
      <c r="A59" s="6" t="s">
        <v>11</v>
      </c>
      <c r="B59" s="7" t="s">
        <v>68</v>
      </c>
      <c r="C59" s="7" t="s">
        <v>68</v>
      </c>
      <c r="D59" s="7" t="s">
        <v>68</v>
      </c>
      <c r="E59" s="7" t="s">
        <v>68</v>
      </c>
      <c r="F59" s="7" t="s">
        <v>68</v>
      </c>
      <c r="G59" s="7" t="s">
        <v>68</v>
      </c>
      <c r="H59" s="7" t="s">
        <v>68</v>
      </c>
      <c r="I59" s="7" t="s">
        <v>68</v>
      </c>
      <c r="J59" s="7" t="s">
        <v>68</v>
      </c>
      <c r="K59" s="7" t="s">
        <v>68</v>
      </c>
      <c r="L59" s="7" t="s">
        <v>68</v>
      </c>
      <c r="M59" s="7" t="s">
        <v>68</v>
      </c>
      <c r="N59" s="7" t="s">
        <v>68</v>
      </c>
      <c r="O59" s="7">
        <v>-11</v>
      </c>
      <c r="P59" s="7">
        <v>-16</v>
      </c>
      <c r="Q59" s="7">
        <v>2</v>
      </c>
      <c r="R59" s="7">
        <v>25</v>
      </c>
      <c r="S59" s="7">
        <v>4</v>
      </c>
      <c r="T59" s="7">
        <v>-2</v>
      </c>
      <c r="U59" s="7">
        <v>28</v>
      </c>
      <c r="V59" s="7">
        <v>36</v>
      </c>
      <c r="W59" s="7">
        <v>13</v>
      </c>
      <c r="X59" s="7">
        <v>5</v>
      </c>
      <c r="Y59" s="7">
        <v>40</v>
      </c>
      <c r="Z59" s="7">
        <v>57</v>
      </c>
      <c r="AA59" s="7">
        <v>30</v>
      </c>
      <c r="AB59" s="7">
        <v>11</v>
      </c>
      <c r="AC59" s="7">
        <v>50</v>
      </c>
      <c r="AD59" s="7">
        <v>77</v>
      </c>
      <c r="AE59" s="7">
        <v>36</v>
      </c>
      <c r="AF59" s="7">
        <v>19</v>
      </c>
      <c r="AG59" s="7">
        <v>57</v>
      </c>
      <c r="AH59" s="7">
        <v>71</v>
      </c>
      <c r="AI59" s="7">
        <v>49</v>
      </c>
      <c r="AJ59" s="7">
        <v>23</v>
      </c>
      <c r="AK59" s="7">
        <v>115</v>
      </c>
      <c r="AL59" s="7">
        <v>113</v>
      </c>
      <c r="AM59" s="7">
        <v>64</v>
      </c>
      <c r="AN59" s="7">
        <v>40</v>
      </c>
      <c r="AO59" s="7">
        <v>87</v>
      </c>
      <c r="AP59" s="7">
        <v>94</v>
      </c>
      <c r="AQ59" s="7">
        <v>65</v>
      </c>
      <c r="AR59" s="7">
        <v>27</v>
      </c>
      <c r="AS59" s="7">
        <v>81</v>
      </c>
      <c r="AT59" s="7">
        <v>105</v>
      </c>
      <c r="AU59" s="7">
        <v>64</v>
      </c>
      <c r="AV59" s="7">
        <v>43</v>
      </c>
      <c r="AW59" s="7">
        <v>100</v>
      </c>
      <c r="AX59" s="7">
        <v>168</v>
      </c>
      <c r="AY59" s="7">
        <v>88</v>
      </c>
      <c r="AZ59" s="7">
        <v>61</v>
      </c>
      <c r="BA59" s="7">
        <v>121</v>
      </c>
      <c r="BB59" s="7">
        <v>142</v>
      </c>
      <c r="BC59" s="7">
        <v>73</v>
      </c>
      <c r="BD59" s="7">
        <v>76</v>
      </c>
      <c r="BE59" s="7">
        <v>127</v>
      </c>
      <c r="BF59" s="7">
        <v>135</v>
      </c>
      <c r="BG59" s="7">
        <v>107</v>
      </c>
      <c r="BH59" s="7">
        <v>91</v>
      </c>
      <c r="BI59" s="7">
        <v>136</v>
      </c>
      <c r="BJ59" s="7">
        <v>138</v>
      </c>
      <c r="BK59" s="7">
        <v>74</v>
      </c>
      <c r="BL59" s="7">
        <v>73</v>
      </c>
      <c r="BM59" s="7">
        <v>108</v>
      </c>
      <c r="BN59" s="7">
        <v>134</v>
      </c>
      <c r="BO59" s="7">
        <v>70</v>
      </c>
      <c r="BP59" s="7">
        <v>81</v>
      </c>
      <c r="BQ59" s="7">
        <v>118</v>
      </c>
      <c r="BR59" s="7">
        <v>92</v>
      </c>
      <c r="BS59" s="7">
        <v>91</v>
      </c>
      <c r="BT59" s="7">
        <v>107</v>
      </c>
      <c r="BU59" s="7">
        <v>120</v>
      </c>
      <c r="BV59" s="311">
        <v>109</v>
      </c>
    </row>
    <row r="60" spans="1:74" ht="20.100000000000001" hidden="1" customHeight="1" outlineLevel="1">
      <c r="A60" s="9" t="s">
        <v>185</v>
      </c>
      <c r="B60" s="19" t="s">
        <v>68</v>
      </c>
      <c r="C60" s="19" t="s">
        <v>68</v>
      </c>
      <c r="D60" s="19" t="s">
        <v>68</v>
      </c>
      <c r="E60" s="19" t="s">
        <v>68</v>
      </c>
      <c r="F60" s="19" t="s">
        <v>68</v>
      </c>
      <c r="G60" s="19" t="s">
        <v>68</v>
      </c>
      <c r="H60" s="19" t="s">
        <v>68</v>
      </c>
      <c r="I60" s="19" t="s">
        <v>68</v>
      </c>
      <c r="J60" s="19" t="s">
        <v>68</v>
      </c>
      <c r="K60" s="19" t="s">
        <v>68</v>
      </c>
      <c r="L60" s="19" t="s">
        <v>68</v>
      </c>
      <c r="M60" s="19" t="s">
        <v>68</v>
      </c>
      <c r="N60" s="19" t="s">
        <v>68</v>
      </c>
      <c r="O60" s="10">
        <v>-11</v>
      </c>
      <c r="P60" s="10">
        <v>-16</v>
      </c>
      <c r="Q60" s="10">
        <v>3</v>
      </c>
      <c r="R60" s="10">
        <v>25</v>
      </c>
      <c r="S60" s="10">
        <v>3</v>
      </c>
      <c r="T60" s="10">
        <v>-1</v>
      </c>
      <c r="U60" s="10">
        <v>28</v>
      </c>
      <c r="V60" s="10">
        <v>52</v>
      </c>
      <c r="W60" s="10">
        <v>13</v>
      </c>
      <c r="X60" s="10">
        <v>35</v>
      </c>
      <c r="Y60" s="10">
        <v>39</v>
      </c>
      <c r="Z60" s="249">
        <v>57</v>
      </c>
      <c r="AA60" s="249">
        <v>52</v>
      </c>
      <c r="AB60" s="249">
        <v>10</v>
      </c>
      <c r="AC60" s="249">
        <v>63</v>
      </c>
      <c r="AD60" s="249">
        <v>77</v>
      </c>
      <c r="AE60" s="249">
        <v>47</v>
      </c>
      <c r="AF60" s="249">
        <v>19</v>
      </c>
      <c r="AG60" s="249">
        <v>57</v>
      </c>
      <c r="AH60" s="249">
        <v>70</v>
      </c>
      <c r="AI60" s="249">
        <v>60</v>
      </c>
      <c r="AJ60" s="249">
        <v>23</v>
      </c>
      <c r="AK60" s="249">
        <v>153</v>
      </c>
      <c r="AL60" s="249">
        <v>113</v>
      </c>
      <c r="AM60" s="7">
        <v>68</v>
      </c>
      <c r="AN60" s="7">
        <v>40</v>
      </c>
      <c r="AO60" s="7">
        <v>87</v>
      </c>
      <c r="AP60" s="7">
        <v>125</v>
      </c>
      <c r="AQ60" s="7">
        <v>67</v>
      </c>
      <c r="AR60" s="7">
        <v>27</v>
      </c>
      <c r="AS60" s="7">
        <v>101</v>
      </c>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51">
        <v>0</v>
      </c>
    </row>
    <row r="61" spans="1:74" ht="20.100000000000001" customHeight="1" collapsed="1">
      <c r="A61" s="11" t="s">
        <v>12</v>
      </c>
      <c r="B61" s="48" t="s">
        <v>68</v>
      </c>
      <c r="C61" s="48" t="s">
        <v>68</v>
      </c>
      <c r="D61" s="48" t="s">
        <v>68</v>
      </c>
      <c r="E61" s="48" t="s">
        <v>68</v>
      </c>
      <c r="F61" s="48" t="s">
        <v>68</v>
      </c>
      <c r="G61" s="48" t="s">
        <v>68</v>
      </c>
      <c r="H61" s="48" t="s">
        <v>68</v>
      </c>
      <c r="I61" s="48" t="s">
        <v>68</v>
      </c>
      <c r="J61" s="48" t="s">
        <v>68</v>
      </c>
      <c r="K61" s="48" t="s">
        <v>68</v>
      </c>
      <c r="L61" s="48" t="s">
        <v>68</v>
      </c>
      <c r="M61" s="48" t="s">
        <v>68</v>
      </c>
      <c r="N61" s="48" t="s">
        <v>68</v>
      </c>
      <c r="O61" s="31">
        <v>-33</v>
      </c>
      <c r="P61" s="31">
        <v>-39</v>
      </c>
      <c r="Q61" s="31">
        <v>-20</v>
      </c>
      <c r="R61" s="31">
        <v>6</v>
      </c>
      <c r="S61" s="31">
        <v>-14</v>
      </c>
      <c r="T61" s="31">
        <v>-20</v>
      </c>
      <c r="U61" s="31">
        <v>8</v>
      </c>
      <c r="V61" s="31">
        <v>16</v>
      </c>
      <c r="W61" s="31">
        <v>-9</v>
      </c>
      <c r="X61" s="31">
        <v>-16</v>
      </c>
      <c r="Y61" s="31">
        <v>17</v>
      </c>
      <c r="Z61" s="235">
        <v>34</v>
      </c>
      <c r="AA61" s="235">
        <v>21</v>
      </c>
      <c r="AB61" s="235">
        <v>-16</v>
      </c>
      <c r="AC61" s="235">
        <v>35</v>
      </c>
      <c r="AD61" s="235">
        <v>48</v>
      </c>
      <c r="AE61" s="235">
        <v>4</v>
      </c>
      <c r="AF61" s="235">
        <v>-12</v>
      </c>
      <c r="AG61" s="235">
        <v>28</v>
      </c>
      <c r="AH61" s="235">
        <v>41</v>
      </c>
      <c r="AI61" s="235">
        <v>20</v>
      </c>
      <c r="AJ61" s="235">
        <v>-15</v>
      </c>
      <c r="AK61" s="235">
        <v>110</v>
      </c>
      <c r="AL61" s="235">
        <v>73</v>
      </c>
      <c r="AM61" s="354">
        <v>28</v>
      </c>
      <c r="AN61" s="354">
        <v>1</v>
      </c>
      <c r="AO61" s="354">
        <v>59</v>
      </c>
      <c r="AP61" s="354">
        <v>97</v>
      </c>
      <c r="AQ61" s="354">
        <v>35</v>
      </c>
      <c r="AR61" s="354">
        <v>0</v>
      </c>
      <c r="AS61" s="354">
        <v>69</v>
      </c>
      <c r="AT61" s="354">
        <v>79</v>
      </c>
      <c r="AU61" s="354">
        <v>34</v>
      </c>
      <c r="AV61" s="354">
        <v>12</v>
      </c>
      <c r="AW61" s="354">
        <v>66</v>
      </c>
      <c r="AX61" s="354">
        <v>132</v>
      </c>
      <c r="AY61" s="354">
        <v>53</v>
      </c>
      <c r="AZ61" s="354">
        <v>26</v>
      </c>
      <c r="BA61" s="354">
        <v>84</v>
      </c>
      <c r="BB61" s="354">
        <v>104</v>
      </c>
      <c r="BC61" s="354">
        <v>37</v>
      </c>
      <c r="BD61" s="354">
        <v>40</v>
      </c>
      <c r="BE61" s="354">
        <v>89</v>
      </c>
      <c r="BF61" s="354">
        <v>99</v>
      </c>
      <c r="BG61" s="354">
        <v>69</v>
      </c>
      <c r="BH61" s="354">
        <v>53</v>
      </c>
      <c r="BI61" s="354">
        <v>94</v>
      </c>
      <c r="BJ61" s="354">
        <v>99</v>
      </c>
      <c r="BK61" s="354">
        <v>37</v>
      </c>
      <c r="BL61" s="354">
        <v>40</v>
      </c>
      <c r="BM61" s="354">
        <v>76</v>
      </c>
      <c r="BN61" s="354">
        <v>100</v>
      </c>
      <c r="BO61" s="354">
        <v>37</v>
      </c>
      <c r="BP61" s="354">
        <v>45</v>
      </c>
      <c r="BQ61" s="354">
        <v>80</v>
      </c>
      <c r="BR61" s="354">
        <v>61</v>
      </c>
      <c r="BS61" s="354">
        <v>57</v>
      </c>
      <c r="BT61" s="354">
        <v>67</v>
      </c>
      <c r="BU61" s="354">
        <v>75</v>
      </c>
      <c r="BV61" s="267">
        <v>86</v>
      </c>
    </row>
    <row r="62" spans="1:74" ht="20.100000000000001" customHeight="1">
      <c r="A62" s="6" t="s">
        <v>13</v>
      </c>
      <c r="B62" s="7"/>
      <c r="C62" s="7"/>
      <c r="D62" s="7"/>
      <c r="E62" s="7"/>
      <c r="F62" s="7"/>
      <c r="G62" s="7"/>
      <c r="H62" s="7"/>
      <c r="I62" s="7"/>
      <c r="J62" s="7"/>
      <c r="K62" s="7"/>
      <c r="L62" s="7"/>
      <c r="M62" s="7"/>
      <c r="N62" s="7"/>
      <c r="O62" s="7"/>
      <c r="P62" s="7"/>
      <c r="Q62" s="7"/>
      <c r="R62" s="7"/>
      <c r="S62" s="7"/>
      <c r="T62" s="7"/>
      <c r="U62" s="7"/>
      <c r="V62" s="7"/>
      <c r="W62" s="7"/>
      <c r="X62" s="7"/>
      <c r="Y62" s="7"/>
      <c r="Z62" s="323"/>
      <c r="AA62" s="323"/>
      <c r="AB62" s="323"/>
      <c r="AC62" s="323"/>
      <c r="AD62" s="323"/>
      <c r="AE62" s="323"/>
      <c r="AF62" s="323"/>
      <c r="AG62" s="323"/>
      <c r="AH62" s="323"/>
      <c r="AI62" s="323"/>
      <c r="AJ62" s="323"/>
      <c r="AK62" s="323"/>
      <c r="AL62" s="323"/>
      <c r="AM62" s="323"/>
      <c r="AN62" s="323"/>
      <c r="AO62" s="323"/>
      <c r="AP62" s="323"/>
      <c r="AQ62" s="323">
        <v>0</v>
      </c>
      <c r="AR62" s="323">
        <v>0</v>
      </c>
      <c r="AS62" s="323">
        <v>0</v>
      </c>
      <c r="AT62" s="323">
        <v>0</v>
      </c>
      <c r="AU62" s="323">
        <v>0</v>
      </c>
      <c r="AV62" s="323">
        <v>0</v>
      </c>
      <c r="AW62" s="323">
        <v>0</v>
      </c>
      <c r="AX62" s="323">
        <v>0</v>
      </c>
      <c r="AY62" s="323">
        <v>0</v>
      </c>
      <c r="AZ62" s="323">
        <v>0</v>
      </c>
      <c r="BA62" s="323">
        <v>0</v>
      </c>
      <c r="BB62" s="323">
        <v>0</v>
      </c>
      <c r="BC62" s="323">
        <v>0</v>
      </c>
      <c r="BD62" s="323">
        <v>0</v>
      </c>
      <c r="BE62" s="323">
        <v>0</v>
      </c>
      <c r="BF62" s="323">
        <v>0</v>
      </c>
      <c r="BG62" s="323">
        <v>0</v>
      </c>
      <c r="BH62" s="323">
        <v>0</v>
      </c>
      <c r="BI62" s="323">
        <v>0</v>
      </c>
      <c r="BJ62" s="323">
        <v>0</v>
      </c>
      <c r="BK62" s="323">
        <v>0</v>
      </c>
      <c r="BL62" s="323">
        <v>0</v>
      </c>
      <c r="BM62" s="323">
        <v>0</v>
      </c>
      <c r="BN62" s="323">
        <v>0</v>
      </c>
      <c r="BO62" s="323">
        <v>-29</v>
      </c>
      <c r="BP62" s="323">
        <v>-1</v>
      </c>
      <c r="BQ62" s="323">
        <v>-5</v>
      </c>
      <c r="BR62" s="323">
        <v>-275</v>
      </c>
      <c r="BS62" s="323">
        <v>-46</v>
      </c>
      <c r="BT62" s="323">
        <v>-35</v>
      </c>
      <c r="BU62" s="323">
        <v>-550</v>
      </c>
      <c r="BV62" s="311">
        <v>0</v>
      </c>
    </row>
    <row r="63" spans="1:74" ht="20.100000000000001" customHeight="1">
      <c r="A63" s="6" t="s">
        <v>14</v>
      </c>
      <c r="B63" s="7">
        <v>0</v>
      </c>
      <c r="C63" s="7">
        <v>1</v>
      </c>
      <c r="D63" s="7">
        <v>0</v>
      </c>
      <c r="E63" s="7">
        <v>0</v>
      </c>
      <c r="F63" s="7">
        <v>0</v>
      </c>
      <c r="G63" s="7">
        <v>2</v>
      </c>
      <c r="H63" s="7">
        <v>1</v>
      </c>
      <c r="I63" s="7">
        <v>-1</v>
      </c>
      <c r="J63" s="7">
        <v>1</v>
      </c>
      <c r="K63" s="7">
        <v>0</v>
      </c>
      <c r="L63" s="7">
        <v>-1</v>
      </c>
      <c r="M63" s="7">
        <v>0</v>
      </c>
      <c r="N63" s="7">
        <v>0</v>
      </c>
      <c r="O63" s="7">
        <v>0</v>
      </c>
      <c r="P63" s="7">
        <v>2</v>
      </c>
      <c r="Q63" s="7">
        <v>0</v>
      </c>
      <c r="R63" s="7">
        <v>0</v>
      </c>
      <c r="S63" s="7">
        <v>0</v>
      </c>
      <c r="T63" s="7">
        <v>0</v>
      </c>
      <c r="U63" s="7">
        <v>1</v>
      </c>
      <c r="V63" s="7">
        <v>11</v>
      </c>
      <c r="W63" s="7">
        <v>0</v>
      </c>
      <c r="X63" s="7">
        <v>1</v>
      </c>
      <c r="Y63" s="7">
        <v>0</v>
      </c>
      <c r="Z63" s="323">
        <v>1</v>
      </c>
      <c r="AA63" s="323">
        <v>192</v>
      </c>
      <c r="AB63" s="323">
        <v>0</v>
      </c>
      <c r="AC63" s="323">
        <v>0</v>
      </c>
      <c r="AD63" s="323">
        <v>5</v>
      </c>
      <c r="AE63" s="323">
        <v>0</v>
      </c>
      <c r="AF63" s="323">
        <v>0</v>
      </c>
      <c r="AG63" s="323">
        <v>0</v>
      </c>
      <c r="AH63" s="323">
        <v>0</v>
      </c>
      <c r="AI63" s="323">
        <v>0</v>
      </c>
      <c r="AJ63" s="323">
        <v>17</v>
      </c>
      <c r="AK63" s="323">
        <v>0</v>
      </c>
      <c r="AL63" s="323">
        <v>0</v>
      </c>
      <c r="AM63" s="323">
        <v>0</v>
      </c>
      <c r="AN63" s="323">
        <v>0</v>
      </c>
      <c r="AO63" s="323">
        <v>0</v>
      </c>
      <c r="AP63" s="323">
        <v>1</v>
      </c>
      <c r="AQ63" s="323">
        <v>0</v>
      </c>
      <c r="AR63" s="323">
        <v>0</v>
      </c>
      <c r="AS63" s="323">
        <v>0</v>
      </c>
      <c r="AT63" s="323">
        <v>32</v>
      </c>
      <c r="AU63" s="323">
        <v>0</v>
      </c>
      <c r="AV63" s="323">
        <v>0</v>
      </c>
      <c r="AW63" s="323">
        <v>1</v>
      </c>
      <c r="AX63" s="323">
        <v>0</v>
      </c>
      <c r="AY63" s="323">
        <v>0</v>
      </c>
      <c r="AZ63" s="323">
        <v>0</v>
      </c>
      <c r="BA63" s="323">
        <v>0</v>
      </c>
      <c r="BB63" s="323">
        <v>0</v>
      </c>
      <c r="BC63" s="323">
        <v>0</v>
      </c>
      <c r="BD63" s="323">
        <v>1</v>
      </c>
      <c r="BE63" s="323">
        <v>1</v>
      </c>
      <c r="BF63" s="323">
        <v>0</v>
      </c>
      <c r="BG63" s="323">
        <v>0</v>
      </c>
      <c r="BH63" s="323">
        <v>1</v>
      </c>
      <c r="BI63" s="323">
        <v>0</v>
      </c>
      <c r="BJ63" s="323">
        <v>0</v>
      </c>
      <c r="BK63" s="323">
        <v>1</v>
      </c>
      <c r="BL63" s="323">
        <v>0</v>
      </c>
      <c r="BM63" s="323">
        <v>0</v>
      </c>
      <c r="BN63" s="323">
        <v>0</v>
      </c>
      <c r="BO63" s="323">
        <v>0</v>
      </c>
      <c r="BP63" s="323">
        <v>0</v>
      </c>
      <c r="BQ63" s="323">
        <v>0</v>
      </c>
      <c r="BR63" s="323">
        <v>0</v>
      </c>
      <c r="BS63" s="323">
        <v>0</v>
      </c>
      <c r="BT63" s="323">
        <v>0</v>
      </c>
      <c r="BU63" s="323">
        <v>0</v>
      </c>
      <c r="BV63" s="311">
        <v>0</v>
      </c>
    </row>
    <row r="64" spans="1:74" ht="20.100000000000001" customHeight="1">
      <c r="A64" s="9" t="s">
        <v>15</v>
      </c>
      <c r="B64" s="19" t="s">
        <v>68</v>
      </c>
      <c r="C64" s="19" t="s">
        <v>68</v>
      </c>
      <c r="D64" s="19" t="s">
        <v>68</v>
      </c>
      <c r="E64" s="19" t="s">
        <v>68</v>
      </c>
      <c r="F64" s="19" t="s">
        <v>68</v>
      </c>
      <c r="G64" s="19" t="s">
        <v>68</v>
      </c>
      <c r="H64" s="19" t="s">
        <v>68</v>
      </c>
      <c r="I64" s="19" t="s">
        <v>68</v>
      </c>
      <c r="J64" s="19" t="s">
        <v>68</v>
      </c>
      <c r="K64" s="19" t="s">
        <v>68</v>
      </c>
      <c r="L64" s="19" t="s">
        <v>68</v>
      </c>
      <c r="M64" s="19" t="s">
        <v>68</v>
      </c>
      <c r="N64" s="19" t="s">
        <v>68</v>
      </c>
      <c r="O64" s="19" t="s">
        <v>68</v>
      </c>
      <c r="P64" s="19" t="s">
        <v>68</v>
      </c>
      <c r="Q64" s="19" t="s">
        <v>68</v>
      </c>
      <c r="R64" s="19" t="s">
        <v>68</v>
      </c>
      <c r="S64" s="19" t="s">
        <v>68</v>
      </c>
      <c r="T64" s="19" t="s">
        <v>68</v>
      </c>
      <c r="U64" s="19" t="s">
        <v>68</v>
      </c>
      <c r="V64" s="19" t="s">
        <v>68</v>
      </c>
      <c r="W64" s="19" t="s">
        <v>68</v>
      </c>
      <c r="X64" s="19" t="s">
        <v>68</v>
      </c>
      <c r="Y64" s="19" t="s">
        <v>68</v>
      </c>
      <c r="Z64" s="236" t="s">
        <v>68</v>
      </c>
      <c r="AA64" s="236" t="s">
        <v>68</v>
      </c>
      <c r="AB64" s="236" t="s">
        <v>68</v>
      </c>
      <c r="AC64" s="236" t="s">
        <v>68</v>
      </c>
      <c r="AD64" s="236" t="s">
        <v>68</v>
      </c>
      <c r="AE64" s="236" t="s">
        <v>68</v>
      </c>
      <c r="AF64" s="236" t="s">
        <v>68</v>
      </c>
      <c r="AG64" s="236">
        <v>0</v>
      </c>
      <c r="AH64" s="236">
        <v>-1</v>
      </c>
      <c r="AI64" s="236">
        <v>1</v>
      </c>
      <c r="AJ64" s="236">
        <v>0</v>
      </c>
      <c r="AK64" s="236">
        <v>0</v>
      </c>
      <c r="AL64" s="236">
        <v>0</v>
      </c>
      <c r="AM64" s="323">
        <v>0</v>
      </c>
      <c r="AN64" s="323">
        <v>0</v>
      </c>
      <c r="AO64" s="323">
        <v>0</v>
      </c>
      <c r="AP64" s="323">
        <v>0</v>
      </c>
      <c r="AQ64" s="323">
        <v>0</v>
      </c>
      <c r="AR64" s="323">
        <v>1</v>
      </c>
      <c r="AS64" s="323">
        <v>0</v>
      </c>
      <c r="AT64" s="323">
        <v>0</v>
      </c>
      <c r="AU64" s="323">
        <v>0</v>
      </c>
      <c r="AV64" s="323">
        <v>0</v>
      </c>
      <c r="AW64" s="323">
        <v>0</v>
      </c>
      <c r="AX64" s="323">
        <v>0</v>
      </c>
      <c r="AY64" s="323">
        <v>0</v>
      </c>
      <c r="AZ64" s="323">
        <v>0</v>
      </c>
      <c r="BA64" s="323">
        <v>0</v>
      </c>
      <c r="BB64" s="323">
        <v>0</v>
      </c>
      <c r="BC64" s="323">
        <v>0</v>
      </c>
      <c r="BD64" s="323">
        <v>0</v>
      </c>
      <c r="BE64" s="323">
        <v>0</v>
      </c>
      <c r="BF64" s="323">
        <v>0</v>
      </c>
      <c r="BG64" s="323">
        <v>0</v>
      </c>
      <c r="BH64" s="323">
        <v>0</v>
      </c>
      <c r="BI64" s="323">
        <v>0</v>
      </c>
      <c r="BJ64" s="323">
        <v>0</v>
      </c>
      <c r="BK64" s="323">
        <v>0</v>
      </c>
      <c r="BL64" s="323">
        <v>0</v>
      </c>
      <c r="BM64" s="323">
        <v>0</v>
      </c>
      <c r="BN64" s="323">
        <v>0</v>
      </c>
      <c r="BO64" s="323">
        <v>0</v>
      </c>
      <c r="BP64" s="323">
        <v>0</v>
      </c>
      <c r="BQ64" s="323">
        <v>0</v>
      </c>
      <c r="BR64" s="323">
        <v>-21</v>
      </c>
      <c r="BS64" s="323">
        <v>-3</v>
      </c>
      <c r="BT64" s="323">
        <v>-16</v>
      </c>
      <c r="BU64" s="323">
        <v>-5</v>
      </c>
      <c r="BV64" s="311">
        <v>0</v>
      </c>
    </row>
    <row r="65" spans="1:74" ht="20.100000000000001" customHeight="1" thickBot="1">
      <c r="A65" s="13" t="s">
        <v>16</v>
      </c>
      <c r="B65" s="21" t="s">
        <v>68</v>
      </c>
      <c r="C65" s="21" t="s">
        <v>68</v>
      </c>
      <c r="D65" s="21" t="s">
        <v>68</v>
      </c>
      <c r="E65" s="21" t="s">
        <v>68</v>
      </c>
      <c r="F65" s="21" t="s">
        <v>68</v>
      </c>
      <c r="G65" s="21" t="s">
        <v>68</v>
      </c>
      <c r="H65" s="21" t="s">
        <v>68</v>
      </c>
      <c r="I65" s="21" t="s">
        <v>68</v>
      </c>
      <c r="J65" s="21" t="s">
        <v>68</v>
      </c>
      <c r="K65" s="21" t="s">
        <v>68</v>
      </c>
      <c r="L65" s="21" t="s">
        <v>68</v>
      </c>
      <c r="M65" s="21" t="s">
        <v>68</v>
      </c>
      <c r="N65" s="21" t="s">
        <v>68</v>
      </c>
      <c r="O65" s="23">
        <v>-33</v>
      </c>
      <c r="P65" s="23">
        <v>-39</v>
      </c>
      <c r="Q65" s="23">
        <v>-19</v>
      </c>
      <c r="R65" s="23">
        <v>6</v>
      </c>
      <c r="S65" s="23">
        <v>-15</v>
      </c>
      <c r="T65" s="23">
        <v>-19</v>
      </c>
      <c r="U65" s="23">
        <v>8</v>
      </c>
      <c r="V65" s="23">
        <v>32</v>
      </c>
      <c r="W65" s="23">
        <v>-9</v>
      </c>
      <c r="X65" s="23">
        <v>14</v>
      </c>
      <c r="Y65" s="23">
        <v>16</v>
      </c>
      <c r="Z65" s="340">
        <v>34</v>
      </c>
      <c r="AA65" s="340">
        <v>21</v>
      </c>
      <c r="AB65" s="340">
        <v>-16</v>
      </c>
      <c r="AC65" s="340">
        <v>35</v>
      </c>
      <c r="AD65" s="340">
        <v>48</v>
      </c>
      <c r="AE65" s="340">
        <v>15</v>
      </c>
      <c r="AF65" s="340">
        <v>-12</v>
      </c>
      <c r="AG65" s="340">
        <v>28</v>
      </c>
      <c r="AH65" s="340">
        <v>40</v>
      </c>
      <c r="AI65" s="340">
        <v>21</v>
      </c>
      <c r="AJ65" s="340">
        <v>-15</v>
      </c>
      <c r="AK65" s="340">
        <v>110</v>
      </c>
      <c r="AL65" s="340">
        <v>73</v>
      </c>
      <c r="AM65" s="340">
        <v>28</v>
      </c>
      <c r="AN65" s="340">
        <v>1</v>
      </c>
      <c r="AO65" s="340">
        <v>59</v>
      </c>
      <c r="AP65" s="340">
        <v>98</v>
      </c>
      <c r="AQ65" s="340">
        <v>36</v>
      </c>
      <c r="AR65" s="340">
        <v>1</v>
      </c>
      <c r="AS65" s="340">
        <v>69</v>
      </c>
      <c r="AT65" s="340">
        <v>111</v>
      </c>
      <c r="AU65" s="340">
        <v>36</v>
      </c>
      <c r="AV65" s="340">
        <v>12</v>
      </c>
      <c r="AW65" s="340">
        <v>67</v>
      </c>
      <c r="AX65" s="340">
        <v>132</v>
      </c>
      <c r="AY65" s="340">
        <v>53</v>
      </c>
      <c r="AZ65" s="340">
        <v>26</v>
      </c>
      <c r="BA65" s="340">
        <v>85</v>
      </c>
      <c r="BB65" s="340">
        <v>104</v>
      </c>
      <c r="BC65" s="340">
        <v>37</v>
      </c>
      <c r="BD65" s="340">
        <v>41</v>
      </c>
      <c r="BE65" s="340">
        <v>90</v>
      </c>
      <c r="BF65" s="340">
        <v>99</v>
      </c>
      <c r="BG65" s="340">
        <v>69</v>
      </c>
      <c r="BH65" s="340">
        <v>54</v>
      </c>
      <c r="BI65" s="340">
        <v>95</v>
      </c>
      <c r="BJ65" s="340">
        <v>99</v>
      </c>
      <c r="BK65" s="340">
        <v>37</v>
      </c>
      <c r="BL65" s="340">
        <v>40</v>
      </c>
      <c r="BM65" s="340">
        <v>76</v>
      </c>
      <c r="BN65" s="340">
        <v>100</v>
      </c>
      <c r="BO65" s="340">
        <v>8</v>
      </c>
      <c r="BP65" s="340">
        <v>44</v>
      </c>
      <c r="BQ65" s="340">
        <v>75</v>
      </c>
      <c r="BR65" s="340">
        <v>-234</v>
      </c>
      <c r="BS65" s="340">
        <v>8</v>
      </c>
      <c r="BT65" s="340">
        <v>16</v>
      </c>
      <c r="BU65" s="340">
        <v>-479</v>
      </c>
      <c r="BV65" s="266">
        <v>86</v>
      </c>
    </row>
    <row r="66" spans="1:74" ht="20.100000000000001" customHeight="1" thickTop="1">
      <c r="B66" s="7"/>
      <c r="C66" s="7"/>
      <c r="D66" s="7"/>
      <c r="E66" s="7"/>
      <c r="F66" s="7"/>
      <c r="G66" s="7"/>
      <c r="H66" s="7"/>
      <c r="I66" s="7"/>
      <c r="J66" s="7"/>
      <c r="K66" s="7"/>
      <c r="L66" s="7"/>
      <c r="M66" s="7"/>
      <c r="N66" s="7"/>
      <c r="O66" s="2"/>
      <c r="P66" s="2"/>
      <c r="Q66" s="2"/>
      <c r="R66" s="2"/>
      <c r="S66" s="2"/>
      <c r="T66" s="2"/>
      <c r="U66" s="2"/>
      <c r="V66" s="2"/>
      <c r="W66" s="2"/>
      <c r="X66" s="2"/>
      <c r="Y66" s="2"/>
      <c r="Z66" s="353"/>
      <c r="AA66" s="353"/>
      <c r="AB66" s="89"/>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63"/>
    </row>
    <row r="67" spans="1:74" ht="20.100000000000001" customHeight="1">
      <c r="A67" s="6" t="s">
        <v>17</v>
      </c>
      <c r="B67" s="7"/>
      <c r="C67" s="7"/>
      <c r="D67" s="7"/>
      <c r="E67" s="7"/>
      <c r="F67" s="7"/>
      <c r="G67" s="7"/>
      <c r="H67" s="7"/>
      <c r="I67" s="7"/>
      <c r="J67" s="7"/>
      <c r="K67" s="7"/>
      <c r="L67" s="7"/>
      <c r="M67" s="7"/>
      <c r="N67" s="7"/>
      <c r="O67" s="2"/>
      <c r="P67" s="2"/>
      <c r="Q67" s="2"/>
      <c r="R67" s="2"/>
      <c r="S67" s="2"/>
      <c r="T67" s="2"/>
      <c r="U67" s="2"/>
      <c r="V67" s="2"/>
      <c r="W67" s="2"/>
      <c r="X67" s="2"/>
      <c r="Y67" s="2"/>
      <c r="Z67" s="353"/>
      <c r="AA67" s="353"/>
      <c r="AB67" s="89"/>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3">
        <v>12</v>
      </c>
      <c r="BK67" s="253">
        <v>15</v>
      </c>
      <c r="BL67" s="253">
        <v>5</v>
      </c>
      <c r="BM67" s="253">
        <v>15</v>
      </c>
      <c r="BN67" s="253">
        <v>22</v>
      </c>
      <c r="BO67" s="253">
        <v>29</v>
      </c>
      <c r="BP67" s="253">
        <v>5</v>
      </c>
      <c r="BQ67" s="253">
        <v>5</v>
      </c>
      <c r="BR67" s="253">
        <v>13</v>
      </c>
      <c r="BS67" s="253">
        <v>3</v>
      </c>
      <c r="BT67" s="253">
        <v>-1</v>
      </c>
      <c r="BU67" s="253">
        <v>16</v>
      </c>
      <c r="BV67" s="89">
        <v>26</v>
      </c>
    </row>
    <row r="68" spans="1:74" ht="20.100000000000001" customHeight="1">
      <c r="A68" s="6" t="s">
        <v>18</v>
      </c>
      <c r="B68" s="7" t="s">
        <v>68</v>
      </c>
      <c r="C68" s="7" t="s">
        <v>68</v>
      </c>
      <c r="D68" s="7" t="s">
        <v>68</v>
      </c>
      <c r="E68" s="7" t="s">
        <v>68</v>
      </c>
      <c r="F68" s="7" t="s">
        <v>68</v>
      </c>
      <c r="G68" s="7" t="s">
        <v>68</v>
      </c>
      <c r="H68" s="7" t="s">
        <v>68</v>
      </c>
      <c r="I68" s="7" t="s">
        <v>68</v>
      </c>
      <c r="J68" s="7" t="s">
        <v>68</v>
      </c>
      <c r="K68" s="7" t="s">
        <v>68</v>
      </c>
      <c r="L68" s="7" t="s">
        <v>68</v>
      </c>
      <c r="M68" s="7" t="s">
        <v>68</v>
      </c>
      <c r="N68" s="7" t="s">
        <v>68</v>
      </c>
      <c r="O68" s="2">
        <v>18</v>
      </c>
      <c r="P68" s="2">
        <v>1</v>
      </c>
      <c r="Q68" s="2">
        <v>0</v>
      </c>
      <c r="R68" s="7" t="s">
        <v>68</v>
      </c>
      <c r="S68" s="2">
        <v>5</v>
      </c>
      <c r="T68" s="2">
        <v>1</v>
      </c>
      <c r="U68" s="2">
        <v>14</v>
      </c>
      <c r="V68" s="2">
        <v>0</v>
      </c>
      <c r="W68" s="2">
        <v>9</v>
      </c>
      <c r="X68" s="2">
        <v>1</v>
      </c>
      <c r="Y68" s="2">
        <v>-2</v>
      </c>
      <c r="Z68" s="353">
        <v>8</v>
      </c>
      <c r="AA68" s="353">
        <v>30</v>
      </c>
      <c r="AB68" s="353">
        <v>0</v>
      </c>
      <c r="AC68" s="353">
        <v>-8</v>
      </c>
      <c r="AD68" s="353">
        <v>0</v>
      </c>
      <c r="AE68" s="353">
        <v>21</v>
      </c>
      <c r="AF68" s="353">
        <v>4</v>
      </c>
      <c r="AG68" s="353">
        <v>2</v>
      </c>
      <c r="AH68" s="353">
        <v>19</v>
      </c>
      <c r="AI68" s="353">
        <v>22</v>
      </c>
      <c r="AJ68" s="353">
        <v>6</v>
      </c>
      <c r="AK68" s="353">
        <v>-1</v>
      </c>
      <c r="AL68" s="353">
        <v>14</v>
      </c>
      <c r="AM68" s="353">
        <v>18</v>
      </c>
      <c r="AN68" s="353">
        <v>5</v>
      </c>
      <c r="AO68" s="353">
        <v>-1</v>
      </c>
      <c r="AP68" s="353">
        <v>12</v>
      </c>
      <c r="AQ68" s="353">
        <v>16</v>
      </c>
      <c r="AR68" s="353">
        <v>6</v>
      </c>
      <c r="AS68" s="353">
        <v>-2</v>
      </c>
      <c r="AT68" s="353">
        <v>9</v>
      </c>
      <c r="AU68" s="353">
        <v>18</v>
      </c>
      <c r="AV68" s="353">
        <v>7</v>
      </c>
      <c r="AW68" s="353">
        <v>4</v>
      </c>
      <c r="AX68" s="353">
        <v>1</v>
      </c>
      <c r="AY68" s="353">
        <v>19</v>
      </c>
      <c r="AZ68" s="353">
        <v>8</v>
      </c>
      <c r="BA68" s="353">
        <v>4</v>
      </c>
      <c r="BB68" s="353">
        <v>5</v>
      </c>
      <c r="BC68" s="353">
        <v>26</v>
      </c>
      <c r="BD68" s="353">
        <v>5</v>
      </c>
      <c r="BE68" s="353">
        <v>0</v>
      </c>
      <c r="BF68" s="353">
        <v>9</v>
      </c>
      <c r="BG68" s="353">
        <v>34</v>
      </c>
      <c r="BH68" s="353">
        <v>15</v>
      </c>
      <c r="BI68" s="353">
        <v>0</v>
      </c>
      <c r="BJ68" s="353">
        <v>12</v>
      </c>
      <c r="BK68" s="353">
        <v>15</v>
      </c>
      <c r="BL68" s="353">
        <v>5</v>
      </c>
      <c r="BM68" s="353">
        <v>15</v>
      </c>
      <c r="BN68" s="353">
        <v>22</v>
      </c>
      <c r="BO68" s="353">
        <v>29</v>
      </c>
      <c r="BP68" s="353">
        <v>5</v>
      </c>
      <c r="BQ68" s="353">
        <v>5</v>
      </c>
      <c r="BR68" s="353">
        <v>-159</v>
      </c>
      <c r="BS68" s="353">
        <v>-24</v>
      </c>
      <c r="BT68" s="353">
        <v>-24</v>
      </c>
      <c r="BU68" s="353">
        <v>-236</v>
      </c>
      <c r="BV68" s="89">
        <v>26</v>
      </c>
    </row>
    <row r="69" spans="1:74" ht="20.100000000000001" customHeight="1">
      <c r="A69" s="6" t="s">
        <v>19</v>
      </c>
      <c r="B69" s="7" t="s">
        <v>68</v>
      </c>
      <c r="C69" s="7" t="s">
        <v>68</v>
      </c>
      <c r="D69" s="7" t="s">
        <v>68</v>
      </c>
      <c r="E69" s="7" t="s">
        <v>68</v>
      </c>
      <c r="F69" s="7" t="s">
        <v>68</v>
      </c>
      <c r="G69" s="7" t="s">
        <v>68</v>
      </c>
      <c r="H69" s="7" t="s">
        <v>68</v>
      </c>
      <c r="I69" s="7" t="s">
        <v>68</v>
      </c>
      <c r="J69" s="7" t="s">
        <v>68</v>
      </c>
      <c r="K69" s="7" t="s">
        <v>68</v>
      </c>
      <c r="L69" s="7" t="s">
        <v>68</v>
      </c>
      <c r="M69" s="7" t="s">
        <v>68</v>
      </c>
      <c r="N69" s="7" t="s">
        <v>68</v>
      </c>
      <c r="O69" s="2">
        <v>22</v>
      </c>
      <c r="P69" s="2">
        <v>23</v>
      </c>
      <c r="Q69" s="2">
        <v>22</v>
      </c>
      <c r="R69" s="2">
        <v>19</v>
      </c>
      <c r="S69" s="2">
        <v>18</v>
      </c>
      <c r="T69" s="2">
        <v>18</v>
      </c>
      <c r="U69" s="2">
        <v>20</v>
      </c>
      <c r="V69" s="2">
        <v>20</v>
      </c>
      <c r="W69" s="2">
        <v>22</v>
      </c>
      <c r="X69" s="2">
        <v>21</v>
      </c>
      <c r="Y69" s="2">
        <v>23</v>
      </c>
      <c r="Z69" s="353">
        <v>23</v>
      </c>
      <c r="AA69" s="353">
        <v>31</v>
      </c>
      <c r="AB69" s="353">
        <v>26</v>
      </c>
      <c r="AC69" s="353">
        <v>28</v>
      </c>
      <c r="AD69" s="353">
        <v>29</v>
      </c>
      <c r="AE69" s="353">
        <v>32</v>
      </c>
      <c r="AF69" s="353">
        <v>31</v>
      </c>
      <c r="AG69" s="353">
        <v>29</v>
      </c>
      <c r="AH69" s="353">
        <v>30</v>
      </c>
      <c r="AI69" s="353">
        <v>39</v>
      </c>
      <c r="AJ69" s="353">
        <v>38</v>
      </c>
      <c r="AK69" s="353">
        <v>43</v>
      </c>
      <c r="AL69" s="353">
        <v>40</v>
      </c>
      <c r="AM69" s="353">
        <v>40</v>
      </c>
      <c r="AN69" s="353">
        <v>39</v>
      </c>
      <c r="AO69" s="353">
        <v>28</v>
      </c>
      <c r="AP69" s="353">
        <v>27</v>
      </c>
      <c r="AQ69" s="353">
        <v>32</v>
      </c>
      <c r="AR69" s="353">
        <v>27</v>
      </c>
      <c r="AS69" s="353">
        <v>31</v>
      </c>
      <c r="AT69" s="353">
        <v>28</v>
      </c>
      <c r="AU69" s="353">
        <v>30</v>
      </c>
      <c r="AV69" s="353">
        <v>31</v>
      </c>
      <c r="AW69" s="353">
        <v>34</v>
      </c>
      <c r="AX69" s="353">
        <v>36</v>
      </c>
      <c r="AY69" s="353">
        <v>35</v>
      </c>
      <c r="AZ69" s="353">
        <v>35</v>
      </c>
      <c r="BA69" s="353">
        <v>37</v>
      </c>
      <c r="BB69" s="353">
        <v>37</v>
      </c>
      <c r="BC69" s="353">
        <v>36</v>
      </c>
      <c r="BD69" s="353">
        <v>36</v>
      </c>
      <c r="BE69" s="353">
        <v>38</v>
      </c>
      <c r="BF69" s="353">
        <v>36</v>
      </c>
      <c r="BG69" s="353">
        <v>37</v>
      </c>
      <c r="BH69" s="353">
        <v>38</v>
      </c>
      <c r="BI69" s="353">
        <v>41</v>
      </c>
      <c r="BJ69" s="353">
        <v>40</v>
      </c>
      <c r="BK69" s="353">
        <v>38</v>
      </c>
      <c r="BL69" s="353">
        <v>33</v>
      </c>
      <c r="BM69" s="353">
        <v>33</v>
      </c>
      <c r="BN69" s="353">
        <v>35</v>
      </c>
      <c r="BO69" s="353">
        <v>33</v>
      </c>
      <c r="BP69" s="353">
        <v>36</v>
      </c>
      <c r="BQ69" s="353">
        <v>39</v>
      </c>
      <c r="BR69" s="353">
        <v>31</v>
      </c>
      <c r="BS69" s="353">
        <v>34</v>
      </c>
      <c r="BT69" s="353">
        <v>40</v>
      </c>
      <c r="BU69" s="353">
        <v>45</v>
      </c>
      <c r="BV69" s="89">
        <v>23</v>
      </c>
    </row>
    <row r="70" spans="1:74" ht="20.100000000000001" customHeight="1">
      <c r="B70" s="7"/>
      <c r="C70" s="7"/>
      <c r="D70" s="7"/>
      <c r="E70" s="7"/>
      <c r="F70" s="7"/>
      <c r="G70" s="7"/>
      <c r="H70" s="7"/>
      <c r="I70" s="7"/>
      <c r="J70" s="7"/>
      <c r="K70" s="7"/>
      <c r="L70" s="7"/>
      <c r="M70" s="7"/>
      <c r="N70" s="7"/>
      <c r="O70" s="2"/>
      <c r="P70" s="2"/>
      <c r="Q70" s="2"/>
      <c r="R70" s="2"/>
      <c r="S70" s="2"/>
      <c r="T70" s="2"/>
      <c r="U70" s="2"/>
      <c r="V70" s="2"/>
      <c r="W70" s="2"/>
      <c r="X70" s="2"/>
      <c r="Y70" s="2"/>
      <c r="Z70" s="353"/>
      <c r="AA70" s="353"/>
      <c r="AB70" s="353"/>
      <c r="AM70" s="256"/>
      <c r="AN70" s="256"/>
      <c r="AO70" s="256"/>
      <c r="AP70" s="256"/>
      <c r="AQ70" s="256"/>
      <c r="AR70" s="256"/>
      <c r="AS70" s="256"/>
      <c r="AT70" s="256"/>
      <c r="AU70" s="256"/>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6"/>
      <c r="BR70" s="256"/>
      <c r="BS70" s="256"/>
      <c r="BT70" s="256"/>
      <c r="BU70" s="256"/>
      <c r="BV70" s="89"/>
    </row>
    <row r="71" spans="1:74" ht="20.100000000000001" customHeight="1">
      <c r="A71" s="6" t="s">
        <v>20</v>
      </c>
      <c r="B71" s="7" t="s">
        <v>68</v>
      </c>
      <c r="C71" s="7" t="s">
        <v>68</v>
      </c>
      <c r="D71" s="7" t="s">
        <v>68</v>
      </c>
      <c r="E71" s="7" t="s">
        <v>68</v>
      </c>
      <c r="F71" s="7" t="s">
        <v>68</v>
      </c>
      <c r="G71" s="7" t="s">
        <v>68</v>
      </c>
      <c r="H71" s="7" t="s">
        <v>68</v>
      </c>
      <c r="I71" s="7" t="s">
        <v>68</v>
      </c>
      <c r="J71" s="7" t="s">
        <v>68</v>
      </c>
      <c r="K71" s="7" t="s">
        <v>68</v>
      </c>
      <c r="L71" s="7" t="s">
        <v>68</v>
      </c>
      <c r="M71" s="7" t="s">
        <v>68</v>
      </c>
      <c r="N71" s="7" t="s">
        <v>68</v>
      </c>
      <c r="O71" s="7">
        <v>45</v>
      </c>
      <c r="P71" s="7">
        <v>107</v>
      </c>
      <c r="Q71" s="7">
        <v>104</v>
      </c>
      <c r="R71" s="7">
        <v>21</v>
      </c>
      <c r="S71" s="7">
        <v>38</v>
      </c>
      <c r="T71" s="7">
        <v>58</v>
      </c>
      <c r="U71" s="7">
        <v>98</v>
      </c>
      <c r="V71" s="7">
        <v>91</v>
      </c>
      <c r="W71" s="7">
        <v>167</v>
      </c>
      <c r="X71" s="7">
        <v>84</v>
      </c>
      <c r="Y71" s="7">
        <v>257</v>
      </c>
      <c r="Z71" s="323">
        <v>75</v>
      </c>
      <c r="AA71" s="323">
        <v>192</v>
      </c>
      <c r="AB71" s="323">
        <v>195</v>
      </c>
      <c r="AC71" s="323">
        <v>208</v>
      </c>
      <c r="AD71" s="323">
        <v>81</v>
      </c>
      <c r="AE71" s="323">
        <v>126</v>
      </c>
      <c r="AF71" s="323">
        <v>104</v>
      </c>
      <c r="AG71" s="323">
        <v>257</v>
      </c>
      <c r="AH71" s="323">
        <v>71</v>
      </c>
      <c r="AI71" s="323">
        <v>98</v>
      </c>
      <c r="AJ71" s="323">
        <v>125</v>
      </c>
      <c r="AK71" s="323">
        <v>141</v>
      </c>
      <c r="AL71" s="323">
        <v>58</v>
      </c>
      <c r="AM71" s="353">
        <v>71</v>
      </c>
      <c r="AN71" s="353">
        <v>105</v>
      </c>
      <c r="AO71" s="353">
        <v>106</v>
      </c>
      <c r="AP71" s="353">
        <v>45</v>
      </c>
      <c r="AQ71" s="353">
        <v>69</v>
      </c>
      <c r="AR71" s="353">
        <v>84</v>
      </c>
      <c r="AS71" s="353">
        <v>87</v>
      </c>
      <c r="AT71" s="353">
        <v>40</v>
      </c>
      <c r="AU71" s="353">
        <v>53</v>
      </c>
      <c r="AV71" s="353">
        <v>41</v>
      </c>
      <c r="AW71" s="353">
        <v>67</v>
      </c>
      <c r="AX71" s="353">
        <v>32</v>
      </c>
      <c r="AY71" s="353">
        <v>42</v>
      </c>
      <c r="AZ71" s="353">
        <v>32</v>
      </c>
      <c r="BA71" s="353">
        <v>47</v>
      </c>
      <c r="BB71" s="353">
        <v>10</v>
      </c>
      <c r="BC71" s="353">
        <v>9</v>
      </c>
      <c r="BD71" s="353">
        <v>10</v>
      </c>
      <c r="BE71" s="353">
        <v>24</v>
      </c>
      <c r="BF71" s="353">
        <v>5</v>
      </c>
      <c r="BG71" s="353">
        <v>13</v>
      </c>
      <c r="BH71" s="353">
        <v>13</v>
      </c>
      <c r="BI71" s="353">
        <v>36</v>
      </c>
      <c r="BJ71" s="353">
        <v>3</v>
      </c>
      <c r="BK71" s="353">
        <v>8</v>
      </c>
      <c r="BL71" s="353">
        <v>13</v>
      </c>
      <c r="BM71" s="353">
        <v>20</v>
      </c>
      <c r="BN71" s="353">
        <v>6</v>
      </c>
      <c r="BO71" s="353">
        <v>12</v>
      </c>
      <c r="BP71" s="353">
        <v>8</v>
      </c>
      <c r="BQ71" s="353">
        <v>21</v>
      </c>
      <c r="BR71" s="353">
        <v>4</v>
      </c>
      <c r="BS71" s="353">
        <v>5</v>
      </c>
      <c r="BT71" s="353">
        <v>12</v>
      </c>
      <c r="BU71" s="353">
        <v>37</v>
      </c>
      <c r="BV71" s="89">
        <v>16</v>
      </c>
    </row>
    <row r="72" spans="1:74" ht="20.100000000000001" customHeight="1">
      <c r="A72" s="6" t="s">
        <v>21</v>
      </c>
      <c r="B72" s="7" t="s">
        <v>68</v>
      </c>
      <c r="C72" s="7" t="s">
        <v>68</v>
      </c>
      <c r="D72" s="7">
        <v>2</v>
      </c>
      <c r="E72" s="7" t="s">
        <v>68</v>
      </c>
      <c r="F72" s="7" t="s">
        <v>68</v>
      </c>
      <c r="G72" s="7" t="s">
        <v>68</v>
      </c>
      <c r="H72" s="7" t="s">
        <v>68</v>
      </c>
      <c r="I72" s="7">
        <v>140</v>
      </c>
      <c r="J72" s="7" t="s">
        <v>68</v>
      </c>
      <c r="K72" s="7" t="s">
        <v>68</v>
      </c>
      <c r="L72" s="7">
        <v>245</v>
      </c>
      <c r="M72" s="7" t="s">
        <v>68</v>
      </c>
      <c r="N72" s="7">
        <v>1031</v>
      </c>
      <c r="O72" s="2">
        <v>-2</v>
      </c>
      <c r="P72" s="2">
        <v>441</v>
      </c>
      <c r="Q72" s="2">
        <v>22</v>
      </c>
      <c r="R72" s="2">
        <v>0</v>
      </c>
      <c r="S72" s="2">
        <v>3</v>
      </c>
      <c r="T72" s="2">
        <v>0</v>
      </c>
      <c r="U72" s="2">
        <v>0</v>
      </c>
      <c r="V72" s="7" t="s">
        <v>68</v>
      </c>
      <c r="W72" s="7" t="s">
        <v>68</v>
      </c>
      <c r="X72" s="7" t="s">
        <v>68</v>
      </c>
      <c r="Y72" s="7" t="s">
        <v>68</v>
      </c>
      <c r="Z72" s="323">
        <v>0</v>
      </c>
      <c r="AA72" s="323">
        <v>0</v>
      </c>
      <c r="AB72" s="323">
        <v>24</v>
      </c>
      <c r="AC72" s="323" t="s">
        <v>68</v>
      </c>
      <c r="AD72" s="323">
        <v>0</v>
      </c>
      <c r="AE72" s="323">
        <v>0</v>
      </c>
      <c r="AF72" s="323">
        <v>0</v>
      </c>
      <c r="AG72" s="323" t="s">
        <v>68</v>
      </c>
      <c r="AH72" s="323" t="s">
        <v>68</v>
      </c>
      <c r="AI72" s="323" t="s">
        <v>68</v>
      </c>
      <c r="AJ72" s="323">
        <v>0</v>
      </c>
      <c r="AK72" s="323">
        <v>0</v>
      </c>
      <c r="AL72" s="323">
        <v>1</v>
      </c>
      <c r="AM72" s="323">
        <v>26</v>
      </c>
      <c r="AN72" s="323">
        <v>0</v>
      </c>
      <c r="AO72" s="323">
        <v>0</v>
      </c>
      <c r="AP72" s="323">
        <v>0</v>
      </c>
      <c r="AQ72" s="323">
        <v>0</v>
      </c>
      <c r="AR72" s="323">
        <v>0</v>
      </c>
      <c r="AS72" s="323">
        <v>0</v>
      </c>
      <c r="AT72" s="323">
        <v>0</v>
      </c>
      <c r="AU72" s="323">
        <v>0</v>
      </c>
      <c r="AV72" s="323">
        <v>0</v>
      </c>
      <c r="AW72" s="323">
        <v>0</v>
      </c>
      <c r="AX72" s="323">
        <v>0</v>
      </c>
      <c r="AY72" s="323">
        <v>0</v>
      </c>
      <c r="AZ72" s="323">
        <v>5</v>
      </c>
      <c r="BA72" s="323">
        <v>120</v>
      </c>
      <c r="BB72" s="323">
        <v>6</v>
      </c>
      <c r="BC72" s="323">
        <v>13</v>
      </c>
      <c r="BD72" s="323">
        <v>1</v>
      </c>
      <c r="BE72" s="323">
        <v>42</v>
      </c>
      <c r="BF72" s="323">
        <v>0</v>
      </c>
      <c r="BG72" s="323">
        <v>1</v>
      </c>
      <c r="BH72" s="323">
        <v>3</v>
      </c>
      <c r="BI72" s="323">
        <v>62</v>
      </c>
      <c r="BJ72" s="323">
        <v>1</v>
      </c>
      <c r="BK72" s="323">
        <v>39</v>
      </c>
      <c r="BL72" s="323">
        <v>9</v>
      </c>
      <c r="BM72" s="323">
        <v>-1</v>
      </c>
      <c r="BN72" s="323">
        <v>0</v>
      </c>
      <c r="BO72" s="323">
        <v>18</v>
      </c>
      <c r="BP72" s="323">
        <v>16</v>
      </c>
      <c r="BQ72" s="323">
        <v>1</v>
      </c>
      <c r="BR72" s="323">
        <v>7</v>
      </c>
      <c r="BS72" s="323">
        <v>-3</v>
      </c>
      <c r="BT72" s="323">
        <v>0</v>
      </c>
      <c r="BU72" s="323">
        <v>0</v>
      </c>
      <c r="BV72" s="89">
        <v>0</v>
      </c>
    </row>
    <row r="73" spans="1:74" customFormat="1" ht="20.100000000000001" customHeight="1">
      <c r="A73" s="6" t="s">
        <v>642</v>
      </c>
      <c r="B73" s="7">
        <v>151</v>
      </c>
      <c r="C73" s="7">
        <v>151</v>
      </c>
      <c r="D73" s="7">
        <v>153</v>
      </c>
      <c r="E73" s="7">
        <v>153</v>
      </c>
      <c r="F73" s="7">
        <v>153</v>
      </c>
      <c r="G73" s="7">
        <v>153</v>
      </c>
      <c r="H73" s="7">
        <v>360</v>
      </c>
      <c r="I73" s="7">
        <v>294</v>
      </c>
      <c r="J73" s="7">
        <v>302</v>
      </c>
      <c r="K73" s="7">
        <v>305</v>
      </c>
      <c r="L73" s="7">
        <v>482</v>
      </c>
      <c r="M73" s="7">
        <v>456</v>
      </c>
      <c r="N73" s="7">
        <v>2541</v>
      </c>
      <c r="O73" s="2">
        <v>2589</v>
      </c>
      <c r="P73" s="2">
        <v>2691</v>
      </c>
      <c r="Q73" s="2">
        <v>2476</v>
      </c>
      <c r="R73" s="2">
        <v>2273</v>
      </c>
      <c r="S73" s="2">
        <v>2327</v>
      </c>
      <c r="T73" s="2">
        <v>2370</v>
      </c>
      <c r="U73" s="2">
        <v>2542</v>
      </c>
      <c r="V73" s="2">
        <v>2790</v>
      </c>
      <c r="W73" s="2">
        <v>3024</v>
      </c>
      <c r="X73" s="2">
        <v>2835</v>
      </c>
      <c r="Y73" s="2">
        <v>3173</v>
      </c>
      <c r="Z73" s="353">
        <v>3312</v>
      </c>
      <c r="AA73" s="353">
        <v>3441</v>
      </c>
      <c r="AB73" s="353">
        <v>3390</v>
      </c>
      <c r="AC73" s="353">
        <v>3692</v>
      </c>
      <c r="AD73" s="353">
        <v>3984</v>
      </c>
      <c r="AE73" s="353">
        <v>3840</v>
      </c>
      <c r="AF73" s="353">
        <v>4051</v>
      </c>
      <c r="AG73" s="353">
        <v>4309</v>
      </c>
      <c r="AH73" s="353">
        <v>4450</v>
      </c>
      <c r="AI73" s="353">
        <v>4193</v>
      </c>
      <c r="AJ73" s="353">
        <v>4189</v>
      </c>
      <c r="AK73" s="353">
        <v>4150</v>
      </c>
      <c r="AL73" s="353">
        <v>3893</v>
      </c>
      <c r="AM73" s="353">
        <v>4114</v>
      </c>
      <c r="AN73" s="353">
        <v>3904</v>
      </c>
      <c r="AO73" s="353">
        <v>2769</v>
      </c>
      <c r="AP73" s="323">
        <v>3255</v>
      </c>
      <c r="AQ73" s="323">
        <v>3297</v>
      </c>
      <c r="AR73" s="323">
        <v>2866</v>
      </c>
      <c r="AS73" s="323">
        <v>2663</v>
      </c>
      <c r="AT73" s="323">
        <v>2765</v>
      </c>
      <c r="AU73" s="323">
        <v>2964</v>
      </c>
      <c r="AV73" s="323">
        <v>3009</v>
      </c>
      <c r="AW73" s="323">
        <v>3402</v>
      </c>
      <c r="AX73" s="323">
        <v>3662</v>
      </c>
      <c r="AY73" s="323">
        <v>3250</v>
      </c>
      <c r="AZ73" s="323">
        <v>3214</v>
      </c>
      <c r="BA73" s="323">
        <v>3284</v>
      </c>
      <c r="BB73" s="323">
        <v>3210</v>
      </c>
      <c r="BC73" s="323">
        <v>3077</v>
      </c>
      <c r="BD73" s="323">
        <v>2943</v>
      </c>
      <c r="BE73" s="323">
        <v>2903</v>
      </c>
      <c r="BF73" s="323">
        <v>3144</v>
      </c>
      <c r="BG73" s="323">
        <v>3179</v>
      </c>
      <c r="BH73" s="323">
        <v>3201</v>
      </c>
      <c r="BI73" s="323">
        <v>3319</v>
      </c>
      <c r="BJ73" s="323">
        <v>2697</v>
      </c>
      <c r="BK73" s="323">
        <v>2881</v>
      </c>
      <c r="BL73" s="323">
        <v>2465</v>
      </c>
      <c r="BM73" s="323">
        <v>2597</v>
      </c>
      <c r="BN73" s="323">
        <v>2619</v>
      </c>
      <c r="BO73" s="323">
        <v>2639</v>
      </c>
      <c r="BP73" s="323">
        <v>2626</v>
      </c>
      <c r="BQ73" s="323">
        <v>2601</v>
      </c>
      <c r="BR73" s="323">
        <v>2157</v>
      </c>
      <c r="BS73" s="323">
        <v>3441</v>
      </c>
      <c r="BT73" s="323">
        <v>3484</v>
      </c>
      <c r="BU73" s="323">
        <v>1825</v>
      </c>
      <c r="BV73" s="311">
        <v>1727</v>
      </c>
    </row>
    <row r="74" spans="1:74" customFormat="1" ht="20.100000000000001" customHeight="1">
      <c r="A74" s="6" t="s">
        <v>643</v>
      </c>
      <c r="B74" s="7" t="s">
        <v>68</v>
      </c>
      <c r="C74" s="7" t="s">
        <v>68</v>
      </c>
      <c r="D74" s="7" t="s">
        <v>68</v>
      </c>
      <c r="E74" s="7" t="s">
        <v>68</v>
      </c>
      <c r="F74" s="7" t="s">
        <v>68</v>
      </c>
      <c r="G74" s="7" t="s">
        <v>68</v>
      </c>
      <c r="H74" s="7" t="s">
        <v>68</v>
      </c>
      <c r="I74" s="7" t="s">
        <v>68</v>
      </c>
      <c r="J74" s="7" t="s">
        <v>68</v>
      </c>
      <c r="K74" s="7" t="s">
        <v>68</v>
      </c>
      <c r="L74" s="7" t="s">
        <v>68</v>
      </c>
      <c r="M74" s="7" t="s">
        <v>68</v>
      </c>
      <c r="N74" s="7">
        <v>277</v>
      </c>
      <c r="O74" s="2">
        <v>260</v>
      </c>
      <c r="P74" s="2">
        <v>271</v>
      </c>
      <c r="Q74" s="2">
        <v>271</v>
      </c>
      <c r="R74" s="2">
        <v>255</v>
      </c>
      <c r="S74" s="2">
        <v>265</v>
      </c>
      <c r="T74" s="2">
        <v>258</v>
      </c>
      <c r="U74" s="2">
        <v>282</v>
      </c>
      <c r="V74" s="2">
        <v>301</v>
      </c>
      <c r="W74" s="2">
        <v>334</v>
      </c>
      <c r="X74" s="2">
        <v>313</v>
      </c>
      <c r="Y74" s="2">
        <v>356</v>
      </c>
      <c r="Z74" s="353">
        <v>394</v>
      </c>
      <c r="AA74" s="353">
        <v>390</v>
      </c>
      <c r="AB74" s="353">
        <v>381</v>
      </c>
      <c r="AC74" s="353">
        <v>419</v>
      </c>
      <c r="AD74" s="353">
        <v>435</v>
      </c>
      <c r="AE74" s="353">
        <v>401</v>
      </c>
      <c r="AF74" s="353">
        <v>412</v>
      </c>
      <c r="AG74" s="353">
        <v>461</v>
      </c>
      <c r="AH74" s="353">
        <v>452</v>
      </c>
      <c r="AI74" s="353">
        <v>400</v>
      </c>
      <c r="AJ74" s="353">
        <v>394</v>
      </c>
      <c r="AK74" s="353">
        <v>304</v>
      </c>
      <c r="AL74" s="353">
        <v>275</v>
      </c>
      <c r="AM74" s="353">
        <v>244</v>
      </c>
      <c r="AN74" s="353">
        <v>234</v>
      </c>
      <c r="AO74" s="353">
        <v>172</v>
      </c>
      <c r="AP74" s="323">
        <v>151</v>
      </c>
      <c r="AQ74" s="323">
        <v>138</v>
      </c>
      <c r="AR74" s="323">
        <v>129</v>
      </c>
      <c r="AS74" s="323">
        <v>102</v>
      </c>
      <c r="AT74" s="323">
        <v>109</v>
      </c>
      <c r="AU74" s="323">
        <v>93</v>
      </c>
      <c r="AV74" s="323">
        <v>94</v>
      </c>
      <c r="AW74" s="323">
        <v>119</v>
      </c>
      <c r="AX74" s="323">
        <v>142</v>
      </c>
      <c r="AY74" s="323">
        <v>94</v>
      </c>
      <c r="AZ74" s="323">
        <v>97</v>
      </c>
      <c r="BA74" s="323">
        <v>124</v>
      </c>
      <c r="BB74" s="323">
        <v>119</v>
      </c>
      <c r="BC74" s="323">
        <v>91</v>
      </c>
      <c r="BD74" s="323">
        <v>89</v>
      </c>
      <c r="BE74" s="323">
        <v>114</v>
      </c>
      <c r="BF74" s="323">
        <v>104</v>
      </c>
      <c r="BG74" s="323">
        <v>86</v>
      </c>
      <c r="BH74" s="323">
        <v>95</v>
      </c>
      <c r="BI74" s="323">
        <v>107</v>
      </c>
      <c r="BJ74" s="323">
        <v>85</v>
      </c>
      <c r="BK74" s="323">
        <v>67</v>
      </c>
      <c r="BL74" s="323">
        <v>68</v>
      </c>
      <c r="BM74" s="323">
        <v>166</v>
      </c>
      <c r="BN74" s="323">
        <v>102</v>
      </c>
      <c r="BO74" s="323">
        <v>67</v>
      </c>
      <c r="BP74" s="323">
        <v>75</v>
      </c>
      <c r="BQ74" s="323">
        <v>93</v>
      </c>
      <c r="BR74" s="323">
        <v>186</v>
      </c>
      <c r="BS74" s="323">
        <v>89</v>
      </c>
      <c r="BT74" s="323">
        <v>155</v>
      </c>
      <c r="BU74" s="323">
        <v>134</v>
      </c>
      <c r="BV74" s="311">
        <v>132</v>
      </c>
    </row>
    <row r="75" spans="1:74" customFormat="1" ht="20.100000000000001" customHeight="1">
      <c r="A75" s="6" t="s">
        <v>22</v>
      </c>
      <c r="B75" s="7">
        <v>151</v>
      </c>
      <c r="C75" s="7">
        <v>151</v>
      </c>
      <c r="D75" s="7">
        <v>153</v>
      </c>
      <c r="E75" s="7">
        <v>153</v>
      </c>
      <c r="F75" s="7">
        <v>153</v>
      </c>
      <c r="G75" s="7">
        <v>153</v>
      </c>
      <c r="H75" s="7">
        <v>360</v>
      </c>
      <c r="I75" s="7">
        <v>294</v>
      </c>
      <c r="J75" s="7">
        <v>302</v>
      </c>
      <c r="K75" s="7">
        <v>305</v>
      </c>
      <c r="L75" s="7">
        <v>482</v>
      </c>
      <c r="M75" s="7">
        <v>456</v>
      </c>
      <c r="N75" s="7">
        <v>2264</v>
      </c>
      <c r="O75" s="2">
        <v>2329</v>
      </c>
      <c r="P75" s="2">
        <v>2420</v>
      </c>
      <c r="Q75" s="2">
        <v>2205</v>
      </c>
      <c r="R75" s="2">
        <v>2018</v>
      </c>
      <c r="S75" s="2">
        <v>2062</v>
      </c>
      <c r="T75" s="2">
        <v>2112</v>
      </c>
      <c r="U75" s="2">
        <v>2260</v>
      </c>
      <c r="V75" s="2">
        <v>2489</v>
      </c>
      <c r="W75" s="2">
        <v>2690</v>
      </c>
      <c r="X75" s="2">
        <v>2522</v>
      </c>
      <c r="Y75" s="2">
        <v>2817</v>
      </c>
      <c r="Z75" s="353">
        <v>2918</v>
      </c>
      <c r="AA75" s="353">
        <v>3051</v>
      </c>
      <c r="AB75" s="353">
        <v>3009</v>
      </c>
      <c r="AC75" s="353">
        <v>3273</v>
      </c>
      <c r="AD75" s="353">
        <v>3549</v>
      </c>
      <c r="AE75" s="353">
        <v>3439</v>
      </c>
      <c r="AF75" s="353">
        <v>3639</v>
      </c>
      <c r="AG75" s="353">
        <v>3848</v>
      </c>
      <c r="AH75" s="353">
        <v>3998</v>
      </c>
      <c r="AI75" s="353">
        <v>3793</v>
      </c>
      <c r="AJ75" s="353">
        <v>3795</v>
      </c>
      <c r="AK75" s="353">
        <v>3846</v>
      </c>
      <c r="AL75" s="353">
        <v>3619</v>
      </c>
      <c r="AM75" s="323">
        <v>3870</v>
      </c>
      <c r="AN75" s="323">
        <v>3670</v>
      </c>
      <c r="AO75" s="323">
        <v>2597</v>
      </c>
      <c r="AP75" s="323">
        <v>3104</v>
      </c>
      <c r="AQ75" s="323">
        <v>3159</v>
      </c>
      <c r="AR75" s="323">
        <v>2736</v>
      </c>
      <c r="AS75" s="323">
        <v>2561</v>
      </c>
      <c r="AT75" s="323">
        <v>2656</v>
      </c>
      <c r="AU75" s="323">
        <v>2871</v>
      </c>
      <c r="AV75" s="323">
        <v>2916</v>
      </c>
      <c r="AW75" s="323">
        <v>3284</v>
      </c>
      <c r="AX75" s="323">
        <v>3520</v>
      </c>
      <c r="AY75" s="323">
        <v>3156</v>
      </c>
      <c r="AZ75" s="323">
        <v>3117</v>
      </c>
      <c r="BA75" s="323">
        <v>3161</v>
      </c>
      <c r="BB75" s="323">
        <v>3091</v>
      </c>
      <c r="BC75" s="323">
        <v>2986</v>
      </c>
      <c r="BD75" s="323">
        <v>2853</v>
      </c>
      <c r="BE75" s="323">
        <v>2789</v>
      </c>
      <c r="BF75" s="323">
        <v>3040</v>
      </c>
      <c r="BG75" s="323">
        <v>3093</v>
      </c>
      <c r="BH75" s="323">
        <v>3107</v>
      </c>
      <c r="BI75" s="323">
        <v>3212</v>
      </c>
      <c r="BJ75" s="323">
        <v>2612</v>
      </c>
      <c r="BK75" s="323">
        <v>2813</v>
      </c>
      <c r="BL75" s="323">
        <v>2398</v>
      </c>
      <c r="BM75" s="323">
        <v>2431</v>
      </c>
      <c r="BN75" s="323">
        <v>2517</v>
      </c>
      <c r="BO75" s="323">
        <v>2572</v>
      </c>
      <c r="BP75" s="323">
        <v>2551</v>
      </c>
      <c r="BQ75" s="323">
        <v>2508</v>
      </c>
      <c r="BR75" s="323">
        <v>1970</v>
      </c>
      <c r="BS75" s="323">
        <v>3353</v>
      </c>
      <c r="BT75" s="323">
        <v>3329</v>
      </c>
      <c r="BU75" s="323">
        <v>1691</v>
      </c>
      <c r="BV75" s="311">
        <v>1595</v>
      </c>
    </row>
    <row r="76" spans="1:74" ht="20.100000000000001" hidden="1" customHeight="1" outlineLevel="1">
      <c r="A76" s="6" t="s">
        <v>588</v>
      </c>
      <c r="B76" s="7">
        <v>151</v>
      </c>
      <c r="C76" s="7">
        <v>151</v>
      </c>
      <c r="D76" s="7">
        <v>153</v>
      </c>
      <c r="E76" s="7">
        <v>153</v>
      </c>
      <c r="F76" s="7">
        <v>153</v>
      </c>
      <c r="G76" s="7">
        <v>153</v>
      </c>
      <c r="H76" s="7">
        <v>360</v>
      </c>
      <c r="I76" s="7">
        <v>294</v>
      </c>
      <c r="J76" s="7">
        <v>302</v>
      </c>
      <c r="K76" s="7">
        <v>305</v>
      </c>
      <c r="L76" s="7">
        <v>482</v>
      </c>
      <c r="M76" s="7">
        <v>456</v>
      </c>
      <c r="N76" s="7">
        <v>2264</v>
      </c>
      <c r="O76" s="2">
        <v>2329</v>
      </c>
      <c r="P76" s="2">
        <v>2420</v>
      </c>
      <c r="Q76" s="2">
        <v>2205</v>
      </c>
      <c r="R76" s="2">
        <v>2018</v>
      </c>
      <c r="S76" s="2">
        <v>2062</v>
      </c>
      <c r="T76" s="2">
        <v>2112</v>
      </c>
      <c r="U76" s="2">
        <v>2260</v>
      </c>
      <c r="V76" s="7">
        <v>2489</v>
      </c>
      <c r="W76" s="7">
        <v>2690</v>
      </c>
      <c r="X76" s="7">
        <v>2522</v>
      </c>
      <c r="Y76" s="7">
        <v>2817</v>
      </c>
      <c r="Z76" s="323">
        <v>2918</v>
      </c>
      <c r="AA76" s="323">
        <v>3051</v>
      </c>
      <c r="AB76" s="323">
        <v>3009</v>
      </c>
      <c r="AC76" s="323">
        <v>3273</v>
      </c>
      <c r="AD76" s="323">
        <v>3549</v>
      </c>
      <c r="AE76" s="323">
        <v>3439</v>
      </c>
      <c r="AF76" s="323">
        <v>3639</v>
      </c>
      <c r="AG76" s="323">
        <v>3848</v>
      </c>
      <c r="AH76" s="323">
        <v>3998</v>
      </c>
      <c r="AI76" s="323">
        <v>3793</v>
      </c>
      <c r="AJ76" s="323">
        <v>3795</v>
      </c>
      <c r="AK76" s="323">
        <v>3846</v>
      </c>
      <c r="AL76" s="323">
        <v>3619</v>
      </c>
      <c r="AM76" s="323">
        <v>3870</v>
      </c>
      <c r="AN76" s="323">
        <v>3670</v>
      </c>
      <c r="AO76" s="323">
        <v>2597</v>
      </c>
      <c r="AP76" s="323">
        <v>3104</v>
      </c>
      <c r="AQ76" s="323">
        <v>3159</v>
      </c>
      <c r="AR76" s="323">
        <v>2736</v>
      </c>
      <c r="AS76" s="323">
        <v>2561</v>
      </c>
      <c r="AT76" s="323"/>
      <c r="AU76" s="323"/>
      <c r="AV76" s="323"/>
      <c r="AW76" s="323"/>
      <c r="AX76" s="323"/>
      <c r="AY76" s="323"/>
      <c r="AZ76" s="323"/>
      <c r="BA76" s="323"/>
      <c r="BB76" s="323"/>
      <c r="BC76" s="323"/>
      <c r="BD76" s="323"/>
      <c r="BE76" s="323"/>
      <c r="BF76" s="323"/>
      <c r="BG76" s="323"/>
      <c r="BH76" s="323"/>
      <c r="BI76" s="323"/>
      <c r="BJ76" s="323"/>
      <c r="BK76" s="323"/>
      <c r="BL76" s="323"/>
      <c r="BM76" s="323"/>
      <c r="BN76" s="323"/>
      <c r="BO76" s="323"/>
      <c r="BP76" s="323"/>
      <c r="BQ76" s="323"/>
      <c r="BR76" s="323"/>
      <c r="BS76" s="323"/>
      <c r="BT76" s="323"/>
      <c r="BU76" s="323"/>
      <c r="BV76" s="311"/>
    </row>
    <row r="77" spans="1:74" customFormat="1" ht="20.100000000000001" customHeight="1" collapsed="1">
      <c r="A77" s="6"/>
      <c r="B77" s="7"/>
      <c r="C77" s="7"/>
      <c r="D77" s="7"/>
      <c r="E77" s="7"/>
      <c r="F77" s="7"/>
      <c r="G77" s="7"/>
      <c r="H77" s="7"/>
      <c r="I77" s="7"/>
      <c r="J77" s="7"/>
      <c r="K77" s="7"/>
      <c r="L77" s="7"/>
      <c r="M77" s="7"/>
      <c r="N77" s="7"/>
      <c r="O77" s="2"/>
      <c r="P77" s="2"/>
      <c r="Q77" s="2"/>
      <c r="R77" s="2"/>
      <c r="S77" s="2"/>
      <c r="T77" s="2"/>
      <c r="U77" s="2"/>
      <c r="V77" s="2"/>
      <c r="W77" s="2"/>
      <c r="X77" s="2"/>
      <c r="Y77" s="2"/>
      <c r="Z77" s="353"/>
      <c r="AA77" s="353"/>
      <c r="AB77" s="353"/>
      <c r="AC77" s="353"/>
      <c r="AD77" s="353"/>
      <c r="AE77" s="353"/>
      <c r="AF77" s="353"/>
      <c r="AG77" s="353"/>
      <c r="AH77" s="353"/>
      <c r="AI77" s="353"/>
      <c r="AJ77" s="353"/>
      <c r="AK77" s="353"/>
      <c r="AL77" s="353"/>
      <c r="AM77" s="323"/>
      <c r="AN77" s="323"/>
      <c r="AO77" s="323"/>
      <c r="AP77" s="323"/>
      <c r="AQ77" s="323"/>
      <c r="AR77" s="323"/>
      <c r="AS77" s="323"/>
      <c r="AT77" s="323"/>
      <c r="AU77" s="323"/>
      <c r="AV77" s="323"/>
      <c r="AW77" s="323"/>
      <c r="AX77" s="323"/>
      <c r="AY77" s="323"/>
      <c r="AZ77" s="323"/>
      <c r="BA77" s="323"/>
      <c r="BB77" s="323"/>
      <c r="BC77" s="323"/>
      <c r="BD77" s="323"/>
      <c r="BE77" s="323"/>
      <c r="BF77" s="323"/>
      <c r="BG77" s="323"/>
      <c r="BH77" s="323"/>
      <c r="BI77" s="323"/>
      <c r="BJ77" s="323"/>
      <c r="BK77" s="323"/>
      <c r="BL77" s="323"/>
      <c r="BM77" s="323"/>
      <c r="BN77" s="323"/>
      <c r="BO77" s="323"/>
      <c r="BP77" s="323"/>
      <c r="BQ77" s="323"/>
      <c r="BR77" s="323"/>
      <c r="BS77" s="323"/>
      <c r="BT77" s="323"/>
      <c r="BU77" s="323"/>
      <c r="BV77" s="311"/>
    </row>
    <row r="78" spans="1:74" ht="20.100000000000001" customHeight="1">
      <c r="A78" s="6" t="s">
        <v>23</v>
      </c>
      <c r="B78" s="7" t="s">
        <v>68</v>
      </c>
      <c r="C78" s="7" t="s">
        <v>68</v>
      </c>
      <c r="D78" s="7" t="s">
        <v>68</v>
      </c>
      <c r="E78" s="7" t="s">
        <v>68</v>
      </c>
      <c r="F78" s="7" t="s">
        <v>68</v>
      </c>
      <c r="G78" s="7" t="s">
        <v>68</v>
      </c>
      <c r="H78" s="7" t="s">
        <v>68</v>
      </c>
      <c r="I78" s="7" t="s">
        <v>68</v>
      </c>
      <c r="J78" s="7" t="s">
        <v>68</v>
      </c>
      <c r="K78" s="7" t="s">
        <v>68</v>
      </c>
      <c r="L78" s="7" t="s">
        <v>68</v>
      </c>
      <c r="M78" s="7" t="s">
        <v>68</v>
      </c>
      <c r="N78" s="7" t="s">
        <v>68</v>
      </c>
      <c r="O78" s="2">
        <v>7188</v>
      </c>
      <c r="P78" s="2">
        <v>7254</v>
      </c>
      <c r="Q78" s="2">
        <v>7262</v>
      </c>
      <c r="R78" s="2">
        <v>7136</v>
      </c>
      <c r="S78" s="2">
        <v>6483</v>
      </c>
      <c r="T78" s="2">
        <v>5107</v>
      </c>
      <c r="U78" s="2">
        <v>4855</v>
      </c>
      <c r="V78" s="2">
        <v>4688</v>
      </c>
      <c r="W78" s="2">
        <v>4584</v>
      </c>
      <c r="X78" s="2">
        <v>4332</v>
      </c>
      <c r="Y78" s="2">
        <v>4294</v>
      </c>
      <c r="Z78" s="353">
        <v>4418</v>
      </c>
      <c r="AA78" s="353">
        <v>4497</v>
      </c>
      <c r="AB78" s="353">
        <v>4488</v>
      </c>
      <c r="AC78" s="353">
        <v>4379</v>
      </c>
      <c r="AD78" s="353">
        <v>4337</v>
      </c>
      <c r="AE78" s="353">
        <v>4272</v>
      </c>
      <c r="AF78" s="353">
        <v>4270</v>
      </c>
      <c r="AG78" s="353">
        <v>4253</v>
      </c>
      <c r="AH78" s="353">
        <v>4284</v>
      </c>
      <c r="AI78" s="353">
        <v>4297</v>
      </c>
      <c r="AJ78" s="353">
        <v>4197</v>
      </c>
      <c r="AK78" s="353">
        <v>4162</v>
      </c>
      <c r="AL78" s="353">
        <v>4169</v>
      </c>
      <c r="AM78" s="323">
        <v>4189</v>
      </c>
      <c r="AN78" s="323">
        <v>4253</v>
      </c>
      <c r="AO78" s="323">
        <v>4213</v>
      </c>
      <c r="AP78" s="323">
        <v>4198</v>
      </c>
      <c r="AQ78" s="323">
        <v>4189</v>
      </c>
      <c r="AR78" s="323">
        <v>4172</v>
      </c>
      <c r="AS78" s="323">
        <v>4126</v>
      </c>
      <c r="AT78" s="323">
        <v>3817</v>
      </c>
      <c r="AU78" s="323">
        <v>3757</v>
      </c>
      <c r="AV78" s="323">
        <v>3732</v>
      </c>
      <c r="AW78" s="323">
        <v>3745</v>
      </c>
      <c r="AX78" s="323">
        <v>3769</v>
      </c>
      <c r="AY78" s="323">
        <v>3714</v>
      </c>
      <c r="AZ78" s="323">
        <v>3738</v>
      </c>
      <c r="BA78" s="323">
        <v>3495</v>
      </c>
      <c r="BB78" s="323">
        <v>3401</v>
      </c>
      <c r="BC78" s="323">
        <v>3427</v>
      </c>
      <c r="BD78" s="323">
        <v>3471</v>
      </c>
      <c r="BE78" s="323">
        <v>2941</v>
      </c>
      <c r="BF78" s="323">
        <v>2910</v>
      </c>
      <c r="BG78" s="323">
        <v>2937</v>
      </c>
      <c r="BH78" s="323">
        <v>2968</v>
      </c>
      <c r="BI78" s="323">
        <v>2955</v>
      </c>
      <c r="BJ78" s="323">
        <v>2982</v>
      </c>
      <c r="BK78" s="323">
        <v>2982</v>
      </c>
      <c r="BL78" s="323">
        <v>2964</v>
      </c>
      <c r="BM78" s="323">
        <v>2935</v>
      </c>
      <c r="BN78" s="323">
        <v>2960</v>
      </c>
      <c r="BO78" s="323">
        <v>2954</v>
      </c>
      <c r="BP78" s="323">
        <v>2667</v>
      </c>
      <c r="BQ78" s="323">
        <v>2627</v>
      </c>
      <c r="BR78" s="323">
        <v>2744</v>
      </c>
      <c r="BS78" s="323">
        <v>2579</v>
      </c>
      <c r="BT78" s="323">
        <v>2708</v>
      </c>
      <c r="BU78" s="323">
        <v>2724</v>
      </c>
      <c r="BV78" s="311">
        <v>2719</v>
      </c>
    </row>
    <row r="79" spans="1:74" customFormat="1" ht="20.100000000000001" customHeight="1">
      <c r="A79" s="6"/>
      <c r="B79" s="7"/>
      <c r="C79" s="7"/>
      <c r="D79" s="7"/>
      <c r="E79" s="7"/>
      <c r="F79" s="7"/>
      <c r="G79" s="7"/>
      <c r="H79" s="7"/>
      <c r="I79" s="7"/>
      <c r="J79" s="7"/>
      <c r="K79" s="7"/>
      <c r="L79" s="7"/>
      <c r="M79" s="7"/>
      <c r="N79" s="7"/>
      <c r="O79" s="2"/>
      <c r="P79" s="2"/>
      <c r="Q79" s="2"/>
      <c r="R79" s="2"/>
      <c r="S79" s="2"/>
      <c r="T79" s="2"/>
      <c r="U79" s="2"/>
      <c r="V79" s="2"/>
      <c r="W79" s="2"/>
      <c r="X79" s="2"/>
      <c r="Y79" s="2"/>
      <c r="Z79" s="353"/>
      <c r="AA79" s="353"/>
      <c r="AB79" s="353"/>
      <c r="AC79" s="353"/>
      <c r="AD79" s="353"/>
      <c r="AE79" s="353"/>
      <c r="AF79" s="353"/>
      <c r="AG79" s="353"/>
      <c r="AH79" s="353"/>
      <c r="AI79" s="353"/>
      <c r="AJ79" s="353"/>
      <c r="AK79" s="353"/>
      <c r="AL79" s="353"/>
      <c r="AM79" s="323"/>
      <c r="AN79" s="323"/>
      <c r="AO79" s="323"/>
      <c r="AP79" s="323"/>
      <c r="AQ79" s="323"/>
      <c r="AR79" s="323"/>
      <c r="AS79" s="323"/>
      <c r="AT79" s="323"/>
      <c r="AU79" s="323"/>
      <c r="AV79" s="323"/>
      <c r="AW79" s="323"/>
      <c r="AX79" s="323"/>
      <c r="AY79" s="323"/>
      <c r="AZ79" s="323"/>
      <c r="BA79" s="323"/>
      <c r="BB79" s="323"/>
      <c r="BC79" s="323"/>
      <c r="BD79" s="323"/>
      <c r="BE79" s="323"/>
      <c r="BF79" s="323"/>
      <c r="BG79" s="323"/>
      <c r="BH79" s="323"/>
      <c r="BI79" s="323"/>
      <c r="BJ79" s="323"/>
      <c r="BK79" s="323"/>
      <c r="BL79" s="323"/>
      <c r="BM79" s="323"/>
      <c r="BN79" s="323"/>
      <c r="BO79" s="323"/>
      <c r="BP79" s="323"/>
      <c r="BQ79" s="323"/>
      <c r="BR79" s="323"/>
      <c r="BS79" s="323"/>
      <c r="BT79" s="323"/>
      <c r="BU79" s="323"/>
      <c r="BV79" s="311"/>
    </row>
    <row r="80" spans="1:74" customFormat="1" ht="20.100000000000001" customHeight="1">
      <c r="A80" s="40" t="s">
        <v>644</v>
      </c>
      <c r="B80" s="7"/>
      <c r="C80" s="7"/>
      <c r="D80" s="7"/>
      <c r="E80" s="7"/>
      <c r="F80" s="7"/>
      <c r="G80" s="7"/>
      <c r="H80" s="7"/>
      <c r="I80" s="7"/>
      <c r="J80" s="7"/>
      <c r="K80" s="7"/>
      <c r="L80" s="7"/>
      <c r="M80" s="7"/>
      <c r="N80" s="7"/>
      <c r="O80" s="2"/>
      <c r="P80" s="2"/>
      <c r="Q80" s="2"/>
      <c r="R80" s="2"/>
      <c r="S80" s="2"/>
      <c r="T80" s="2"/>
      <c r="U80" s="2"/>
      <c r="V80" s="2"/>
      <c r="W80" s="2"/>
      <c r="X80" s="2"/>
      <c r="Y80" s="2"/>
      <c r="Z80" s="353"/>
      <c r="AA80" s="353"/>
      <c r="AB80" s="353"/>
      <c r="AC80" s="353"/>
      <c r="AD80" s="353"/>
      <c r="AE80" s="353"/>
      <c r="AF80" s="353"/>
      <c r="AG80" s="353"/>
      <c r="AH80" s="353"/>
      <c r="AI80" s="353"/>
      <c r="AJ80" s="353"/>
      <c r="AK80" s="353"/>
      <c r="AL80" s="353"/>
      <c r="AM80" s="323"/>
      <c r="AN80" s="323"/>
      <c r="AO80" s="323"/>
      <c r="AP80" s="323"/>
      <c r="AQ80" s="323"/>
      <c r="AR80" s="323"/>
      <c r="AS80" s="323"/>
      <c r="AT80" s="323"/>
      <c r="AU80" s="323"/>
      <c r="AV80" s="323"/>
      <c r="AW80" s="323"/>
      <c r="AX80" s="323"/>
      <c r="AY80" s="323"/>
      <c r="AZ80" s="323"/>
      <c r="BA80" s="323"/>
      <c r="BB80" s="323"/>
      <c r="BC80" s="323"/>
      <c r="BD80" s="323"/>
      <c r="BE80" s="323"/>
      <c r="BF80" s="323"/>
      <c r="BG80" s="323"/>
      <c r="BH80" s="323"/>
      <c r="BI80" s="323"/>
      <c r="BJ80" s="323"/>
      <c r="BK80" s="323"/>
      <c r="BL80" s="323"/>
      <c r="BM80" s="323"/>
      <c r="BN80" s="323"/>
      <c r="BO80" s="323"/>
      <c r="BP80" s="323"/>
      <c r="BQ80" s="323"/>
      <c r="BR80" s="323"/>
      <c r="BS80" s="323"/>
      <c r="BT80" s="323"/>
      <c r="BU80" s="323"/>
      <c r="BV80" s="311"/>
    </row>
    <row r="81" spans="1:74" customFormat="1" ht="20.100000000000001" customHeight="1">
      <c r="A81" s="206" t="s">
        <v>591</v>
      </c>
      <c r="B81" s="7"/>
      <c r="C81" s="7"/>
      <c r="D81" s="7"/>
      <c r="E81" s="7"/>
      <c r="F81" s="7"/>
      <c r="G81" s="7"/>
      <c r="H81" s="7"/>
      <c r="I81" s="7"/>
      <c r="J81" s="7"/>
      <c r="K81" s="7"/>
      <c r="L81" s="7"/>
      <c r="M81" s="7"/>
      <c r="N81" s="7"/>
      <c r="O81" s="2"/>
      <c r="P81" s="2"/>
      <c r="Q81" s="2"/>
      <c r="R81" s="2"/>
      <c r="S81" s="2"/>
      <c r="T81" s="2"/>
      <c r="U81" s="2"/>
      <c r="V81" s="2"/>
      <c r="W81" s="2"/>
      <c r="X81" s="2"/>
      <c r="Y81" s="2"/>
      <c r="Z81" s="353"/>
      <c r="AA81" s="353"/>
      <c r="AB81" s="353"/>
      <c r="AC81" s="353"/>
      <c r="AD81" s="353"/>
      <c r="AE81" s="353"/>
      <c r="AF81" s="353"/>
      <c r="AG81" s="353"/>
      <c r="AH81" s="353"/>
      <c r="AI81" s="353"/>
      <c r="AJ81" s="353"/>
      <c r="AK81" s="353"/>
      <c r="AL81" s="353"/>
      <c r="AM81" s="323"/>
      <c r="AN81" s="323"/>
      <c r="AO81" s="323"/>
      <c r="AP81" s="323"/>
      <c r="AQ81" s="323"/>
      <c r="AR81" s="323"/>
      <c r="AS81" s="323"/>
      <c r="AT81" s="323"/>
      <c r="AU81" s="323"/>
      <c r="AV81" s="323"/>
      <c r="AW81" s="323"/>
      <c r="AX81" s="323"/>
      <c r="AY81" s="323"/>
      <c r="AZ81" s="323"/>
      <c r="BA81" s="323"/>
      <c r="BB81" s="323"/>
      <c r="BC81" s="323"/>
      <c r="BD81" s="323"/>
      <c r="BE81" s="323"/>
      <c r="BF81" s="323"/>
      <c r="BG81" s="323"/>
      <c r="BH81" s="323"/>
      <c r="BI81" s="323"/>
      <c r="BJ81" s="323"/>
      <c r="BK81" s="323"/>
      <c r="BL81" s="323"/>
      <c r="BM81" s="323"/>
      <c r="BN81" s="323"/>
      <c r="BO81" s="323"/>
      <c r="BP81" s="323"/>
      <c r="BQ81" s="323"/>
      <c r="BR81" s="323"/>
      <c r="BS81" s="323"/>
      <c r="BT81" s="323"/>
      <c r="BU81" s="323"/>
      <c r="BV81" s="311"/>
    </row>
    <row r="83" spans="1:74">
      <c r="A83" s="22"/>
      <c r="B83" s="22"/>
      <c r="C83" s="22"/>
      <c r="D83" s="22"/>
      <c r="E83" s="22"/>
      <c r="F83" s="22"/>
      <c r="G83" s="22"/>
      <c r="H83" s="22"/>
      <c r="I83" s="22"/>
      <c r="J83" s="22"/>
      <c r="K83" s="22"/>
      <c r="L83" s="22"/>
      <c r="M83" s="22"/>
      <c r="N83" s="2"/>
      <c r="O83" s="2"/>
      <c r="P83" s="2"/>
      <c r="Q83" s="2"/>
      <c r="R83" s="2"/>
      <c r="S83" s="2"/>
      <c r="T83" s="2"/>
      <c r="U83" s="2"/>
      <c r="V83" s="2"/>
      <c r="W83" s="2"/>
    </row>
    <row r="84" spans="1:74" ht="21" customHeight="1">
      <c r="B84" s="22"/>
      <c r="C84" s="22"/>
      <c r="D84" s="22"/>
      <c r="E84" s="22"/>
      <c r="F84" s="22"/>
      <c r="G84" s="22"/>
      <c r="H84" s="22"/>
      <c r="I84" s="22"/>
      <c r="J84" s="22"/>
      <c r="K84" s="22"/>
      <c r="L84" s="22"/>
      <c r="M84" s="22"/>
      <c r="N84" s="2"/>
      <c r="O84" s="2"/>
      <c r="P84" s="2"/>
      <c r="Q84" s="2"/>
      <c r="R84" s="2"/>
      <c r="S84" s="2"/>
      <c r="T84" s="2"/>
      <c r="U84" s="2"/>
      <c r="V84" s="2"/>
      <c r="W84" s="2"/>
      <c r="AC84" s="276" t="s">
        <v>645</v>
      </c>
    </row>
    <row r="85" spans="1:74">
      <c r="N85" s="2"/>
      <c r="O85" s="2"/>
      <c r="P85" s="2"/>
      <c r="Q85" s="2"/>
      <c r="R85" s="2"/>
      <c r="S85" s="2"/>
      <c r="T85" s="2"/>
      <c r="U85" s="2"/>
      <c r="V85" s="2"/>
    </row>
    <row r="401" spans="5:5" ht="18" customHeight="1">
      <c r="E401" s="6" t="s">
        <v>592</v>
      </c>
    </row>
  </sheetData>
  <phoneticPr fontId="16" type="noConversion"/>
  <pageMargins left="0.44" right="0.45" top="0.31" bottom="0.5" header="0.22" footer="0.5"/>
  <pageSetup paperSize="9" scale="48" firstPageNumber="14" orientation="portrait" useFirstPageNumber="1" r:id="rId1"/>
  <headerFooter alignWithMargins="0">
    <oddFooter>&amp;L&amp;P</oddFooter>
  </headerFooter>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pageSetUpPr fitToPage="1"/>
  </sheetPr>
  <dimension ref="A1:BR71"/>
  <sheetViews>
    <sheetView zoomScale="60" zoomScaleNormal="60" workbookViewId="0"/>
  </sheetViews>
  <sheetFormatPr defaultColWidth="8.77734375" defaultRowHeight="22.5" outlineLevelRow="1" outlineLevelCol="1"/>
  <cols>
    <col min="1" max="1" width="73.21875" style="28" customWidth="1"/>
    <col min="2" max="4" width="10.44140625" style="28" hidden="1" customWidth="1" outlineLevel="1"/>
    <col min="5" max="5" width="10.44140625" style="34" hidden="1" customWidth="1" outlineLevel="1"/>
    <col min="6" max="6" width="10.21875" style="28" hidden="1" customWidth="1" outlineLevel="1"/>
    <col min="7" max="17" width="9.77734375" style="28" hidden="1" customWidth="1" outlineLevel="1"/>
    <col min="18" max="18" width="9.77734375" style="28" hidden="1" customWidth="1" outlineLevel="1" collapsed="1"/>
    <col min="19" max="25" width="9.77734375" style="28" hidden="1" customWidth="1" outlineLevel="1"/>
    <col min="26" max="26" width="9.77734375" style="28" hidden="1" customWidth="1" outlineLevel="1" collapsed="1"/>
    <col min="27" max="37" width="9.77734375" style="28" hidden="1" customWidth="1" outlineLevel="1"/>
    <col min="38" max="38" width="9.77734375" style="28" customWidth="1" collapsed="1"/>
    <col min="39" max="41" width="9.77734375" style="28" customWidth="1"/>
    <col min="42" max="42" width="8.77734375" style="28"/>
    <col min="43" max="43" width="24.44140625" style="28" customWidth="1"/>
    <col min="44" max="16384" width="8.77734375" style="28"/>
  </cols>
  <sheetData>
    <row r="1" spans="1:41" ht="39" customHeight="1">
      <c r="A1" s="595" t="s">
        <v>646</v>
      </c>
    </row>
    <row r="2" spans="1:41" ht="55.5" customHeight="1">
      <c r="A2" s="641" t="s">
        <v>647</v>
      </c>
      <c r="B2" s="641"/>
      <c r="C2" s="641"/>
      <c r="D2" s="641"/>
      <c r="E2" s="641"/>
      <c r="F2" s="641"/>
      <c r="G2" s="641"/>
      <c r="H2" s="641"/>
      <c r="I2" s="641"/>
      <c r="J2" s="641"/>
      <c r="K2" s="641"/>
      <c r="L2" s="641"/>
      <c r="M2" s="641"/>
      <c r="N2" s="641"/>
      <c r="O2" s="641"/>
      <c r="P2" s="641"/>
      <c r="Q2" s="641"/>
      <c r="R2" s="641"/>
      <c r="S2" s="641"/>
      <c r="T2" s="641"/>
      <c r="U2" s="641"/>
      <c r="V2" s="641"/>
      <c r="W2" s="641"/>
      <c r="X2" s="641"/>
      <c r="Y2" s="641"/>
      <c r="Z2" s="641"/>
      <c r="AA2" s="641"/>
      <c r="AB2" s="641"/>
      <c r="AC2" s="641"/>
      <c r="AD2" s="641"/>
      <c r="AE2" s="641"/>
      <c r="AF2" s="641"/>
      <c r="AG2" s="641"/>
      <c r="AH2" s="641"/>
      <c r="AI2" s="641"/>
      <c r="AJ2" s="641"/>
      <c r="AK2" s="641"/>
      <c r="AL2" s="641"/>
      <c r="AM2" s="641"/>
      <c r="AN2" s="641"/>
      <c r="AO2" s="641"/>
    </row>
    <row r="3" spans="1:41" ht="55.5" customHeight="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7"/>
      <c r="AO3" s="537"/>
    </row>
    <row r="4" spans="1:41" ht="20.100000000000001" customHeight="1">
      <c r="A4" s="1" t="s">
        <v>648</v>
      </c>
      <c r="E4" s="28"/>
    </row>
    <row r="5" spans="1:41" ht="20.100000000000001" customHeight="1" thickBot="1">
      <c r="A5" s="26" t="s">
        <v>332</v>
      </c>
      <c r="B5" s="4" t="s">
        <v>405</v>
      </c>
      <c r="C5" s="4" t="s">
        <v>406</v>
      </c>
      <c r="D5" s="4" t="s">
        <v>407</v>
      </c>
      <c r="E5" s="4" t="s">
        <v>408</v>
      </c>
      <c r="F5" s="359" t="s">
        <v>409</v>
      </c>
      <c r="G5" s="359" t="s">
        <v>410</v>
      </c>
      <c r="H5" s="359" t="s">
        <v>411</v>
      </c>
      <c r="I5" s="359" t="s">
        <v>412</v>
      </c>
      <c r="J5" s="359" t="s">
        <v>413</v>
      </c>
      <c r="K5" s="359" t="s">
        <v>414</v>
      </c>
      <c r="L5" s="359" t="s">
        <v>415</v>
      </c>
      <c r="M5" s="359" t="s">
        <v>416</v>
      </c>
      <c r="N5" s="359" t="s">
        <v>417</v>
      </c>
      <c r="O5" s="359" t="s">
        <v>418</v>
      </c>
      <c r="P5" s="359" t="s">
        <v>419</v>
      </c>
      <c r="Q5" s="359" t="s">
        <v>420</v>
      </c>
      <c r="R5" s="359" t="s">
        <v>421</v>
      </c>
      <c r="S5" s="359" t="s">
        <v>422</v>
      </c>
      <c r="T5" s="359" t="s">
        <v>423</v>
      </c>
      <c r="U5" s="359" t="s">
        <v>424</v>
      </c>
      <c r="V5" s="359" t="s">
        <v>425</v>
      </c>
      <c r="W5" s="359" t="s">
        <v>426</v>
      </c>
      <c r="X5" s="359" t="s">
        <v>427</v>
      </c>
      <c r="Y5" s="359" t="s">
        <v>428</v>
      </c>
      <c r="Z5" s="359" t="s">
        <v>429</v>
      </c>
      <c r="AA5" s="359" t="s">
        <v>430</v>
      </c>
      <c r="AB5" s="359" t="s">
        <v>431</v>
      </c>
      <c r="AC5" s="359" t="s">
        <v>432</v>
      </c>
      <c r="AD5" s="359" t="s">
        <v>433</v>
      </c>
      <c r="AE5" s="359" t="s">
        <v>434</v>
      </c>
      <c r="AF5" s="359" t="s">
        <v>435</v>
      </c>
      <c r="AG5" s="359" t="s">
        <v>436</v>
      </c>
      <c r="AH5" s="359" t="s">
        <v>437</v>
      </c>
      <c r="AI5" s="359" t="s">
        <v>438</v>
      </c>
      <c r="AJ5" s="359" t="s">
        <v>439</v>
      </c>
      <c r="AK5" s="359" t="s">
        <v>440</v>
      </c>
      <c r="AL5" s="352" t="s">
        <v>188</v>
      </c>
      <c r="AM5" s="352" t="s">
        <v>189</v>
      </c>
      <c r="AN5" s="352" t="s">
        <v>190</v>
      </c>
      <c r="AO5" s="352" t="s">
        <v>191</v>
      </c>
    </row>
    <row r="6" spans="1:41" ht="20.100000000000001" customHeight="1">
      <c r="A6" s="2" t="s">
        <v>356</v>
      </c>
      <c r="B6" s="347">
        <v>2</v>
      </c>
      <c r="C6" s="347">
        <v>1.1000000000000001</v>
      </c>
      <c r="D6" s="347">
        <v>0.8</v>
      </c>
      <c r="E6" s="347">
        <v>1.5</v>
      </c>
      <c r="F6" s="347">
        <v>1.2</v>
      </c>
      <c r="G6" s="347">
        <v>0.6</v>
      </c>
      <c r="H6" s="347">
        <v>0.3</v>
      </c>
      <c r="I6" s="347">
        <v>1</v>
      </c>
      <c r="J6" s="347">
        <v>1.2</v>
      </c>
      <c r="K6" s="347">
        <v>0.6</v>
      </c>
      <c r="L6" s="347">
        <v>0.3</v>
      </c>
      <c r="M6" s="347">
        <v>1</v>
      </c>
      <c r="N6" s="347">
        <v>1.4</v>
      </c>
      <c r="O6" s="347">
        <v>0.5</v>
      </c>
      <c r="P6" s="347">
        <v>0.4</v>
      </c>
      <c r="Q6" s="347">
        <v>1.4</v>
      </c>
      <c r="R6" s="347">
        <v>1.5</v>
      </c>
      <c r="S6" s="347">
        <v>0.8</v>
      </c>
      <c r="T6" s="347">
        <v>0.4</v>
      </c>
      <c r="U6" s="347">
        <v>1.2</v>
      </c>
      <c r="V6" s="347">
        <v>1.6</v>
      </c>
      <c r="W6" s="347">
        <v>0.6</v>
      </c>
      <c r="X6" s="347">
        <v>0.4</v>
      </c>
      <c r="Y6" s="347">
        <v>1.2</v>
      </c>
      <c r="Z6" s="347">
        <v>1.4</v>
      </c>
      <c r="AA6" s="347">
        <v>0.7</v>
      </c>
      <c r="AB6" s="347">
        <v>0.5</v>
      </c>
      <c r="AC6" s="347">
        <v>1.2</v>
      </c>
      <c r="AD6" s="347">
        <v>1</v>
      </c>
      <c r="AE6" s="347">
        <v>0.7</v>
      </c>
      <c r="AF6" s="347">
        <v>0.3</v>
      </c>
      <c r="AG6" s="347">
        <v>0.8</v>
      </c>
      <c r="AH6" s="347">
        <v>1.2</v>
      </c>
      <c r="AI6" s="347">
        <v>0.5</v>
      </c>
      <c r="AJ6" s="347">
        <v>0.3</v>
      </c>
      <c r="AK6" s="347">
        <v>1</v>
      </c>
      <c r="AL6" s="347">
        <v>1.1000000000000001</v>
      </c>
      <c r="AM6" s="347">
        <v>0.5</v>
      </c>
      <c r="AN6" s="347">
        <v>0.3</v>
      </c>
      <c r="AO6" s="347">
        <v>0.9</v>
      </c>
    </row>
    <row r="7" spans="1:41" ht="20.100000000000001" customHeight="1">
      <c r="A7" s="2" t="s">
        <v>649</v>
      </c>
      <c r="B7" s="347">
        <v>0</v>
      </c>
      <c r="C7" s="347">
        <v>0</v>
      </c>
      <c r="D7" s="347">
        <v>0</v>
      </c>
      <c r="E7" s="347">
        <v>0</v>
      </c>
      <c r="F7" s="347">
        <v>0</v>
      </c>
      <c r="G7" s="347">
        <v>0</v>
      </c>
      <c r="H7" s="347">
        <v>0</v>
      </c>
      <c r="I7" s="347">
        <v>0</v>
      </c>
      <c r="J7" s="347">
        <v>0</v>
      </c>
      <c r="K7" s="347">
        <v>0</v>
      </c>
      <c r="L7" s="347">
        <v>0</v>
      </c>
      <c r="M7" s="347">
        <v>0</v>
      </c>
      <c r="N7" s="347">
        <v>0</v>
      </c>
      <c r="O7" s="347">
        <v>0</v>
      </c>
      <c r="P7" s="347">
        <v>0</v>
      </c>
      <c r="Q7" s="347">
        <v>0</v>
      </c>
      <c r="R7" s="347">
        <v>0.1</v>
      </c>
      <c r="S7" s="347">
        <v>0.1</v>
      </c>
      <c r="T7" s="347">
        <v>0.1</v>
      </c>
      <c r="U7" s="347">
        <v>0.1</v>
      </c>
      <c r="V7" s="347">
        <v>0.1</v>
      </c>
      <c r="W7" s="347">
        <v>0.1</v>
      </c>
      <c r="X7" s="347">
        <v>0.1</v>
      </c>
      <c r="Y7" s="347">
        <v>0.1</v>
      </c>
      <c r="Z7" s="347"/>
      <c r="AA7" s="347"/>
      <c r="AB7" s="347"/>
      <c r="AC7" s="347"/>
      <c r="AD7" s="347"/>
      <c r="AE7" s="347"/>
      <c r="AF7" s="347"/>
      <c r="AG7" s="347"/>
      <c r="AH7" s="347"/>
      <c r="AI7" s="347"/>
      <c r="AJ7" s="347"/>
      <c r="AK7" s="347"/>
      <c r="AL7" s="347"/>
      <c r="AM7" s="347"/>
      <c r="AN7" s="347"/>
      <c r="AO7" s="347"/>
    </row>
    <row r="8" spans="1:41" ht="20.100000000000001" customHeight="1">
      <c r="A8" s="2" t="s">
        <v>361</v>
      </c>
      <c r="B8" s="347">
        <v>2</v>
      </c>
      <c r="C8" s="347">
        <v>0.5</v>
      </c>
      <c r="D8" s="347">
        <v>0.3</v>
      </c>
      <c r="E8" s="347">
        <v>1.3</v>
      </c>
      <c r="F8" s="347">
        <v>1.5</v>
      </c>
      <c r="G8" s="347">
        <v>0.5</v>
      </c>
      <c r="H8" s="347">
        <v>0.2</v>
      </c>
      <c r="I8" s="347">
        <v>1.2</v>
      </c>
      <c r="J8" s="347">
        <v>1.5</v>
      </c>
      <c r="K8" s="347">
        <v>0.5</v>
      </c>
      <c r="L8" s="347">
        <v>0.2</v>
      </c>
      <c r="M8" s="347">
        <v>1.2</v>
      </c>
      <c r="N8" s="347">
        <v>1.6</v>
      </c>
      <c r="O8" s="347">
        <v>0.5</v>
      </c>
      <c r="P8" s="347">
        <v>0.2</v>
      </c>
      <c r="Q8" s="347">
        <v>1.4</v>
      </c>
      <c r="R8" s="347">
        <v>1.6</v>
      </c>
      <c r="S8" s="347">
        <v>0.6</v>
      </c>
      <c r="T8" s="347">
        <v>0.2</v>
      </c>
      <c r="U8" s="347">
        <v>1.2</v>
      </c>
      <c r="V8" s="347">
        <v>1.7</v>
      </c>
      <c r="W8" s="347">
        <v>0.3</v>
      </c>
      <c r="X8" s="347">
        <v>0.2</v>
      </c>
      <c r="Y8" s="347">
        <v>1.2</v>
      </c>
      <c r="Z8" s="347">
        <v>1.5</v>
      </c>
      <c r="AA8" s="347">
        <v>0.5</v>
      </c>
      <c r="AB8" s="347">
        <v>0.2</v>
      </c>
      <c r="AC8" s="347">
        <v>1.1000000000000001</v>
      </c>
      <c r="AD8" s="347">
        <v>1.4</v>
      </c>
      <c r="AE8" s="347">
        <v>0.5</v>
      </c>
      <c r="AF8" s="347">
        <v>0.2</v>
      </c>
      <c r="AG8" s="347">
        <v>1.2</v>
      </c>
      <c r="AH8" s="347">
        <v>1.6</v>
      </c>
      <c r="AI8" s="347">
        <v>0.6</v>
      </c>
      <c r="AJ8" s="347">
        <v>0.2</v>
      </c>
      <c r="AK8" s="347">
        <v>1.3</v>
      </c>
      <c r="AL8" s="347">
        <v>1.5</v>
      </c>
      <c r="AM8" s="347">
        <v>0.5</v>
      </c>
      <c r="AN8" s="347">
        <v>0.3</v>
      </c>
      <c r="AO8" s="347">
        <v>1.2</v>
      </c>
    </row>
    <row r="9" spans="1:41" ht="20.100000000000001" customHeight="1">
      <c r="A9" s="2" t="s">
        <v>650</v>
      </c>
      <c r="B9" s="347"/>
      <c r="C9" s="347"/>
      <c r="D9" s="347"/>
      <c r="E9" s="347"/>
      <c r="F9" s="347"/>
      <c r="G9" s="347"/>
      <c r="H9" s="347"/>
      <c r="I9" s="347"/>
      <c r="J9" s="347"/>
      <c r="K9" s="347"/>
      <c r="L9" s="347"/>
      <c r="M9" s="347"/>
      <c r="N9" s="347"/>
      <c r="O9" s="347"/>
      <c r="P9" s="347"/>
      <c r="Q9" s="347"/>
      <c r="R9" s="347"/>
      <c r="S9" s="347"/>
      <c r="T9" s="347"/>
      <c r="U9" s="347"/>
      <c r="V9" s="347">
        <v>0.8</v>
      </c>
      <c r="W9" s="347">
        <v>0.2</v>
      </c>
      <c r="X9" s="347">
        <v>0.1</v>
      </c>
      <c r="Y9" s="347">
        <v>0.5</v>
      </c>
      <c r="Z9" s="347">
        <v>0.7</v>
      </c>
      <c r="AA9" s="347">
        <v>0.2</v>
      </c>
      <c r="AB9" s="347">
        <v>0.1</v>
      </c>
      <c r="AC9" s="347">
        <v>0.6</v>
      </c>
      <c r="AD9" s="347">
        <v>0.6</v>
      </c>
      <c r="AE9" s="347">
        <v>0.2</v>
      </c>
      <c r="AF9" s="347">
        <v>0.1</v>
      </c>
      <c r="AG9" s="347">
        <v>0.5</v>
      </c>
      <c r="AH9" s="347">
        <v>0.8</v>
      </c>
      <c r="AI9" s="347">
        <v>0.3</v>
      </c>
      <c r="AJ9" s="347">
        <v>0.1</v>
      </c>
      <c r="AK9" s="347">
        <v>0.6</v>
      </c>
      <c r="AL9" s="347">
        <v>0.7</v>
      </c>
      <c r="AM9" s="347">
        <v>0.1</v>
      </c>
      <c r="AN9" s="347">
        <v>0</v>
      </c>
      <c r="AO9" s="347">
        <v>0</v>
      </c>
    </row>
    <row r="10" spans="1:41" ht="20.100000000000001" customHeight="1">
      <c r="A10" s="2" t="s">
        <v>336</v>
      </c>
      <c r="B10" s="347">
        <v>0.4</v>
      </c>
      <c r="C10" s="347">
        <v>0.2</v>
      </c>
      <c r="D10" s="347">
        <v>0.1</v>
      </c>
      <c r="E10" s="347">
        <v>0.5</v>
      </c>
      <c r="F10" s="347">
        <v>0.6</v>
      </c>
      <c r="G10" s="347">
        <v>0.2</v>
      </c>
      <c r="H10" s="347">
        <v>0.1</v>
      </c>
      <c r="I10" s="347">
        <v>0.4</v>
      </c>
      <c r="J10" s="347">
        <v>0.5</v>
      </c>
      <c r="K10" s="347">
        <v>0.2</v>
      </c>
      <c r="L10" s="347">
        <v>0.1</v>
      </c>
      <c r="M10" s="347">
        <v>0.4</v>
      </c>
      <c r="N10" s="347">
        <v>0.6</v>
      </c>
      <c r="O10" s="347">
        <v>0.2</v>
      </c>
      <c r="P10" s="347">
        <v>0.1</v>
      </c>
      <c r="Q10" s="347">
        <v>0.5</v>
      </c>
      <c r="R10" s="347">
        <v>0.6</v>
      </c>
      <c r="S10" s="347">
        <v>0.3</v>
      </c>
      <c r="T10" s="347">
        <v>0.2</v>
      </c>
      <c r="U10" s="347">
        <v>1.1000000000000001</v>
      </c>
      <c r="V10" s="347">
        <v>0.7</v>
      </c>
      <c r="W10" s="347">
        <v>0.2</v>
      </c>
      <c r="X10" s="347">
        <v>0.1</v>
      </c>
      <c r="Y10" s="347">
        <v>0.6</v>
      </c>
      <c r="Z10" s="347">
        <v>0.7</v>
      </c>
      <c r="AA10" s="347">
        <v>0.3</v>
      </c>
      <c r="AB10" s="347">
        <v>0.3</v>
      </c>
      <c r="AC10" s="347">
        <v>0.6</v>
      </c>
      <c r="AD10" s="347">
        <v>0.6</v>
      </c>
      <c r="AE10" s="347">
        <v>0.5</v>
      </c>
      <c r="AF10" s="347">
        <v>0.2</v>
      </c>
      <c r="AG10" s="347">
        <v>0.6</v>
      </c>
      <c r="AH10" s="347">
        <v>0.8</v>
      </c>
      <c r="AI10" s="347">
        <v>0.3</v>
      </c>
      <c r="AJ10" s="347">
        <v>0.1</v>
      </c>
      <c r="AK10" s="347">
        <v>0.1</v>
      </c>
      <c r="AL10" s="347">
        <v>0.1</v>
      </c>
      <c r="AM10" s="347">
        <v>0.1</v>
      </c>
      <c r="AN10" s="347">
        <v>0.1</v>
      </c>
      <c r="AO10" s="347">
        <v>0.1</v>
      </c>
    </row>
    <row r="11" spans="1:41" s="34" customFormat="1" ht="20.100000000000001" customHeight="1" thickBot="1">
      <c r="A11" s="12" t="s">
        <v>223</v>
      </c>
      <c r="B11" s="350">
        <f>SUM(B6:B10)</f>
        <v>4.4000000000000004</v>
      </c>
      <c r="C11" s="350">
        <f>SUM(C6:C10)</f>
        <v>1.8</v>
      </c>
      <c r="D11" s="350">
        <f>SUM(D6:D10)</f>
        <v>1.2000000000000002</v>
      </c>
      <c r="E11" s="350">
        <f>SUM(E6:E10)</f>
        <v>3.3</v>
      </c>
      <c r="F11" s="350">
        <f>SUM(F6:F10)</f>
        <v>3.3000000000000003</v>
      </c>
      <c r="G11" s="350">
        <v>1.3</v>
      </c>
      <c r="H11" s="350">
        <v>0.7</v>
      </c>
      <c r="I11" s="350">
        <v>2.7</v>
      </c>
      <c r="J11" s="350">
        <v>3.2</v>
      </c>
      <c r="K11" s="350">
        <v>1.4</v>
      </c>
      <c r="L11" s="350">
        <v>0.6</v>
      </c>
      <c r="M11" s="350">
        <v>2.6</v>
      </c>
      <c r="N11" s="350">
        <v>3.5</v>
      </c>
      <c r="O11" s="350">
        <v>1.2</v>
      </c>
      <c r="P11" s="350">
        <v>0.7</v>
      </c>
      <c r="Q11" s="350">
        <v>3.3</v>
      </c>
      <c r="R11" s="350">
        <v>3.8</v>
      </c>
      <c r="S11" s="350">
        <v>1.7</v>
      </c>
      <c r="T11" s="350">
        <v>1</v>
      </c>
      <c r="U11" s="350">
        <v>3.6</v>
      </c>
      <c r="V11" s="350">
        <v>4.8</v>
      </c>
      <c r="W11" s="350">
        <v>1.4</v>
      </c>
      <c r="X11" s="350">
        <v>0.9</v>
      </c>
      <c r="Y11" s="350">
        <v>3.6</v>
      </c>
      <c r="Z11" s="350">
        <v>4.3</v>
      </c>
      <c r="AA11" s="350">
        <v>1.8</v>
      </c>
      <c r="AB11" s="350">
        <v>1.1000000000000001</v>
      </c>
      <c r="AC11" s="350">
        <v>3.5</v>
      </c>
      <c r="AD11" s="350">
        <v>3.6</v>
      </c>
      <c r="AE11" s="350">
        <v>2</v>
      </c>
      <c r="AF11" s="350">
        <v>0.9</v>
      </c>
      <c r="AG11" s="350">
        <v>3.1</v>
      </c>
      <c r="AH11" s="350">
        <v>4.4000000000000004</v>
      </c>
      <c r="AI11" s="350">
        <v>1.8</v>
      </c>
      <c r="AJ11" s="350">
        <v>0.8</v>
      </c>
      <c r="AK11" s="350">
        <v>3</v>
      </c>
      <c r="AL11" s="350">
        <v>3.4</v>
      </c>
      <c r="AM11" s="350">
        <v>1.3</v>
      </c>
      <c r="AN11" s="350">
        <v>0.7</v>
      </c>
      <c r="AO11" s="350">
        <v>2.2000000000000002</v>
      </c>
    </row>
    <row r="12" spans="1:41" s="34" customFormat="1" ht="20.100000000000001" customHeight="1" thickTop="1">
      <c r="A12" s="2" t="s">
        <v>651</v>
      </c>
      <c r="B12" s="347"/>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row>
    <row r="13" spans="1:41" s="34" customFormat="1" ht="20.100000000000001" customHeight="1">
      <c r="A13" s="2" t="s">
        <v>652</v>
      </c>
      <c r="B13" s="347"/>
      <c r="C13" s="347"/>
      <c r="D13" s="347"/>
      <c r="E13" s="347"/>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row>
    <row r="14" spans="1:41" ht="20.100000000000001" customHeight="1">
      <c r="A14" s="1"/>
      <c r="E14" s="28"/>
    </row>
    <row r="15" spans="1:41" ht="20.100000000000001" customHeight="1">
      <c r="A15" s="1" t="s">
        <v>353</v>
      </c>
      <c r="E15" s="28"/>
    </row>
    <row r="16" spans="1:41" ht="20.100000000000001" customHeight="1" thickBot="1">
      <c r="A16" s="26" t="s">
        <v>332</v>
      </c>
      <c r="B16" s="4" t="s">
        <v>405</v>
      </c>
      <c r="C16" s="4" t="s">
        <v>406</v>
      </c>
      <c r="D16" s="4" t="s">
        <v>407</v>
      </c>
      <c r="E16" s="4" t="s">
        <v>408</v>
      </c>
      <c r="F16" s="359" t="s">
        <v>409</v>
      </c>
      <c r="G16" s="359" t="s">
        <v>410</v>
      </c>
      <c r="H16" s="359" t="s">
        <v>411</v>
      </c>
      <c r="I16" s="359" t="s">
        <v>412</v>
      </c>
      <c r="J16" s="359" t="s">
        <v>413</v>
      </c>
      <c r="K16" s="359" t="s">
        <v>414</v>
      </c>
      <c r="L16" s="359" t="s">
        <v>415</v>
      </c>
      <c r="M16" s="359" t="s">
        <v>416</v>
      </c>
      <c r="N16" s="359" t="s">
        <v>417</v>
      </c>
      <c r="O16" s="359" t="s">
        <v>418</v>
      </c>
      <c r="P16" s="359" t="s">
        <v>419</v>
      </c>
      <c r="Q16" s="359" t="s">
        <v>420</v>
      </c>
      <c r="R16" s="359" t="s">
        <v>421</v>
      </c>
      <c r="S16" s="359" t="s">
        <v>422</v>
      </c>
      <c r="T16" s="359" t="s">
        <v>423</v>
      </c>
      <c r="U16" s="359" t="s">
        <v>424</v>
      </c>
      <c r="V16" s="359" t="s">
        <v>425</v>
      </c>
      <c r="W16" s="359" t="s">
        <v>426</v>
      </c>
      <c r="X16" s="359" t="s">
        <v>427</v>
      </c>
      <c r="Y16" s="359" t="s">
        <v>428</v>
      </c>
      <c r="Z16" s="359" t="s">
        <v>429</v>
      </c>
      <c r="AA16" s="359" t="s">
        <v>430</v>
      </c>
      <c r="AB16" s="359" t="s">
        <v>431</v>
      </c>
      <c r="AC16" s="359" t="s">
        <v>432</v>
      </c>
      <c r="AD16" s="359" t="s">
        <v>433</v>
      </c>
      <c r="AE16" s="359" t="s">
        <v>434</v>
      </c>
      <c r="AF16" s="359" t="s">
        <v>435</v>
      </c>
      <c r="AG16" s="359" t="s">
        <v>436</v>
      </c>
      <c r="AH16" s="359" t="s">
        <v>437</v>
      </c>
      <c r="AI16" s="359" t="s">
        <v>438</v>
      </c>
      <c r="AJ16" s="359" t="s">
        <v>439</v>
      </c>
      <c r="AK16" s="359" t="s">
        <v>440</v>
      </c>
      <c r="AL16" s="352" t="s">
        <v>188</v>
      </c>
      <c r="AM16" s="352" t="s">
        <v>189</v>
      </c>
      <c r="AN16" s="352" t="s">
        <v>190</v>
      </c>
      <c r="AO16" s="352" t="s">
        <v>191</v>
      </c>
    </row>
    <row r="17" spans="1:42" ht="20.100000000000001" customHeight="1">
      <c r="A17" s="2" t="s">
        <v>356</v>
      </c>
      <c r="B17" s="347"/>
      <c r="C17" s="347"/>
      <c r="D17" s="347"/>
      <c r="E17" s="347"/>
      <c r="F17" s="347"/>
      <c r="G17" s="347"/>
      <c r="H17" s="347"/>
      <c r="I17" s="347"/>
      <c r="J17" s="347"/>
      <c r="K17" s="347"/>
      <c r="L17" s="347"/>
      <c r="M17" s="347"/>
      <c r="N17" s="347"/>
      <c r="O17" s="347"/>
      <c r="P17" s="347"/>
      <c r="Q17" s="347"/>
      <c r="R17" s="347"/>
      <c r="S17" s="347"/>
      <c r="T17" s="347"/>
      <c r="U17" s="347"/>
      <c r="V17" s="347">
        <v>0.5</v>
      </c>
      <c r="W17" s="347">
        <v>0.2</v>
      </c>
      <c r="X17" s="347">
        <v>0.1</v>
      </c>
      <c r="Y17" s="347">
        <v>0.5</v>
      </c>
      <c r="Z17" s="347">
        <v>0.7</v>
      </c>
      <c r="AA17" s="347">
        <v>0.3</v>
      </c>
      <c r="AB17" s="347">
        <v>0.2</v>
      </c>
      <c r="AC17" s="347">
        <v>0.4</v>
      </c>
      <c r="AD17" s="347">
        <v>0.3</v>
      </c>
      <c r="AE17" s="347">
        <v>0.2</v>
      </c>
      <c r="AF17" s="347">
        <v>0.1</v>
      </c>
      <c r="AG17" s="347">
        <v>0.4</v>
      </c>
      <c r="AH17" s="347">
        <v>0.7</v>
      </c>
      <c r="AI17" s="347">
        <v>0.2</v>
      </c>
      <c r="AJ17" s="347">
        <v>0.1</v>
      </c>
      <c r="AK17" s="347">
        <v>0.4</v>
      </c>
      <c r="AL17" s="347">
        <v>0.3</v>
      </c>
      <c r="AM17" s="347">
        <v>0.1</v>
      </c>
      <c r="AN17" s="347">
        <v>0.1</v>
      </c>
      <c r="AO17" s="347">
        <v>0.4</v>
      </c>
    </row>
    <row r="18" spans="1:42" ht="20.100000000000001" customHeight="1">
      <c r="A18" s="2" t="s">
        <v>361</v>
      </c>
      <c r="B18" s="347"/>
      <c r="C18" s="347"/>
      <c r="D18" s="347"/>
      <c r="E18" s="347"/>
      <c r="F18" s="347"/>
      <c r="G18" s="347"/>
      <c r="H18" s="347"/>
      <c r="I18" s="347"/>
      <c r="J18" s="347"/>
      <c r="K18" s="347"/>
      <c r="L18" s="347"/>
      <c r="M18" s="347"/>
      <c r="N18" s="347"/>
      <c r="O18" s="347"/>
      <c r="P18" s="347"/>
      <c r="Q18" s="347"/>
      <c r="R18" s="347"/>
      <c r="S18" s="347"/>
      <c r="T18" s="347"/>
      <c r="U18" s="347"/>
      <c r="V18" s="347">
        <v>0.2</v>
      </c>
      <c r="W18" s="347">
        <v>0</v>
      </c>
      <c r="X18" s="347">
        <v>0.1</v>
      </c>
      <c r="Y18" s="347">
        <v>0.2</v>
      </c>
      <c r="Z18" s="347">
        <v>0.2</v>
      </c>
      <c r="AA18" s="347">
        <v>0.1</v>
      </c>
      <c r="AB18" s="347">
        <v>0.2</v>
      </c>
      <c r="AC18" s="347">
        <v>0.2</v>
      </c>
      <c r="AD18" s="347">
        <v>0.2</v>
      </c>
      <c r="AE18" s="347">
        <v>0.1</v>
      </c>
      <c r="AF18" s="347">
        <v>0.1</v>
      </c>
      <c r="AG18" s="347">
        <v>0.2</v>
      </c>
      <c r="AH18" s="347">
        <v>0.2</v>
      </c>
      <c r="AI18" s="347">
        <v>0.2</v>
      </c>
      <c r="AJ18" s="347">
        <v>0.1</v>
      </c>
      <c r="AK18" s="347">
        <v>0.2</v>
      </c>
      <c r="AL18" s="347">
        <v>0.2</v>
      </c>
      <c r="AM18" s="347">
        <v>0.1</v>
      </c>
      <c r="AN18" s="347">
        <v>0.2</v>
      </c>
      <c r="AO18" s="347">
        <v>0.2</v>
      </c>
      <c r="AP18" s="284"/>
    </row>
    <row r="19" spans="1:42" ht="20.100000000000001" customHeight="1">
      <c r="A19" s="10" t="s">
        <v>336</v>
      </c>
      <c r="B19" s="386"/>
      <c r="C19" s="386"/>
      <c r="D19" s="386"/>
      <c r="E19" s="386"/>
      <c r="F19" s="386"/>
      <c r="G19" s="347"/>
      <c r="H19" s="347"/>
      <c r="I19" s="347"/>
      <c r="J19" s="347"/>
      <c r="K19" s="347"/>
      <c r="L19" s="347"/>
      <c r="M19" s="347"/>
      <c r="N19" s="347"/>
      <c r="O19" s="347"/>
      <c r="P19" s="347"/>
      <c r="Q19" s="347"/>
      <c r="R19" s="347"/>
      <c r="S19" s="347"/>
      <c r="T19" s="347"/>
      <c r="U19" s="347"/>
      <c r="V19" s="347">
        <v>0.3</v>
      </c>
      <c r="W19" s="347">
        <v>0.3</v>
      </c>
      <c r="X19" s="347">
        <v>0.3</v>
      </c>
      <c r="Y19" s="347">
        <v>0.2</v>
      </c>
      <c r="Z19" s="347">
        <v>0.2</v>
      </c>
      <c r="AA19" s="347">
        <v>0.2</v>
      </c>
      <c r="AB19" s="347">
        <v>0.3</v>
      </c>
      <c r="AC19" s="347">
        <v>0.4</v>
      </c>
      <c r="AD19" s="347">
        <v>0.4</v>
      </c>
      <c r="AE19" s="347">
        <v>0.4</v>
      </c>
      <c r="AF19" s="347">
        <v>0.3</v>
      </c>
      <c r="AG19" s="347">
        <v>0.3</v>
      </c>
      <c r="AH19" s="347">
        <v>0.4</v>
      </c>
      <c r="AI19" s="347">
        <v>0.4</v>
      </c>
      <c r="AJ19" s="347">
        <v>0.3</v>
      </c>
      <c r="AK19" s="347">
        <v>0.1</v>
      </c>
      <c r="AL19" s="347">
        <v>0.1</v>
      </c>
      <c r="AM19" s="347">
        <v>0</v>
      </c>
      <c r="AN19" s="347">
        <v>0</v>
      </c>
      <c r="AO19" s="347">
        <v>0</v>
      </c>
    </row>
    <row r="20" spans="1:42" ht="20.100000000000001" customHeight="1" thickBot="1">
      <c r="A20" s="17" t="s">
        <v>633</v>
      </c>
      <c r="B20" s="355">
        <v>6</v>
      </c>
      <c r="C20" s="355">
        <v>3.5</v>
      </c>
      <c r="D20" s="355">
        <v>2.9</v>
      </c>
      <c r="E20" s="355">
        <v>4.7</v>
      </c>
      <c r="F20" s="355">
        <v>5.4</v>
      </c>
      <c r="G20" s="350">
        <v>3.5</v>
      </c>
      <c r="H20" s="350">
        <v>2.8</v>
      </c>
      <c r="I20" s="350">
        <v>4.9000000000000004</v>
      </c>
      <c r="J20" s="350">
        <v>5.2</v>
      </c>
      <c r="K20" s="350">
        <v>3.6</v>
      </c>
      <c r="L20" s="350">
        <v>3.2</v>
      </c>
      <c r="M20" s="350">
        <v>4.7</v>
      </c>
      <c r="N20" s="350">
        <v>1</v>
      </c>
      <c r="O20" s="350">
        <v>0.5</v>
      </c>
      <c r="P20" s="350">
        <v>0.3</v>
      </c>
      <c r="Q20" s="350">
        <v>0.9</v>
      </c>
      <c r="R20" s="350">
        <v>0.9</v>
      </c>
      <c r="S20" s="350">
        <v>0.6</v>
      </c>
      <c r="T20" s="350">
        <v>0.4</v>
      </c>
      <c r="U20" s="350">
        <v>0.8</v>
      </c>
      <c r="V20" s="350">
        <v>1</v>
      </c>
      <c r="W20" s="350">
        <v>0.5</v>
      </c>
      <c r="X20" s="350">
        <v>0.5</v>
      </c>
      <c r="Y20" s="350">
        <v>0.9</v>
      </c>
      <c r="Z20" s="350">
        <v>1.1000000000000001</v>
      </c>
      <c r="AA20" s="350">
        <v>0.6</v>
      </c>
      <c r="AB20" s="350">
        <v>0.6</v>
      </c>
      <c r="AC20" s="350">
        <v>1</v>
      </c>
      <c r="AD20" s="350">
        <v>0.9</v>
      </c>
      <c r="AE20" s="350">
        <v>0.6</v>
      </c>
      <c r="AF20" s="350">
        <v>0.6</v>
      </c>
      <c r="AG20" s="350">
        <v>1</v>
      </c>
      <c r="AH20" s="350">
        <v>1.3</v>
      </c>
      <c r="AI20" s="350">
        <v>0.8</v>
      </c>
      <c r="AJ20" s="350">
        <v>0.5</v>
      </c>
      <c r="AK20" s="350">
        <v>0.7</v>
      </c>
      <c r="AL20" s="350">
        <v>0.6</v>
      </c>
      <c r="AM20" s="350">
        <v>0.3</v>
      </c>
      <c r="AN20" s="350">
        <v>0.3</v>
      </c>
      <c r="AO20" s="350">
        <v>0.6</v>
      </c>
    </row>
    <row r="21" spans="1:42" ht="20.100000000000001" customHeight="1" thickTop="1">
      <c r="A21" s="2"/>
      <c r="B21" s="347"/>
      <c r="C21" s="347"/>
      <c r="D21" s="347"/>
      <c r="E21" s="347"/>
      <c r="F21" s="347"/>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347"/>
      <c r="AM21" s="347"/>
      <c r="AN21" s="347"/>
      <c r="AO21" s="347"/>
    </row>
    <row r="22" spans="1:42" ht="20.100000000000001" customHeight="1">
      <c r="A22" s="1" t="s">
        <v>338</v>
      </c>
      <c r="E22" s="28"/>
    </row>
    <row r="23" spans="1:42" ht="20.100000000000001" customHeight="1" thickBot="1">
      <c r="A23" s="3" t="s">
        <v>332</v>
      </c>
      <c r="B23" s="4" t="s">
        <v>405</v>
      </c>
      <c r="C23" s="4" t="s">
        <v>406</v>
      </c>
      <c r="D23" s="4" t="s">
        <v>407</v>
      </c>
      <c r="E23" s="4" t="s">
        <v>408</v>
      </c>
      <c r="F23" s="359" t="s">
        <v>409</v>
      </c>
      <c r="G23" s="359" t="s">
        <v>410</v>
      </c>
      <c r="H23" s="359" t="s">
        <v>411</v>
      </c>
      <c r="I23" s="359" t="s">
        <v>412</v>
      </c>
      <c r="J23" s="359" t="s">
        <v>413</v>
      </c>
      <c r="K23" s="359" t="s">
        <v>414</v>
      </c>
      <c r="L23" s="359" t="s">
        <v>415</v>
      </c>
      <c r="M23" s="359" t="s">
        <v>416</v>
      </c>
      <c r="N23" s="359" t="s">
        <v>417</v>
      </c>
      <c r="O23" s="359" t="s">
        <v>418</v>
      </c>
      <c r="P23" s="359" t="s">
        <v>419</v>
      </c>
      <c r="Q23" s="359" t="s">
        <v>420</v>
      </c>
      <c r="R23" s="359" t="s">
        <v>421</v>
      </c>
      <c r="S23" s="359" t="s">
        <v>422</v>
      </c>
      <c r="T23" s="359" t="s">
        <v>423</v>
      </c>
      <c r="U23" s="359" t="s">
        <v>424</v>
      </c>
      <c r="V23" s="359" t="s">
        <v>425</v>
      </c>
      <c r="W23" s="359" t="s">
        <v>426</v>
      </c>
      <c r="X23" s="359" t="s">
        <v>427</v>
      </c>
      <c r="Y23" s="359" t="s">
        <v>428</v>
      </c>
      <c r="Z23" s="359" t="s">
        <v>429</v>
      </c>
      <c r="AA23" s="359" t="s">
        <v>430</v>
      </c>
      <c r="AB23" s="359" t="s">
        <v>431</v>
      </c>
      <c r="AC23" s="359" t="s">
        <v>432</v>
      </c>
      <c r="AD23" s="359" t="s">
        <v>433</v>
      </c>
      <c r="AE23" s="359" t="s">
        <v>434</v>
      </c>
      <c r="AF23" s="359" t="s">
        <v>435</v>
      </c>
      <c r="AG23" s="359" t="s">
        <v>436</v>
      </c>
      <c r="AH23" s="359" t="s">
        <v>437</v>
      </c>
      <c r="AI23" s="359" t="s">
        <v>438</v>
      </c>
      <c r="AJ23" s="359" t="s">
        <v>439</v>
      </c>
      <c r="AK23" s="359" t="s">
        <v>440</v>
      </c>
      <c r="AL23" s="352" t="s">
        <v>188</v>
      </c>
      <c r="AM23" s="352" t="s">
        <v>189</v>
      </c>
      <c r="AN23" s="352" t="s">
        <v>190</v>
      </c>
      <c r="AO23" s="352" t="s">
        <v>191</v>
      </c>
    </row>
    <row r="24" spans="1:42" ht="20.100000000000001" customHeight="1" thickBot="1">
      <c r="A24" s="58" t="s">
        <v>634</v>
      </c>
      <c r="B24" s="355">
        <v>3.2</v>
      </c>
      <c r="C24" s="355">
        <v>1.5</v>
      </c>
      <c r="D24" s="355">
        <v>1.1000000000000001</v>
      </c>
      <c r="E24" s="355">
        <v>2.4</v>
      </c>
      <c r="F24" s="355">
        <v>2.5</v>
      </c>
      <c r="G24" s="350">
        <v>1.2</v>
      </c>
      <c r="H24" s="350">
        <v>0.7</v>
      </c>
      <c r="I24" s="350">
        <v>2.2000000000000002</v>
      </c>
      <c r="J24" s="350">
        <v>2.2999999999999998</v>
      </c>
      <c r="K24" s="350">
        <v>1.2</v>
      </c>
      <c r="L24" s="350">
        <v>0.8</v>
      </c>
      <c r="M24" s="350">
        <v>2</v>
      </c>
      <c r="N24" s="350">
        <v>2.6</v>
      </c>
      <c r="O24" s="350">
        <v>1.1000000000000001</v>
      </c>
      <c r="P24" s="350">
        <v>0.9</v>
      </c>
      <c r="Q24" s="350">
        <v>2.5</v>
      </c>
      <c r="R24" s="350">
        <v>2.8</v>
      </c>
      <c r="S24" s="350">
        <v>1.4</v>
      </c>
      <c r="T24" s="350">
        <v>1.3</v>
      </c>
      <c r="U24" s="350">
        <v>3</v>
      </c>
      <c r="V24" s="350">
        <v>3.7</v>
      </c>
      <c r="W24" s="350">
        <v>1.7</v>
      </c>
      <c r="X24" s="350">
        <v>0.9</v>
      </c>
      <c r="Y24" s="350">
        <v>3.1</v>
      </c>
      <c r="Z24" s="350">
        <v>3.3</v>
      </c>
      <c r="AA24" s="350">
        <v>1.3</v>
      </c>
      <c r="AB24" s="350">
        <v>0.7</v>
      </c>
      <c r="AC24" s="350">
        <v>3.8</v>
      </c>
      <c r="AD24" s="350">
        <v>3</v>
      </c>
      <c r="AE24" s="350">
        <v>1.5</v>
      </c>
      <c r="AF24" s="350">
        <v>0.8</v>
      </c>
      <c r="AG24" s="350">
        <v>2.5</v>
      </c>
      <c r="AH24" s="350">
        <v>3.4</v>
      </c>
      <c r="AI24" s="350">
        <v>1.4</v>
      </c>
      <c r="AJ24" s="350">
        <v>0.8</v>
      </c>
      <c r="AK24" s="350">
        <v>2.2000000000000002</v>
      </c>
      <c r="AL24" s="350">
        <v>2.4</v>
      </c>
      <c r="AM24" s="350">
        <v>0.9</v>
      </c>
      <c r="AN24" s="350">
        <v>0.5</v>
      </c>
      <c r="AO24" s="350">
        <v>1.4</v>
      </c>
    </row>
    <row r="25" spans="1:42" ht="20.100000000000001" customHeight="1" thickTop="1">
      <c r="A25" s="6"/>
      <c r="B25" s="347"/>
      <c r="C25" s="347"/>
      <c r="D25" s="347"/>
      <c r="E25" s="347"/>
      <c r="F25" s="347"/>
      <c r="G25" s="347"/>
      <c r="H25" s="347"/>
      <c r="I25" s="347"/>
      <c r="J25" s="347"/>
      <c r="K25" s="347"/>
      <c r="L25" s="347"/>
      <c r="M25" s="347"/>
      <c r="N25" s="347"/>
      <c r="O25" s="347"/>
      <c r="P25" s="347"/>
      <c r="Q25" s="347"/>
      <c r="R25" s="347"/>
      <c r="S25" s="347"/>
      <c r="T25" s="347"/>
      <c r="U25" s="347"/>
      <c r="V25" s="347"/>
      <c r="W25" s="347"/>
      <c r="X25" s="347"/>
      <c r="Y25" s="347"/>
      <c r="Z25" s="347"/>
      <c r="AA25" s="347"/>
      <c r="AB25" s="347"/>
      <c r="AC25" s="347"/>
      <c r="AD25" s="347"/>
      <c r="AE25" s="347"/>
      <c r="AF25" s="347"/>
      <c r="AG25" s="347"/>
      <c r="AH25" s="347"/>
      <c r="AI25" s="347"/>
      <c r="AJ25" s="347"/>
      <c r="AK25" s="347"/>
      <c r="AL25" s="347"/>
      <c r="AM25" s="347"/>
      <c r="AN25" s="347"/>
      <c r="AO25" s="347"/>
    </row>
    <row r="26" spans="1:42" ht="20.100000000000001" customHeight="1">
      <c r="A26" s="1" t="s">
        <v>331</v>
      </c>
      <c r="E26" s="28"/>
    </row>
    <row r="27" spans="1:42" ht="20.100000000000001" customHeight="1" thickBot="1">
      <c r="A27" s="3" t="s">
        <v>332</v>
      </c>
      <c r="B27" s="4" t="s">
        <v>405</v>
      </c>
      <c r="C27" s="4" t="s">
        <v>406</v>
      </c>
      <c r="D27" s="4" t="s">
        <v>407</v>
      </c>
      <c r="E27" s="4" t="s">
        <v>408</v>
      </c>
      <c r="F27" s="359" t="s">
        <v>409</v>
      </c>
      <c r="G27" s="359" t="s">
        <v>410</v>
      </c>
      <c r="H27" s="359" t="s">
        <v>411</v>
      </c>
      <c r="I27" s="359" t="s">
        <v>412</v>
      </c>
      <c r="J27" s="359" t="s">
        <v>413</v>
      </c>
      <c r="K27" s="359" t="s">
        <v>414</v>
      </c>
      <c r="L27" s="359" t="s">
        <v>415</v>
      </c>
      <c r="M27" s="359" t="s">
        <v>416</v>
      </c>
      <c r="N27" s="359" t="s">
        <v>417</v>
      </c>
      <c r="O27" s="359" t="s">
        <v>418</v>
      </c>
      <c r="P27" s="359" t="s">
        <v>419</v>
      </c>
      <c r="Q27" s="359" t="s">
        <v>420</v>
      </c>
      <c r="R27" s="359" t="s">
        <v>421</v>
      </c>
      <c r="S27" s="359" t="s">
        <v>422</v>
      </c>
      <c r="T27" s="359" t="s">
        <v>423</v>
      </c>
      <c r="U27" s="359" t="s">
        <v>424</v>
      </c>
      <c r="V27" s="359" t="s">
        <v>425</v>
      </c>
      <c r="W27" s="359" t="s">
        <v>426</v>
      </c>
      <c r="X27" s="359" t="s">
        <v>427</v>
      </c>
      <c r="Y27" s="359" t="s">
        <v>428</v>
      </c>
      <c r="Z27" s="359" t="s">
        <v>429</v>
      </c>
      <c r="AA27" s="359" t="s">
        <v>430</v>
      </c>
      <c r="AB27" s="359" t="s">
        <v>431</v>
      </c>
      <c r="AC27" s="359" t="s">
        <v>432</v>
      </c>
      <c r="AD27" s="359" t="s">
        <v>433</v>
      </c>
      <c r="AE27" s="359" t="s">
        <v>434</v>
      </c>
      <c r="AF27" s="359" t="s">
        <v>435</v>
      </c>
      <c r="AG27" s="359" t="s">
        <v>436</v>
      </c>
      <c r="AH27" s="359" t="s">
        <v>437</v>
      </c>
      <c r="AI27" s="359" t="s">
        <v>438</v>
      </c>
      <c r="AJ27" s="359" t="s">
        <v>439</v>
      </c>
      <c r="AK27" s="359" t="s">
        <v>440</v>
      </c>
      <c r="AL27" s="352" t="s">
        <v>188</v>
      </c>
      <c r="AM27" s="352" t="s">
        <v>189</v>
      </c>
      <c r="AN27" s="352" t="s">
        <v>190</v>
      </c>
      <c r="AO27" s="352" t="s">
        <v>191</v>
      </c>
    </row>
    <row r="28" spans="1:42" ht="20.100000000000001" customHeight="1" thickBot="1">
      <c r="A28" s="58" t="s">
        <v>636</v>
      </c>
      <c r="B28" s="355">
        <v>0.9</v>
      </c>
      <c r="C28" s="355">
        <v>0.5</v>
      </c>
      <c r="D28" s="355">
        <v>0.4</v>
      </c>
      <c r="E28" s="355">
        <v>0.9</v>
      </c>
      <c r="F28" s="355">
        <v>0.8</v>
      </c>
      <c r="G28" s="350">
        <v>0.6</v>
      </c>
      <c r="H28" s="350">
        <v>0.4</v>
      </c>
      <c r="I28" s="350">
        <v>0.4</v>
      </c>
      <c r="J28" s="350">
        <v>0.7</v>
      </c>
      <c r="K28" s="350">
        <v>0.5</v>
      </c>
      <c r="L28" s="350">
        <v>0.3</v>
      </c>
      <c r="M28" s="350">
        <v>0.6</v>
      </c>
      <c r="N28" s="350">
        <v>0.8</v>
      </c>
      <c r="O28" s="350">
        <v>0.4</v>
      </c>
      <c r="P28" s="350">
        <v>0.3</v>
      </c>
      <c r="Q28" s="350">
        <v>0.7</v>
      </c>
      <c r="R28" s="350">
        <v>0.8</v>
      </c>
      <c r="S28" s="350">
        <v>0.5</v>
      </c>
      <c r="T28" s="350">
        <v>0.3</v>
      </c>
      <c r="U28" s="350">
        <v>0.7</v>
      </c>
      <c r="V28" s="350">
        <v>1</v>
      </c>
      <c r="W28" s="350">
        <v>0.5</v>
      </c>
      <c r="X28" s="350">
        <v>0.5</v>
      </c>
      <c r="Y28" s="350">
        <v>0.7</v>
      </c>
      <c r="Z28" s="350">
        <v>1</v>
      </c>
      <c r="AA28" s="350">
        <v>0.3</v>
      </c>
      <c r="AB28" s="350">
        <v>0.4</v>
      </c>
      <c r="AC28" s="350">
        <v>0.9</v>
      </c>
      <c r="AD28" s="350">
        <v>0.9</v>
      </c>
      <c r="AE28" s="350">
        <v>0.6</v>
      </c>
      <c r="AF28" s="350">
        <v>0.5</v>
      </c>
      <c r="AG28" s="350">
        <v>0.8</v>
      </c>
      <c r="AH28" s="350">
        <v>1.1000000000000001</v>
      </c>
      <c r="AI28" s="350">
        <v>0.6</v>
      </c>
      <c r="AJ28" s="350">
        <v>0.4</v>
      </c>
      <c r="AK28" s="350">
        <v>0.4</v>
      </c>
      <c r="AL28" s="350">
        <v>0.4</v>
      </c>
      <c r="AM28" s="350">
        <v>0.2</v>
      </c>
      <c r="AN28" s="350">
        <v>0.2</v>
      </c>
      <c r="AO28" s="350">
        <v>0.4</v>
      </c>
    </row>
    <row r="29" spans="1:42" ht="20.100000000000001" customHeight="1" thickTop="1">
      <c r="A29" s="6"/>
      <c r="B29" s="347"/>
      <c r="C29" s="347"/>
      <c r="D29" s="347"/>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row>
    <row r="30" spans="1:42" ht="20.100000000000001" customHeight="1">
      <c r="A30" s="1" t="s">
        <v>638</v>
      </c>
      <c r="E30" s="28"/>
    </row>
    <row r="31" spans="1:42" ht="20.100000000000001" customHeight="1" thickBot="1">
      <c r="A31" s="3" t="s">
        <v>340</v>
      </c>
      <c r="B31" s="352" t="s">
        <v>487</v>
      </c>
      <c r="C31" s="352" t="s">
        <v>488</v>
      </c>
      <c r="D31" s="352" t="s">
        <v>489</v>
      </c>
      <c r="E31" s="352" t="s">
        <v>571</v>
      </c>
      <c r="F31" s="358" t="s">
        <v>491</v>
      </c>
      <c r="G31" s="358" t="s">
        <v>492</v>
      </c>
      <c r="H31" s="358" t="s">
        <v>493</v>
      </c>
      <c r="I31" s="358" t="s">
        <v>494</v>
      </c>
      <c r="J31" s="358" t="s">
        <v>495</v>
      </c>
      <c r="K31" s="358" t="s">
        <v>496</v>
      </c>
      <c r="L31" s="358" t="s">
        <v>497</v>
      </c>
      <c r="M31" s="358" t="s">
        <v>498</v>
      </c>
      <c r="N31" s="358" t="s">
        <v>499</v>
      </c>
      <c r="O31" s="358" t="s">
        <v>500</v>
      </c>
      <c r="P31" s="358" t="s">
        <v>501</v>
      </c>
      <c r="Q31" s="358" t="s">
        <v>502</v>
      </c>
      <c r="R31" s="358" t="s">
        <v>503</v>
      </c>
      <c r="S31" s="358" t="s">
        <v>504</v>
      </c>
      <c r="T31" s="358" t="s">
        <v>505</v>
      </c>
      <c r="U31" s="358" t="s">
        <v>506</v>
      </c>
      <c r="V31" s="358" t="s">
        <v>507</v>
      </c>
      <c r="W31" s="358" t="s">
        <v>508</v>
      </c>
      <c r="X31" s="358" t="s">
        <v>509</v>
      </c>
      <c r="Y31" s="358" t="s">
        <v>510</v>
      </c>
      <c r="Z31" s="358" t="s">
        <v>511</v>
      </c>
      <c r="AA31" s="358" t="s">
        <v>512</v>
      </c>
      <c r="AB31" s="358" t="s">
        <v>513</v>
      </c>
      <c r="AC31" s="358" t="s">
        <v>514</v>
      </c>
      <c r="AD31" s="358" t="s">
        <v>515</v>
      </c>
      <c r="AE31" s="358" t="s">
        <v>516</v>
      </c>
      <c r="AF31" s="358" t="s">
        <v>517</v>
      </c>
      <c r="AG31" s="358" t="s">
        <v>518</v>
      </c>
      <c r="AH31" s="358" t="s">
        <v>519</v>
      </c>
      <c r="AI31" s="358" t="s">
        <v>520</v>
      </c>
      <c r="AJ31" s="352" t="s">
        <v>521</v>
      </c>
      <c r="AK31" s="352" t="s">
        <v>522</v>
      </c>
      <c r="AL31" s="352" t="s">
        <v>79</v>
      </c>
      <c r="AM31" s="352" t="s">
        <v>80</v>
      </c>
      <c r="AN31" s="352" t="s">
        <v>81</v>
      </c>
      <c r="AO31" s="352" t="s">
        <v>82</v>
      </c>
    </row>
    <row r="32" spans="1:42" ht="20.100000000000001" customHeight="1">
      <c r="A32" s="18" t="s">
        <v>639</v>
      </c>
      <c r="B32" s="323">
        <v>957</v>
      </c>
      <c r="C32" s="323">
        <v>892</v>
      </c>
      <c r="D32" s="323">
        <v>914</v>
      </c>
      <c r="E32" s="323">
        <v>788</v>
      </c>
      <c r="F32" s="323">
        <v>793</v>
      </c>
      <c r="G32" s="323">
        <v>793</v>
      </c>
      <c r="H32" s="323">
        <v>793</v>
      </c>
      <c r="I32" s="323">
        <v>803</v>
      </c>
      <c r="J32" s="323">
        <v>749</v>
      </c>
      <c r="K32" s="323">
        <v>749</v>
      </c>
      <c r="L32" s="323">
        <v>749</v>
      </c>
      <c r="M32" s="323">
        <v>743</v>
      </c>
      <c r="N32" s="323">
        <v>717</v>
      </c>
      <c r="O32" s="323">
        <v>717</v>
      </c>
      <c r="P32" s="323">
        <v>760</v>
      </c>
      <c r="Q32" s="323">
        <v>760</v>
      </c>
      <c r="R32" s="323">
        <v>760</v>
      </c>
      <c r="S32" s="323">
        <v>756</v>
      </c>
      <c r="T32" s="323">
        <v>775</v>
      </c>
      <c r="U32" s="323">
        <v>775</v>
      </c>
      <c r="V32" s="323">
        <v>953</v>
      </c>
      <c r="W32" s="323">
        <v>967</v>
      </c>
      <c r="X32" s="323">
        <v>778</v>
      </c>
      <c r="Y32" s="323">
        <v>788</v>
      </c>
      <c r="Z32" s="323">
        <v>766</v>
      </c>
      <c r="AA32" s="323">
        <v>812</v>
      </c>
      <c r="AB32" s="323">
        <v>1062</v>
      </c>
      <c r="AC32" s="323">
        <v>1082</v>
      </c>
      <c r="AD32" s="323">
        <v>1006</v>
      </c>
      <c r="AE32" s="323">
        <v>1005</v>
      </c>
      <c r="AF32" s="323">
        <v>983</v>
      </c>
      <c r="AG32" s="323">
        <v>988</v>
      </c>
      <c r="AH32" s="323">
        <v>1050</v>
      </c>
      <c r="AI32" s="323">
        <v>1150</v>
      </c>
      <c r="AJ32" s="323">
        <v>1059</v>
      </c>
      <c r="AK32" s="323">
        <v>559</v>
      </c>
      <c r="AL32" s="323">
        <v>559</v>
      </c>
      <c r="AM32" s="323">
        <v>535</v>
      </c>
      <c r="AN32" s="323">
        <v>535</v>
      </c>
      <c r="AO32" s="323">
        <v>535</v>
      </c>
    </row>
    <row r="33" spans="1:50" ht="20.100000000000001" customHeight="1">
      <c r="A33" s="6" t="s">
        <v>640</v>
      </c>
      <c r="B33" s="323">
        <v>4790</v>
      </c>
      <c r="C33" s="323">
        <v>4620</v>
      </c>
      <c r="D33" s="323">
        <v>4724</v>
      </c>
      <c r="E33" s="323">
        <v>4317</v>
      </c>
      <c r="F33" s="323">
        <v>4230</v>
      </c>
      <c r="G33" s="323">
        <v>3919</v>
      </c>
      <c r="H33" s="323">
        <v>3962</v>
      </c>
      <c r="I33" s="323">
        <v>3936</v>
      </c>
      <c r="J33" s="323">
        <v>3913</v>
      </c>
      <c r="K33" s="323">
        <v>3927</v>
      </c>
      <c r="L33" s="323">
        <v>3927</v>
      </c>
      <c r="M33" s="323">
        <v>3915</v>
      </c>
      <c r="N33" s="323">
        <v>3707</v>
      </c>
      <c r="O33" s="323">
        <v>3705</v>
      </c>
      <c r="P33" s="323">
        <v>3884</v>
      </c>
      <c r="Q33" s="323">
        <v>3818</v>
      </c>
      <c r="R33" s="323">
        <v>3818</v>
      </c>
      <c r="S33" s="323">
        <v>3806</v>
      </c>
      <c r="T33" s="323">
        <v>4860</v>
      </c>
      <c r="U33" s="323">
        <v>4671</v>
      </c>
      <c r="V33" s="323">
        <v>4768</v>
      </c>
      <c r="W33" s="323">
        <v>4771</v>
      </c>
      <c r="X33" s="323">
        <v>4739</v>
      </c>
      <c r="Y33" s="323">
        <v>4780</v>
      </c>
      <c r="Z33" s="323">
        <v>4671</v>
      </c>
      <c r="AA33" s="323">
        <v>4826</v>
      </c>
      <c r="AB33" s="323">
        <v>4784</v>
      </c>
      <c r="AC33" s="323">
        <v>4812</v>
      </c>
      <c r="AD33" s="323">
        <v>4392</v>
      </c>
      <c r="AE33" s="323">
        <v>4446</v>
      </c>
      <c r="AF33" s="323">
        <v>4054</v>
      </c>
      <c r="AG33" s="323">
        <v>4057</v>
      </c>
      <c r="AH33" s="323">
        <v>3792</v>
      </c>
      <c r="AI33" s="323">
        <v>3762</v>
      </c>
      <c r="AJ33" s="323">
        <v>3026</v>
      </c>
      <c r="AK33" s="323">
        <v>3026</v>
      </c>
      <c r="AL33" s="323">
        <v>3026</v>
      </c>
      <c r="AM33" s="323">
        <v>2085</v>
      </c>
      <c r="AN33" s="323">
        <v>2085</v>
      </c>
      <c r="AO33" s="323">
        <v>2135</v>
      </c>
    </row>
    <row r="34" spans="1:50" ht="20.100000000000001" customHeight="1">
      <c r="A34" s="6"/>
      <c r="B34" s="323"/>
      <c r="C34" s="323"/>
      <c r="D34" s="323"/>
      <c r="E34" s="323"/>
      <c r="F34" s="323"/>
      <c r="G34" s="323"/>
      <c r="H34" s="323"/>
      <c r="I34" s="323"/>
      <c r="J34" s="323"/>
      <c r="K34" s="323"/>
      <c r="L34" s="323"/>
      <c r="M34" s="323"/>
      <c r="N34" s="323"/>
      <c r="O34" s="323"/>
      <c r="P34" s="323"/>
      <c r="Q34" s="323"/>
      <c r="R34" s="323"/>
      <c r="S34" s="323"/>
      <c r="T34" s="323"/>
      <c r="U34" s="323"/>
      <c r="V34" s="323"/>
      <c r="W34" s="323"/>
      <c r="X34" s="323"/>
      <c r="Y34" s="323"/>
      <c r="Z34" s="323"/>
      <c r="AA34" s="323"/>
      <c r="AB34" s="323"/>
      <c r="AC34" s="323"/>
      <c r="AD34" s="323"/>
      <c r="AE34" s="323"/>
      <c r="AF34" s="323"/>
      <c r="AG34" s="323"/>
      <c r="AH34" s="323"/>
      <c r="AI34" s="323"/>
      <c r="AJ34" s="323"/>
      <c r="AK34" s="323"/>
      <c r="AL34" s="323"/>
      <c r="AM34" s="323"/>
      <c r="AN34" s="323"/>
      <c r="AO34" s="323"/>
    </row>
    <row r="35" spans="1:50" s="60" customFormat="1" ht="20.100000000000001" customHeight="1">
      <c r="A35" s="1" t="s">
        <v>2</v>
      </c>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R35"/>
      <c r="AS35"/>
      <c r="AT35"/>
      <c r="AU35"/>
      <c r="AV35"/>
      <c r="AW35"/>
      <c r="AX35"/>
    </row>
    <row r="36" spans="1:50" s="60" customFormat="1" ht="20.100000000000001" customHeight="1" thickBot="1">
      <c r="A36" s="26" t="s">
        <v>3</v>
      </c>
      <c r="B36" s="4" t="s">
        <v>405</v>
      </c>
      <c r="C36" s="246" t="s">
        <v>406</v>
      </c>
      <c r="D36" s="246" t="s">
        <v>407</v>
      </c>
      <c r="E36" s="359" t="s">
        <v>408</v>
      </c>
      <c r="F36" s="359" t="s">
        <v>409</v>
      </c>
      <c r="G36" s="359" t="s">
        <v>410</v>
      </c>
      <c r="H36" s="359" t="s">
        <v>411</v>
      </c>
      <c r="I36" s="359" t="s">
        <v>412</v>
      </c>
      <c r="J36" s="359" t="s">
        <v>413</v>
      </c>
      <c r="K36" s="359" t="s">
        <v>414</v>
      </c>
      <c r="L36" s="359" t="s">
        <v>415</v>
      </c>
      <c r="M36" s="359" t="s">
        <v>416</v>
      </c>
      <c r="N36" s="359" t="s">
        <v>417</v>
      </c>
      <c r="O36" s="359" t="s">
        <v>418</v>
      </c>
      <c r="P36" s="359" t="s">
        <v>419</v>
      </c>
      <c r="Q36" s="359" t="s">
        <v>420</v>
      </c>
      <c r="R36" s="359" t="s">
        <v>421</v>
      </c>
      <c r="S36" s="359" t="s">
        <v>422</v>
      </c>
      <c r="T36" s="359" t="s">
        <v>423</v>
      </c>
      <c r="U36" s="359" t="s">
        <v>424</v>
      </c>
      <c r="V36" s="359" t="s">
        <v>425</v>
      </c>
      <c r="W36" s="359" t="s">
        <v>426</v>
      </c>
      <c r="X36" s="359" t="s">
        <v>427</v>
      </c>
      <c r="Y36" s="359" t="s">
        <v>428</v>
      </c>
      <c r="Z36" s="359" t="s">
        <v>429</v>
      </c>
      <c r="AA36" s="359" t="s">
        <v>430</v>
      </c>
      <c r="AB36" s="359" t="s">
        <v>431</v>
      </c>
      <c r="AC36" s="359" t="s">
        <v>432</v>
      </c>
      <c r="AD36" s="359" t="s">
        <v>433</v>
      </c>
      <c r="AE36" s="359" t="s">
        <v>434</v>
      </c>
      <c r="AF36" s="359" t="s">
        <v>435</v>
      </c>
      <c r="AG36" s="359" t="s">
        <v>436</v>
      </c>
      <c r="AH36" s="359" t="s">
        <v>437</v>
      </c>
      <c r="AI36" s="359" t="s">
        <v>438</v>
      </c>
      <c r="AJ36" s="359" t="s">
        <v>439</v>
      </c>
      <c r="AK36" s="359" t="s">
        <v>440</v>
      </c>
      <c r="AL36" s="352" t="s">
        <v>188</v>
      </c>
      <c r="AM36" s="352" t="s">
        <v>189</v>
      </c>
      <c r="AN36" s="352" t="s">
        <v>190</v>
      </c>
      <c r="AO36" s="352" t="s">
        <v>191</v>
      </c>
    </row>
    <row r="37" spans="1:50" s="60" customFormat="1" ht="20.100000000000001" customHeight="1">
      <c r="A37" s="6" t="s">
        <v>4</v>
      </c>
      <c r="B37" s="323">
        <v>531</v>
      </c>
      <c r="C37" s="323">
        <v>308</v>
      </c>
      <c r="D37" s="323">
        <v>255</v>
      </c>
      <c r="E37" s="323">
        <v>422</v>
      </c>
      <c r="F37" s="323">
        <v>446</v>
      </c>
      <c r="G37" s="323">
        <v>269</v>
      </c>
      <c r="H37" s="323">
        <v>224</v>
      </c>
      <c r="I37" s="323">
        <v>393</v>
      </c>
      <c r="J37" s="323">
        <v>406</v>
      </c>
      <c r="K37" s="323">
        <v>244</v>
      </c>
      <c r="L37" s="323">
        <v>185</v>
      </c>
      <c r="M37" s="323">
        <v>352</v>
      </c>
      <c r="N37" s="323">
        <v>228</v>
      </c>
      <c r="O37" s="323">
        <v>121</v>
      </c>
      <c r="P37" s="323">
        <v>116</v>
      </c>
      <c r="Q37" s="323">
        <v>316</v>
      </c>
      <c r="R37" s="323">
        <v>290</v>
      </c>
      <c r="S37" s="323">
        <v>205</v>
      </c>
      <c r="T37" s="323">
        <v>179</v>
      </c>
      <c r="U37" s="323">
        <v>340</v>
      </c>
      <c r="V37" s="323">
        <v>381</v>
      </c>
      <c r="W37" s="323">
        <v>193</v>
      </c>
      <c r="X37" s="323">
        <v>178</v>
      </c>
      <c r="Y37" s="323">
        <v>359</v>
      </c>
      <c r="Z37" s="323">
        <v>405</v>
      </c>
      <c r="AA37" s="323">
        <v>228</v>
      </c>
      <c r="AB37" s="323">
        <v>200</v>
      </c>
      <c r="AC37" s="323">
        <v>366</v>
      </c>
      <c r="AD37" s="323">
        <v>342</v>
      </c>
      <c r="AE37" s="323">
        <v>212</v>
      </c>
      <c r="AF37" s="323">
        <v>184</v>
      </c>
      <c r="AG37" s="323">
        <v>337</v>
      </c>
      <c r="AH37" s="323">
        <v>418</v>
      </c>
      <c r="AI37" s="323">
        <v>256</v>
      </c>
      <c r="AJ37" s="323">
        <v>201</v>
      </c>
      <c r="AK37" s="323">
        <v>427</v>
      </c>
      <c r="AL37" s="323">
        <v>390</v>
      </c>
      <c r="AM37" s="323">
        <v>229</v>
      </c>
      <c r="AN37" s="323">
        <v>254</v>
      </c>
      <c r="AO37" s="323">
        <v>409</v>
      </c>
    </row>
    <row r="38" spans="1:50" s="60" customFormat="1" ht="20.100000000000001" customHeight="1">
      <c r="A38" s="33" t="s">
        <v>5</v>
      </c>
      <c r="B38" s="323">
        <v>31</v>
      </c>
      <c r="C38" s="323">
        <v>20</v>
      </c>
      <c r="D38" s="323">
        <v>15</v>
      </c>
      <c r="E38" s="323">
        <v>20</v>
      </c>
      <c r="F38" s="323">
        <v>18</v>
      </c>
      <c r="G38" s="323">
        <v>4</v>
      </c>
      <c r="H38" s="323">
        <v>4</v>
      </c>
      <c r="I38" s="323">
        <v>8</v>
      </c>
      <c r="J38" s="323">
        <v>3</v>
      </c>
      <c r="K38" s="323">
        <v>-3</v>
      </c>
      <c r="L38" s="323">
        <v>-5</v>
      </c>
      <c r="M38" s="323">
        <v>-8</v>
      </c>
      <c r="N38" s="323">
        <v>0</v>
      </c>
      <c r="O38" s="323">
        <v>0</v>
      </c>
      <c r="P38" s="323">
        <v>0</v>
      </c>
      <c r="Q38" s="323">
        <v>2</v>
      </c>
      <c r="R38" s="323">
        <v>3</v>
      </c>
      <c r="S38" s="323">
        <v>4</v>
      </c>
      <c r="T38" s="323">
        <v>1</v>
      </c>
      <c r="U38" s="323">
        <v>11</v>
      </c>
      <c r="V38" s="323">
        <v>11</v>
      </c>
      <c r="W38" s="323">
        <v>7</v>
      </c>
      <c r="X38" s="323">
        <v>8</v>
      </c>
      <c r="Y38" s="323">
        <v>12</v>
      </c>
      <c r="Z38" s="323">
        <v>12</v>
      </c>
      <c r="AA38" s="323">
        <v>9</v>
      </c>
      <c r="AB38" s="323">
        <v>9</v>
      </c>
      <c r="AC38" s="323">
        <v>16</v>
      </c>
      <c r="AD38" s="323">
        <v>21</v>
      </c>
      <c r="AE38" s="323">
        <v>10</v>
      </c>
      <c r="AF38" s="323">
        <v>13</v>
      </c>
      <c r="AG38" s="323">
        <v>19</v>
      </c>
      <c r="AH38" s="323">
        <v>12</v>
      </c>
      <c r="AI38" s="323">
        <v>11</v>
      </c>
      <c r="AJ38" s="323">
        <v>5</v>
      </c>
      <c r="AK38" s="323">
        <v>11</v>
      </c>
      <c r="AL38" s="323">
        <v>6</v>
      </c>
      <c r="AM38" s="323">
        <v>9</v>
      </c>
      <c r="AN38" s="323">
        <v>21</v>
      </c>
      <c r="AO38" s="323">
        <v>39</v>
      </c>
    </row>
    <row r="39" spans="1:50" s="60" customFormat="1" ht="20.100000000000001" customHeight="1">
      <c r="A39" s="33" t="s">
        <v>6</v>
      </c>
      <c r="B39" s="323">
        <v>314</v>
      </c>
      <c r="C39" s="323">
        <v>184</v>
      </c>
      <c r="D39" s="323">
        <v>157</v>
      </c>
      <c r="E39" s="323">
        <v>245</v>
      </c>
      <c r="F39" s="323">
        <v>257</v>
      </c>
      <c r="G39" s="323">
        <v>160</v>
      </c>
      <c r="H39" s="323">
        <v>141</v>
      </c>
      <c r="I39" s="323">
        <v>224</v>
      </c>
      <c r="J39" s="323">
        <v>230</v>
      </c>
      <c r="K39" s="323">
        <v>143</v>
      </c>
      <c r="L39" s="323">
        <v>111</v>
      </c>
      <c r="M39" s="323">
        <v>198</v>
      </c>
      <c r="N39" s="323">
        <v>43</v>
      </c>
      <c r="O39" s="323">
        <v>22</v>
      </c>
      <c r="P39" s="323">
        <v>15</v>
      </c>
      <c r="Q39" s="323">
        <v>42</v>
      </c>
      <c r="R39" s="323">
        <v>42</v>
      </c>
      <c r="S39" s="323">
        <v>25</v>
      </c>
      <c r="T39" s="323">
        <v>19</v>
      </c>
      <c r="U39" s="323">
        <v>34</v>
      </c>
      <c r="V39" s="323">
        <v>40</v>
      </c>
      <c r="W39" s="323">
        <v>22</v>
      </c>
      <c r="X39" s="323">
        <v>22</v>
      </c>
      <c r="Y39" s="323">
        <v>50</v>
      </c>
      <c r="Z39" s="323">
        <v>55</v>
      </c>
      <c r="AA39" s="323">
        <v>26</v>
      </c>
      <c r="AB39" s="323">
        <v>28</v>
      </c>
      <c r="AC39" s="323">
        <v>45</v>
      </c>
      <c r="AD39" s="323">
        <v>37</v>
      </c>
      <c r="AE39" s="323">
        <v>20</v>
      </c>
      <c r="AF39" s="323">
        <v>22</v>
      </c>
      <c r="AG39" s="323">
        <v>41</v>
      </c>
      <c r="AH39" s="323">
        <v>60</v>
      </c>
      <c r="AI39" s="323">
        <v>42</v>
      </c>
      <c r="AJ39" s="323">
        <v>24</v>
      </c>
      <c r="AK39" s="323">
        <v>77</v>
      </c>
      <c r="AL39" s="323">
        <v>50</v>
      </c>
      <c r="AM39" s="323">
        <v>31</v>
      </c>
      <c r="AN39" s="323">
        <v>45</v>
      </c>
      <c r="AO39" s="323">
        <v>127</v>
      </c>
    </row>
    <row r="40" spans="1:50" s="60" customFormat="1" ht="20.100000000000001" customHeight="1">
      <c r="A40" s="33" t="s">
        <v>7</v>
      </c>
      <c r="B40" s="323">
        <v>195</v>
      </c>
      <c r="C40" s="323">
        <v>89</v>
      </c>
      <c r="D40" s="323">
        <v>62</v>
      </c>
      <c r="E40" s="323">
        <v>146</v>
      </c>
      <c r="F40" s="323">
        <v>164</v>
      </c>
      <c r="G40" s="323">
        <v>79</v>
      </c>
      <c r="H40" s="323">
        <v>50</v>
      </c>
      <c r="I40" s="323">
        <v>137</v>
      </c>
      <c r="J40" s="323">
        <v>161</v>
      </c>
      <c r="K40" s="323">
        <v>83</v>
      </c>
      <c r="L40" s="323">
        <v>49</v>
      </c>
      <c r="M40" s="323">
        <v>130</v>
      </c>
      <c r="N40" s="323">
        <v>170</v>
      </c>
      <c r="O40" s="323">
        <v>72</v>
      </c>
      <c r="P40" s="323">
        <v>50</v>
      </c>
      <c r="Q40" s="323">
        <v>156</v>
      </c>
      <c r="R40" s="323">
        <v>175</v>
      </c>
      <c r="S40" s="323">
        <v>90</v>
      </c>
      <c r="T40" s="323">
        <v>64</v>
      </c>
      <c r="U40" s="323">
        <v>194</v>
      </c>
      <c r="V40" s="323">
        <v>265</v>
      </c>
      <c r="W40" s="323">
        <v>85</v>
      </c>
      <c r="X40" s="323">
        <v>60</v>
      </c>
      <c r="Y40" s="323">
        <v>193</v>
      </c>
      <c r="Z40" s="323">
        <v>253</v>
      </c>
      <c r="AA40" s="323">
        <v>98</v>
      </c>
      <c r="AB40" s="323">
        <v>63</v>
      </c>
      <c r="AC40" s="323">
        <v>201</v>
      </c>
      <c r="AD40" s="323">
        <v>205</v>
      </c>
      <c r="AE40" s="323">
        <v>89</v>
      </c>
      <c r="AF40" s="323">
        <v>58</v>
      </c>
      <c r="AG40" s="323">
        <v>164</v>
      </c>
      <c r="AH40" s="323">
        <v>247</v>
      </c>
      <c r="AI40" s="323">
        <v>100</v>
      </c>
      <c r="AJ40" s="323">
        <v>58</v>
      </c>
      <c r="AK40" s="323">
        <v>208</v>
      </c>
      <c r="AL40" s="323">
        <v>230</v>
      </c>
      <c r="AM40" s="323">
        <v>87</v>
      </c>
      <c r="AN40" s="323">
        <v>54</v>
      </c>
      <c r="AO40" s="323">
        <v>135</v>
      </c>
    </row>
    <row r="41" spans="1:50" s="278" customFormat="1" ht="20.100000000000001" customHeight="1">
      <c r="A41" s="420" t="s">
        <v>586</v>
      </c>
      <c r="B41" s="323"/>
      <c r="C41" s="323"/>
      <c r="D41" s="323"/>
      <c r="E41" s="323"/>
      <c r="F41" s="323"/>
      <c r="G41" s="323"/>
      <c r="H41" s="323"/>
      <c r="I41" s="323"/>
      <c r="J41" s="323"/>
      <c r="K41" s="323"/>
      <c r="L41" s="323"/>
      <c r="M41" s="323"/>
      <c r="N41" s="323"/>
      <c r="O41" s="323"/>
      <c r="P41" s="323"/>
      <c r="Q41" s="323"/>
      <c r="R41" s="323"/>
      <c r="S41" s="323"/>
      <c r="T41" s="323"/>
      <c r="U41" s="323"/>
      <c r="V41" s="323"/>
      <c r="W41" s="323"/>
      <c r="X41" s="323"/>
      <c r="Y41" s="323"/>
      <c r="Z41" s="323">
        <v>1</v>
      </c>
      <c r="AA41" s="323">
        <v>1</v>
      </c>
      <c r="AB41" s="323">
        <v>0</v>
      </c>
      <c r="AC41" s="323">
        <v>0</v>
      </c>
      <c r="AD41" s="323">
        <v>0</v>
      </c>
      <c r="AE41" s="323">
        <v>0</v>
      </c>
      <c r="AF41" s="323">
        <v>0</v>
      </c>
      <c r="AG41" s="323">
        <v>0</v>
      </c>
      <c r="AH41" s="323">
        <v>0</v>
      </c>
      <c r="AI41" s="323">
        <v>0</v>
      </c>
      <c r="AJ41" s="323">
        <v>0</v>
      </c>
      <c r="AK41" s="323">
        <v>0</v>
      </c>
      <c r="AL41" s="323">
        <v>0</v>
      </c>
      <c r="AM41" s="323">
        <v>0</v>
      </c>
      <c r="AN41" s="323">
        <v>0</v>
      </c>
      <c r="AO41" s="323">
        <v>0</v>
      </c>
    </row>
    <row r="42" spans="1:50" s="278" customFormat="1" ht="20.100000000000001" customHeight="1">
      <c r="A42" s="33" t="s">
        <v>9</v>
      </c>
      <c r="B42" s="323"/>
      <c r="C42" s="323"/>
      <c r="D42" s="323"/>
      <c r="E42" s="323"/>
      <c r="F42" s="323"/>
      <c r="G42" s="323"/>
      <c r="H42" s="323"/>
      <c r="I42" s="323"/>
      <c r="J42" s="323"/>
      <c r="K42" s="323"/>
      <c r="L42" s="323"/>
      <c r="M42" s="323"/>
      <c r="N42" s="323"/>
      <c r="O42" s="323"/>
      <c r="P42" s="323"/>
      <c r="Q42" s="323"/>
      <c r="R42" s="323">
        <v>42</v>
      </c>
      <c r="S42" s="323">
        <v>46</v>
      </c>
      <c r="T42" s="323">
        <v>48</v>
      </c>
      <c r="U42" s="323">
        <v>59</v>
      </c>
      <c r="V42" s="323">
        <v>50</v>
      </c>
      <c r="W42" s="323">
        <v>47</v>
      </c>
      <c r="X42" s="323">
        <v>52</v>
      </c>
      <c r="Y42" s="323">
        <v>62</v>
      </c>
      <c r="Z42" s="323">
        <v>62</v>
      </c>
      <c r="AA42" s="323">
        <v>59</v>
      </c>
      <c r="AB42" s="323">
        <v>59</v>
      </c>
      <c r="AC42" s="323">
        <v>70</v>
      </c>
      <c r="AD42" s="323">
        <v>64</v>
      </c>
      <c r="AE42" s="323">
        <v>62</v>
      </c>
      <c r="AF42" s="323">
        <v>57</v>
      </c>
      <c r="AG42" s="323">
        <v>69</v>
      </c>
      <c r="AH42" s="323">
        <v>62</v>
      </c>
      <c r="AI42" s="323">
        <v>60</v>
      </c>
      <c r="AJ42" s="323">
        <v>58</v>
      </c>
      <c r="AK42" s="323">
        <v>69</v>
      </c>
      <c r="AL42" s="323">
        <v>61</v>
      </c>
      <c r="AM42" s="323">
        <v>49</v>
      </c>
      <c r="AN42" s="323">
        <v>63</v>
      </c>
      <c r="AO42" s="323">
        <v>63</v>
      </c>
    </row>
    <row r="43" spans="1:50" s="60" customFormat="1" ht="20.100000000000001" customHeight="1">
      <c r="A43" s="33" t="s">
        <v>587</v>
      </c>
      <c r="B43" s="323">
        <v>22</v>
      </c>
      <c r="C43" s="323">
        <v>35</v>
      </c>
      <c r="D43" s="323">
        <v>36</v>
      </c>
      <c r="E43" s="323">
        <v>31</v>
      </c>
      <c r="F43" s="323">
        <v>25</v>
      </c>
      <c r="G43" s="323">
        <v>30</v>
      </c>
      <c r="H43" s="323">
        <v>33</v>
      </c>
      <c r="I43" s="323">
        <v>32</v>
      </c>
      <c r="J43" s="323">
        <v>15</v>
      </c>
      <c r="K43" s="323">
        <v>19</v>
      </c>
      <c r="L43" s="323">
        <v>25</v>
      </c>
      <c r="M43" s="323">
        <v>24</v>
      </c>
      <c r="N43" s="323">
        <v>16</v>
      </c>
      <c r="O43" s="323">
        <v>26</v>
      </c>
      <c r="P43" s="323">
        <v>51</v>
      </c>
      <c r="Q43" s="323">
        <v>119</v>
      </c>
      <c r="R43" s="323">
        <v>31</v>
      </c>
      <c r="S43" s="323">
        <v>43</v>
      </c>
      <c r="T43" s="323">
        <v>48</v>
      </c>
      <c r="U43" s="323">
        <v>54</v>
      </c>
      <c r="V43" s="323">
        <v>26</v>
      </c>
      <c r="W43" s="323">
        <v>39</v>
      </c>
      <c r="X43" s="323">
        <v>43</v>
      </c>
      <c r="Y43" s="323">
        <v>53</v>
      </c>
      <c r="Z43" s="323">
        <v>34</v>
      </c>
      <c r="AA43" s="323">
        <v>44</v>
      </c>
      <c r="AB43" s="323">
        <v>50</v>
      </c>
      <c r="AC43" s="323">
        <v>50</v>
      </c>
      <c r="AD43" s="323">
        <v>35</v>
      </c>
      <c r="AE43" s="323">
        <v>41</v>
      </c>
      <c r="AF43" s="323">
        <v>47</v>
      </c>
      <c r="AG43" s="323">
        <v>62</v>
      </c>
      <c r="AH43" s="323">
        <v>48</v>
      </c>
      <c r="AI43" s="323">
        <v>54</v>
      </c>
      <c r="AJ43" s="323">
        <v>61</v>
      </c>
      <c r="AK43" s="323">
        <v>72</v>
      </c>
      <c r="AL43" s="323">
        <v>50</v>
      </c>
      <c r="AM43" s="323">
        <v>62</v>
      </c>
      <c r="AN43" s="323">
        <v>92</v>
      </c>
      <c r="AO43" s="323">
        <v>84</v>
      </c>
      <c r="AQ43" s="278"/>
    </row>
    <row r="44" spans="1:50" s="60" customFormat="1" ht="20.100000000000001" customHeight="1">
      <c r="A44" s="6" t="s">
        <v>11</v>
      </c>
      <c r="B44" s="7">
        <v>81</v>
      </c>
      <c r="C44" s="7">
        <v>39</v>
      </c>
      <c r="D44" s="7">
        <v>23</v>
      </c>
      <c r="E44" s="7">
        <v>69</v>
      </c>
      <c r="F44" s="7">
        <v>74</v>
      </c>
      <c r="G44" s="7">
        <v>36</v>
      </c>
      <c r="H44" s="7">
        <v>20</v>
      </c>
      <c r="I44" s="7">
        <v>75</v>
      </c>
      <c r="J44" s="7">
        <v>82</v>
      </c>
      <c r="K44" s="7">
        <v>35</v>
      </c>
      <c r="L44" s="7">
        <v>12</v>
      </c>
      <c r="M44" s="7">
        <v>80</v>
      </c>
      <c r="N44" s="323">
        <v>70</v>
      </c>
      <c r="O44" s="323">
        <v>20</v>
      </c>
      <c r="P44" s="323">
        <v>5</v>
      </c>
      <c r="Q44" s="323">
        <v>90</v>
      </c>
      <c r="R44" s="323">
        <v>94</v>
      </c>
      <c r="S44" s="323">
        <v>37</v>
      </c>
      <c r="T44" s="323">
        <v>21</v>
      </c>
      <c r="U44" s="323">
        <v>110</v>
      </c>
      <c r="V44" s="323">
        <v>131</v>
      </c>
      <c r="W44" s="323">
        <v>23</v>
      </c>
      <c r="X44" s="323">
        <v>47</v>
      </c>
      <c r="Y44" s="323">
        <v>109</v>
      </c>
      <c r="Z44" s="323">
        <v>137</v>
      </c>
      <c r="AA44" s="323">
        <v>31</v>
      </c>
      <c r="AB44" s="323">
        <v>11</v>
      </c>
      <c r="AC44" s="323">
        <v>130</v>
      </c>
      <c r="AD44" s="323">
        <v>106</v>
      </c>
      <c r="AE44" s="323">
        <v>32</v>
      </c>
      <c r="AF44" s="323">
        <v>10</v>
      </c>
      <c r="AG44" s="323">
        <v>90</v>
      </c>
      <c r="AH44" s="323">
        <v>132</v>
      </c>
      <c r="AI44" s="323">
        <v>43</v>
      </c>
      <c r="AJ44" s="323">
        <v>22</v>
      </c>
      <c r="AK44" s="323">
        <v>119</v>
      </c>
      <c r="AL44" s="323">
        <v>90</v>
      </c>
      <c r="AM44" s="323">
        <v>0</v>
      </c>
      <c r="AN44" s="323">
        <v>17</v>
      </c>
      <c r="AO44" s="323">
        <v>69</v>
      </c>
    </row>
    <row r="45" spans="1:50" s="60" customFormat="1" ht="20.100000000000001" hidden="1" customHeight="1" outlineLevel="1">
      <c r="A45" s="6" t="s">
        <v>185</v>
      </c>
      <c r="B45" s="323">
        <v>74</v>
      </c>
      <c r="C45" s="323">
        <v>49</v>
      </c>
      <c r="D45" s="323">
        <v>34</v>
      </c>
      <c r="E45" s="323">
        <v>78</v>
      </c>
      <c r="F45" s="323">
        <v>70</v>
      </c>
      <c r="G45" s="7">
        <v>92</v>
      </c>
      <c r="H45" s="7">
        <v>29</v>
      </c>
      <c r="I45" s="7">
        <v>247</v>
      </c>
      <c r="J45" s="7">
        <v>88</v>
      </c>
      <c r="K45" s="7">
        <v>33</v>
      </c>
      <c r="L45" s="7">
        <v>3</v>
      </c>
      <c r="M45" s="7">
        <v>81</v>
      </c>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row>
    <row r="46" spans="1:50" s="60" customFormat="1" ht="20.100000000000001" customHeight="1" collapsed="1">
      <c r="A46" s="11" t="s">
        <v>12</v>
      </c>
      <c r="B46" s="354">
        <v>57</v>
      </c>
      <c r="C46" s="354">
        <v>13</v>
      </c>
      <c r="D46" s="354">
        <v>-3</v>
      </c>
      <c r="E46" s="354">
        <v>42</v>
      </c>
      <c r="F46" s="354">
        <v>48</v>
      </c>
      <c r="G46" s="354">
        <v>11</v>
      </c>
      <c r="H46" s="354">
        <v>-4</v>
      </c>
      <c r="I46" s="354">
        <v>49</v>
      </c>
      <c r="J46" s="354">
        <v>58</v>
      </c>
      <c r="K46" s="354">
        <v>11</v>
      </c>
      <c r="L46" s="354">
        <v>-13</v>
      </c>
      <c r="M46" s="354">
        <v>53</v>
      </c>
      <c r="N46" s="354">
        <v>44</v>
      </c>
      <c r="O46" s="354">
        <v>-5</v>
      </c>
      <c r="P46" s="354">
        <v>-25</v>
      </c>
      <c r="Q46" s="354">
        <v>50</v>
      </c>
      <c r="R46" s="354">
        <v>56</v>
      </c>
      <c r="S46" s="354">
        <v>1</v>
      </c>
      <c r="T46" s="354">
        <v>-20</v>
      </c>
      <c r="U46" s="354">
        <v>61</v>
      </c>
      <c r="V46" s="354">
        <v>88</v>
      </c>
      <c r="W46" s="354">
        <v>-21</v>
      </c>
      <c r="X46" s="354">
        <v>4</v>
      </c>
      <c r="Y46" s="354">
        <v>64</v>
      </c>
      <c r="Z46" s="354">
        <v>92</v>
      </c>
      <c r="AA46" s="354">
        <v>-15</v>
      </c>
      <c r="AB46" s="354">
        <v>-36</v>
      </c>
      <c r="AC46" s="354">
        <v>80</v>
      </c>
      <c r="AD46" s="354">
        <v>58</v>
      </c>
      <c r="AE46" s="354">
        <v>-15</v>
      </c>
      <c r="AF46" s="354">
        <v>-36</v>
      </c>
      <c r="AG46" s="354">
        <v>41</v>
      </c>
      <c r="AH46" s="354">
        <v>86</v>
      </c>
      <c r="AI46" s="354">
        <v>-4</v>
      </c>
      <c r="AJ46" s="354">
        <v>-21</v>
      </c>
      <c r="AK46" s="354">
        <v>73</v>
      </c>
      <c r="AL46" s="354">
        <v>48</v>
      </c>
      <c r="AM46" s="354">
        <v>-36</v>
      </c>
      <c r="AN46" s="354">
        <v>-16</v>
      </c>
      <c r="AO46" s="354">
        <v>32</v>
      </c>
    </row>
    <row r="47" spans="1:50" s="60" customFormat="1" ht="20.100000000000001" customHeight="1">
      <c r="A47" s="6" t="s">
        <v>13</v>
      </c>
      <c r="B47" s="323"/>
      <c r="C47" s="323"/>
      <c r="D47" s="323"/>
      <c r="E47" s="323"/>
      <c r="F47" s="323"/>
      <c r="G47" s="323"/>
      <c r="H47" s="323"/>
      <c r="I47" s="323"/>
      <c r="J47" s="323"/>
      <c r="K47" s="323">
        <v>0</v>
      </c>
      <c r="L47" s="323">
        <v>0</v>
      </c>
      <c r="M47" s="323">
        <v>-3</v>
      </c>
      <c r="N47" s="323">
        <v>0</v>
      </c>
      <c r="O47" s="323">
        <v>0</v>
      </c>
      <c r="P47" s="323">
        <v>0</v>
      </c>
      <c r="Q47" s="323">
        <v>0</v>
      </c>
      <c r="R47" s="323">
        <v>0</v>
      </c>
      <c r="S47" s="323">
        <v>0</v>
      </c>
      <c r="T47" s="323">
        <v>0</v>
      </c>
      <c r="U47" s="323">
        <v>0</v>
      </c>
      <c r="V47" s="323">
        <v>0</v>
      </c>
      <c r="W47" s="323">
        <v>0</v>
      </c>
      <c r="X47" s="323">
        <v>0</v>
      </c>
      <c r="Y47" s="323">
        <v>0</v>
      </c>
      <c r="Z47" s="323">
        <v>0</v>
      </c>
      <c r="AA47" s="323">
        <v>0</v>
      </c>
      <c r="AB47" s="323">
        <v>0</v>
      </c>
      <c r="AC47" s="323">
        <v>0</v>
      </c>
      <c r="AD47" s="323">
        <v>0</v>
      </c>
      <c r="AE47" s="323">
        <v>0</v>
      </c>
      <c r="AF47" s="323">
        <v>0</v>
      </c>
      <c r="AG47" s="323">
        <v>0</v>
      </c>
      <c r="AH47" s="323">
        <v>0</v>
      </c>
      <c r="AI47" s="323">
        <v>0</v>
      </c>
      <c r="AJ47" s="323">
        <v>0</v>
      </c>
      <c r="AK47" s="323">
        <v>0</v>
      </c>
      <c r="AL47" s="323">
        <v>0</v>
      </c>
      <c r="AM47" s="323">
        <v>0</v>
      </c>
      <c r="AN47" s="323">
        <v>0</v>
      </c>
      <c r="AO47" s="323">
        <v>0</v>
      </c>
      <c r="AQ47" s="360"/>
    </row>
    <row r="48" spans="1:50" s="60" customFormat="1" ht="20.100000000000001" customHeight="1">
      <c r="A48" s="6" t="s">
        <v>14</v>
      </c>
      <c r="B48" s="323">
        <v>0</v>
      </c>
      <c r="C48" s="323">
        <v>0</v>
      </c>
      <c r="D48" s="323">
        <v>9</v>
      </c>
      <c r="E48" s="323">
        <v>9</v>
      </c>
      <c r="F48" s="323">
        <v>1</v>
      </c>
      <c r="G48" s="323">
        <v>53</v>
      </c>
      <c r="H48" s="323">
        <v>8</v>
      </c>
      <c r="I48" s="323">
        <v>192</v>
      </c>
      <c r="J48" s="323">
        <v>3</v>
      </c>
      <c r="K48" s="323">
        <v>0</v>
      </c>
      <c r="L48" s="323">
        <v>0</v>
      </c>
      <c r="M48" s="323">
        <v>0</v>
      </c>
      <c r="N48" s="323">
        <v>12</v>
      </c>
      <c r="O48" s="323">
        <v>0</v>
      </c>
      <c r="P48" s="323">
        <v>-11</v>
      </c>
      <c r="Q48" s="323">
        <v>-1</v>
      </c>
      <c r="R48" s="323">
        <v>0</v>
      </c>
      <c r="S48" s="323">
        <v>1</v>
      </c>
      <c r="T48" s="323">
        <v>0</v>
      </c>
      <c r="U48" s="323">
        <v>0</v>
      </c>
      <c r="V48" s="323">
        <v>0</v>
      </c>
      <c r="W48" s="323">
        <v>-1</v>
      </c>
      <c r="X48" s="323">
        <v>0</v>
      </c>
      <c r="Y48" s="323">
        <v>0</v>
      </c>
      <c r="Z48" s="323">
        <v>0</v>
      </c>
      <c r="AA48" s="323">
        <v>4</v>
      </c>
      <c r="AB48" s="323">
        <v>0</v>
      </c>
      <c r="AC48" s="323">
        <v>1</v>
      </c>
      <c r="AD48" s="323">
        <v>431</v>
      </c>
      <c r="AE48" s="323">
        <v>0</v>
      </c>
      <c r="AF48" s="323">
        <v>292</v>
      </c>
      <c r="AG48" s="323">
        <v>0</v>
      </c>
      <c r="AH48" s="323">
        <v>0</v>
      </c>
      <c r="AI48" s="323">
        <v>3</v>
      </c>
      <c r="AJ48" s="323">
        <v>2605</v>
      </c>
      <c r="AK48" s="323">
        <v>0</v>
      </c>
      <c r="AL48" s="323">
        <v>0</v>
      </c>
      <c r="AM48" s="323">
        <v>639</v>
      </c>
      <c r="AN48" s="323">
        <v>0</v>
      </c>
      <c r="AO48" s="323">
        <v>4</v>
      </c>
    </row>
    <row r="49" spans="1:70" s="60" customFormat="1" ht="20.100000000000001" customHeight="1">
      <c r="A49" s="6" t="s">
        <v>15</v>
      </c>
      <c r="B49" s="323">
        <v>-6</v>
      </c>
      <c r="C49" s="323">
        <v>10</v>
      </c>
      <c r="D49" s="323">
        <v>2</v>
      </c>
      <c r="E49" s="323">
        <v>0</v>
      </c>
      <c r="F49" s="323">
        <v>-4</v>
      </c>
      <c r="G49" s="323">
        <v>3</v>
      </c>
      <c r="H49" s="323">
        <v>1</v>
      </c>
      <c r="I49" s="323">
        <v>-20</v>
      </c>
      <c r="J49" s="323">
        <v>3</v>
      </c>
      <c r="K49" s="323">
        <v>-1</v>
      </c>
      <c r="L49" s="323">
        <v>-9</v>
      </c>
      <c r="M49" s="323">
        <v>4</v>
      </c>
      <c r="N49" s="323">
        <v>2</v>
      </c>
      <c r="O49" s="323">
        <v>4</v>
      </c>
      <c r="P49" s="323">
        <v>3</v>
      </c>
      <c r="Q49" s="323">
        <v>14</v>
      </c>
      <c r="R49" s="323">
        <v>3</v>
      </c>
      <c r="S49" s="323">
        <v>-2</v>
      </c>
      <c r="T49" s="323">
        <v>-1</v>
      </c>
      <c r="U49" s="323">
        <v>3</v>
      </c>
      <c r="V49" s="323">
        <v>1</v>
      </c>
      <c r="W49" s="323">
        <v>8</v>
      </c>
      <c r="X49" s="323">
        <v>-1</v>
      </c>
      <c r="Y49" s="323">
        <v>-12</v>
      </c>
      <c r="Z49" s="323">
        <v>2</v>
      </c>
      <c r="AA49" s="323">
        <v>1</v>
      </c>
      <c r="AB49" s="323">
        <v>-2</v>
      </c>
      <c r="AC49" s="323">
        <v>1</v>
      </c>
      <c r="AD49" s="323">
        <v>-4</v>
      </c>
      <c r="AE49" s="323">
        <v>7</v>
      </c>
      <c r="AF49" s="323">
        <v>-1</v>
      </c>
      <c r="AG49" s="323">
        <v>3</v>
      </c>
      <c r="AH49" s="323">
        <v>-1</v>
      </c>
      <c r="AI49" s="323">
        <v>-3</v>
      </c>
      <c r="AJ49" s="323">
        <v>-9</v>
      </c>
      <c r="AK49" s="323">
        <v>-59</v>
      </c>
      <c r="AL49" s="323">
        <v>-12</v>
      </c>
      <c r="AM49" s="323">
        <v>-39</v>
      </c>
      <c r="AN49" s="323">
        <v>-64</v>
      </c>
      <c r="AO49" s="323">
        <v>164</v>
      </c>
      <c r="AQ49" s="278"/>
    </row>
    <row r="50" spans="1:70" s="60" customFormat="1" ht="20.100000000000001" customHeight="1">
      <c r="A50" s="11" t="s">
        <v>16</v>
      </c>
      <c r="B50" s="354">
        <v>51</v>
      </c>
      <c r="C50" s="354">
        <v>24</v>
      </c>
      <c r="D50" s="354">
        <v>8</v>
      </c>
      <c r="E50" s="354">
        <v>51</v>
      </c>
      <c r="F50" s="354">
        <v>45</v>
      </c>
      <c r="G50" s="354">
        <v>67</v>
      </c>
      <c r="H50" s="354">
        <v>4</v>
      </c>
      <c r="I50" s="354">
        <v>221</v>
      </c>
      <c r="J50" s="354">
        <v>64</v>
      </c>
      <c r="K50" s="354">
        <v>9</v>
      </c>
      <c r="L50" s="354">
        <v>-22</v>
      </c>
      <c r="M50" s="354">
        <v>54</v>
      </c>
      <c r="N50" s="354">
        <v>58</v>
      </c>
      <c r="O50" s="354">
        <v>-2</v>
      </c>
      <c r="P50" s="354">
        <v>-33</v>
      </c>
      <c r="Q50" s="354">
        <v>62</v>
      </c>
      <c r="R50" s="354">
        <v>59</v>
      </c>
      <c r="S50" s="354">
        <v>0</v>
      </c>
      <c r="T50" s="354">
        <v>-20</v>
      </c>
      <c r="U50" s="354">
        <v>64</v>
      </c>
      <c r="V50" s="354">
        <v>88</v>
      </c>
      <c r="W50" s="354">
        <v>-13</v>
      </c>
      <c r="X50" s="354">
        <v>2</v>
      </c>
      <c r="Y50" s="354">
        <v>52</v>
      </c>
      <c r="Z50" s="354">
        <v>94</v>
      </c>
      <c r="AA50" s="354">
        <v>-11</v>
      </c>
      <c r="AB50" s="354">
        <v>-38</v>
      </c>
      <c r="AC50" s="354">
        <v>82</v>
      </c>
      <c r="AD50" s="354">
        <v>484</v>
      </c>
      <c r="AE50" s="354">
        <v>-8</v>
      </c>
      <c r="AF50" s="354">
        <v>255</v>
      </c>
      <c r="AG50" s="354">
        <v>44</v>
      </c>
      <c r="AH50" s="354">
        <v>86</v>
      </c>
      <c r="AI50" s="354">
        <v>-3</v>
      </c>
      <c r="AJ50" s="354">
        <v>2575</v>
      </c>
      <c r="AK50" s="354">
        <v>14</v>
      </c>
      <c r="AL50" s="354">
        <v>36</v>
      </c>
      <c r="AM50" s="354">
        <v>563</v>
      </c>
      <c r="AN50" s="354">
        <v>-80</v>
      </c>
      <c r="AO50" s="354">
        <v>199</v>
      </c>
    </row>
    <row r="51" spans="1:70" s="60" customFormat="1" ht="20.100000000000001" customHeight="1">
      <c r="A51" s="6"/>
      <c r="B51"/>
      <c r="C51"/>
      <c r="D51"/>
      <c r="E51"/>
      <c r="F51"/>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row>
    <row r="52" spans="1:70" s="60" customFormat="1" ht="20.100000000000001" customHeight="1">
      <c r="A52" s="6" t="s">
        <v>17</v>
      </c>
      <c r="B52"/>
      <c r="C52"/>
      <c r="D52"/>
      <c r="E52"/>
      <c r="F52"/>
      <c r="G52" s="256"/>
      <c r="H52" s="256"/>
      <c r="I52" s="256"/>
      <c r="J52" s="256"/>
      <c r="K52" s="256"/>
      <c r="L52" s="256"/>
      <c r="M52" s="256"/>
      <c r="N52" s="256"/>
      <c r="O52" s="256"/>
      <c r="P52" s="256"/>
      <c r="Q52" s="256"/>
      <c r="R52" s="256"/>
      <c r="S52" s="256"/>
      <c r="T52" s="256"/>
      <c r="U52" s="256"/>
      <c r="V52" s="256"/>
      <c r="W52" s="256"/>
      <c r="X52" s="256"/>
      <c r="Y52" s="256"/>
      <c r="Z52" s="256"/>
      <c r="AA52" s="256"/>
      <c r="AB52" s="256"/>
      <c r="AC52" s="256"/>
      <c r="AD52" s="253">
        <v>36</v>
      </c>
      <c r="AE52" s="253">
        <v>1</v>
      </c>
      <c r="AF52" s="253">
        <v>1</v>
      </c>
      <c r="AG52" s="253">
        <v>19</v>
      </c>
      <c r="AH52" s="253">
        <v>39</v>
      </c>
      <c r="AI52" s="253">
        <v>1</v>
      </c>
      <c r="AJ52" s="253">
        <v>-1</v>
      </c>
      <c r="AK52" s="253">
        <v>4</v>
      </c>
      <c r="AL52" s="253">
        <v>4</v>
      </c>
      <c r="AM52" s="253">
        <v>3</v>
      </c>
      <c r="AN52" s="253">
        <v>3</v>
      </c>
      <c r="AO52" s="253">
        <v>4</v>
      </c>
    </row>
    <row r="53" spans="1:70" s="60" customFormat="1" ht="20.100000000000001" customHeight="1">
      <c r="A53" s="6" t="s">
        <v>18</v>
      </c>
      <c r="B53" s="323">
        <v>58</v>
      </c>
      <c r="C53" s="323">
        <v>5</v>
      </c>
      <c r="D53" s="323">
        <v>1</v>
      </c>
      <c r="E53" s="323">
        <v>27</v>
      </c>
      <c r="F53" s="323">
        <v>57</v>
      </c>
      <c r="G53" s="353">
        <v>6</v>
      </c>
      <c r="H53" s="353">
        <v>0</v>
      </c>
      <c r="I53" s="353">
        <v>25</v>
      </c>
      <c r="J53" s="353">
        <v>43</v>
      </c>
      <c r="K53" s="353">
        <v>-4</v>
      </c>
      <c r="L53" s="353">
        <v>-6</v>
      </c>
      <c r="M53" s="353">
        <v>25</v>
      </c>
      <c r="N53" s="353">
        <v>48</v>
      </c>
      <c r="O53" s="353">
        <v>4</v>
      </c>
      <c r="P53" s="353">
        <v>-2</v>
      </c>
      <c r="Q53" s="353">
        <v>27</v>
      </c>
      <c r="R53" s="353">
        <v>46</v>
      </c>
      <c r="S53" s="353">
        <v>4</v>
      </c>
      <c r="T53" s="353">
        <v>-1</v>
      </c>
      <c r="U53" s="353">
        <v>31</v>
      </c>
      <c r="V53" s="353">
        <v>44</v>
      </c>
      <c r="W53" s="353">
        <v>0</v>
      </c>
      <c r="X53" s="353">
        <v>6</v>
      </c>
      <c r="Y53" s="353">
        <v>25</v>
      </c>
      <c r="Z53" s="353">
        <v>39</v>
      </c>
      <c r="AA53" s="353">
        <v>3</v>
      </c>
      <c r="AB53" s="353">
        <v>-1</v>
      </c>
      <c r="AC53" s="353">
        <v>-4</v>
      </c>
      <c r="AD53" s="353">
        <v>36</v>
      </c>
      <c r="AE53" s="353">
        <v>1</v>
      </c>
      <c r="AF53" s="353">
        <v>1</v>
      </c>
      <c r="AG53" s="353">
        <v>19</v>
      </c>
      <c r="AH53" s="353">
        <v>39</v>
      </c>
      <c r="AI53" s="353">
        <v>1</v>
      </c>
      <c r="AJ53" s="353">
        <v>-1</v>
      </c>
      <c r="AK53" s="353">
        <v>4</v>
      </c>
      <c r="AL53" s="353">
        <v>4</v>
      </c>
      <c r="AM53" s="353">
        <v>3</v>
      </c>
      <c r="AN53" s="353">
        <v>3</v>
      </c>
      <c r="AO53" s="353">
        <v>4</v>
      </c>
    </row>
    <row r="54" spans="1:70" s="60" customFormat="1" ht="20.100000000000001" customHeight="1">
      <c r="A54" s="6" t="s">
        <v>19</v>
      </c>
      <c r="B54" s="323">
        <v>23</v>
      </c>
      <c r="C54" s="323">
        <v>25</v>
      </c>
      <c r="D54" s="323">
        <v>26</v>
      </c>
      <c r="E54" s="323">
        <v>27</v>
      </c>
      <c r="F54" s="323">
        <v>25</v>
      </c>
      <c r="G54" s="353">
        <v>25</v>
      </c>
      <c r="H54" s="353">
        <v>25</v>
      </c>
      <c r="I54" s="353">
        <v>26</v>
      </c>
      <c r="J54" s="353">
        <v>24</v>
      </c>
      <c r="K54" s="353">
        <v>24</v>
      </c>
      <c r="L54" s="353">
        <v>25</v>
      </c>
      <c r="M54" s="353">
        <v>27</v>
      </c>
      <c r="N54" s="353">
        <v>25</v>
      </c>
      <c r="O54" s="353">
        <v>26</v>
      </c>
      <c r="P54" s="353">
        <v>30</v>
      </c>
      <c r="Q54" s="353">
        <v>41</v>
      </c>
      <c r="R54" s="353">
        <v>38</v>
      </c>
      <c r="S54" s="353">
        <v>36</v>
      </c>
      <c r="T54" s="353">
        <v>41</v>
      </c>
      <c r="U54" s="353">
        <v>48</v>
      </c>
      <c r="V54" s="353">
        <v>43</v>
      </c>
      <c r="W54" s="353">
        <v>44</v>
      </c>
      <c r="X54" s="353">
        <v>44</v>
      </c>
      <c r="Y54" s="353">
        <v>45</v>
      </c>
      <c r="Z54" s="353">
        <v>45</v>
      </c>
      <c r="AA54" s="353">
        <v>46</v>
      </c>
      <c r="AB54" s="353">
        <v>47</v>
      </c>
      <c r="AC54" s="353">
        <v>50</v>
      </c>
      <c r="AD54" s="353">
        <v>48</v>
      </c>
      <c r="AE54" s="353">
        <v>47</v>
      </c>
      <c r="AF54" s="353">
        <v>47</v>
      </c>
      <c r="AG54" s="353">
        <v>50</v>
      </c>
      <c r="AH54" s="353">
        <v>46</v>
      </c>
      <c r="AI54" s="353">
        <v>47</v>
      </c>
      <c r="AJ54" s="353">
        <v>43</v>
      </c>
      <c r="AK54" s="353">
        <v>46</v>
      </c>
      <c r="AL54" s="353">
        <v>42</v>
      </c>
      <c r="AM54" s="353">
        <v>36</v>
      </c>
      <c r="AN54" s="353">
        <v>33</v>
      </c>
      <c r="AO54" s="353">
        <v>38</v>
      </c>
    </row>
    <row r="55" spans="1:70" s="60" customFormat="1" ht="20.100000000000001" customHeight="1">
      <c r="A55" s="6"/>
      <c r="B55"/>
      <c r="C55"/>
      <c r="D55"/>
      <c r="E55"/>
      <c r="F55"/>
      <c r="G55" s="256"/>
      <c r="H55" s="256"/>
      <c r="I55" s="256"/>
      <c r="J55" s="256"/>
      <c r="K55" s="256"/>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row>
    <row r="56" spans="1:70" s="60" customFormat="1" ht="20.100000000000001" customHeight="1">
      <c r="A56" s="6" t="s">
        <v>20</v>
      </c>
      <c r="B56" s="323">
        <v>33</v>
      </c>
      <c r="C56" s="323">
        <v>26</v>
      </c>
      <c r="D56" s="323">
        <v>37</v>
      </c>
      <c r="E56" s="323">
        <v>26</v>
      </c>
      <c r="F56" s="323">
        <v>13</v>
      </c>
      <c r="G56" s="353">
        <v>14</v>
      </c>
      <c r="H56" s="353">
        <v>30</v>
      </c>
      <c r="I56" s="353">
        <v>30</v>
      </c>
      <c r="J56" s="353">
        <v>11</v>
      </c>
      <c r="K56" s="353">
        <v>22</v>
      </c>
      <c r="L56" s="353">
        <v>33</v>
      </c>
      <c r="M56" s="353">
        <v>39</v>
      </c>
      <c r="N56" s="353">
        <v>15</v>
      </c>
      <c r="O56" s="353">
        <v>17</v>
      </c>
      <c r="P56" s="353">
        <v>34</v>
      </c>
      <c r="Q56" s="353">
        <v>42</v>
      </c>
      <c r="R56" s="353">
        <v>21</v>
      </c>
      <c r="S56" s="353">
        <v>34</v>
      </c>
      <c r="T56" s="353">
        <v>47</v>
      </c>
      <c r="U56" s="353">
        <v>68</v>
      </c>
      <c r="V56" s="353">
        <v>27</v>
      </c>
      <c r="W56" s="353">
        <v>49</v>
      </c>
      <c r="X56" s="353">
        <v>65</v>
      </c>
      <c r="Y56" s="353">
        <v>68</v>
      </c>
      <c r="Z56" s="353">
        <v>68</v>
      </c>
      <c r="AA56" s="353">
        <v>136</v>
      </c>
      <c r="AB56" s="353">
        <v>53</v>
      </c>
      <c r="AC56" s="353">
        <v>58</v>
      </c>
      <c r="AD56" s="353">
        <v>31</v>
      </c>
      <c r="AE56" s="353">
        <v>31</v>
      </c>
      <c r="AF56" s="353">
        <v>42</v>
      </c>
      <c r="AG56" s="353">
        <v>114</v>
      </c>
      <c r="AH56" s="353">
        <v>48</v>
      </c>
      <c r="AI56" s="353">
        <v>39</v>
      </c>
      <c r="AJ56" s="353">
        <v>32</v>
      </c>
      <c r="AK56" s="353">
        <v>42</v>
      </c>
      <c r="AL56" s="353">
        <v>25</v>
      </c>
      <c r="AM56" s="353">
        <v>38</v>
      </c>
      <c r="AN56" s="353">
        <v>43</v>
      </c>
      <c r="AO56" s="353">
        <v>49</v>
      </c>
    </row>
    <row r="57" spans="1:70" s="60" customFormat="1" ht="20.100000000000001" customHeight="1">
      <c r="A57" s="6" t="s">
        <v>21</v>
      </c>
      <c r="B57" s="323">
        <v>0</v>
      </c>
      <c r="C57" s="323">
        <v>11</v>
      </c>
      <c r="D57" s="323">
        <v>0</v>
      </c>
      <c r="E57" s="323">
        <v>0</v>
      </c>
      <c r="F57" s="323">
        <v>0</v>
      </c>
      <c r="G57" s="323">
        <v>0</v>
      </c>
      <c r="H57" s="323">
        <v>29</v>
      </c>
      <c r="I57" s="323">
        <v>8</v>
      </c>
      <c r="J57" s="323">
        <v>1</v>
      </c>
      <c r="K57" s="323">
        <v>0</v>
      </c>
      <c r="L57" s="323">
        <v>0</v>
      </c>
      <c r="M57" s="323">
        <v>22</v>
      </c>
      <c r="N57" s="323">
        <v>5</v>
      </c>
      <c r="O57" s="323">
        <v>0</v>
      </c>
      <c r="P57" s="323">
        <v>681</v>
      </c>
      <c r="Q57" s="323">
        <v>13</v>
      </c>
      <c r="R57" s="323">
        <v>0</v>
      </c>
      <c r="S57" s="323">
        <v>9</v>
      </c>
      <c r="T57" s="323">
        <v>375</v>
      </c>
      <c r="U57" s="323">
        <v>1</v>
      </c>
      <c r="V57" s="323">
        <v>2</v>
      </c>
      <c r="W57" s="323">
        <v>6</v>
      </c>
      <c r="X57" s="323">
        <v>8</v>
      </c>
      <c r="Y57" s="323">
        <v>17</v>
      </c>
      <c r="Z57" s="323">
        <v>4</v>
      </c>
      <c r="AA57" s="323">
        <v>0</v>
      </c>
      <c r="AB57" s="323">
        <v>1</v>
      </c>
      <c r="AC57" s="323">
        <v>3</v>
      </c>
      <c r="AD57" s="323">
        <v>7</v>
      </c>
      <c r="AE57" s="323">
        <v>-1</v>
      </c>
      <c r="AF57" s="323">
        <v>106</v>
      </c>
      <c r="AG57" s="323">
        <v>2</v>
      </c>
      <c r="AH57" s="323">
        <v>0</v>
      </c>
      <c r="AI57" s="323">
        <v>0</v>
      </c>
      <c r="AJ57" s="323">
        <v>2</v>
      </c>
      <c r="AK57" s="323">
        <v>0</v>
      </c>
      <c r="AL57" s="323">
        <v>0</v>
      </c>
      <c r="AM57" s="323">
        <v>0</v>
      </c>
      <c r="AN57" s="323">
        <v>3</v>
      </c>
      <c r="AO57" s="323">
        <v>1</v>
      </c>
    </row>
    <row r="58" spans="1:70" customFormat="1" ht="20.100000000000001" customHeight="1">
      <c r="A58" s="6" t="s">
        <v>642</v>
      </c>
      <c r="B58" s="323">
        <v>3017</v>
      </c>
      <c r="C58" s="323">
        <v>2771</v>
      </c>
      <c r="D58" s="323">
        <v>2705</v>
      </c>
      <c r="E58" s="323">
        <v>2860</v>
      </c>
      <c r="F58" s="323">
        <v>2962</v>
      </c>
      <c r="G58" s="323">
        <v>2648</v>
      </c>
      <c r="H58" s="323">
        <v>2616</v>
      </c>
      <c r="I58" s="323">
        <v>2650</v>
      </c>
      <c r="J58" s="323">
        <v>2512</v>
      </c>
      <c r="K58" s="323">
        <v>2354</v>
      </c>
      <c r="L58" s="323">
        <v>2328</v>
      </c>
      <c r="M58" s="323">
        <v>2488</v>
      </c>
      <c r="N58" s="323">
        <v>2336</v>
      </c>
      <c r="O58" s="323">
        <v>2225</v>
      </c>
      <c r="P58" s="323">
        <v>3132</v>
      </c>
      <c r="Q58" s="323">
        <v>3245</v>
      </c>
      <c r="R58" s="323">
        <v>3250</v>
      </c>
      <c r="S58" s="323">
        <v>3186</v>
      </c>
      <c r="T58" s="323">
        <v>4045</v>
      </c>
      <c r="U58" s="323">
        <v>4128</v>
      </c>
      <c r="V58" s="323">
        <v>4298</v>
      </c>
      <c r="W58" s="323">
        <v>4126</v>
      </c>
      <c r="X58" s="323">
        <v>4099</v>
      </c>
      <c r="Y58" s="323">
        <v>4223</v>
      </c>
      <c r="Z58" s="323">
        <v>4330</v>
      </c>
      <c r="AA58" s="323">
        <v>4249</v>
      </c>
      <c r="AB58" s="323">
        <v>4221</v>
      </c>
      <c r="AC58" s="323">
        <v>4364</v>
      </c>
      <c r="AD58" s="323">
        <v>4022</v>
      </c>
      <c r="AE58" s="323">
        <v>3959</v>
      </c>
      <c r="AF58" s="323">
        <v>3853</v>
      </c>
      <c r="AG58" s="323">
        <v>4123</v>
      </c>
      <c r="AH58" s="323">
        <v>3702</v>
      </c>
      <c r="AI58" s="323">
        <v>2904</v>
      </c>
      <c r="AJ58" s="323">
        <v>2888</v>
      </c>
      <c r="AK58" s="323">
        <v>2949</v>
      </c>
      <c r="AL58" s="323">
        <v>2044</v>
      </c>
      <c r="AM58" s="323">
        <v>1966</v>
      </c>
      <c r="AN58" s="323">
        <v>1984</v>
      </c>
      <c r="AO58" s="323">
        <v>2204</v>
      </c>
    </row>
    <row r="59" spans="1:70" customFormat="1" ht="20.100000000000001" customHeight="1">
      <c r="A59" s="6" t="s">
        <v>643</v>
      </c>
      <c r="B59" s="323">
        <v>609</v>
      </c>
      <c r="C59" s="323">
        <v>483</v>
      </c>
      <c r="D59" s="323">
        <v>429</v>
      </c>
      <c r="E59" s="323">
        <v>565</v>
      </c>
      <c r="F59" s="323">
        <v>597</v>
      </c>
      <c r="G59" s="323">
        <v>472</v>
      </c>
      <c r="H59" s="323">
        <v>429</v>
      </c>
      <c r="I59" s="323">
        <v>538</v>
      </c>
      <c r="J59" s="323">
        <v>344</v>
      </c>
      <c r="K59" s="323">
        <v>275</v>
      </c>
      <c r="L59" s="323">
        <v>261</v>
      </c>
      <c r="M59" s="323">
        <v>306</v>
      </c>
      <c r="N59" s="323">
        <v>236</v>
      </c>
      <c r="O59" s="323">
        <v>205</v>
      </c>
      <c r="P59" s="323">
        <v>334</v>
      </c>
      <c r="Q59" s="323">
        <v>371</v>
      </c>
      <c r="R59" s="323">
        <v>356</v>
      </c>
      <c r="S59" s="323">
        <v>297</v>
      </c>
      <c r="T59" s="323">
        <v>340</v>
      </c>
      <c r="U59" s="323">
        <v>400</v>
      </c>
      <c r="V59" s="323">
        <v>431</v>
      </c>
      <c r="W59" s="323">
        <v>355</v>
      </c>
      <c r="X59" s="323">
        <v>373</v>
      </c>
      <c r="Y59" s="323">
        <v>429</v>
      </c>
      <c r="Z59" s="323">
        <v>431</v>
      </c>
      <c r="AA59" s="323">
        <v>402</v>
      </c>
      <c r="AB59" s="323">
        <v>380</v>
      </c>
      <c r="AC59" s="323">
        <v>419</v>
      </c>
      <c r="AD59" s="323">
        <v>396</v>
      </c>
      <c r="AE59" s="323">
        <v>331</v>
      </c>
      <c r="AF59" s="323">
        <v>333</v>
      </c>
      <c r="AG59" s="323">
        <v>445</v>
      </c>
      <c r="AH59" s="323">
        <v>397</v>
      </c>
      <c r="AI59" s="323">
        <v>332</v>
      </c>
      <c r="AJ59" s="323">
        <v>327</v>
      </c>
      <c r="AK59" s="323">
        <v>492</v>
      </c>
      <c r="AL59" s="323">
        <v>365</v>
      </c>
      <c r="AM59" s="323">
        <v>352</v>
      </c>
      <c r="AN59" s="323">
        <v>329</v>
      </c>
      <c r="AO59" s="323">
        <v>445</v>
      </c>
    </row>
    <row r="60" spans="1:70" customFormat="1" ht="20.100000000000001" customHeight="1">
      <c r="A60" s="6" t="s">
        <v>22</v>
      </c>
      <c r="B60" s="323"/>
      <c r="C60" s="323"/>
      <c r="D60" s="323"/>
      <c r="E60" s="323"/>
      <c r="F60" s="323"/>
      <c r="G60" s="323"/>
      <c r="H60" s="323"/>
      <c r="I60" s="323"/>
      <c r="J60" s="323">
        <v>2168</v>
      </c>
      <c r="K60" s="323">
        <v>2080</v>
      </c>
      <c r="L60" s="323">
        <v>2067</v>
      </c>
      <c r="M60" s="323">
        <v>2182</v>
      </c>
      <c r="N60" s="323">
        <v>2100</v>
      </c>
      <c r="O60" s="323">
        <v>2020</v>
      </c>
      <c r="P60" s="323">
        <v>2798</v>
      </c>
      <c r="Q60" s="323">
        <v>2873</v>
      </c>
      <c r="R60" s="323">
        <v>2894</v>
      </c>
      <c r="S60" s="323">
        <v>2889</v>
      </c>
      <c r="T60" s="323">
        <v>3705</v>
      </c>
      <c r="U60" s="323">
        <v>3728</v>
      </c>
      <c r="V60" s="323">
        <v>3867</v>
      </c>
      <c r="W60" s="323">
        <v>3771</v>
      </c>
      <c r="X60" s="323">
        <v>3726</v>
      </c>
      <c r="Y60" s="323">
        <v>3794</v>
      </c>
      <c r="Z60" s="323">
        <v>3899</v>
      </c>
      <c r="AA60" s="323">
        <v>3847</v>
      </c>
      <c r="AB60" s="323">
        <v>3841</v>
      </c>
      <c r="AC60" s="323">
        <v>3945</v>
      </c>
      <c r="AD60" s="323">
        <v>3625</v>
      </c>
      <c r="AE60" s="323">
        <v>3628</v>
      </c>
      <c r="AF60" s="323">
        <v>3520</v>
      </c>
      <c r="AG60" s="323">
        <v>3679</v>
      </c>
      <c r="AH60" s="323">
        <v>3305</v>
      </c>
      <c r="AI60" s="323">
        <v>2572</v>
      </c>
      <c r="AJ60" s="323">
        <v>2561</v>
      </c>
      <c r="AK60" s="323">
        <v>2456</v>
      </c>
      <c r="AL60" s="323">
        <v>1679</v>
      </c>
      <c r="AM60" s="323">
        <v>1614</v>
      </c>
      <c r="AN60" s="323">
        <v>1655</v>
      </c>
      <c r="AO60" s="323">
        <v>1760</v>
      </c>
    </row>
    <row r="61" spans="1:70" s="60" customFormat="1" ht="20.100000000000001" hidden="1" customHeight="1" outlineLevel="1">
      <c r="A61" s="6" t="s">
        <v>588</v>
      </c>
      <c r="B61" s="323">
        <v>2408</v>
      </c>
      <c r="C61" s="323">
        <v>2287</v>
      </c>
      <c r="D61" s="323">
        <v>2275</v>
      </c>
      <c r="E61" s="323">
        <v>2295</v>
      </c>
      <c r="F61" s="323">
        <v>2365</v>
      </c>
      <c r="G61" s="323">
        <v>2176</v>
      </c>
      <c r="H61" s="323">
        <v>2188</v>
      </c>
      <c r="I61" s="323">
        <v>2112</v>
      </c>
      <c r="J61" s="323">
        <v>2164</v>
      </c>
      <c r="K61" s="323">
        <v>2073</v>
      </c>
      <c r="L61" s="323">
        <v>2049</v>
      </c>
      <c r="M61" s="323">
        <v>2170</v>
      </c>
      <c r="N61" s="323"/>
      <c r="O61" s="323"/>
      <c r="P61" s="323"/>
      <c r="Q61" s="323"/>
      <c r="R61" s="323"/>
      <c r="S61" s="323"/>
      <c r="T61" s="323"/>
      <c r="U61" s="323"/>
      <c r="V61" s="323"/>
      <c r="W61" s="323"/>
      <c r="X61" s="323"/>
      <c r="Y61" s="323"/>
      <c r="Z61" s="323"/>
      <c r="AA61" s="323"/>
      <c r="AB61" s="323"/>
      <c r="AC61" s="323"/>
      <c r="AD61" s="323"/>
      <c r="AE61" s="323"/>
      <c r="AF61" s="323"/>
      <c r="AG61" s="323"/>
      <c r="AH61" s="323"/>
      <c r="AI61" s="323"/>
      <c r="AJ61" s="323"/>
      <c r="AK61" s="323"/>
      <c r="AL61" s="323"/>
      <c r="AM61" s="323"/>
      <c r="AN61" s="323"/>
      <c r="AO61" s="323"/>
    </row>
    <row r="62" spans="1:70" s="60" customFormat="1" ht="20.100000000000001" customHeight="1" collapsed="1">
      <c r="A62" s="6"/>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7"/>
      <c r="AS62" s="7"/>
      <c r="AT62" s="7"/>
      <c r="AU62" s="323"/>
      <c r="AV62" s="323"/>
      <c r="AW62" s="323"/>
      <c r="AX62" s="323"/>
      <c r="AY62" s="323"/>
      <c r="AZ62" s="323"/>
      <c r="BA62" s="323"/>
      <c r="BB62" s="323"/>
      <c r="BC62" s="323"/>
      <c r="BD62" s="323"/>
      <c r="BE62" s="323"/>
      <c r="BF62" s="323"/>
      <c r="BG62" s="323"/>
      <c r="BH62" s="323"/>
      <c r="BI62" s="323"/>
      <c r="BJ62" s="323"/>
      <c r="BK62" s="323"/>
      <c r="BL62" s="323"/>
      <c r="BM62" s="323"/>
      <c r="BN62" s="323"/>
      <c r="BO62" s="311"/>
      <c r="BQ62" s="311"/>
      <c r="BR62" s="311"/>
    </row>
    <row r="63" spans="1:70" s="60" customFormat="1" ht="20.100000000000001" customHeight="1">
      <c r="A63" s="6" t="s">
        <v>23</v>
      </c>
      <c r="B63" s="323">
        <v>2086</v>
      </c>
      <c r="C63" s="323">
        <v>2116</v>
      </c>
      <c r="D63" s="323">
        <v>1987</v>
      </c>
      <c r="E63" s="323">
        <v>1968</v>
      </c>
      <c r="F63" s="323">
        <v>1960</v>
      </c>
      <c r="G63" s="323">
        <v>1947</v>
      </c>
      <c r="H63" s="323">
        <v>1862</v>
      </c>
      <c r="I63" s="323">
        <v>1807</v>
      </c>
      <c r="J63" s="323">
        <v>1434</v>
      </c>
      <c r="K63" s="323">
        <v>1493</v>
      </c>
      <c r="L63" s="323">
        <v>1440</v>
      </c>
      <c r="M63" s="323">
        <v>1417</v>
      </c>
      <c r="N63" s="323">
        <v>1362</v>
      </c>
      <c r="O63" s="323">
        <v>1382</v>
      </c>
      <c r="P63" s="323">
        <v>1724</v>
      </c>
      <c r="Q63" s="323">
        <v>1701</v>
      </c>
      <c r="R63" s="323">
        <v>1691</v>
      </c>
      <c r="S63" s="323">
        <v>1789</v>
      </c>
      <c r="T63" s="323">
        <v>1925</v>
      </c>
      <c r="U63" s="323">
        <v>1907</v>
      </c>
      <c r="V63" s="323">
        <v>1959</v>
      </c>
      <c r="W63" s="323">
        <v>2043</v>
      </c>
      <c r="X63" s="323">
        <v>1989</v>
      </c>
      <c r="Y63" s="323">
        <v>2017</v>
      </c>
      <c r="Z63" s="323">
        <v>2016</v>
      </c>
      <c r="AA63" s="323">
        <v>2003</v>
      </c>
      <c r="AB63" s="323">
        <v>1946</v>
      </c>
      <c r="AC63" s="323">
        <v>1970</v>
      </c>
      <c r="AD63" s="323">
        <v>1997</v>
      </c>
      <c r="AE63" s="323">
        <v>2103</v>
      </c>
      <c r="AF63" s="323">
        <v>2084</v>
      </c>
      <c r="AG63" s="323">
        <v>2093</v>
      </c>
      <c r="AH63" s="323">
        <v>2094</v>
      </c>
      <c r="AI63" s="323">
        <v>2162</v>
      </c>
      <c r="AJ63" s="323">
        <v>1775</v>
      </c>
      <c r="AK63" s="323">
        <v>1766</v>
      </c>
      <c r="AL63" s="323">
        <v>1751</v>
      </c>
      <c r="AM63" s="323">
        <v>1607</v>
      </c>
      <c r="AN63" s="323">
        <v>1606</v>
      </c>
      <c r="AO63" s="323">
        <v>1691</v>
      </c>
    </row>
    <row r="64" spans="1:70" s="60" customFormat="1" ht="20.100000000000001" customHeight="1">
      <c r="A64" s="6"/>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7"/>
      <c r="AS64" s="7"/>
      <c r="AT64" s="7"/>
      <c r="AU64" s="323"/>
      <c r="AV64" s="323"/>
      <c r="AW64" s="323"/>
      <c r="AX64" s="323"/>
      <c r="AY64" s="323"/>
      <c r="AZ64" s="323"/>
      <c r="BA64" s="323"/>
      <c r="BB64" s="323"/>
      <c r="BC64" s="323"/>
      <c r="BD64" s="323"/>
      <c r="BE64" s="323"/>
      <c r="BF64" s="323"/>
      <c r="BG64" s="323"/>
      <c r="BH64" s="323"/>
      <c r="BI64" s="323"/>
      <c r="BJ64" s="323"/>
      <c r="BK64" s="323"/>
      <c r="BL64" s="323"/>
      <c r="BM64" s="323"/>
      <c r="BN64" s="323"/>
      <c r="BO64" s="311"/>
      <c r="BQ64" s="311"/>
      <c r="BR64" s="311"/>
    </row>
    <row r="65" spans="1:70" customFormat="1" ht="20.100000000000001" customHeight="1">
      <c r="A65" s="40" t="s">
        <v>644</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353"/>
      <c r="AV65" s="353"/>
      <c r="AW65" s="353"/>
      <c r="BB65" s="256"/>
      <c r="BC65" s="256"/>
      <c r="BD65" s="256"/>
      <c r="BE65" s="256"/>
      <c r="BF65" s="256"/>
      <c r="BG65" s="256"/>
      <c r="BH65" s="256"/>
      <c r="BI65" s="256"/>
      <c r="BJ65" s="256"/>
      <c r="BK65" s="256"/>
      <c r="BL65" s="256"/>
      <c r="BM65" s="256"/>
      <c r="BN65" s="256"/>
      <c r="BO65" s="263"/>
      <c r="BQ65" s="263"/>
      <c r="BR65" s="263"/>
    </row>
    <row r="66" spans="1:70" customFormat="1" ht="20.100000000000001" customHeight="1">
      <c r="A66" s="40" t="s">
        <v>653</v>
      </c>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353"/>
      <c r="AV66" s="353"/>
      <c r="AW66" s="353"/>
      <c r="BB66" s="256"/>
      <c r="BC66" s="256"/>
      <c r="BD66" s="256"/>
      <c r="BE66" s="256"/>
      <c r="BF66" s="256"/>
      <c r="BG66" s="256"/>
      <c r="BH66" s="256"/>
      <c r="BI66" s="256"/>
      <c r="BJ66" s="256"/>
      <c r="BK66" s="256"/>
      <c r="BL66" s="256"/>
      <c r="BM66" s="256"/>
      <c r="BN66" s="256"/>
      <c r="BO66" s="263"/>
      <c r="BQ66" s="263"/>
      <c r="BR66" s="263"/>
    </row>
    <row r="67" spans="1:70" customFormat="1" ht="20.100000000000001" customHeight="1">
      <c r="A67" s="206" t="s">
        <v>591</v>
      </c>
      <c r="B67" s="323"/>
      <c r="C67" s="323"/>
      <c r="D67" s="323"/>
      <c r="E67" s="323"/>
      <c r="F67" s="323"/>
      <c r="G67" s="323"/>
      <c r="H67" s="323"/>
      <c r="I67" s="323"/>
      <c r="J67" s="323"/>
      <c r="K67" s="323"/>
      <c r="L67" s="323"/>
      <c r="M67" s="323"/>
      <c r="N67" s="323"/>
      <c r="O67" s="323"/>
      <c r="P67" s="323"/>
      <c r="Q67" s="323"/>
      <c r="R67" s="323"/>
      <c r="S67" s="323"/>
      <c r="T67" s="323"/>
      <c r="U67" s="323"/>
      <c r="V67" s="323"/>
      <c r="W67" s="323"/>
      <c r="X67" s="323"/>
      <c r="Y67" s="323"/>
      <c r="Z67" s="323"/>
      <c r="AA67" s="323"/>
      <c r="AB67" s="323"/>
      <c r="AC67" s="323"/>
      <c r="AD67" s="323"/>
      <c r="AE67" s="323"/>
      <c r="AF67" s="323"/>
      <c r="AG67" s="323"/>
      <c r="AH67" s="323"/>
      <c r="AI67" s="323"/>
      <c r="AJ67" s="323"/>
      <c r="AK67" s="323"/>
      <c r="AL67" s="323"/>
      <c r="AM67" s="323"/>
      <c r="AN67" s="323"/>
      <c r="AO67" s="323"/>
    </row>
    <row r="69" spans="1:70">
      <c r="A69" s="6"/>
    </row>
    <row r="71" spans="1:70">
      <c r="A71" s="6"/>
    </row>
  </sheetData>
  <mergeCells count="1">
    <mergeCell ref="A2:AO2"/>
  </mergeCells>
  <pageMargins left="0.53" right="0.38" top="0.63" bottom="0.62" header="0.5" footer="0.5"/>
  <pageSetup paperSize="9" scale="53" firstPageNumber="11" orientation="portrait" useFirstPageNumber="1" r:id="rId1"/>
  <headerFooter alignWithMargins="0">
    <oddFooter>&amp;C&amp;P</oddFooter>
  </headerFooter>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5FFF9-4A4C-4D8D-95A8-F44B561EE54E}">
  <sheetPr codeName="Sheet15">
    <pageSetUpPr fitToPage="1"/>
  </sheetPr>
  <dimension ref="A1:BN85"/>
  <sheetViews>
    <sheetView zoomScale="60" zoomScaleNormal="60" workbookViewId="0"/>
  </sheetViews>
  <sheetFormatPr defaultColWidth="8.77734375" defaultRowHeight="22.5"/>
  <cols>
    <col min="1" max="1" width="65.88671875" style="28" customWidth="1"/>
    <col min="2" max="10" width="9.77734375" style="28" customWidth="1"/>
    <col min="11" max="11" width="9.77734375" style="34" customWidth="1"/>
    <col min="12" max="12" width="24.44140625" style="28" customWidth="1"/>
    <col min="13" max="16384" width="8.77734375" style="28"/>
  </cols>
  <sheetData>
    <row r="1" spans="1:66" ht="39" customHeight="1">
      <c r="A1" s="595" t="s">
        <v>654</v>
      </c>
    </row>
    <row r="2" spans="1:66" ht="99.75" customHeight="1">
      <c r="A2" s="657" t="s">
        <v>655</v>
      </c>
      <c r="B2" s="657"/>
      <c r="C2" s="657"/>
      <c r="D2" s="657"/>
      <c r="E2" s="657"/>
      <c r="F2" s="657"/>
      <c r="G2" s="657"/>
      <c r="H2" s="657"/>
      <c r="I2" s="657"/>
      <c r="J2" s="657"/>
      <c r="K2" s="657"/>
    </row>
    <row r="3" spans="1:66" ht="20.100000000000001" customHeight="1">
      <c r="A3" s="1" t="s">
        <v>371</v>
      </c>
    </row>
    <row r="4" spans="1:66" ht="20.100000000000001" customHeight="1">
      <c r="A4" s="1" t="s">
        <v>372</v>
      </c>
    </row>
    <row r="5" spans="1:66" ht="20.100000000000001" customHeight="1" thickBot="1">
      <c r="A5" s="3" t="s">
        <v>332</v>
      </c>
      <c r="B5" s="49" t="s">
        <v>434</v>
      </c>
      <c r="C5" s="49" t="s">
        <v>435</v>
      </c>
      <c r="D5" s="49" t="s">
        <v>436</v>
      </c>
      <c r="E5" s="49" t="s">
        <v>437</v>
      </c>
      <c r="F5" s="49" t="s">
        <v>438</v>
      </c>
      <c r="G5" s="49" t="s">
        <v>439</v>
      </c>
      <c r="H5" s="49" t="s">
        <v>440</v>
      </c>
      <c r="I5" s="49" t="s">
        <v>188</v>
      </c>
      <c r="J5" s="49" t="s">
        <v>189</v>
      </c>
      <c r="K5" s="226" t="s">
        <v>190</v>
      </c>
    </row>
    <row r="6" spans="1:66" ht="20.100000000000001" customHeight="1">
      <c r="A6" s="6" t="s">
        <v>656</v>
      </c>
      <c r="B6" s="6">
        <v>287</v>
      </c>
      <c r="C6" s="6">
        <v>301</v>
      </c>
      <c r="D6" s="6">
        <v>356</v>
      </c>
      <c r="E6" s="6">
        <v>376</v>
      </c>
      <c r="F6" s="6">
        <v>317</v>
      </c>
      <c r="G6" s="6">
        <v>307</v>
      </c>
      <c r="H6" s="6">
        <v>366</v>
      </c>
      <c r="I6" s="6">
        <v>371</v>
      </c>
      <c r="J6" s="6">
        <v>305</v>
      </c>
      <c r="K6" s="5">
        <v>305</v>
      </c>
    </row>
    <row r="7" spans="1:66" ht="20.100000000000001" customHeight="1">
      <c r="A7" s="6" t="s">
        <v>657</v>
      </c>
      <c r="B7" s="6">
        <v>375</v>
      </c>
      <c r="C7" s="6">
        <v>342</v>
      </c>
      <c r="D7" s="6">
        <v>655</v>
      </c>
      <c r="E7" s="6">
        <v>794</v>
      </c>
      <c r="F7" s="6">
        <v>453</v>
      </c>
      <c r="G7" s="6">
        <v>300</v>
      </c>
      <c r="H7" s="6">
        <v>648</v>
      </c>
      <c r="I7" s="6">
        <v>693</v>
      </c>
      <c r="J7" s="6">
        <v>369</v>
      </c>
      <c r="K7" s="5">
        <v>264</v>
      </c>
    </row>
    <row r="8" spans="1:66" ht="20.100000000000001" customHeight="1">
      <c r="A8" s="1"/>
      <c r="B8" s="454"/>
      <c r="C8" s="454"/>
      <c r="D8" s="454"/>
      <c r="E8" s="454"/>
      <c r="F8" s="454"/>
      <c r="G8" s="454"/>
      <c r="H8" s="454"/>
      <c r="I8" s="454"/>
      <c r="J8" s="454"/>
      <c r="K8" s="454"/>
      <c r="L8" s="1"/>
      <c r="M8" s="1"/>
      <c r="N8" s="1"/>
      <c r="O8" s="2"/>
      <c r="P8" s="2"/>
      <c r="Q8" s="2"/>
      <c r="R8" s="2"/>
      <c r="S8" s="2"/>
      <c r="T8" s="2"/>
      <c r="U8" s="2"/>
      <c r="V8" s="2"/>
      <c r="W8" s="2"/>
      <c r="X8" s="6"/>
      <c r="Y8" s="6"/>
      <c r="Z8" s="6"/>
      <c r="AA8" s="353"/>
      <c r="AB8" s="353"/>
      <c r="AC8" s="353"/>
      <c r="AD8" s="60"/>
      <c r="AE8" s="60"/>
      <c r="AF8" s="60"/>
      <c r="AG8"/>
      <c r="AH8"/>
      <c r="AI8"/>
      <c r="AJ8"/>
      <c r="AK8"/>
      <c r="AL8"/>
      <c r="AM8" s="63"/>
      <c r="AN8"/>
      <c r="AO8"/>
      <c r="AP8"/>
      <c r="AQ8"/>
      <c r="AR8"/>
      <c r="AS8"/>
      <c r="AT8"/>
      <c r="AU8"/>
      <c r="AV8"/>
      <c r="AW8"/>
      <c r="AX8"/>
      <c r="AY8"/>
      <c r="AZ8"/>
      <c r="BA8"/>
      <c r="BB8"/>
      <c r="BC8"/>
      <c r="BD8"/>
      <c r="BE8"/>
      <c r="BF8"/>
      <c r="BG8"/>
      <c r="BH8"/>
      <c r="BI8"/>
      <c r="BJ8"/>
      <c r="BK8"/>
      <c r="BL8" s="62"/>
      <c r="BM8" s="62"/>
      <c r="BN8" s="279"/>
    </row>
    <row r="9" spans="1:66" ht="20.100000000000001" customHeight="1" thickBot="1">
      <c r="A9" s="3" t="s">
        <v>442</v>
      </c>
      <c r="B9" s="49" t="s">
        <v>434</v>
      </c>
      <c r="C9" s="49" t="s">
        <v>435</v>
      </c>
      <c r="D9" s="49" t="s">
        <v>436</v>
      </c>
      <c r="E9" s="49" t="s">
        <v>437</v>
      </c>
      <c r="F9" s="49" t="s">
        <v>438</v>
      </c>
      <c r="G9" s="49" t="s">
        <v>439</v>
      </c>
      <c r="H9" s="49" t="s">
        <v>440</v>
      </c>
      <c r="I9" s="49" t="s">
        <v>188</v>
      </c>
      <c r="J9" s="49" t="s">
        <v>189</v>
      </c>
      <c r="K9" s="226" t="s">
        <v>190</v>
      </c>
      <c r="L9" s="18"/>
      <c r="M9" s="18"/>
      <c r="N9" s="18"/>
      <c r="O9" s="7"/>
      <c r="P9" s="7"/>
      <c r="Q9" s="7"/>
      <c r="R9" s="7"/>
      <c r="S9" s="7"/>
      <c r="T9" s="7"/>
      <c r="U9" s="7"/>
      <c r="V9" s="7"/>
      <c r="W9" s="7"/>
      <c r="X9" s="7"/>
      <c r="Y9" s="7"/>
      <c r="Z9" s="7"/>
      <c r="AA9" s="323"/>
      <c r="AB9" s="323"/>
      <c r="AC9" s="323"/>
      <c r="AD9" s="323"/>
      <c r="AE9" s="323"/>
      <c r="AF9" s="323"/>
      <c r="AG9" s="323"/>
      <c r="AH9" s="323"/>
      <c r="AI9" s="323"/>
      <c r="AJ9" s="323"/>
      <c r="AK9" s="323"/>
      <c r="AL9" s="323"/>
      <c r="AM9" s="343"/>
      <c r="AN9" s="343"/>
      <c r="AO9" s="343"/>
      <c r="AP9" s="343"/>
      <c r="AQ9" s="343"/>
      <c r="AR9" s="343"/>
      <c r="AS9" s="343"/>
      <c r="AT9" s="343"/>
      <c r="AU9" s="343"/>
      <c r="AV9" s="343"/>
      <c r="AW9" s="343"/>
      <c r="AX9" s="343"/>
      <c r="AY9" s="343"/>
      <c r="AZ9" s="343"/>
      <c r="BA9" s="343"/>
      <c r="BB9" s="343"/>
      <c r="BC9" s="343"/>
      <c r="BD9" s="343"/>
      <c r="BE9" s="343"/>
      <c r="BF9" s="343"/>
      <c r="BG9" s="343"/>
      <c r="BH9" s="343"/>
      <c r="BI9" s="343"/>
      <c r="BJ9" s="343"/>
      <c r="BK9" s="343"/>
      <c r="BL9" s="261"/>
      <c r="BM9" s="261"/>
      <c r="BN9" s="279"/>
    </row>
    <row r="10" spans="1:66" ht="20.100000000000001" customHeight="1">
      <c r="A10" s="416" t="s">
        <v>452</v>
      </c>
      <c r="B10" s="399">
        <v>6</v>
      </c>
      <c r="C10" s="399">
        <v>8</v>
      </c>
      <c r="D10" s="399">
        <v>15</v>
      </c>
      <c r="E10" s="399">
        <v>18</v>
      </c>
      <c r="F10" s="399">
        <v>25</v>
      </c>
      <c r="G10" s="399">
        <v>49</v>
      </c>
      <c r="H10" s="399">
        <v>97</v>
      </c>
      <c r="I10" s="399">
        <v>101</v>
      </c>
      <c r="J10" s="399">
        <v>101</v>
      </c>
      <c r="K10" s="261">
        <v>205</v>
      </c>
      <c r="L10" s="18"/>
      <c r="M10" s="18"/>
      <c r="N10" s="18"/>
      <c r="O10" s="7"/>
      <c r="P10" s="7"/>
      <c r="Q10" s="7"/>
      <c r="R10" s="7"/>
      <c r="S10" s="7"/>
      <c r="T10" s="7"/>
      <c r="U10" s="7"/>
      <c r="V10" s="7"/>
      <c r="W10" s="7"/>
      <c r="X10" s="7"/>
      <c r="Y10" s="7"/>
      <c r="Z10" s="7"/>
      <c r="AA10" s="323"/>
      <c r="AB10" s="323"/>
      <c r="AC10" s="323"/>
      <c r="AD10" s="323"/>
      <c r="AE10" s="323"/>
      <c r="AF10" s="323"/>
      <c r="AG10" s="323"/>
      <c r="AH10" s="323"/>
      <c r="AI10" s="323"/>
      <c r="AJ10" s="323"/>
      <c r="AK10" s="323"/>
      <c r="AL10" s="32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261"/>
      <c r="BM10" s="261"/>
      <c r="BN10" s="279"/>
    </row>
    <row r="11" spans="1:66" ht="20.100000000000001" customHeight="1">
      <c r="A11" s="8" t="s">
        <v>658</v>
      </c>
      <c r="B11" s="170">
        <v>27.6</v>
      </c>
      <c r="C11" s="170">
        <v>21.9</v>
      </c>
      <c r="D11" s="170">
        <v>27.4</v>
      </c>
      <c r="E11" s="170">
        <v>31.5</v>
      </c>
      <c r="F11" s="170">
        <v>28.5</v>
      </c>
      <c r="G11" s="170">
        <v>26</v>
      </c>
      <c r="H11" s="170">
        <v>34.4</v>
      </c>
      <c r="I11" s="170">
        <v>14.8</v>
      </c>
      <c r="J11" s="170">
        <v>26.3</v>
      </c>
      <c r="K11" s="484">
        <v>26.7</v>
      </c>
      <c r="L11" s="8"/>
      <c r="M11" s="8"/>
      <c r="N11" s="8"/>
      <c r="O11" s="2"/>
      <c r="P11" s="2"/>
      <c r="Q11" s="2"/>
      <c r="R11" s="2"/>
      <c r="S11" s="2"/>
      <c r="T11" s="2"/>
      <c r="U11" s="2"/>
      <c r="V11" s="2"/>
      <c r="W11" s="2"/>
      <c r="X11" s="2"/>
      <c r="Y11" s="2"/>
      <c r="Z11" s="2"/>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89"/>
      <c r="BM11" s="89"/>
      <c r="BN11" s="367"/>
    </row>
    <row r="12" spans="1:66" ht="20.100000000000001" customHeight="1">
      <c r="A12" s="8" t="s">
        <v>659</v>
      </c>
      <c r="B12" s="7">
        <v>131</v>
      </c>
      <c r="C12" s="7">
        <v>131</v>
      </c>
      <c r="D12" s="7">
        <v>147</v>
      </c>
      <c r="E12" s="7">
        <v>169</v>
      </c>
      <c r="F12" s="7">
        <v>149</v>
      </c>
      <c r="G12" s="7">
        <v>151</v>
      </c>
      <c r="H12" s="7">
        <v>168</v>
      </c>
      <c r="I12" s="7">
        <v>202</v>
      </c>
      <c r="J12" s="7">
        <v>176</v>
      </c>
      <c r="K12" s="51">
        <v>179</v>
      </c>
      <c r="L12" s="8"/>
      <c r="M12" s="8"/>
      <c r="N12" s="8"/>
      <c r="O12" s="2"/>
      <c r="P12" s="2"/>
      <c r="Q12" s="2"/>
      <c r="R12" s="2"/>
      <c r="S12" s="2"/>
      <c r="T12" s="2"/>
      <c r="U12" s="2"/>
      <c r="V12" s="2"/>
      <c r="W12" s="2"/>
      <c r="X12" s="2"/>
      <c r="Y12" s="2"/>
      <c r="Z12" s="2"/>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89"/>
      <c r="BM12" s="89"/>
      <c r="BN12" s="367"/>
    </row>
    <row r="13" spans="1:66" ht="20.100000000000001" customHeight="1">
      <c r="A13" s="8" t="s">
        <v>621</v>
      </c>
      <c r="B13" s="7">
        <v>900</v>
      </c>
      <c r="C13" s="7">
        <v>899</v>
      </c>
      <c r="D13" s="7">
        <v>1047</v>
      </c>
      <c r="E13" s="7">
        <v>1163</v>
      </c>
      <c r="F13" s="7">
        <v>1280</v>
      </c>
      <c r="G13" s="7">
        <v>1488</v>
      </c>
      <c r="H13" s="7">
        <v>2165</v>
      </c>
      <c r="I13" s="7">
        <v>2245</v>
      </c>
      <c r="J13" s="7">
        <v>1833</v>
      </c>
      <c r="K13" s="51">
        <v>1798</v>
      </c>
      <c r="L13" s="8"/>
      <c r="M13" s="8"/>
      <c r="N13" s="8"/>
      <c r="O13" s="2"/>
      <c r="P13" s="2"/>
      <c r="Q13" s="2"/>
      <c r="R13" s="2"/>
      <c r="S13" s="2"/>
      <c r="T13" s="2"/>
      <c r="U13" s="2"/>
      <c r="V13" s="2"/>
      <c r="W13" s="2"/>
      <c r="X13" s="2"/>
      <c r="Y13" s="2"/>
      <c r="Z13" s="2"/>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89"/>
      <c r="BM13" s="89"/>
      <c r="BN13" s="367"/>
    </row>
    <row r="14" spans="1:66" ht="20.100000000000001" customHeight="1">
      <c r="A14" s="8" t="s">
        <v>660</v>
      </c>
      <c r="B14" s="38">
        <v>245</v>
      </c>
      <c r="C14" s="38">
        <v>245</v>
      </c>
      <c r="D14" s="38">
        <v>292</v>
      </c>
      <c r="E14" s="38">
        <v>251</v>
      </c>
      <c r="F14" s="38">
        <v>288</v>
      </c>
      <c r="G14" s="38">
        <v>302</v>
      </c>
      <c r="H14" s="38">
        <v>330</v>
      </c>
      <c r="I14" s="38">
        <v>365</v>
      </c>
      <c r="J14" s="38">
        <v>305</v>
      </c>
      <c r="K14" s="485">
        <v>296</v>
      </c>
      <c r="L14" s="6"/>
      <c r="M14" s="6"/>
      <c r="N14" s="6"/>
      <c r="O14" s="32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89"/>
      <c r="BM14" s="89"/>
      <c r="BN14" s="367"/>
    </row>
    <row r="15" spans="1:66" ht="20.100000000000001" customHeight="1">
      <c r="A15" s="8" t="s">
        <v>661</v>
      </c>
      <c r="B15" s="471">
        <v>1455</v>
      </c>
      <c r="C15" s="471">
        <v>1768</v>
      </c>
      <c r="D15" s="471">
        <v>1520</v>
      </c>
      <c r="E15" s="471">
        <v>1320</v>
      </c>
      <c r="F15" s="471">
        <v>1781</v>
      </c>
      <c r="G15" s="471">
        <v>2072</v>
      </c>
      <c r="H15" s="471">
        <v>1604</v>
      </c>
      <c r="I15" s="471">
        <v>1600</v>
      </c>
      <c r="J15" s="471">
        <v>1820</v>
      </c>
      <c r="K15" s="486">
        <v>1907</v>
      </c>
      <c r="L15" s="6"/>
      <c r="M15" s="6"/>
      <c r="N15" s="6"/>
      <c r="O15" s="323"/>
      <c r="P15" s="323"/>
      <c r="Q15" s="323"/>
      <c r="R15" s="323"/>
      <c r="S15" s="323"/>
      <c r="T15" s="323"/>
      <c r="U15" s="323"/>
      <c r="V15" s="323"/>
      <c r="W15" s="323"/>
      <c r="X15" s="323"/>
      <c r="Y15" s="323"/>
      <c r="Z15" s="32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89"/>
      <c r="BM15" s="89"/>
      <c r="BN15" s="367"/>
    </row>
    <row r="16" spans="1:66" ht="20.100000000000001" customHeight="1">
      <c r="A16" s="8" t="s">
        <v>662</v>
      </c>
      <c r="B16" s="472">
        <v>18</v>
      </c>
      <c r="C16" s="472">
        <v>19.8</v>
      </c>
      <c r="D16" s="472">
        <v>16.600000000000001</v>
      </c>
      <c r="E16" s="472">
        <v>14.7</v>
      </c>
      <c r="F16" s="472">
        <v>19.899999999999999</v>
      </c>
      <c r="G16" s="472">
        <v>24</v>
      </c>
      <c r="H16" s="472">
        <v>19.2</v>
      </c>
      <c r="I16" s="472">
        <v>16.100000000000001</v>
      </c>
      <c r="J16" s="472">
        <v>25.3</v>
      </c>
      <c r="K16" s="484">
        <v>30.2</v>
      </c>
      <c r="L16" s="8"/>
      <c r="M16" s="8"/>
      <c r="N16" s="8"/>
      <c r="O16" s="2"/>
      <c r="P16" s="2"/>
      <c r="Q16" s="2"/>
      <c r="R16" s="2"/>
      <c r="S16" s="2"/>
      <c r="T16" s="2"/>
      <c r="U16" s="2"/>
      <c r="V16" s="2"/>
      <c r="W16" s="2"/>
      <c r="X16" s="2"/>
      <c r="Y16" s="2"/>
      <c r="Z16" s="2"/>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89"/>
      <c r="BM16" s="89"/>
      <c r="BN16" s="367"/>
    </row>
    <row r="17" spans="1:52" ht="20.100000000000001" customHeight="1">
      <c r="A17" s="419" t="s">
        <v>663</v>
      </c>
      <c r="B17" s="490"/>
      <c r="C17" s="468"/>
      <c r="D17" s="468"/>
      <c r="E17" s="468"/>
      <c r="F17" s="468"/>
      <c r="G17" s="468"/>
      <c r="H17" s="468"/>
      <c r="I17" s="468"/>
      <c r="J17" s="468"/>
      <c r="K17" s="417"/>
    </row>
    <row r="18" spans="1:52" ht="20.100000000000001" customHeight="1">
      <c r="A18" s="419" t="s">
        <v>664</v>
      </c>
      <c r="B18" s="490"/>
      <c r="C18" s="468"/>
      <c r="D18" s="468"/>
      <c r="E18" s="468"/>
      <c r="F18" s="468"/>
      <c r="G18" s="468"/>
      <c r="H18" s="468"/>
      <c r="I18" s="468"/>
      <c r="J18" s="468"/>
      <c r="K18" s="417"/>
    </row>
    <row r="19" spans="1:52" ht="20.100000000000001" customHeight="1">
      <c r="A19" s="419" t="s">
        <v>665</v>
      </c>
      <c r="B19" s="490"/>
      <c r="C19" s="468"/>
      <c r="D19" s="468"/>
      <c r="E19" s="468"/>
      <c r="F19" s="468"/>
      <c r="G19" s="468"/>
      <c r="H19" s="468"/>
      <c r="I19" s="468"/>
      <c r="J19" s="468"/>
      <c r="K19" s="417"/>
    </row>
    <row r="20" spans="1:52" ht="20.100000000000001" customHeight="1">
      <c r="A20" s="40" t="s">
        <v>666</v>
      </c>
      <c r="B20" s="387"/>
      <c r="C20" s="387"/>
      <c r="D20" s="387"/>
      <c r="E20" s="387"/>
      <c r="F20" s="387"/>
      <c r="G20" s="387"/>
      <c r="H20" s="387"/>
      <c r="I20" s="387"/>
      <c r="J20" s="387"/>
      <c r="K20" s="394"/>
    </row>
    <row r="21" spans="1:52" ht="20.100000000000001" customHeight="1">
      <c r="A21" s="487" t="s">
        <v>667</v>
      </c>
      <c r="B21" s="387"/>
      <c r="C21" s="387"/>
      <c r="D21" s="387"/>
      <c r="E21" s="387"/>
      <c r="F21" s="387"/>
      <c r="G21" s="387"/>
      <c r="H21" s="387"/>
      <c r="I21" s="387"/>
      <c r="J21" s="387"/>
      <c r="K21" s="394"/>
    </row>
    <row r="22" spans="1:52" ht="20.100000000000001" customHeight="1">
      <c r="A22" s="40"/>
      <c r="B22" s="387"/>
      <c r="C22" s="387"/>
      <c r="D22" s="387"/>
      <c r="E22" s="387"/>
      <c r="F22" s="387"/>
      <c r="G22" s="387"/>
      <c r="H22" s="387"/>
      <c r="I22" s="387"/>
      <c r="J22" s="387"/>
      <c r="K22" s="394"/>
    </row>
    <row r="23" spans="1:52" ht="20.100000000000001" customHeight="1">
      <c r="A23" s="1" t="s">
        <v>668</v>
      </c>
      <c r="B23" s="387"/>
      <c r="C23" s="387"/>
      <c r="D23" s="387"/>
      <c r="E23" s="387"/>
      <c r="F23" s="387"/>
      <c r="G23" s="387"/>
      <c r="H23" s="387"/>
      <c r="I23" s="387"/>
      <c r="J23" s="387"/>
      <c r="K23" s="394"/>
    </row>
    <row r="24" spans="1:52" ht="39.950000000000003" customHeight="1" thickBot="1">
      <c r="A24" s="3" t="s">
        <v>332</v>
      </c>
      <c r="B24" s="352" t="s">
        <v>516</v>
      </c>
      <c r="C24" s="352" t="s">
        <v>517</v>
      </c>
      <c r="D24" s="352" t="s">
        <v>518</v>
      </c>
      <c r="E24" s="352" t="s">
        <v>519</v>
      </c>
      <c r="F24" s="352" t="s">
        <v>520</v>
      </c>
      <c r="G24" s="352" t="s">
        <v>521</v>
      </c>
      <c r="H24" s="352" t="s">
        <v>522</v>
      </c>
      <c r="I24" s="352" t="s">
        <v>79</v>
      </c>
      <c r="J24" s="352" t="s">
        <v>80</v>
      </c>
      <c r="K24" s="262" t="s">
        <v>81</v>
      </c>
    </row>
    <row r="25" spans="1:52" ht="20.100000000000001" customHeight="1">
      <c r="A25" s="8" t="s">
        <v>669</v>
      </c>
      <c r="B25" s="473">
        <v>514</v>
      </c>
      <c r="C25" s="473">
        <v>579</v>
      </c>
      <c r="D25" s="473">
        <v>450</v>
      </c>
      <c r="E25" s="473">
        <v>149</v>
      </c>
      <c r="F25" s="473">
        <v>238</v>
      </c>
      <c r="G25" s="473">
        <v>427</v>
      </c>
      <c r="H25" s="473">
        <v>296</v>
      </c>
      <c r="I25" s="473">
        <v>138</v>
      </c>
      <c r="J25" s="473">
        <v>354</v>
      </c>
      <c r="K25" s="455">
        <v>564</v>
      </c>
    </row>
    <row r="26" spans="1:52" ht="20.100000000000001" customHeight="1">
      <c r="A26" s="402"/>
      <c r="B26" s="387"/>
      <c r="C26" s="387"/>
      <c r="D26" s="387"/>
      <c r="E26" s="387"/>
      <c r="F26" s="387"/>
      <c r="G26" s="387"/>
      <c r="H26" s="387"/>
      <c r="I26" s="387"/>
      <c r="J26" s="387"/>
      <c r="K26" s="394"/>
    </row>
    <row r="27" spans="1:52" ht="20.100000000000001" customHeight="1">
      <c r="A27" s="1" t="s">
        <v>530</v>
      </c>
      <c r="B27" s="2"/>
      <c r="C27" s="2"/>
      <c r="D27" s="2"/>
      <c r="E27" s="2"/>
      <c r="F27" s="2"/>
      <c r="G27" s="2"/>
      <c r="H27" s="2"/>
      <c r="I27" s="2"/>
      <c r="J27" s="2"/>
      <c r="K27" s="1"/>
      <c r="L27" s="1"/>
      <c r="M27" s="1"/>
      <c r="N27" s="1"/>
      <c r="O27" s="2"/>
      <c r="P27" s="2"/>
      <c r="Q27" s="2"/>
      <c r="R27" s="2"/>
      <c r="S27" s="2"/>
      <c r="T27" s="2"/>
      <c r="U27" s="2"/>
      <c r="V27" s="2"/>
      <c r="W27" s="2"/>
      <c r="X27" s="2"/>
      <c r="Y27" s="2"/>
      <c r="Z27" s="2"/>
      <c r="AA27" s="234"/>
      <c r="AB27" s="234"/>
      <c r="AC27" s="225"/>
      <c r="AD27" s="60"/>
      <c r="AE27" s="60"/>
      <c r="AF27" s="60"/>
      <c r="AG27"/>
      <c r="AH27" s="256"/>
      <c r="AI27" s="256"/>
      <c r="AJ27" s="256"/>
      <c r="AK27" s="256"/>
      <c r="AL27" s="256"/>
      <c r="AM27" s="256"/>
      <c r="AN27" s="256"/>
      <c r="AO27" s="256"/>
      <c r="AP27" s="256"/>
      <c r="AQ27" s="256"/>
      <c r="AR27" s="256"/>
      <c r="AS27" s="256"/>
      <c r="AT27" s="256"/>
      <c r="AU27" s="256"/>
      <c r="AV27" s="256"/>
      <c r="AW27" s="256"/>
      <c r="AX27" s="256"/>
      <c r="AY27" s="256"/>
      <c r="AZ27" s="256"/>
    </row>
    <row r="28" spans="1:52" ht="20.100000000000001" customHeight="1" thickBot="1">
      <c r="A28" s="26" t="s">
        <v>332</v>
      </c>
      <c r="B28" s="49" t="s">
        <v>434</v>
      </c>
      <c r="C28" s="49" t="s">
        <v>435</v>
      </c>
      <c r="D28" s="49" t="s">
        <v>436</v>
      </c>
      <c r="E28" s="49" t="s">
        <v>437</v>
      </c>
      <c r="F28" s="49" t="s">
        <v>438</v>
      </c>
      <c r="G28" s="49" t="s">
        <v>439</v>
      </c>
      <c r="H28" s="49" t="s">
        <v>440</v>
      </c>
      <c r="I28" s="49" t="s">
        <v>188</v>
      </c>
      <c r="J28" s="49" t="s">
        <v>189</v>
      </c>
      <c r="K28" s="226" t="s">
        <v>190</v>
      </c>
      <c r="L28" s="399"/>
      <c r="M28" s="399"/>
      <c r="N28" s="399"/>
      <c r="O28" s="7"/>
      <c r="P28" s="7"/>
      <c r="Q28" s="7"/>
      <c r="R28" s="7"/>
      <c r="S28" s="7"/>
      <c r="T28" s="7"/>
      <c r="U28" s="7"/>
      <c r="V28" s="7"/>
      <c r="W28" s="7"/>
      <c r="X28" s="7"/>
      <c r="Y28" s="7"/>
      <c r="Z28" s="7"/>
      <c r="AA28" s="323"/>
      <c r="AB28" s="323"/>
      <c r="AC28" s="323"/>
      <c r="AD28" s="343"/>
      <c r="AE28" s="343"/>
      <c r="AF28" s="343"/>
      <c r="AG28" s="343"/>
      <c r="AH28" s="343"/>
      <c r="AI28" s="343"/>
      <c r="AJ28" s="343"/>
      <c r="AK28" s="343"/>
      <c r="AL28" s="343"/>
      <c r="AM28" s="343"/>
      <c r="AN28" s="343"/>
      <c r="AO28" s="343"/>
      <c r="AP28" s="343"/>
      <c r="AQ28" s="343"/>
      <c r="AR28" s="343"/>
      <c r="AS28" s="343"/>
      <c r="AT28" s="343"/>
      <c r="AU28" s="343"/>
      <c r="AV28" s="343"/>
      <c r="AW28" s="343"/>
      <c r="AX28" s="343"/>
      <c r="AY28" s="343"/>
      <c r="AZ28" s="343"/>
    </row>
    <row r="29" spans="1:52" ht="20.100000000000001" customHeight="1">
      <c r="A29" s="6" t="s">
        <v>670</v>
      </c>
      <c r="B29" s="351">
        <v>2.4</v>
      </c>
      <c r="C29" s="351">
        <v>1.9</v>
      </c>
      <c r="D29" s="351">
        <v>2.5</v>
      </c>
      <c r="E29" s="351">
        <v>2.2999999999999998</v>
      </c>
      <c r="F29" s="351">
        <v>1.9</v>
      </c>
      <c r="G29" s="351">
        <v>1.2</v>
      </c>
      <c r="H29" s="351">
        <v>2.7</v>
      </c>
      <c r="I29" s="351">
        <v>2.4</v>
      </c>
      <c r="J29" s="351">
        <v>2.1</v>
      </c>
      <c r="K29" s="388">
        <v>1.8</v>
      </c>
      <c r="L29" s="163"/>
      <c r="M29" s="163"/>
      <c r="N29" s="163"/>
      <c r="O29" s="163"/>
      <c r="P29" s="163"/>
      <c r="Q29" s="163"/>
      <c r="R29" s="163"/>
      <c r="S29" s="163"/>
      <c r="T29" s="163"/>
      <c r="U29" s="163"/>
      <c r="V29" s="163"/>
      <c r="W29" s="163"/>
      <c r="X29" s="163"/>
      <c r="Y29" s="163"/>
      <c r="Z29" s="163"/>
      <c r="AA29" s="347"/>
      <c r="AB29" s="347"/>
      <c r="AC29" s="347"/>
      <c r="AD29" s="347"/>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row>
    <row r="30" spans="1:52" ht="20.100000000000001" customHeight="1">
      <c r="A30" s="6" t="s">
        <v>671</v>
      </c>
      <c r="B30" s="163">
        <v>2.8</v>
      </c>
      <c r="C30" s="163">
        <v>1.9</v>
      </c>
      <c r="D30" s="163">
        <v>2.8</v>
      </c>
      <c r="E30" s="163">
        <v>3.6</v>
      </c>
      <c r="F30" s="163">
        <v>2.9</v>
      </c>
      <c r="G30" s="163">
        <v>2.7</v>
      </c>
      <c r="H30" s="163">
        <v>3.7</v>
      </c>
      <c r="I30" s="163">
        <v>3.4</v>
      </c>
      <c r="J30" s="163">
        <v>2.6</v>
      </c>
      <c r="K30" s="389">
        <v>3.2</v>
      </c>
      <c r="L30" s="163"/>
      <c r="M30" s="163"/>
      <c r="N30" s="163"/>
      <c r="O30" s="163"/>
      <c r="P30" s="163"/>
      <c r="Q30" s="163"/>
      <c r="R30" s="163"/>
      <c r="S30" s="163"/>
      <c r="T30" s="163"/>
      <c r="U30" s="163"/>
      <c r="V30" s="163"/>
      <c r="W30" s="163"/>
      <c r="X30" s="163"/>
      <c r="Y30" s="163"/>
      <c r="Z30" s="163"/>
      <c r="AA30" s="347"/>
      <c r="AB30" s="347"/>
      <c r="AC30" s="347"/>
      <c r="AD30" s="347"/>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47"/>
    </row>
    <row r="31" spans="1:52" ht="20.100000000000001" customHeight="1">
      <c r="A31" s="6" t="s">
        <v>672</v>
      </c>
      <c r="B31" s="163">
        <v>1.1000000000000001</v>
      </c>
      <c r="C31" s="163">
        <v>1.2</v>
      </c>
      <c r="D31" s="163">
        <v>0.9</v>
      </c>
      <c r="E31" s="163">
        <v>1</v>
      </c>
      <c r="F31" s="163">
        <v>1.3</v>
      </c>
      <c r="G31" s="163">
        <v>1.5</v>
      </c>
      <c r="H31" s="163">
        <v>1.1000000000000001</v>
      </c>
      <c r="I31" s="163">
        <v>1.1000000000000001</v>
      </c>
      <c r="J31" s="163">
        <v>1.2</v>
      </c>
      <c r="K31" s="389">
        <v>0.8</v>
      </c>
      <c r="L31" s="163"/>
      <c r="M31" s="163"/>
      <c r="N31" s="163"/>
      <c r="O31" s="163"/>
      <c r="P31" s="163"/>
      <c r="Q31" s="163"/>
      <c r="R31" s="163"/>
      <c r="S31" s="163"/>
      <c r="T31" s="163"/>
      <c r="U31" s="163"/>
      <c r="V31" s="163"/>
      <c r="W31" s="163"/>
      <c r="X31" s="163"/>
      <c r="Y31" s="163"/>
      <c r="Z31" s="163"/>
      <c r="AA31" s="347"/>
      <c r="AB31" s="347"/>
      <c r="AC31" s="347"/>
      <c r="AD31" s="347"/>
      <c r="AE31" s="347"/>
      <c r="AF31" s="347"/>
      <c r="AG31" s="347"/>
      <c r="AH31" s="347"/>
      <c r="AI31" s="347"/>
      <c r="AJ31" s="347"/>
      <c r="AK31" s="347"/>
      <c r="AL31" s="347"/>
      <c r="AM31" s="347"/>
      <c r="AN31" s="347"/>
      <c r="AO31" s="347"/>
      <c r="AP31" s="347"/>
      <c r="AQ31" s="347"/>
      <c r="AR31" s="347"/>
      <c r="AS31" s="347"/>
      <c r="AT31" s="347"/>
      <c r="AU31" s="347"/>
      <c r="AV31" s="347"/>
      <c r="AW31" s="347"/>
      <c r="AX31" s="347"/>
      <c r="AY31" s="347"/>
      <c r="AZ31" s="347"/>
    </row>
    <row r="32" spans="1:52" ht="20.100000000000001" customHeight="1">
      <c r="A32" s="6" t="s">
        <v>673</v>
      </c>
      <c r="B32" s="163">
        <v>5.3</v>
      </c>
      <c r="C32" s="163">
        <v>8</v>
      </c>
      <c r="D32" s="163">
        <v>8.8000000000000007</v>
      </c>
      <c r="E32" s="163">
        <v>10.7</v>
      </c>
      <c r="F32" s="163">
        <v>8.4</v>
      </c>
      <c r="G32" s="163">
        <v>9.4</v>
      </c>
      <c r="H32" s="163">
        <v>12.5</v>
      </c>
      <c r="I32" s="163">
        <v>11.5</v>
      </c>
      <c r="J32" s="163">
        <v>7.5</v>
      </c>
      <c r="K32" s="389">
        <v>9.9</v>
      </c>
      <c r="L32" s="163"/>
      <c r="M32" s="163"/>
      <c r="N32" s="163"/>
      <c r="O32" s="163"/>
      <c r="P32" s="163"/>
      <c r="Q32" s="163"/>
      <c r="R32" s="163"/>
      <c r="S32" s="163"/>
      <c r="T32" s="163"/>
      <c r="U32" s="163"/>
      <c r="V32" s="163"/>
      <c r="W32" s="163"/>
      <c r="X32" s="163"/>
      <c r="Y32" s="163"/>
      <c r="Z32" s="163"/>
      <c r="AA32" s="347"/>
      <c r="AB32" s="347"/>
      <c r="AC32" s="347"/>
      <c r="AD32" s="347"/>
      <c r="AE32" s="347"/>
      <c r="AF32" s="347"/>
      <c r="AG32" s="347"/>
      <c r="AH32" s="347"/>
      <c r="AI32" s="347"/>
      <c r="AJ32" s="347"/>
      <c r="AK32" s="347"/>
      <c r="AL32" s="347"/>
      <c r="AM32" s="347"/>
      <c r="AN32" s="347"/>
      <c r="AO32" s="347"/>
      <c r="AP32" s="347"/>
      <c r="AQ32" s="347"/>
      <c r="AR32" s="347"/>
      <c r="AS32" s="347"/>
      <c r="AT32" s="347"/>
      <c r="AU32" s="347"/>
      <c r="AV32" s="347"/>
      <c r="AW32" s="347"/>
      <c r="AX32" s="347"/>
      <c r="AY32" s="347"/>
      <c r="AZ32" s="347"/>
    </row>
    <row r="33" spans="1:52" ht="20.100000000000001" customHeight="1">
      <c r="A33" s="6" t="s">
        <v>674</v>
      </c>
      <c r="B33" s="163">
        <v>9.4</v>
      </c>
      <c r="C33" s="163">
        <v>8.5</v>
      </c>
      <c r="D33" s="163">
        <v>10.6</v>
      </c>
      <c r="E33" s="163">
        <v>12.3</v>
      </c>
      <c r="F33" s="163">
        <v>9.5</v>
      </c>
      <c r="G33" s="163">
        <v>9.5</v>
      </c>
      <c r="H33" s="163">
        <v>11.9</v>
      </c>
      <c r="I33" s="163">
        <v>14.1</v>
      </c>
      <c r="J33" s="163">
        <v>11.5</v>
      </c>
      <c r="K33" s="389">
        <v>12.4</v>
      </c>
      <c r="L33" s="163"/>
      <c r="M33" s="163"/>
      <c r="N33" s="163"/>
      <c r="O33" s="163"/>
      <c r="P33" s="163"/>
      <c r="Q33" s="163"/>
      <c r="R33" s="163"/>
      <c r="S33" s="163"/>
      <c r="T33" s="163"/>
      <c r="U33" s="163"/>
      <c r="V33" s="163"/>
      <c r="W33" s="163"/>
      <c r="X33" s="163"/>
      <c r="Y33" s="163"/>
      <c r="Z33" s="163"/>
      <c r="AA33" s="347"/>
      <c r="AB33" s="347"/>
      <c r="AC33" s="347"/>
      <c r="AD33" s="347"/>
      <c r="AE33" s="347"/>
      <c r="AF33" s="347"/>
      <c r="AG33" s="347"/>
      <c r="AH33" s="347"/>
      <c r="AI33" s="347"/>
      <c r="AJ33" s="347"/>
      <c r="AK33" s="347"/>
      <c r="AL33" s="347"/>
      <c r="AM33" s="347"/>
      <c r="AN33" s="347"/>
      <c r="AO33" s="347"/>
      <c r="AP33" s="347"/>
      <c r="AQ33" s="347"/>
      <c r="AR33" s="347"/>
      <c r="AS33" s="347"/>
      <c r="AT33" s="347"/>
      <c r="AU33" s="347"/>
      <c r="AV33" s="347"/>
      <c r="AW33" s="347"/>
      <c r="AX33" s="347"/>
      <c r="AY33" s="347"/>
      <c r="AZ33" s="347"/>
    </row>
    <row r="34" spans="1:52" ht="20.100000000000001" customHeight="1" thickBot="1">
      <c r="A34" s="400" t="s">
        <v>223</v>
      </c>
      <c r="B34" s="474">
        <v>21.1</v>
      </c>
      <c r="C34" s="474">
        <v>21.6</v>
      </c>
      <c r="D34" s="474">
        <v>25.7</v>
      </c>
      <c r="E34" s="474">
        <v>29.9</v>
      </c>
      <c r="F34" s="474">
        <v>24.1</v>
      </c>
      <c r="G34" s="474">
        <v>24.2</v>
      </c>
      <c r="H34" s="474">
        <v>31.9</v>
      </c>
      <c r="I34" s="474">
        <v>32.5</v>
      </c>
      <c r="J34" s="474">
        <v>24.9</v>
      </c>
      <c r="K34" s="422">
        <v>28.2</v>
      </c>
      <c r="L34" s="163"/>
      <c r="M34" s="163"/>
      <c r="N34" s="163"/>
      <c r="O34" s="163"/>
      <c r="P34" s="163"/>
      <c r="Q34" s="163"/>
      <c r="R34" s="163"/>
      <c r="S34" s="163"/>
      <c r="T34" s="163"/>
      <c r="U34" s="163"/>
      <c r="V34" s="163"/>
      <c r="W34" s="163"/>
      <c r="X34" s="163"/>
      <c r="Y34" s="163"/>
      <c r="Z34" s="163"/>
      <c r="AA34" s="347"/>
      <c r="AB34" s="347"/>
      <c r="AC34" s="347"/>
      <c r="AD34" s="347"/>
      <c r="AE34" s="347"/>
      <c r="AF34" s="347"/>
      <c r="AG34" s="347"/>
      <c r="AH34" s="347"/>
      <c r="AI34" s="347"/>
      <c r="AJ34" s="347"/>
      <c r="AK34" s="347"/>
      <c r="AL34" s="347"/>
      <c r="AM34" s="347"/>
      <c r="AN34" s="347"/>
      <c r="AO34" s="347"/>
      <c r="AP34" s="347"/>
      <c r="AQ34" s="347"/>
      <c r="AR34" s="347"/>
      <c r="AS34" s="347"/>
      <c r="AT34" s="347"/>
      <c r="AU34" s="347"/>
      <c r="AV34" s="347"/>
      <c r="AW34" s="347"/>
      <c r="AX34" s="347"/>
      <c r="AY34" s="347"/>
      <c r="AZ34" s="347"/>
    </row>
    <row r="35" spans="1:52" ht="20.100000000000001" customHeight="1" thickTop="1">
      <c r="A35" s="393"/>
      <c r="B35" s="387"/>
      <c r="C35" s="387"/>
      <c r="D35" s="387"/>
      <c r="E35" s="387"/>
      <c r="F35" s="387"/>
      <c r="G35" s="387"/>
      <c r="H35" s="387"/>
      <c r="I35" s="387"/>
      <c r="J35" s="387"/>
      <c r="K35" s="394"/>
    </row>
    <row r="36" spans="1:52" ht="20.100000000000001" customHeight="1">
      <c r="A36" s="1" t="s">
        <v>675</v>
      </c>
      <c r="B36" s="387"/>
      <c r="C36" s="387"/>
      <c r="D36" s="387"/>
      <c r="E36" s="387"/>
      <c r="F36" s="387"/>
      <c r="G36" s="387"/>
      <c r="H36" s="387"/>
      <c r="I36" s="387"/>
      <c r="J36" s="387"/>
      <c r="K36" s="394"/>
    </row>
    <row r="37" spans="1:52" ht="20.100000000000001" customHeight="1" thickBot="1">
      <c r="A37" s="26" t="s">
        <v>332</v>
      </c>
      <c r="B37" s="49" t="s">
        <v>434</v>
      </c>
      <c r="C37" s="49" t="s">
        <v>435</v>
      </c>
      <c r="D37" s="49" t="s">
        <v>436</v>
      </c>
      <c r="E37" s="49" t="s">
        <v>437</v>
      </c>
      <c r="F37" s="49" t="s">
        <v>438</v>
      </c>
      <c r="G37" s="49" t="s">
        <v>439</v>
      </c>
      <c r="H37" s="49" t="s">
        <v>440</v>
      </c>
      <c r="I37" s="49" t="s">
        <v>188</v>
      </c>
      <c r="J37" s="49" t="s">
        <v>189</v>
      </c>
      <c r="K37" s="226" t="s">
        <v>190</v>
      </c>
    </row>
    <row r="38" spans="1:52" ht="20.100000000000001" customHeight="1">
      <c r="A38" s="6" t="s">
        <v>676</v>
      </c>
      <c r="B38" s="475">
        <v>5.3</v>
      </c>
      <c r="C38" s="475">
        <v>3.9</v>
      </c>
      <c r="D38" s="475">
        <v>5.4</v>
      </c>
      <c r="E38" s="475">
        <v>6</v>
      </c>
      <c r="F38" s="475">
        <v>4.9000000000000004</v>
      </c>
      <c r="G38" s="475">
        <v>3.9</v>
      </c>
      <c r="H38" s="475">
        <v>6.5</v>
      </c>
      <c r="I38" s="475">
        <v>6.2</v>
      </c>
      <c r="J38" s="475">
        <v>5.0999999999999996</v>
      </c>
      <c r="K38" s="388">
        <v>5.5</v>
      </c>
    </row>
    <row r="39" spans="1:52" ht="20.100000000000001" customHeight="1">
      <c r="A39" s="6" t="s">
        <v>544</v>
      </c>
      <c r="B39" s="476">
        <v>5.2</v>
      </c>
      <c r="C39" s="476">
        <v>3.9</v>
      </c>
      <c r="D39" s="476">
        <v>5.3</v>
      </c>
      <c r="E39" s="476">
        <v>6</v>
      </c>
      <c r="F39" s="476">
        <v>4.8</v>
      </c>
      <c r="G39" s="476">
        <v>3.8</v>
      </c>
      <c r="H39" s="476">
        <v>6.3</v>
      </c>
      <c r="I39" s="476">
        <v>5.9</v>
      </c>
      <c r="J39" s="476">
        <v>4.9000000000000004</v>
      </c>
      <c r="K39" s="488">
        <v>5</v>
      </c>
    </row>
    <row r="40" spans="1:52" ht="20.100000000000001" customHeight="1">
      <c r="A40" s="40" t="s">
        <v>677</v>
      </c>
      <c r="B40" s="40"/>
      <c r="C40" s="40"/>
      <c r="D40" s="40"/>
      <c r="E40" s="54"/>
      <c r="F40" s="54"/>
      <c r="G40" s="54"/>
      <c r="H40" s="54"/>
      <c r="I40" s="54"/>
      <c r="J40" s="54"/>
      <c r="K40" s="6"/>
    </row>
    <row r="41" spans="1:52" ht="20.100000000000001" customHeight="1">
      <c r="A41" s="6"/>
      <c r="B41" s="387"/>
      <c r="C41" s="387"/>
      <c r="D41" s="387"/>
      <c r="E41" s="387"/>
      <c r="F41" s="387"/>
      <c r="G41" s="387"/>
      <c r="H41" s="387"/>
      <c r="I41" s="387"/>
      <c r="J41" s="387"/>
      <c r="K41" s="394"/>
    </row>
    <row r="42" spans="1:52" ht="20.100000000000001" customHeight="1">
      <c r="A42" s="1" t="s">
        <v>570</v>
      </c>
      <c r="B42" s="387"/>
      <c r="C42" s="387"/>
      <c r="D42" s="387"/>
      <c r="E42" s="387"/>
      <c r="F42" s="387"/>
      <c r="G42" s="387"/>
      <c r="H42" s="387"/>
      <c r="I42" s="387"/>
      <c r="J42" s="387"/>
      <c r="K42" s="394"/>
    </row>
    <row r="43" spans="1:52" ht="39.950000000000003" customHeight="1" thickBot="1">
      <c r="A43" s="3" t="s">
        <v>340</v>
      </c>
      <c r="B43" s="358" t="s">
        <v>516</v>
      </c>
      <c r="C43" s="358" t="s">
        <v>517</v>
      </c>
      <c r="D43" s="358" t="s">
        <v>518</v>
      </c>
      <c r="E43" s="358" t="s">
        <v>519</v>
      </c>
      <c r="F43" s="358" t="s">
        <v>520</v>
      </c>
      <c r="G43" s="352" t="s">
        <v>521</v>
      </c>
      <c r="H43" s="352" t="s">
        <v>522</v>
      </c>
      <c r="I43" s="352" t="s">
        <v>79</v>
      </c>
      <c r="J43" s="352" t="s">
        <v>80</v>
      </c>
      <c r="K43" s="262" t="s">
        <v>81</v>
      </c>
    </row>
    <row r="44" spans="1:52" ht="20.100000000000001" customHeight="1">
      <c r="A44" s="6" t="s">
        <v>362</v>
      </c>
      <c r="B44" s="272">
        <v>3762</v>
      </c>
      <c r="C44" s="272">
        <v>3870</v>
      </c>
      <c r="D44" s="272">
        <v>3762</v>
      </c>
      <c r="E44" s="272">
        <v>3753</v>
      </c>
      <c r="F44" s="272">
        <v>3753</v>
      </c>
      <c r="G44" s="272">
        <v>3753</v>
      </c>
      <c r="H44" s="272">
        <v>3753</v>
      </c>
      <c r="I44" s="272">
        <v>3753</v>
      </c>
      <c r="J44" s="272">
        <v>3751</v>
      </c>
      <c r="K44" s="390" t="s">
        <v>68</v>
      </c>
    </row>
    <row r="45" spans="1:52" ht="20.100000000000001" customHeight="1">
      <c r="A45" s="6" t="s">
        <v>363</v>
      </c>
      <c r="B45" s="272">
        <v>2026</v>
      </c>
      <c r="C45" s="272">
        <v>2026</v>
      </c>
      <c r="D45" s="272">
        <v>2026</v>
      </c>
      <c r="E45" s="272">
        <v>1735</v>
      </c>
      <c r="F45" s="272">
        <v>1735</v>
      </c>
      <c r="G45" s="272">
        <v>1735</v>
      </c>
      <c r="H45" s="272">
        <v>1737</v>
      </c>
      <c r="I45" s="272">
        <v>1737</v>
      </c>
      <c r="J45" s="272">
        <v>1737</v>
      </c>
      <c r="K45" s="390" t="s">
        <v>68</v>
      </c>
    </row>
    <row r="46" spans="1:52" ht="20.100000000000001" customHeight="1">
      <c r="A46" s="6" t="s">
        <v>678</v>
      </c>
      <c r="B46" s="323">
        <v>30426</v>
      </c>
      <c r="C46" s="323">
        <v>30590</v>
      </c>
      <c r="D46" s="323">
        <v>30430</v>
      </c>
      <c r="E46" s="323">
        <v>29981</v>
      </c>
      <c r="F46" s="323">
        <v>29237</v>
      </c>
      <c r="G46" s="323">
        <v>29237</v>
      </c>
      <c r="H46" s="323">
        <v>28337</v>
      </c>
      <c r="I46" s="323">
        <v>28347</v>
      </c>
      <c r="J46" s="323">
        <v>28367</v>
      </c>
      <c r="K46" s="390" t="s">
        <v>68</v>
      </c>
    </row>
    <row r="47" spans="1:52" ht="20.100000000000001" customHeight="1" thickBot="1">
      <c r="A47" s="32" t="s">
        <v>223</v>
      </c>
      <c r="B47" s="13">
        <v>36214</v>
      </c>
      <c r="C47" s="13">
        <v>36486</v>
      </c>
      <c r="D47" s="13">
        <v>36218</v>
      </c>
      <c r="E47" s="13">
        <v>35469</v>
      </c>
      <c r="F47" s="13">
        <v>34725</v>
      </c>
      <c r="G47" s="13">
        <v>34725</v>
      </c>
      <c r="H47" s="13">
        <v>33828</v>
      </c>
      <c r="I47" s="13">
        <v>33837</v>
      </c>
      <c r="J47" s="13">
        <v>33855</v>
      </c>
      <c r="K47" s="512" t="s">
        <v>68</v>
      </c>
    </row>
    <row r="48" spans="1:52" ht="20.100000000000001" customHeight="1" thickTop="1">
      <c r="A48" s="5"/>
      <c r="B48" s="6"/>
      <c r="C48" s="6"/>
      <c r="D48" s="6"/>
      <c r="E48" s="6"/>
      <c r="F48" s="6"/>
      <c r="G48" s="6"/>
      <c r="H48" s="6"/>
      <c r="I48" s="6"/>
      <c r="J48" s="6"/>
      <c r="K48" s="5"/>
    </row>
    <row r="49" spans="1:11" ht="20.100000000000001" customHeight="1">
      <c r="A49" s="5" t="s">
        <v>679</v>
      </c>
      <c r="B49" s="6"/>
      <c r="C49" s="6"/>
      <c r="D49" s="6"/>
      <c r="E49" s="6"/>
      <c r="F49" s="6"/>
      <c r="G49" s="6"/>
      <c r="H49" s="6"/>
      <c r="I49" s="6"/>
      <c r="J49" s="6"/>
      <c r="K49" s="5"/>
    </row>
    <row r="50" spans="1:11" ht="39.950000000000003" customHeight="1" thickBot="1">
      <c r="A50" s="3" t="s">
        <v>340</v>
      </c>
      <c r="B50" s="358" t="s">
        <v>516</v>
      </c>
      <c r="C50" s="358" t="s">
        <v>517</v>
      </c>
      <c r="D50" s="358" t="s">
        <v>518</v>
      </c>
      <c r="E50" s="358" t="s">
        <v>519</v>
      </c>
      <c r="F50" s="358" t="s">
        <v>520</v>
      </c>
      <c r="G50" s="352" t="s">
        <v>521</v>
      </c>
      <c r="H50" s="352" t="s">
        <v>522</v>
      </c>
      <c r="I50" s="352" t="s">
        <v>79</v>
      </c>
      <c r="J50" s="352" t="s">
        <v>80</v>
      </c>
      <c r="K50" s="262" t="s">
        <v>81</v>
      </c>
    </row>
    <row r="51" spans="1:11" ht="20.100000000000001" customHeight="1">
      <c r="A51" s="6" t="s">
        <v>680</v>
      </c>
      <c r="B51" s="323">
        <v>5361</v>
      </c>
      <c r="C51" s="323">
        <v>6374</v>
      </c>
      <c r="D51" s="323">
        <v>7017</v>
      </c>
      <c r="E51" s="323">
        <v>6662</v>
      </c>
      <c r="F51" s="323">
        <v>6576</v>
      </c>
      <c r="G51" s="323">
        <v>6561</v>
      </c>
      <c r="H51" s="323">
        <v>6232</v>
      </c>
      <c r="I51" s="323">
        <v>6197</v>
      </c>
      <c r="J51" s="323">
        <v>6227</v>
      </c>
      <c r="K51" s="390" t="s">
        <v>68</v>
      </c>
    </row>
    <row r="52" spans="1:11" ht="20.100000000000001" customHeight="1">
      <c r="A52" s="40" t="s">
        <v>681</v>
      </c>
      <c r="B52" s="387"/>
      <c r="C52" s="387"/>
      <c r="D52" s="387"/>
      <c r="E52" s="387"/>
      <c r="F52" s="387"/>
      <c r="G52" s="387"/>
      <c r="H52" s="387"/>
      <c r="I52" s="387"/>
      <c r="J52" s="387"/>
      <c r="K52" s="394"/>
    </row>
    <row r="53" spans="1:11" ht="20.100000000000001" customHeight="1">
      <c r="A53" s="40"/>
      <c r="B53" s="387"/>
      <c r="C53" s="387"/>
      <c r="D53" s="387"/>
      <c r="E53" s="387"/>
      <c r="F53" s="387"/>
      <c r="G53" s="387"/>
      <c r="H53" s="387"/>
      <c r="I53" s="387"/>
      <c r="J53" s="387"/>
      <c r="K53" s="394"/>
    </row>
    <row r="54" spans="1:11" s="60" customFormat="1" ht="20.100000000000001" customHeight="1">
      <c r="A54" s="1" t="s">
        <v>2</v>
      </c>
      <c r="B54"/>
      <c r="C54"/>
      <c r="D54"/>
      <c r="E54"/>
      <c r="F54"/>
      <c r="G54"/>
      <c r="H54"/>
      <c r="I54"/>
      <c r="J54"/>
      <c r="K54" s="62"/>
    </row>
    <row r="55" spans="1:11" s="60" customFormat="1" ht="39.950000000000003" customHeight="1" thickBot="1">
      <c r="A55" s="26" t="s">
        <v>3</v>
      </c>
      <c r="B55" s="359" t="s">
        <v>434</v>
      </c>
      <c r="C55" s="359" t="s">
        <v>435</v>
      </c>
      <c r="D55" s="359" t="s">
        <v>436</v>
      </c>
      <c r="E55" s="352" t="s">
        <v>682</v>
      </c>
      <c r="F55" s="352" t="s">
        <v>683</v>
      </c>
      <c r="G55" s="352" t="s">
        <v>684</v>
      </c>
      <c r="H55" s="352" t="s">
        <v>685</v>
      </c>
      <c r="I55" s="352" t="s">
        <v>531</v>
      </c>
      <c r="J55" s="352" t="s">
        <v>532</v>
      </c>
      <c r="K55" s="226" t="s">
        <v>190</v>
      </c>
    </row>
    <row r="56" spans="1:11" s="60" customFormat="1" ht="20.100000000000001" customHeight="1">
      <c r="A56" s="6" t="s">
        <v>4</v>
      </c>
      <c r="B56" s="323">
        <v>11365</v>
      </c>
      <c r="C56" s="323">
        <v>13159</v>
      </c>
      <c r="D56" s="323">
        <v>19990</v>
      </c>
      <c r="E56" s="323">
        <v>19805</v>
      </c>
      <c r="F56" s="323">
        <v>15926</v>
      </c>
      <c r="G56" s="323">
        <v>22447</v>
      </c>
      <c r="H56" s="323">
        <v>47948</v>
      </c>
      <c r="I56" s="323">
        <v>41520</v>
      </c>
      <c r="J56" s="323">
        <v>36524</v>
      </c>
      <c r="K56" s="311">
        <v>50058</v>
      </c>
    </row>
    <row r="57" spans="1:11" s="60" customFormat="1" ht="20.100000000000001" customHeight="1">
      <c r="A57" s="33" t="s">
        <v>5</v>
      </c>
      <c r="B57" s="323">
        <v>0</v>
      </c>
      <c r="C57" s="323">
        <v>0</v>
      </c>
      <c r="D57" s="323">
        <v>0</v>
      </c>
      <c r="E57" s="323">
        <v>33</v>
      </c>
      <c r="F57" s="323">
        <v>32</v>
      </c>
      <c r="G57" s="323">
        <v>43</v>
      </c>
      <c r="H57" s="323">
        <v>41</v>
      </c>
      <c r="I57" s="323">
        <v>58</v>
      </c>
      <c r="J57" s="323">
        <v>41</v>
      </c>
      <c r="K57" s="311">
        <v>44</v>
      </c>
    </row>
    <row r="58" spans="1:11" s="60" customFormat="1" ht="20.100000000000001" customHeight="1">
      <c r="A58" s="33" t="s">
        <v>6</v>
      </c>
      <c r="B58" s="323">
        <v>4938</v>
      </c>
      <c r="C58" s="323">
        <v>5489</v>
      </c>
      <c r="D58" s="323">
        <v>6567</v>
      </c>
      <c r="E58" s="323">
        <v>5819</v>
      </c>
      <c r="F58" s="323">
        <v>5149</v>
      </c>
      <c r="G58" s="323">
        <v>6558</v>
      </c>
      <c r="H58" s="323">
        <v>10974</v>
      </c>
      <c r="I58" s="323">
        <v>9651</v>
      </c>
      <c r="J58" s="323">
        <v>7468</v>
      </c>
      <c r="K58" s="311">
        <v>11023</v>
      </c>
    </row>
    <row r="59" spans="1:11" s="60" customFormat="1" ht="20.100000000000001" customHeight="1">
      <c r="A59" s="33" t="s">
        <v>686</v>
      </c>
      <c r="B59" s="323">
        <v>143</v>
      </c>
      <c r="C59" s="323">
        <v>84</v>
      </c>
      <c r="D59" s="323">
        <v>146</v>
      </c>
      <c r="E59" s="323">
        <v>190</v>
      </c>
      <c r="F59" s="323">
        <v>136</v>
      </c>
      <c r="G59" s="323">
        <v>100</v>
      </c>
      <c r="H59" s="323">
        <v>218</v>
      </c>
      <c r="I59" s="323">
        <v>87</v>
      </c>
      <c r="J59" s="323">
        <v>128</v>
      </c>
      <c r="K59" s="311">
        <v>133.5</v>
      </c>
    </row>
    <row r="60" spans="1:11" s="60" customFormat="1" ht="20.100000000000001" customHeight="1">
      <c r="A60" s="33" t="s">
        <v>7</v>
      </c>
      <c r="B60" s="323">
        <v>58</v>
      </c>
      <c r="C60" s="323">
        <v>52</v>
      </c>
      <c r="D60" s="323">
        <v>81</v>
      </c>
      <c r="E60" s="323">
        <v>100</v>
      </c>
      <c r="F60" s="323">
        <v>89</v>
      </c>
      <c r="G60" s="323">
        <v>96</v>
      </c>
      <c r="H60" s="323">
        <v>152</v>
      </c>
      <c r="I60" s="323">
        <v>167</v>
      </c>
      <c r="J60" s="323">
        <v>152</v>
      </c>
      <c r="K60" s="311">
        <v>170</v>
      </c>
    </row>
    <row r="61" spans="1:11" s="60" customFormat="1" ht="20.100000000000001" customHeight="1">
      <c r="A61" s="33" t="s">
        <v>8</v>
      </c>
      <c r="B61" s="323">
        <v>5752</v>
      </c>
      <c r="C61" s="323">
        <v>6996</v>
      </c>
      <c r="D61" s="323">
        <v>9428</v>
      </c>
      <c r="E61" s="323">
        <v>11945</v>
      </c>
      <c r="F61" s="323">
        <v>8997</v>
      </c>
      <c r="G61" s="323">
        <v>12593</v>
      </c>
      <c r="H61" s="323">
        <v>26043</v>
      </c>
      <c r="I61" s="323">
        <v>25565</v>
      </c>
      <c r="J61" s="323">
        <v>22524</v>
      </c>
      <c r="K61" s="311">
        <v>31903</v>
      </c>
    </row>
    <row r="62" spans="1:11" s="60" customFormat="1" ht="20.100000000000001" customHeight="1">
      <c r="A62" s="33" t="s">
        <v>10</v>
      </c>
      <c r="B62" s="323">
        <v>618</v>
      </c>
      <c r="C62" s="323">
        <v>622</v>
      </c>
      <c r="D62" s="323">
        <v>3915</v>
      </c>
      <c r="E62" s="323">
        <v>1941</v>
      </c>
      <c r="F62" s="323">
        <v>1691</v>
      </c>
      <c r="G62" s="323">
        <v>3201</v>
      </c>
      <c r="H62" s="323">
        <v>10779</v>
      </c>
      <c r="I62" s="323">
        <v>6137</v>
      </c>
      <c r="J62" s="323">
        <v>6380</v>
      </c>
      <c r="K62" s="311">
        <v>6962</v>
      </c>
    </row>
    <row r="63" spans="1:11" s="60" customFormat="1" ht="20.100000000000001" customHeight="1">
      <c r="A63" s="6" t="s">
        <v>11</v>
      </c>
      <c r="B63" s="323">
        <v>184</v>
      </c>
      <c r="C63" s="323">
        <v>-147</v>
      </c>
      <c r="D63" s="323">
        <v>819</v>
      </c>
      <c r="E63" s="323">
        <v>875</v>
      </c>
      <c r="F63" s="323">
        <v>-6</v>
      </c>
      <c r="G63" s="323">
        <v>188</v>
      </c>
      <c r="H63" s="323">
        <v>743</v>
      </c>
      <c r="I63" s="323">
        <v>-631</v>
      </c>
      <c r="J63" s="323">
        <v>467</v>
      </c>
      <c r="K63" s="311">
        <v>-4010</v>
      </c>
    </row>
    <row r="64" spans="1:11" s="60" customFormat="1" ht="20.100000000000001" customHeight="1">
      <c r="A64" s="11" t="s">
        <v>12</v>
      </c>
      <c r="B64" s="354">
        <v>24</v>
      </c>
      <c r="C64" s="354">
        <v>-310</v>
      </c>
      <c r="D64" s="354">
        <v>649</v>
      </c>
      <c r="E64" s="354">
        <v>712</v>
      </c>
      <c r="F64" s="354">
        <v>-172</v>
      </c>
      <c r="G64" s="354">
        <v>17</v>
      </c>
      <c r="H64" s="354">
        <v>551</v>
      </c>
      <c r="I64" s="354">
        <v>-826</v>
      </c>
      <c r="J64" s="354">
        <v>256</v>
      </c>
      <c r="K64" s="267">
        <v>-4177</v>
      </c>
    </row>
    <row r="65" spans="1:12" s="60" customFormat="1" ht="20.100000000000001" customHeight="1">
      <c r="A65" s="6" t="s">
        <v>13</v>
      </c>
      <c r="B65" s="323">
        <v>-1</v>
      </c>
      <c r="C65" s="323">
        <v>-1</v>
      </c>
      <c r="D65" s="323">
        <v>3</v>
      </c>
      <c r="E65" s="323">
        <v>-1</v>
      </c>
      <c r="F65" s="323">
        <v>-2</v>
      </c>
      <c r="G65" s="323">
        <v>-45</v>
      </c>
      <c r="H65" s="323">
        <v>0</v>
      </c>
      <c r="I65" s="323">
        <v>-555</v>
      </c>
      <c r="J65" s="323">
        <v>-101</v>
      </c>
      <c r="K65" s="311">
        <v>-239</v>
      </c>
      <c r="L65" s="360"/>
    </row>
    <row r="66" spans="1:12" s="60" customFormat="1" ht="20.100000000000001" customHeight="1">
      <c r="A66" s="6" t="s">
        <v>14</v>
      </c>
      <c r="B66" s="323">
        <v>-2</v>
      </c>
      <c r="C66" s="323">
        <v>6</v>
      </c>
      <c r="D66" s="323">
        <v>-16</v>
      </c>
      <c r="E66" s="323">
        <v>1</v>
      </c>
      <c r="F66" s="323">
        <v>11</v>
      </c>
      <c r="G66" s="323">
        <v>1</v>
      </c>
      <c r="H66" s="323">
        <v>-3</v>
      </c>
      <c r="I66" s="323">
        <v>0</v>
      </c>
      <c r="J66" s="323">
        <v>0</v>
      </c>
      <c r="K66" s="311">
        <v>27965</v>
      </c>
    </row>
    <row r="67" spans="1:12" s="60" customFormat="1" ht="20.100000000000001" customHeight="1">
      <c r="A67" s="6" t="s">
        <v>15</v>
      </c>
      <c r="B67" s="323">
        <v>275</v>
      </c>
      <c r="C67" s="323">
        <v>-126</v>
      </c>
      <c r="D67" s="323">
        <v>-469</v>
      </c>
      <c r="E67" s="323">
        <v>104</v>
      </c>
      <c r="F67" s="323">
        <v>-925</v>
      </c>
      <c r="G67" s="323">
        <v>-6078</v>
      </c>
      <c r="H67" s="323">
        <v>918</v>
      </c>
      <c r="I67" s="323">
        <v>-1282</v>
      </c>
      <c r="J67" s="323">
        <v>-10063</v>
      </c>
      <c r="K67" s="311">
        <v>-27381</v>
      </c>
    </row>
    <row r="68" spans="1:12" s="60" customFormat="1" ht="20.100000000000001" customHeight="1">
      <c r="A68" s="6" t="s">
        <v>687</v>
      </c>
      <c r="B68" s="323"/>
      <c r="C68" s="323"/>
      <c r="D68" s="323"/>
      <c r="E68" s="323" t="s">
        <v>68</v>
      </c>
      <c r="F68" s="323" t="s">
        <v>68</v>
      </c>
      <c r="G68" s="323" t="s">
        <v>68</v>
      </c>
      <c r="H68" s="323" t="s">
        <v>68</v>
      </c>
      <c r="I68" s="323" t="s">
        <v>68</v>
      </c>
      <c r="J68" s="323" t="s">
        <v>68</v>
      </c>
      <c r="K68" s="311">
        <v>27966</v>
      </c>
    </row>
    <row r="69" spans="1:12" s="60" customFormat="1" ht="20.100000000000001" customHeight="1">
      <c r="A69" s="11" t="s">
        <v>16</v>
      </c>
      <c r="B69" s="354">
        <v>295</v>
      </c>
      <c r="C69" s="354">
        <v>-432</v>
      </c>
      <c r="D69" s="354">
        <v>166</v>
      </c>
      <c r="E69" s="354">
        <v>815</v>
      </c>
      <c r="F69" s="354">
        <v>-1088</v>
      </c>
      <c r="G69" s="354">
        <v>-6105</v>
      </c>
      <c r="H69" s="354">
        <v>1465</v>
      </c>
      <c r="I69" s="354">
        <v>-2662</v>
      </c>
      <c r="J69" s="354">
        <v>-9908</v>
      </c>
      <c r="K69" s="267">
        <v>-3832</v>
      </c>
    </row>
    <row r="70" spans="1:12" s="60" customFormat="1" ht="20.100000000000001" customHeight="1">
      <c r="A70" s="6"/>
      <c r="B70" s="256"/>
      <c r="C70" s="256"/>
      <c r="D70" s="256"/>
      <c r="E70" s="256"/>
      <c r="F70" s="256"/>
      <c r="G70" s="256"/>
      <c r="H70" s="256"/>
      <c r="I70" s="256"/>
      <c r="J70" s="256"/>
      <c r="K70" s="263"/>
    </row>
    <row r="71" spans="1:12" s="60" customFormat="1" ht="20.100000000000001" customHeight="1">
      <c r="A71" s="6" t="s">
        <v>17</v>
      </c>
      <c r="B71" s="253">
        <v>3</v>
      </c>
      <c r="C71" s="253">
        <v>10</v>
      </c>
      <c r="D71" s="253">
        <v>25</v>
      </c>
      <c r="E71" s="253">
        <v>4</v>
      </c>
      <c r="F71" s="253">
        <v>11</v>
      </c>
      <c r="G71" s="253">
        <v>4</v>
      </c>
      <c r="H71" s="253">
        <v>31</v>
      </c>
      <c r="I71" s="253">
        <v>5</v>
      </c>
      <c r="J71" s="253">
        <v>12</v>
      </c>
      <c r="K71" s="89">
        <v>5</v>
      </c>
    </row>
    <row r="72" spans="1:12" s="60" customFormat="1" ht="20.100000000000001" customHeight="1">
      <c r="A72" s="6" t="s">
        <v>18</v>
      </c>
      <c r="B72" s="353">
        <v>7</v>
      </c>
      <c r="C72" s="353">
        <v>12</v>
      </c>
      <c r="D72" s="353">
        <v>35</v>
      </c>
      <c r="E72" s="353">
        <v>-1</v>
      </c>
      <c r="F72" s="353">
        <v>2</v>
      </c>
      <c r="G72" s="353">
        <v>4</v>
      </c>
      <c r="H72" s="353">
        <v>18</v>
      </c>
      <c r="I72" s="353">
        <v>25</v>
      </c>
      <c r="J72" s="353">
        <v>32</v>
      </c>
      <c r="K72" s="89">
        <v>14</v>
      </c>
    </row>
    <row r="73" spans="1:12" s="60" customFormat="1" ht="20.100000000000001" customHeight="1">
      <c r="A73" s="6" t="s">
        <v>19</v>
      </c>
      <c r="B73" s="353">
        <v>161</v>
      </c>
      <c r="C73" s="353">
        <v>163</v>
      </c>
      <c r="D73" s="353">
        <v>170</v>
      </c>
      <c r="E73" s="353">
        <v>163</v>
      </c>
      <c r="F73" s="353">
        <v>167</v>
      </c>
      <c r="G73" s="353">
        <v>171</v>
      </c>
      <c r="H73" s="353">
        <v>192</v>
      </c>
      <c r="I73" s="353">
        <v>194</v>
      </c>
      <c r="J73" s="353">
        <v>212</v>
      </c>
      <c r="K73" s="89">
        <v>167</v>
      </c>
    </row>
    <row r="74" spans="1:12" s="60" customFormat="1" ht="20.100000000000001" customHeight="1">
      <c r="A74" s="6"/>
      <c r="B74" s="256"/>
      <c r="C74" s="256"/>
      <c r="D74" s="256"/>
      <c r="E74" s="256"/>
      <c r="F74" s="256"/>
      <c r="G74" s="256"/>
      <c r="H74" s="256"/>
      <c r="I74" s="256"/>
      <c r="J74" s="256"/>
      <c r="K74" s="263"/>
    </row>
    <row r="75" spans="1:12" s="60" customFormat="1" ht="20.100000000000001" customHeight="1">
      <c r="A75" s="6" t="s">
        <v>688</v>
      </c>
      <c r="B75" s="353">
        <v>143</v>
      </c>
      <c r="C75" s="353">
        <v>234</v>
      </c>
      <c r="D75" s="253">
        <v>258</v>
      </c>
      <c r="E75" s="253">
        <v>133</v>
      </c>
      <c r="F75" s="253">
        <v>185</v>
      </c>
      <c r="G75" s="253">
        <v>176</v>
      </c>
      <c r="H75" s="253">
        <v>180</v>
      </c>
      <c r="I75" s="253">
        <v>82</v>
      </c>
      <c r="J75" s="253">
        <v>145</v>
      </c>
      <c r="K75" s="89">
        <v>198</v>
      </c>
    </row>
    <row r="76" spans="1:12" s="60" customFormat="1" ht="20.100000000000001" customHeight="1">
      <c r="A76" s="6" t="s">
        <v>21</v>
      </c>
      <c r="B76" s="353">
        <v>2</v>
      </c>
      <c r="C76" s="353">
        <v>-1</v>
      </c>
      <c r="D76" s="353">
        <v>3</v>
      </c>
      <c r="E76" s="353">
        <v>3</v>
      </c>
      <c r="F76" s="353">
        <v>-1</v>
      </c>
      <c r="G76" s="353">
        <v>3</v>
      </c>
      <c r="H76" s="353">
        <v>5</v>
      </c>
      <c r="I76" s="353">
        <v>0</v>
      </c>
      <c r="J76" s="353">
        <v>4</v>
      </c>
      <c r="K76" s="89">
        <v>1</v>
      </c>
    </row>
    <row r="77" spans="1:12" customFormat="1" ht="20.100000000000001" customHeight="1">
      <c r="A77" s="6" t="s">
        <v>603</v>
      </c>
      <c r="B77" s="323">
        <v>18816</v>
      </c>
      <c r="C77" s="323">
        <v>19716</v>
      </c>
      <c r="D77" s="323">
        <v>21375</v>
      </c>
      <c r="E77" s="323">
        <v>22075</v>
      </c>
      <c r="F77" s="323">
        <v>21437</v>
      </c>
      <c r="G77" s="323">
        <v>23764</v>
      </c>
      <c r="H77" s="323">
        <v>27781</v>
      </c>
      <c r="I77" s="323">
        <v>27233</v>
      </c>
      <c r="J77" s="323">
        <v>25816</v>
      </c>
      <c r="K77" s="311" t="s">
        <v>68</v>
      </c>
    </row>
    <row r="78" spans="1:12" customFormat="1" ht="20.100000000000001" customHeight="1">
      <c r="A78" s="6" t="s">
        <v>604</v>
      </c>
      <c r="B78" s="323">
        <v>11048</v>
      </c>
      <c r="C78" s="323">
        <v>13063</v>
      </c>
      <c r="D78" s="323">
        <v>13943</v>
      </c>
      <c r="E78" s="323">
        <v>13528</v>
      </c>
      <c r="F78" s="323">
        <v>12912</v>
      </c>
      <c r="G78" s="323">
        <v>17246</v>
      </c>
      <c r="H78" s="323">
        <v>22435</v>
      </c>
      <c r="I78" s="323">
        <v>23203</v>
      </c>
      <c r="J78" s="323">
        <v>24268</v>
      </c>
      <c r="K78" s="311" t="s">
        <v>68</v>
      </c>
    </row>
    <row r="79" spans="1:12" customFormat="1" ht="20.100000000000001" customHeight="1">
      <c r="A79" s="6" t="s">
        <v>22</v>
      </c>
      <c r="B79" s="323">
        <v>7768</v>
      </c>
      <c r="C79" s="323">
        <v>6653</v>
      </c>
      <c r="D79" s="323">
        <v>7432</v>
      </c>
      <c r="E79" s="323">
        <v>8240</v>
      </c>
      <c r="F79" s="323">
        <v>8233</v>
      </c>
      <c r="G79" s="323">
        <v>6229</v>
      </c>
      <c r="H79" s="323">
        <v>4971</v>
      </c>
      <c r="I79" s="323">
        <v>3662</v>
      </c>
      <c r="J79" s="323">
        <v>1173</v>
      </c>
      <c r="K79" s="311" t="s">
        <v>68</v>
      </c>
    </row>
    <row r="80" spans="1:12" s="60" customFormat="1" ht="20.100000000000001" customHeight="1">
      <c r="A80" s="6"/>
      <c r="B80" s="256"/>
      <c r="C80" s="256"/>
      <c r="D80" s="256"/>
      <c r="E80" s="256"/>
      <c r="F80" s="256"/>
      <c r="G80" s="256"/>
      <c r="H80" s="256"/>
      <c r="I80" s="256"/>
      <c r="J80" s="256"/>
      <c r="K80" s="263"/>
    </row>
    <row r="81" spans="1:11" s="60" customFormat="1" ht="20.100000000000001" customHeight="1">
      <c r="A81" s="6" t="s">
        <v>23</v>
      </c>
      <c r="B81" s="323">
        <v>11591</v>
      </c>
      <c r="C81" s="323">
        <v>11644</v>
      </c>
      <c r="D81" s="323">
        <v>11751</v>
      </c>
      <c r="E81" s="323">
        <v>11813</v>
      </c>
      <c r="F81" s="323">
        <v>11773</v>
      </c>
      <c r="G81" s="323">
        <v>11754</v>
      </c>
      <c r="H81" s="323">
        <v>11494</v>
      </c>
      <c r="I81" s="323">
        <v>11319</v>
      </c>
      <c r="J81" s="323">
        <v>11249</v>
      </c>
      <c r="K81" s="311" t="s">
        <v>68</v>
      </c>
    </row>
    <row r="82" spans="1:11" s="60" customFormat="1" ht="20.100000000000001" customHeight="1">
      <c r="A82" s="6"/>
      <c r="B82" s="323"/>
      <c r="C82" s="323"/>
      <c r="D82" s="323"/>
      <c r="E82" s="323"/>
      <c r="F82" s="323"/>
      <c r="G82" s="323"/>
      <c r="H82" s="323"/>
      <c r="I82" s="323"/>
      <c r="J82" s="323"/>
      <c r="K82" s="311"/>
    </row>
    <row r="83" spans="1:11" ht="20.100000000000001" customHeight="1">
      <c r="A83" s="40" t="s">
        <v>689</v>
      </c>
    </row>
    <row r="84" spans="1:11" ht="20.100000000000001" customHeight="1">
      <c r="A84" s="175"/>
      <c r="B84" s="175"/>
      <c r="C84" s="175"/>
      <c r="D84" s="175"/>
      <c r="E84" s="175"/>
      <c r="F84" s="175"/>
      <c r="G84" s="175"/>
      <c r="H84" s="175"/>
      <c r="I84" s="175"/>
      <c r="J84" s="175"/>
      <c r="K84" s="175"/>
    </row>
    <row r="85" spans="1:11" ht="20.25">
      <c r="A85" s="175"/>
      <c r="B85" s="175"/>
      <c r="C85" s="175"/>
      <c r="D85" s="175"/>
      <c r="E85" s="175"/>
      <c r="F85" s="175"/>
      <c r="G85" s="175"/>
      <c r="H85" s="175"/>
      <c r="I85" s="175"/>
      <c r="J85" s="175"/>
      <c r="K85" s="175"/>
    </row>
  </sheetData>
  <mergeCells count="1">
    <mergeCell ref="A2:K2"/>
  </mergeCells>
  <pageMargins left="0.7" right="0.7" top="0.75" bottom="0.75" header="0.3" footer="0.3"/>
  <pageSetup paperSize="9" scale="44" fitToHeight="0"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0571a6b-5cff-455f-a22c-7474f17aae02">XNKU4XNH5CYD-1258747735-101</_dlc_DocId>
    <_dlc_DocIdUrl xmlns="f0571a6b-5cff-455f-a22c-7474f17aae02">
      <Url>https://fortum.sharepoint.com/sites/FRC2018/_layouts/15/DocIdRedir.aspx?ID=XNKU4XNH5CYD-1258747735-101</Url>
      <Description>XNKU4XNH5CYD-1258747735-101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465B8548D0484BAA099BF507F350EF" ma:contentTypeVersion="3" ma:contentTypeDescription="Create a new document." ma:contentTypeScope="" ma:versionID="4bccb9c9915f340769891de8e6e4be66">
  <xsd:schema xmlns:xsd="http://www.w3.org/2001/XMLSchema" xmlns:xs="http://www.w3.org/2001/XMLSchema" xmlns:p="http://schemas.microsoft.com/office/2006/metadata/properties" xmlns:ns2="f0571a6b-5cff-455f-a22c-7474f17aae02" xmlns:ns3="7c502092-5ad0-420b-aa6d-590ec35f763f" targetNamespace="http://schemas.microsoft.com/office/2006/metadata/properties" ma:root="true" ma:fieldsID="c4f7d3a2fc01369d05ea85e9a5d085cb" ns2:_="" ns3:_="">
    <xsd:import namespace="f0571a6b-5cff-455f-a22c-7474f17aae02"/>
    <xsd:import namespace="7c502092-5ad0-420b-aa6d-590ec35f763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571a6b-5cff-455f-a22c-7474f17aae0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c502092-5ad0-420b-aa6d-590ec35f763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E x c e l W o r k b o o k   x m l n s : i = " h t t p : / / w w w . w 3 . o r g / 2 0 0 1 / X M L S c h e m a - i n s t a n c e "   x m l n s = " h t t p : / / s c h e m a s . d a t a c o n t r a c t . o r g / 2 0 0 4 / 0 7 / L o n g v i e w . O f f i c e . E x c e l . M o d e l " > < V e r s i o n > 2 4 . 3   ( B u i l d   6 0 3 3 )   < / V e r s i o n > < W o r k s h e e t s > < E x c e l W o r k s h e e t > < S u b m i t S t a t u s R e s u l t > R e a d y   t o   s u b m i t < / S u b m i t S t a t u s R e s u l t > < l o c k s   x m l n s : d 4 p 1 = " h t t p : / / s c h e m a s . m i c r o s o f t . c o m / 2 0 0 3 / 1 0 / S e r i a l i z a t i o n / A r r a y s " / > < n a m e > C o n s i s t e n c y   c h e c k < / n a m e > < q u e r i e s   x m l n s : d 4 p 1 = " h t t p : / / s c h e m a s . d a t a c o n t r a c t . o r g / 2 0 0 4 / 0 7 / L o n g v i e w . O f f i c e . A d d I n . Q u e r y " / > < / E x c e l W o r k s h e e t > < E x c e l W o r k s h e e t > < S u b m i t S t a t u s R e s u l t > R e a d y   t o   s u b m i t < / S u b m i t S t a t u s R e s u l t > < l o c k s   x m l n s : d 4 p 1 = " h t t p : / / s c h e m a s . m i c r o s o f t . c o m / 2 0 0 3 / 1 0 / S e r i a l i z a t i o n / A r r a y s " / > < n a m e > F i n a n c i a l s   2 0 2 2   - - < / n a m e > < q u e r i e s   x m l n s : d 4 p 1 = " h t t p : / / s c h e m a s . d a t a c o n t r a c t . o r g / 2 0 0 4 / 0 7 / L o n g v i e w . O f f i c e . A d d I n . Q u e r y " / > < / E x c e l W o r k s h e e t > < E x c e l W o r k s h e e t > < S u b m i t S t a t u s R e s u l t > R e a d y   t o   s u b m i t < / S u b m i t S t a t u s R e s u l t > < l o c k s   x m l n s : d 4 p 1 = " h t t p : / / s c h e m a s . m i c r o s o f t . c o m / 2 0 0 3 / 1 0 / S e r i a l i z a t i o n / A r r a y s " / > < n a m e > D e f i n i t i o n s < / n a m e > < q u e r i e s   x m l n s : d 4 p 1 = " h t t p : / / s c h e m a s . d a t a c o n t r a c t . o r g / 2 0 0 4 / 0 7 / L o n g v i e w . O f f i c e . A d d I n . Q u e r y " / > < / E x c e l W o r k s h e e t > < E x c e l W o r k s h e e t > < S u b m i t S t a t u s R e s u l t > R e a d y   t o   s u b m i t < / S u b m i t S t a t u s R e s u l t > < l o c k s   x m l n s : d 4 p 1 = " h t t p : / / s c h e m a s . m i c r o s o f t . c o m / 2 0 0 3 / 1 0 / S e r i a l i z a t i o n / A r r a y s " / > < n a m e > V o l u m e   i n f o r m a t i o n   2 0 2 2   - - < / n a m e > < q u e r i e s   x m l n s : d 4 p 1 = " h t t p : / / s c h e m a s . d a t a c o n t r a c t . o r g / 2 0 0 4 / 0 7 / L o n g v i e w . O f f i c e . A d d I n . Q u e r y " / > < / E x c e l W o r k s h e e t > < E x c e l W o r k s h e e t > < S u b m i t S t a t u s R e s u l t > R e a d y   t o   s u b m i t < / S u b m i t S t a t u s R e s u l t > < l o c k s   x m l n s : d 4 p 1 = " h t t p : / / s c h e m a s . m i c r o s o f t . c o m / 2 0 0 3 / 1 0 / S e r i a l i z a t i o n / A r r a y s " / > < n a m e > A s s e t   l i s t < / n a m e > < q u e r i e s   x m l n s : d 4 p 1 = " h t t p : / / s c h e m a s . d a t a c o n t r a c t . o r g / 2 0 0 4 / 0 7 / L o n g v i e w . O f f i c e . A d d I n . Q u e r y " / > < / E x c e l W o r k s h e e t > < E x c e l W o r k s h e e t > < S u b m i t S t a t u s R e s u l t > R e a d y   t o   s u b m i t < / S u b m i t S t a t u s R e s u l t > < l o c k s   x m l n s : d 4 p 1 = " h t t p : / / s c h e m a s . m i c r o s o f t . c o m / 2 0 0 3 / 1 0 / S e r i a l i z a t i o n / A r r a y s " / > < n a m e > G e n e r a t i o n < / n a m e > < q u e r i e s   x m l n s : d 4 p 1 = " h t t p : / / s c h e m a s . d a t a c o n t r a c t . o r g / 2 0 0 4 / 0 7 / L o n g v i e w . O f f i c e . A d d I n . Q u e r y " / > < / E x c e l W o r k s h e e t > < E x c e l W o r k s h e e t > < S u b m i t S t a t u s R e s u l t > R e a d y   t o   s u b m i t < / S u b m i t S t a t u s R e s u l t > < l o c k s   x m l n s : d 4 p 1 = " h t t p : / / s c h e m a s . m i c r o s o f t . c o m / 2 0 0 3 / 1 0 / S e r i a l i z a t i o n / A r r a y s " / > < n a m e > C o n s u m e r   S o l u t i o n s < / n a m e > < q u e r i e s   x m l n s : d 4 p 1 = " h t t p : / / s c h e m a s . d a t a c o n t r a c t . o r g / 2 0 0 4 / 0 7 / L o n g v i e w . O f f i c e . A d d I n . Q u e r y " / > < / E x c e l W o r k s h e e t > < E x c e l W o r k s h e e t > < S u b m i t S t a t u s R e s u l t > R e a d y   t o   s u b m i t < / S u b m i t S t a t u s R e s u l t > < l o c k s   x m l n s : d 4 p 1 = " h t t p : / / s c h e m a s . m i c r o s o f t . c o m / 2 0 0 3 / 1 0 / S e r i a l i z a t i o n / A r r a y s " / > < n a m e > D i s c o n t i n u e d _ R u s s i a < / n a m e > < q u e r i e s   x m l n s : d 4 p 1 = " h t t p : / / s c h e m a s . d a t a c o n t r a c t . o r g / 2 0 0 4 / 0 7 / L o n g v i e w . O f f i c e . A d d I n . Q u e r y " / > < / E x c e l W o r k s h e e t > < E x c e l W o r k s h e e t > < S u b m i t S t a t u s R e s u l t > R e a d y   t o   s u b m i t < / S u b m i t S t a t u s R e s u l t > < l o c k s   x m l n s : d 4 p 1 = " h t t p : / / s c h e m a s . m i c r o s o f t . c o m / 2 0 0 3 / 1 0 / S e r i a l i z a t i o n / A r r a y s " / > < n a m e > H i s t o r y   C i t y   S o l u t i o n s < / n a m e > < q u e r i e s   x m l n s : d 4 p 1 = " h t t p : / / s c h e m a s . d a t a c o n t r a c t . o r g / 2 0 0 4 / 0 7 / L o n g v i e w . O f f i c e . A d d I n . Q u e r y " / > < / E x c e l W o r k s h e e t > < E x c e l W o r k s h e e t > < S u b m i t S t a t u s R e s u l t > R e a d y   t o   s u b m i t < / S u b m i t S t a t u s R e s u l t > < l o c k s   x m l n s : d 4 p 1 = " h t t p : / / s c h e m a s . m i c r o s o f t . c o m / 2 0 0 3 / 1 0 / S e r i a l i z a t i o n / A r r a y s " / > < n a m e > D i s c o n t i n u e d _ U n i p e r < / n a m e > < q u e r i e s   x m l n s : d 4 p 1 = " h t t p : / / s c h e m a s . d a t a c o n t r a c t . o r g / 2 0 0 4 / 0 7 / L o n g v i e w . O f f i c e . A d d I n . Q u e r y " / > < / E x c e l W o r k s h e e t > < E x c e l W o r k s h e e t > < S u b m i t S t a t u s R e s u l t > R e a d y   t o   s u b m i t < / S u b m i t S t a t u s R e s u l t > < l o c k s   x m l n s : d 4 p 1 = " h t t p : / / s c h e m a s . m i c r o s o f t . c o m / 2 0 0 3 / 1 0 / S e r i a l i z a t i o n / A r r a y s " / > < n a m e > D i s c o n t i n u e d _ D i s t r i b u t i o n < / n a m e > < q u e r i e s   x m l n s : d 4 p 1 = " h t t p : / / s c h e m a s . d a t a c o n t r a c t . o r g / 2 0 0 4 / 0 7 / L o n g v i e w . O f f i c e . A d d I n . Q u e r y " / > < / E x c e l W o r k s h e e t > < E x c e l W o r k s h e e t > < S u b m i t S t a t u s R e s u l t > R e a d y   t o   s u b m i t < / S u b m i t S t a t u s R e s u l t > < l o c k s   x m l n s : d 4 p 1 = " h t t p : / / s c h e m a s . m i c r o s o f t . c o m / 2 0 0 3 / 1 0 / S e r i a l i z a t i o n / A r r a y s " / > < n a m e > H i s t o r i c a l   d e f i n i t i o n s < / n a m e > < q u e r i e s   x m l n s : d 4 p 1 = " h t t p : / / s c h e m a s . d a t a c o n t r a c t . o r g / 2 0 0 4 / 0 7 / L o n g v i e w . O f f i c e . A d d I n . Q u e r y " / > < / E x c e l W o r k s h e e t > < E x c e l W o r k s h e e t > < S u b m i t S t a t u s R e s u l t > R e a d y   t o   s u b m i t < / S u b m i t S t a t u s R e s u l t > < l o c k s   x m l n s : d 4 p 1 = " h t t p : / / s c h e m a s . m i c r o s o f t . c o m / 2 0 0 3 / 1 0 / S e r i a l i z a t i o n / A r r a y s " / > < n a m e > H i s t o r y   f i n a n c i a l s   2 0 1 9   -   2 0 2 2 < / n a m e > < q u e r i e s   x m l n s : d 4 p 1 = " h t t p : / / s c h e m a s . d a t a c o n t r a c t . o r g / 2 0 0 4 / 0 7 / L o n g v i e w . O f f i c e . A d d I n . Q u e r y " / > < / E x c e l W o r k s h e e t > < E x c e l W o r k s h e e t > < S u b m i t S t a t u s R e s u l t > R e a d y   t o   s u b m i t < / S u b m i t S t a t u s R e s u l t > < l o c k s   x m l n s : d 4 p 1 = " h t t p : / / s c h e m a s . m i c r o s o f t . c o m / 2 0 0 3 / 1 0 / S e r i a l i z a t i o n / A r r a y s " / > < n a m e > H i s t o r y   f i n a n c i a l s   2 0 1 3 - 2 0 1 8 < / n a m e > < q u e r i e s   x m l n s : d 4 p 1 = " h t t p : / / s c h e m a s . d a t a c o n t r a c t . o r g / 2 0 0 4 / 0 7 / L o n g v i e w . O f f i c e . A d d I n . Q u e r y " / > < / E x c e l W o r k s h e e t > < E x c e l W o r k s h e e t > < S u b m i t S t a t u s R e s u l t > R e a d y   t o   s u b m i t < / S u b m i t S t a t u s R e s u l t > < l o c k s   x m l n s : d 4 p 1 = " h t t p : / / s c h e m a s . m i c r o s o f t . c o m / 2 0 0 3 / 1 0 / S e r i a l i z a t i o n / A r r a y s " / > < n a m e > H i s t o r y   f i n a n c i a l s   2 0 0 6 - 2 0 1 3 < / n a m e > < q u e r i e s   x m l n s : d 4 p 1 = " h t t p : / / s c h e m a s . d a t a c o n t r a c t . o r g / 2 0 0 4 / 0 7 / L o n g v i e w . O f f i c e . A d d I n . Q u e r y " / > < / E x c e l W o r k s h e e t > < E x c e l W o r k s h e e t > < S u b m i t S t a t u s R e s u l t > R e a d y   t o   s u b m i t < / S u b m i t S t a t u s R e s u l t > < l o c k s   x m l n s : d 4 p 1 = " h t t p : / / s c h e m a s . m i c r o s o f t . c o m / 2 0 0 3 / 1 0 / S e r i a l i z a t i o n / A r r a y s " / > < n a m e > H i s t o r y   v o l u m e s   2 0 1 3 - 2 0 2 2 < / n a m e > < q u e r i e s   x m l n s : d 4 p 1 = " h t t p : / / s c h e m a s . d a t a c o n t r a c t . o r g / 2 0 0 4 / 0 7 / L o n g v i e w . O f f i c e . A d d I n . Q u e r y " / > < / E x c e l W o r k s h e e t > < E x c e l W o r k s h e e t > < S u b m i t S t a t u s R e s u l t > R e a d y   t o   s u b m i t < / S u b m i t S t a t u s R e s u l t > < l o c k s   x m l n s : d 4 p 1 = " h t t p : / / s c h e m a s . m i c r o s o f t . c o m / 2 0 0 3 / 1 0 / S e r i a l i z a t i o n / A r r a y s " / > < n a m e > H i s t o r y   v o l u m e s   2 0 0 5 - 2 0 1 3 < / n a m e > < q u e r i e s   x m l n s : d 4 p 1 = " h t t p : / / s c h e m a s . d a t a c o n t r a c t . o r g / 2 0 0 4 / 0 7 / L o n g v i e w . O f f i c e . A d d I n . Q u e r y " / > < / E x c e l W o r k s h e e t > < E x c e l W o r k s h e e t > < S u b m i t S t a t u s R e s u l t > R e a d y   t o   s u b m i t < / S u b m i t S t a t u s R e s u l t > < l o c k s   x m l n s : d 4 p 1 = " h t t p : / / s c h e m a s . m i c r o s o f t . c o m / 2 0 0 3 / 1 0 / S e r i a l i z a t i o n / A r r a y s " / > < n a m e > H i s t o r y   H e a t   2 0 0 5 - 2 0 1 3 < / n a m e > < q u e r i e s   x m l n s : d 4 p 1 = " h t t p : / / s c h e m a s . d a t a c o n t r a c t . o r g / 2 0 0 4 / 0 7 / L o n g v i e w . O f f i c e . A d d I n . Q u e r y " / > < / E x c e l W o r k s h e e t > < E x c e l W o r k s h e e t > < S u b m i t S t a t u s R e s u l t > R e a d y   t o   s u b m i t < / S u b m i t S t a t u s R e s u l t > < l o c k s   x m l n s : d 4 p 1 = " h t t p : / / s c h e m a s . m i c r o s o f t . c o m / 2 0 0 3 / 1 0 / S e r i a l i z a t i o n / A r r a y s " / > < n a m e > H i s t o r y   E l e c t r   S a l e s   2 0 0 5 - 1 3 < / n a m e > < q u e r i e s   x m l n s : d 4 p 1 = " h t t p : / / s c h e m a s . d a t a c o n t r a c t . o r g / 2 0 0 4 / 0 7 / L o n g v i e w . O f f i c e . A d d I n . Q u e r y " / > < / E x c e l W o r k s h e e t > < / W o r k s h e e t s > < d a t a Q u e r i e s   x m l n s : d 2 p 1 = " h t t p : / / s c h e m a s . d a t a c o n t r a c t . o r g / 2 0 0 4 / 0 7 / L o n g v i e w . O f f i c e . A d d I n . M o d e l s " / > < / E x c e l W o r k b o o k > 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EC0165-7BEA-4DE9-8698-508A6599F078}">
  <ds:schemaRefs>
    <ds:schemaRef ds:uri="f0571a6b-5cff-455f-a22c-7474f17aae02"/>
    <ds:schemaRef ds:uri="http://purl.org/dc/elements/1.1/"/>
    <ds:schemaRef ds:uri="http://schemas.microsoft.com/office/infopath/2007/PartnerControls"/>
    <ds:schemaRef ds:uri="http://schemas.microsoft.com/office/2006/metadata/properties"/>
    <ds:schemaRef ds:uri="7c502092-5ad0-420b-aa6d-590ec35f763f"/>
    <ds:schemaRef ds:uri="http://schemas.openxmlformats.org/package/2006/metadata/core-properties"/>
    <ds:schemaRef ds:uri="http://schemas.microsoft.com/office/2006/documentManagement/typ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3E4DE835-8A8C-478A-9761-A0A078B94C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571a6b-5cff-455f-a22c-7474f17aae02"/>
    <ds:schemaRef ds:uri="7c502092-5ad0-420b-aa6d-590ec35f76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129E4F-B33C-4AFC-9CB4-647A9A5C9DE7}">
  <ds:schemaRefs>
    <ds:schemaRef ds:uri="http://schemas.microsoft.com/sharepoint/v3/contenttype/forms"/>
  </ds:schemaRefs>
</ds:datastoreItem>
</file>

<file path=customXml/itemProps4.xml><?xml version="1.0" encoding="utf-8"?>
<ds:datastoreItem xmlns:ds="http://schemas.openxmlformats.org/officeDocument/2006/customXml" ds:itemID="{086C170B-07C2-41F9-A3AF-BC351389CD42}">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5.xml><?xml version="1.0" encoding="utf-8"?>
<ds:datastoreItem xmlns:ds="http://schemas.openxmlformats.org/officeDocument/2006/customXml" ds:itemID="{6F8F7C60-1E65-4A8E-94DF-D9D06EA2522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Financials 2022 --</vt:lpstr>
      <vt:lpstr>Definitions</vt:lpstr>
      <vt:lpstr>Volume information 2022 --</vt:lpstr>
      <vt:lpstr>Asset list</vt:lpstr>
      <vt:lpstr>Generation</vt:lpstr>
      <vt:lpstr>Consumer Solutions</vt:lpstr>
      <vt:lpstr>Discontinued_Russia</vt:lpstr>
      <vt:lpstr>History City Solutions</vt:lpstr>
      <vt:lpstr>Discontinued_Uniper</vt:lpstr>
      <vt:lpstr>Discontinued_Distribution</vt:lpstr>
      <vt:lpstr>Historical definitions</vt:lpstr>
      <vt:lpstr>History financials 2019 - 2022</vt:lpstr>
      <vt:lpstr>History financials 2013-2018</vt:lpstr>
      <vt:lpstr>History financials 2006-2013</vt:lpstr>
      <vt:lpstr>History volumes 2013-2022</vt:lpstr>
      <vt:lpstr>History volumes 2005-2013</vt:lpstr>
      <vt:lpstr>History Heat 2005-2013</vt:lpstr>
      <vt:lpstr>History Electr Sales 2005-13</vt:lpstr>
      <vt:lpstr>'Consumer Solutions'!Print_Area</vt:lpstr>
      <vt:lpstr>Definitions!Print_Area</vt:lpstr>
      <vt:lpstr>Discontinued_Distribution!Print_Area</vt:lpstr>
      <vt:lpstr>Discontinued_Russia!Print_Area</vt:lpstr>
      <vt:lpstr>Discontinued_Uniper!Print_Area</vt:lpstr>
      <vt:lpstr>Generation!Print_Area</vt:lpstr>
      <vt:lpstr>'Historical definitions'!Print_Area</vt:lpstr>
      <vt:lpstr>'History City Solutions'!Print_Area</vt:lpstr>
      <vt:lpstr>'History Electr Sales 2005-13'!Print_Area</vt:lpstr>
      <vt:lpstr>'History financials 2006-2013'!Print_Area</vt:lpstr>
      <vt:lpstr>'History financials 2013-2018'!Print_Area</vt:lpstr>
      <vt:lpstr>'History financials 2019 - 2022'!Print_Area</vt:lpstr>
      <vt:lpstr>'History Heat 2005-2013'!Print_Area</vt:lpstr>
      <vt:lpstr>'History volumes 2005-2013'!Print_Area</vt:lpstr>
      <vt:lpstr>Definitions!Print_Titles</vt:lpstr>
      <vt:lpstr>'Historical definitions'!Print_Titles</vt:lpstr>
      <vt:lpstr>'History financials 2006-2013'!Print_Titles</vt:lpstr>
      <vt:lpstr>'History financials 2013-2018'!Print_Titles</vt:lpstr>
      <vt:lpstr>'History financials 2019 - 2022'!Print_Titles</vt:lpstr>
    </vt:vector>
  </TitlesOfParts>
  <Manager/>
  <Company>Fortum Oyj</Company>
  <LinksUpToDate>false</LinksUpToDate>
  <SharedDoc>false</SharedDoc>
  <HyperlinkBase>C:\</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Additional quarterly info</dc:title>
  <dc:subject/>
  <dc:creator>Fortum User</dc:creator>
  <cp:keywords/>
  <dc:description/>
  <cp:lastModifiedBy>Liflander Pirjo</cp:lastModifiedBy>
  <cp:revision/>
  <dcterms:created xsi:type="dcterms:W3CDTF">2010-02-02T13:30:20Z</dcterms:created>
  <dcterms:modified xsi:type="dcterms:W3CDTF">2026-07-20T07:30:57Z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New Word (Fortum)</vt:lpwstr>
  </property>
  <property fmtid="{D5CDD505-2E9C-101B-9397-08002B2CF9AE}" pid="3" name="ContentTypeId">
    <vt:lpwstr>0x010100E6465B8548D0484BAA099BF507F350EF</vt:lpwstr>
  </property>
  <property fmtid="{D5CDD505-2E9C-101B-9397-08002B2CF9AE}" pid="4" name="FortumDMOrganisation">
    <vt:lpwstr>3;#Corporate Functions|b95c6cd5-d3e7-469f-a74e-d1720963bb31</vt:lpwstr>
  </property>
  <property fmtid="{D5CDD505-2E9C-101B-9397-08002B2CF9AE}" pid="5" name="FortumDMOrganisationTaxHTField0">
    <vt:lpwstr/>
  </property>
  <property fmtid="{D5CDD505-2E9C-101B-9397-08002B2CF9AE}" pid="6" name="FortumDMLocation">
    <vt:lpwstr>2;#All locations|ac8d8c4f-a8c5-4edc-9a49-eab022eafc49</vt:lpwstr>
  </property>
  <property fmtid="{D5CDD505-2E9C-101B-9397-08002B2CF9AE}" pid="7" name="FortumDMLanguageTaxHTField0">
    <vt:lpwstr>English|12852c0e-37d4-4e68-ae4e-401350283c82</vt:lpwstr>
  </property>
  <property fmtid="{D5CDD505-2E9C-101B-9397-08002B2CF9AE}" pid="8" name="FortumDMConfidentiality">
    <vt:lpwstr>4;#Confidential|44fcd3a7-acf2-4fc0-ac52-c3252f32fb55</vt:lpwstr>
  </property>
  <property fmtid="{D5CDD505-2E9C-101B-9397-08002B2CF9AE}" pid="9" name="FortumDMConfidentialityTaxHTField0">
    <vt:lpwstr>Confidential|44fcd3a7-acf2-4fc0-ac52-c3252f32fb55</vt:lpwstr>
  </property>
  <property fmtid="{D5CDD505-2E9C-101B-9397-08002B2CF9AE}" pid="10" name="TaxCatchAll">
    <vt:lpwstr>4;#Confidential|44fcd3a7-acf2-4fc0-ac52-c3252f32fb55;#2;#All locations|ac8d8c4f-a8c5-4edc-9a49-eab022eafc49;#1;#English|12852c0e-37d4-4e68-ae4e-401350283c82</vt:lpwstr>
  </property>
  <property fmtid="{D5CDD505-2E9C-101B-9397-08002B2CF9AE}" pid="11" name="FortumDMLanguage">
    <vt:lpwstr>1;#English|12852c0e-37d4-4e68-ae4e-401350283c82</vt:lpwstr>
  </property>
  <property fmtid="{D5CDD505-2E9C-101B-9397-08002B2CF9AE}" pid="12" name="FortumDMDocumentType">
    <vt:lpwstr/>
  </property>
  <property fmtid="{D5CDD505-2E9C-101B-9397-08002B2CF9AE}" pid="13" name="FortumDMLocationTaxHTField0">
    <vt:lpwstr>All locations|ac8d8c4f-a8c5-4edc-9a49-eab022eafc49</vt:lpwstr>
  </property>
  <property fmtid="{D5CDD505-2E9C-101B-9397-08002B2CF9AE}" pid="14" name="FortumDMDocumentTypeTaxHTField0">
    <vt:lpwstr/>
  </property>
  <property fmtid="{D5CDD505-2E9C-101B-9397-08002B2CF9AE}" pid="15" name="_dlc_DocIdItemGuid">
    <vt:lpwstr>eca9a682-8193-453c-8e57-2c25612921d5</vt:lpwstr>
  </property>
  <property fmtid="{D5CDD505-2E9C-101B-9397-08002B2CF9AE}" pid="16" name="FortumDMAuthors">
    <vt:lpwstr>1073741823</vt:lpwstr>
  </property>
  <property fmtid="{D5CDD505-2E9C-101B-9397-08002B2CF9AE}" pid="17" name="AxSourceItemID">
    <vt:i4>4</vt:i4>
  </property>
  <property fmtid="{D5CDD505-2E9C-101B-9397-08002B2CF9AE}" pid="18" name="AxSourceListID">
    <vt:lpwstr>ef016aa3-2b97-4f22-b45c-15f95f17f543</vt:lpwstr>
  </property>
  <property fmtid="{D5CDD505-2E9C-101B-9397-08002B2CF9AE}" pid="19" name="SV_QUERY_LIST_4F35BF76-6C0D-4D9B-82B2-816C12CF3733">
    <vt:lpwstr>empty_477D106A-C0D6-4607-AEBD-E2C9D60EA279</vt:lpwstr>
  </property>
  <property fmtid="{D5CDD505-2E9C-101B-9397-08002B2CF9AE}" pid="20" name="Order">
    <vt:r8>500</vt:r8>
  </property>
  <property fmtid="{D5CDD505-2E9C-101B-9397-08002B2CF9AE}" pid="21" name="SV_HIDDEN_GRID_QUERY_LIST_4F35BF76-6C0D-4D9B-82B2-816C12CF3733">
    <vt:lpwstr>empty_477D106A-C0D6-4607-AEBD-E2C9D60EA279</vt:lpwstr>
  </property>
  <property fmtid="{D5CDD505-2E9C-101B-9397-08002B2CF9AE}" pid="22" name="AuthorIds_UIVersion_512">
    <vt:lpwstr>29</vt:lpwstr>
  </property>
  <property fmtid="{D5CDD505-2E9C-101B-9397-08002B2CF9AE}" pid="23" name="AuthorIds_UIVersion_7680">
    <vt:lpwstr>45</vt:lpwstr>
  </property>
  <property fmtid="{D5CDD505-2E9C-101B-9397-08002B2CF9AE}" pid="24" name="AuthorIds_UIVersion_24576">
    <vt:lpwstr>45</vt:lpwstr>
  </property>
  <property fmtid="{D5CDD505-2E9C-101B-9397-08002B2CF9AE}" pid="25" name="MSIP_Label_f45044c0-b6aa-4b2b-834d-65c9ef8bb134_Enabled">
    <vt:lpwstr>true</vt:lpwstr>
  </property>
  <property fmtid="{D5CDD505-2E9C-101B-9397-08002B2CF9AE}" pid="26" name="MSIP_Label_f45044c0-b6aa-4b2b-834d-65c9ef8bb134_SetDate">
    <vt:lpwstr>2021-03-09T17:52:02Z</vt:lpwstr>
  </property>
  <property fmtid="{D5CDD505-2E9C-101B-9397-08002B2CF9AE}" pid="27" name="MSIP_Label_f45044c0-b6aa-4b2b-834d-65c9ef8bb134_Method">
    <vt:lpwstr>Standard</vt:lpwstr>
  </property>
  <property fmtid="{D5CDD505-2E9C-101B-9397-08002B2CF9AE}" pid="28" name="MSIP_Label_f45044c0-b6aa-4b2b-834d-65c9ef8bb134_Name">
    <vt:lpwstr>f45044c0-b6aa-4b2b-834d-65c9ef8bb134</vt:lpwstr>
  </property>
  <property fmtid="{D5CDD505-2E9C-101B-9397-08002B2CF9AE}" pid="29" name="MSIP_Label_f45044c0-b6aa-4b2b-834d-65c9ef8bb134_SiteId">
    <vt:lpwstr>62a9c2c8-8b09-43be-a7fb-9a87875714a9</vt:lpwstr>
  </property>
  <property fmtid="{D5CDD505-2E9C-101B-9397-08002B2CF9AE}" pid="30" name="MSIP_Label_f45044c0-b6aa-4b2b-834d-65c9ef8bb134_ActionId">
    <vt:lpwstr/>
  </property>
  <property fmtid="{D5CDD505-2E9C-101B-9397-08002B2CF9AE}" pid="31" name="MSIP_Label_f45044c0-b6aa-4b2b-834d-65c9ef8bb134_ContentBits">
    <vt:lpwstr>0</vt:lpwstr>
  </property>
  <property fmtid="{D5CDD505-2E9C-101B-9397-08002B2CF9AE}" pid="32" name="Longview.Workbook">
    <vt:lpwstr>{086C170B-07C2-41F9-A3AF-BC351389CD42}</vt:lpwstr>
  </property>
  <property fmtid="{D5CDD505-2E9C-101B-9397-08002B2CF9AE}" pid="33" name="_AdHocReviewCycleID">
    <vt:i4>-1135468251</vt:i4>
  </property>
  <property fmtid="{D5CDD505-2E9C-101B-9397-08002B2CF9AE}" pid="34" name="_NewReviewCycle">
    <vt:lpwstr/>
  </property>
  <property fmtid="{D5CDD505-2E9C-101B-9397-08002B2CF9AE}" pid="35" name="_EmailSubject">
    <vt:lpwstr>Q2 2026 quarterly file</vt:lpwstr>
  </property>
  <property fmtid="{D5CDD505-2E9C-101B-9397-08002B2CF9AE}" pid="36" name="_AuthorEmail">
    <vt:lpwstr>mari.vuokila-mattila@fortum.com</vt:lpwstr>
  </property>
  <property fmtid="{D5CDD505-2E9C-101B-9397-08002B2CF9AE}" pid="37" name="_AuthorEmailDisplayName">
    <vt:lpwstr>Vuokila-Mattila Mari</vt:lpwstr>
  </property>
  <property fmtid="{D5CDD505-2E9C-101B-9397-08002B2CF9AE}" pid="38" name="_ReviewingToolsShownOnce">
    <vt:lpwstr/>
  </property>
</Properties>
</file>