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iflapir\OneDrive - Fortum\1_2018\Q4\"/>
    </mc:Choice>
  </mc:AlternateContent>
  <bookViews>
    <workbookView xWindow="13215" yWindow="45" windowWidth="11085" windowHeight="9840" tabRatio="772"/>
  </bookViews>
  <sheets>
    <sheet name="Financials 2013 --" sheetId="12" r:id="rId1"/>
    <sheet name="Definitions" sheetId="15" r:id="rId2"/>
    <sheet name="Volume information" sheetId="3" r:id="rId3"/>
    <sheet name="Generation" sheetId="4" r:id="rId4"/>
    <sheet name="City Solutions" sheetId="11" r:id="rId5"/>
    <sheet name="Consumer solutions" sheetId="14" r:id="rId6"/>
    <sheet name="Russia" sheetId="7" r:id="rId7"/>
    <sheet name="Discontinued operations" sheetId="8" r:id="rId8"/>
    <sheet name="History financials 2006-2013" sheetId="9" r:id="rId9"/>
    <sheet name="History volumes 2005-2013" sheetId="13" r:id="rId10"/>
    <sheet name="History Heat 2005-2013" sheetId="5" r:id="rId11"/>
    <sheet name="History Electr Sales 2005-13" sheetId="6" r:id="rId12"/>
  </sheets>
  <definedNames>
    <definedName name="_xlnm.Print_Area" localSheetId="4">'City Solutions'!$A$1:$Y$53</definedName>
    <definedName name="_xlnm.Print_Area" localSheetId="5">'Consumer solutions'!$A:$M</definedName>
    <definedName name="_xlnm.Print_Area" localSheetId="1">Definitions!$A$1:$M$88</definedName>
    <definedName name="_xlnm.Print_Area" localSheetId="7">'Discontinued operations'!$A$1:$AO$62</definedName>
    <definedName name="_xlnm.Print_Area" localSheetId="0">'Financials 2013 --'!$A$1:$AA$511</definedName>
    <definedName name="_xlnm.Print_Area" localSheetId="3">Generation!$A$1:$BE$94</definedName>
    <definedName name="_xlnm.Print_Area" localSheetId="11">'History Electr Sales 2005-13'!$A$1:$AG$28</definedName>
    <definedName name="_xlnm.Print_Area" localSheetId="8">'History financials 2006-2013'!$A$1:$AI$449</definedName>
    <definedName name="_xlnm.Print_Area" localSheetId="10">'History Heat 2005-2013'!$A$1:$AG$47</definedName>
    <definedName name="_xlnm.Print_Area" localSheetId="9">'History volumes 2005-2013'!$A$1:$AG$71</definedName>
    <definedName name="_xlnm.Print_Area" localSheetId="6">Russia!$A$1:$BE$75</definedName>
    <definedName name="_xlnm.Print_Area" localSheetId="2">'Volume information'!$A$1:$Y$72</definedName>
    <definedName name="_xlnm.Print_Titles" localSheetId="1">Definitions!$1:$3</definedName>
    <definedName name="_xlnm.Print_Titles" localSheetId="0">'Financials 2013 --'!$A:$C,'Financials 2013 --'!$1:$2</definedName>
    <definedName name="_xlnm.Print_Titles" localSheetId="8">'History financials 2006-2013'!$A:$C,'History financials 2006-2013'!$1:$2</definedName>
  </definedNames>
  <calcPr calcId="152511"/>
</workbook>
</file>

<file path=xl/calcChain.xml><?xml version="1.0" encoding="utf-8"?>
<calcChain xmlns="http://schemas.openxmlformats.org/spreadsheetml/2006/main">
  <c r="AG8" i="5" l="1"/>
  <c r="AF8" i="5"/>
  <c r="AE8" i="5"/>
  <c r="AC8" i="5"/>
  <c r="AB8" i="5"/>
  <c r="T8" i="5"/>
  <c r="AK24" i="8"/>
  <c r="AJ24" i="8"/>
  <c r="AI24" i="8"/>
  <c r="AG24" i="8"/>
  <c r="AF24" i="8"/>
  <c r="X24" i="8"/>
  <c r="AK16" i="8"/>
  <c r="AJ16" i="8"/>
  <c r="AI16" i="8"/>
  <c r="AG16" i="8"/>
  <c r="AF16" i="8"/>
  <c r="X16" i="8"/>
  <c r="AK10" i="8"/>
  <c r="AJ10" i="8"/>
  <c r="AI10" i="8"/>
  <c r="AG10" i="8"/>
  <c r="AF10" i="8"/>
  <c r="X10" i="8"/>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G107" i="9" s="1"/>
  <c r="AF98" i="9"/>
  <c r="AE98" i="9"/>
  <c r="AD98" i="9"/>
  <c r="AD107" i="9" s="1"/>
  <c r="AC98" i="9"/>
  <c r="AB98" i="9"/>
  <c r="AA98" i="9"/>
  <c r="Z98" i="9"/>
  <c r="Y98" i="9"/>
  <c r="Y107" i="9" s="1"/>
  <c r="X98" i="9"/>
  <c r="W98" i="9"/>
  <c r="V98" i="9"/>
  <c r="U98" i="9"/>
  <c r="T98" i="9"/>
  <c r="S98" i="9"/>
  <c r="R98" i="9"/>
  <c r="Q98" i="9"/>
  <c r="P98" i="9"/>
  <c r="O98" i="9"/>
  <c r="N98" i="9"/>
  <c r="M98" i="9"/>
  <c r="L98" i="9"/>
  <c r="K98" i="9"/>
  <c r="J98" i="9"/>
  <c r="I98" i="9"/>
  <c r="H98" i="9"/>
  <c r="G98" i="9"/>
  <c r="F98" i="9"/>
  <c r="E98" i="9"/>
  <c r="E107" i="9" s="1"/>
  <c r="D98" i="9"/>
  <c r="D107" i="9" s="1"/>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s="1"/>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H14" i="9"/>
  <c r="AH16" i="9" s="1"/>
  <c r="AG14" i="9"/>
  <c r="AG16" i="9" s="1"/>
  <c r="AF14" i="9"/>
  <c r="AF16" i="9" s="1"/>
  <c r="AE14" i="9"/>
  <c r="AE16" i="9" s="1"/>
  <c r="AD14" i="9"/>
  <c r="AD16" i="9" s="1"/>
  <c r="AC14" i="9"/>
  <c r="AC16" i="9" s="1"/>
  <c r="AB14" i="9"/>
  <c r="AB16" i="9" s="1"/>
  <c r="AA14" i="9"/>
  <c r="AA16" i="9" s="1"/>
  <c r="Z14" i="9"/>
  <c r="Z16" i="9" s="1"/>
  <c r="Y14" i="9"/>
  <c r="Y16" i="9" s="1"/>
  <c r="X14" i="9"/>
  <c r="X16" i="9" s="1"/>
  <c r="W14" i="9"/>
  <c r="W16" i="9" s="1"/>
  <c r="V14" i="9"/>
  <c r="V16" i="9" s="1"/>
  <c r="U14" i="9"/>
  <c r="U16" i="9" s="1"/>
  <c r="T14" i="9"/>
  <c r="T16" i="9" s="1"/>
  <c r="S14" i="9"/>
  <c r="S16" i="9" s="1"/>
  <c r="R14" i="9"/>
  <c r="R16" i="9" s="1"/>
  <c r="Q14" i="9"/>
  <c r="Q16" i="9" s="1"/>
  <c r="P14" i="9"/>
  <c r="P16" i="9" s="1"/>
  <c r="O14" i="9"/>
  <c r="O16" i="9" s="1"/>
  <c r="N14" i="9"/>
  <c r="N16" i="9" s="1"/>
  <c r="M14" i="9"/>
  <c r="M16" i="9" s="1"/>
  <c r="L14" i="9"/>
  <c r="L16" i="9" s="1"/>
  <c r="K14" i="9"/>
  <c r="K16" i="9" s="1"/>
  <c r="J14" i="9"/>
  <c r="J16" i="9" s="1"/>
  <c r="I14" i="9"/>
  <c r="I16" i="9" s="1"/>
  <c r="H14" i="9"/>
  <c r="H16" i="9" s="1"/>
  <c r="G14" i="9"/>
  <c r="G16" i="9" s="1"/>
  <c r="F14" i="9"/>
  <c r="F16" i="9" s="1"/>
  <c r="E14" i="9"/>
  <c r="E16" i="9" s="1"/>
  <c r="D14" i="9"/>
  <c r="D16" i="9" s="1"/>
  <c r="AG70" i="13"/>
  <c r="AF70" i="13"/>
  <c r="AE70" i="13"/>
  <c r="AD70" i="13"/>
  <c r="AG61" i="13"/>
  <c r="AF61" i="13"/>
  <c r="AE61" i="13"/>
  <c r="AD61" i="13"/>
  <c r="AG53" i="13"/>
  <c r="AF53" i="13"/>
  <c r="AE53" i="13"/>
  <c r="AG47" i="13"/>
  <c r="AF47" i="13"/>
  <c r="AE47" i="13"/>
  <c r="AG41" i="13"/>
  <c r="AF41" i="13"/>
  <c r="AE41" i="13"/>
  <c r="AD41" i="13"/>
  <c r="AG34" i="13"/>
  <c r="AF34" i="13"/>
  <c r="AE34" i="13"/>
  <c r="AG27" i="13"/>
  <c r="AF27" i="13"/>
  <c r="AE27" i="13"/>
  <c r="AD27" i="13"/>
  <c r="AG20" i="13"/>
  <c r="AF20" i="13"/>
  <c r="AE20" i="13"/>
  <c r="AD20" i="13"/>
  <c r="AG12" i="13"/>
  <c r="AF12" i="13"/>
  <c r="AE12" i="13"/>
  <c r="AG6" i="13"/>
  <c r="AF6" i="13"/>
  <c r="AE6" i="13"/>
  <c r="AC70" i="13"/>
  <c r="AB70" i="13"/>
  <c r="T70" i="13"/>
  <c r="AC61" i="13"/>
  <c r="AB61" i="13"/>
  <c r="T61" i="13"/>
  <c r="AC53" i="13"/>
  <c r="AB53" i="13"/>
  <c r="T53" i="13"/>
  <c r="AC47" i="13"/>
  <c r="AB47" i="13"/>
  <c r="T47" i="13"/>
  <c r="AC41" i="13"/>
  <c r="AB41" i="13"/>
  <c r="T41" i="13"/>
  <c r="T34" i="13"/>
  <c r="AC27" i="13"/>
  <c r="AB27" i="13"/>
  <c r="T27" i="13"/>
  <c r="AC20" i="13"/>
  <c r="AB20" i="13"/>
  <c r="T20" i="13"/>
  <c r="T12" i="13"/>
  <c r="T6" i="13"/>
  <c r="AL24" i="8"/>
  <c r="AL16" i="8"/>
  <c r="AL10" i="8"/>
  <c r="I138" i="9" l="1"/>
  <c r="Q138" i="9"/>
  <c r="Y138" i="9"/>
  <c r="AC138" i="9"/>
  <c r="AC148" i="9" s="1"/>
  <c r="F138" i="9"/>
  <c r="N138" i="9"/>
  <c r="V138" i="9"/>
  <c r="V148" i="9" s="1"/>
  <c r="AD138" i="9"/>
  <c r="G138" i="9"/>
  <c r="K138" i="9"/>
  <c r="O138" i="9"/>
  <c r="S138" i="9"/>
  <c r="W138" i="9"/>
  <c r="AA138" i="9"/>
  <c r="AE138" i="9"/>
  <c r="AI138" i="9"/>
  <c r="E138" i="9"/>
  <c r="E148" i="9" s="1"/>
  <c r="M138" i="9"/>
  <c r="U138" i="9"/>
  <c r="U148" i="9" s="1"/>
  <c r="AG138" i="9"/>
  <c r="J138" i="9"/>
  <c r="J148" i="9" s="1"/>
  <c r="R138" i="9"/>
  <c r="Z138" i="9"/>
  <c r="Z148" i="9" s="1"/>
  <c r="AH138" i="9"/>
  <c r="D138" i="9"/>
  <c r="H138" i="9"/>
  <c r="H148" i="9" s="1"/>
  <c r="L138" i="9"/>
  <c r="P138" i="9"/>
  <c r="T138" i="9"/>
  <c r="X138" i="9"/>
  <c r="AB138" i="9"/>
  <c r="AF138" i="9"/>
  <c r="G23" i="9"/>
  <c r="G25" i="9" s="1"/>
  <c r="I23" i="9"/>
  <c r="I25" i="9" s="1"/>
  <c r="E23" i="9"/>
  <c r="E25" i="9" s="1"/>
  <c r="D23" i="9"/>
  <c r="D25" i="9" s="1"/>
  <c r="X23" i="9"/>
  <c r="X25" i="9" s="1"/>
  <c r="AB23" i="9"/>
  <c r="AB25" i="9" s="1"/>
  <c r="AF23" i="9"/>
  <c r="AF25" i="9" s="1"/>
  <c r="Y77" i="9"/>
  <c r="AC77" i="9"/>
  <c r="AE77" i="9"/>
  <c r="F23" i="9"/>
  <c r="F25" i="9" s="1"/>
  <c r="J23" i="9"/>
  <c r="J25" i="9" s="1"/>
  <c r="N23" i="9"/>
  <c r="N25" i="9" s="1"/>
  <c r="AD23" i="9"/>
  <c r="AD25" i="9" s="1"/>
  <c r="AG23" i="9"/>
  <c r="AG25" i="9" s="1"/>
  <c r="AA77" i="9"/>
  <c r="AI77" i="9"/>
  <c r="AF77" i="9"/>
  <c r="L77" i="9"/>
  <c r="P23" i="9"/>
  <c r="P25" i="9" s="1"/>
  <c r="T23" i="9"/>
  <c r="T25" i="9" s="1"/>
  <c r="H23" i="9"/>
  <c r="H25" i="9" s="1"/>
  <c r="AH77" i="9"/>
  <c r="H77" i="9"/>
  <c r="AA23" i="9"/>
  <c r="AA25" i="9" s="1"/>
  <c r="P77" i="9"/>
  <c r="T77" i="9"/>
  <c r="W77" i="9"/>
  <c r="V107" i="9"/>
  <c r="V109" i="9" s="1"/>
  <c r="K23" i="9"/>
  <c r="K25" i="9" s="1"/>
  <c r="O23" i="9"/>
  <c r="O25" i="9" s="1"/>
  <c r="W23" i="9"/>
  <c r="W25" i="9" s="1"/>
  <c r="AI23" i="9"/>
  <c r="AI25" i="9" s="1"/>
  <c r="V77" i="9"/>
  <c r="J289" i="9"/>
  <c r="AG109" i="9"/>
  <c r="D289" i="9"/>
  <c r="D158" i="9" s="1"/>
  <c r="Q23" i="9"/>
  <c r="Q25" i="9" s="1"/>
  <c r="U23" i="9"/>
  <c r="U25" i="9" s="1"/>
  <c r="D77" i="9"/>
  <c r="K77" i="9"/>
  <c r="F107" i="9"/>
  <c r="F109" i="9" s="1"/>
  <c r="J107" i="9"/>
  <c r="J109" i="9" s="1"/>
  <c r="N107" i="9"/>
  <c r="N109" i="9" s="1"/>
  <c r="R107" i="9"/>
  <c r="R109" i="9" s="1"/>
  <c r="AC107" i="9"/>
  <c r="AC109" i="9" s="1"/>
  <c r="J77" i="9"/>
  <c r="O77" i="9"/>
  <c r="S77" i="9"/>
  <c r="F77" i="9"/>
  <c r="U77" i="9"/>
  <c r="AG77" i="9"/>
  <c r="AI107" i="9"/>
  <c r="AI109" i="9" s="1"/>
  <c r="Z107" i="9"/>
  <c r="Z109" i="9" s="1"/>
  <c r="E109" i="9"/>
  <c r="AC23" i="9"/>
  <c r="AC25" i="9" s="1"/>
  <c r="D109" i="9"/>
  <c r="L289" i="9"/>
  <c r="L158" i="9" s="1"/>
  <c r="T289" i="9"/>
  <c r="I77" i="9"/>
  <c r="I107" i="9"/>
  <c r="I109" i="9" s="1"/>
  <c r="Q107" i="9"/>
  <c r="Q109" i="9" s="1"/>
  <c r="U107" i="9"/>
  <c r="U109" i="9" s="1"/>
  <c r="X107" i="9"/>
  <c r="X109" i="9" s="1"/>
  <c r="V289" i="9"/>
  <c r="K289" i="9"/>
  <c r="AF107" i="9"/>
  <c r="AF109" i="9" s="1"/>
  <c r="X289" i="9"/>
  <c r="L107" i="9"/>
  <c r="L109" i="9" s="1"/>
  <c r="P107" i="9"/>
  <c r="P109" i="9" s="1"/>
  <c r="T107" i="9"/>
  <c r="T109" i="9" s="1"/>
  <c r="R23" i="9"/>
  <c r="R25" i="9" s="1"/>
  <c r="V23" i="9"/>
  <c r="V25" i="9" s="1"/>
  <c r="AE23" i="9"/>
  <c r="AE25" i="9" s="1"/>
  <c r="G77" i="9"/>
  <c r="Z77" i="9"/>
  <c r="AD77" i="9"/>
  <c r="AB107" i="9"/>
  <c r="AB109" i="9" s="1"/>
  <c r="S289" i="9"/>
  <c r="AA289" i="9"/>
  <c r="S23" i="9"/>
  <c r="S25" i="9" s="1"/>
  <c r="Y23" i="9"/>
  <c r="Y25" i="9" s="1"/>
  <c r="M77" i="9"/>
  <c r="Q77" i="9"/>
  <c r="H107" i="9"/>
  <c r="H109" i="9" s="1"/>
  <c r="K107" i="9"/>
  <c r="K109" i="9" s="1"/>
  <c r="AH107" i="9"/>
  <c r="AH109" i="9" s="1"/>
  <c r="R77" i="9"/>
  <c r="E77" i="9"/>
  <c r="X77" i="9"/>
  <c r="AA107" i="9"/>
  <c r="AA109" i="9" s="1"/>
  <c r="W107" i="9"/>
  <c r="W109" i="9" s="1"/>
  <c r="H289" i="9"/>
  <c r="H158" i="9" s="1"/>
  <c r="P289" i="9"/>
  <c r="P158" i="9" s="1"/>
  <c r="AB289" i="9"/>
  <c r="AE107" i="9"/>
  <c r="AE109" i="9" s="1"/>
  <c r="Z23" i="9"/>
  <c r="Z25" i="9" s="1"/>
  <c r="AH23" i="9"/>
  <c r="AH25" i="9" s="1"/>
  <c r="AB77" i="9"/>
  <c r="G107" i="9"/>
  <c r="G109" i="9" s="1"/>
  <c r="Y109" i="9"/>
  <c r="AD109" i="9"/>
  <c r="Q289" i="9"/>
  <c r="F300" i="9"/>
  <c r="F288" i="9"/>
  <c r="F289" i="9" s="1"/>
  <c r="S107" i="9"/>
  <c r="S109" i="9" s="1"/>
  <c r="I289" i="9"/>
  <c r="N77" i="9"/>
  <c r="M107" i="9"/>
  <c r="M109" i="9" s="1"/>
  <c r="O107" i="9"/>
  <c r="O109" i="9" s="1"/>
  <c r="N289" i="9"/>
  <c r="Y289" i="9"/>
  <c r="G289" i="9"/>
  <c r="O289" i="9"/>
  <c r="W289" i="9"/>
  <c r="E289" i="9"/>
  <c r="R289" i="9"/>
  <c r="U289" i="9"/>
  <c r="M289" i="9"/>
  <c r="Z289" i="9"/>
  <c r="Q148" i="9" l="1"/>
  <c r="N148" i="9"/>
  <c r="E158" i="9"/>
  <c r="F158" i="9" s="1"/>
  <c r="G158" i="9" s="1"/>
  <c r="F148" i="9"/>
  <c r="AH148" i="9"/>
  <c r="X148" i="9"/>
  <c r="AE148" i="9"/>
  <c r="AG148" i="9"/>
  <c r="S148" i="9"/>
  <c r="M158" i="9"/>
  <c r="N158" i="9" s="1"/>
  <c r="O158" i="9" s="1"/>
  <c r="T148" i="9"/>
  <c r="L148" i="9"/>
  <c r="Q158" i="9"/>
  <c r="R158" i="9" s="1"/>
  <c r="S158" i="9" s="1"/>
  <c r="AA148" i="9"/>
  <c r="I148" i="9"/>
  <c r="G148" i="9"/>
  <c r="AD148" i="9"/>
  <c r="O148" i="9"/>
  <c r="W148" i="9"/>
  <c r="D148" i="9"/>
  <c r="R148" i="9"/>
  <c r="I158" i="9"/>
  <c r="J158" i="9" s="1"/>
  <c r="K158" i="9" s="1"/>
  <c r="AI148" i="9"/>
  <c r="Y148" i="9"/>
  <c r="P148" i="9"/>
  <c r="AF148" i="9"/>
  <c r="K148" i="9"/>
  <c r="M148" i="9"/>
  <c r="AB148" i="9"/>
</calcChain>
</file>

<file path=xl/sharedStrings.xml><?xml version="1.0" encoding="utf-8"?>
<sst xmlns="http://schemas.openxmlformats.org/spreadsheetml/2006/main" count="6057" uniqueCount="756">
  <si>
    <t>FORTUM GROUP</t>
  </si>
  <si>
    <t>QUARTERLY CONSOLIDATED  INCOME STATEMENT</t>
  </si>
  <si>
    <t>Q1/2008</t>
  </si>
  <si>
    <t>Q2/2008</t>
  </si>
  <si>
    <t>Q3/2008</t>
  </si>
  <si>
    <t>Q4/2008</t>
  </si>
  <si>
    <t>Q1/2009</t>
  </si>
  <si>
    <t>Q2/2009</t>
  </si>
  <si>
    <t>Q3/2009</t>
  </si>
  <si>
    <t>Q4/2009</t>
  </si>
  <si>
    <t>Sales</t>
  </si>
  <si>
    <t>Other income</t>
  </si>
  <si>
    <t>Materials and services</t>
  </si>
  <si>
    <t>Employee benefit costs</t>
  </si>
  <si>
    <t>Depreciation, amortisation and impairment charges</t>
  </si>
  <si>
    <t>Other expenses</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</si>
  <si>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</si>
  <si>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</si>
  <si>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</si>
  <si>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</si>
  <si>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</si>
  <si>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</si>
  <si>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</si>
  <si>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</si>
  <si>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</si>
  <si>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Profit for the period</t>
  </si>
  <si>
    <t>Attributable to:</t>
  </si>
  <si>
    <t>Non-controlling interests</t>
  </si>
  <si>
    <t>Basic</t>
  </si>
  <si>
    <t>Diluted</t>
  </si>
  <si>
    <t>CONSOLIDATED BALANCE SHEET</t>
  </si>
  <si>
    <t>March 31
2008</t>
  </si>
  <si>
    <t>June 30
2008</t>
  </si>
  <si>
    <t>Sept 30
2008</t>
  </si>
  <si>
    <t>Dec 31
2008</t>
  </si>
  <si>
    <t>March 31
2009</t>
  </si>
  <si>
    <t>June 30
2009</t>
  </si>
  <si>
    <t>Sept 30
2009</t>
  </si>
  <si>
    <t>Dec 31
2009</t>
  </si>
  <si>
    <t>ASSETS</t>
  </si>
  <si>
    <t>Non-current assets</t>
  </si>
  <si>
    <t>Intangible assets</t>
  </si>
  <si>
    <t>Property, plant and equipment</t>
  </si>
  <si>
    <t>Participations in associates and joint ventures</t>
  </si>
  <si>
    <t>Share in State Nuclear Waste Management Fund</t>
  </si>
  <si>
    <t>Pension assets</t>
  </si>
  <si>
    <t>Other non-current assets</t>
  </si>
  <si>
    <t>Deferred tax assets</t>
  </si>
  <si>
    <t>Derivative financial instruments</t>
  </si>
  <si>
    <t>Long-term interest-bearing receivables</t>
  </si>
  <si>
    <t>Total non-current assets</t>
  </si>
  <si>
    <t>Current assets</t>
  </si>
  <si>
    <t>Inventories</t>
  </si>
  <si>
    <t>Trade and other receivables</t>
  </si>
  <si>
    <t>Bank deposits</t>
  </si>
  <si>
    <t>-</t>
  </si>
  <si>
    <t>Cash and cash equivalents</t>
  </si>
  <si>
    <t>Liquid funds</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</si>
  <si>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</si>
  <si>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</si>
  <si>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</si>
  <si>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</si>
  <si>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</si>
  <si>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</si>
  <si>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</si>
  <si>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</si>
  <si>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</si>
  <si>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</si>
  <si>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</si>
  <si>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</si>
  <si>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</si>
  <si>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</si>
  <si>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</si>
  <si>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</si>
  <si>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</si>
  <si>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</si>
  <si>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</si>
  <si>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</si>
  <si>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</si>
  <si>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</si>
  <si>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</si>
  <si>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</si>
  <si>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</si>
  <si>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</si>
  <si>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</si>
  <si>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Non-cash flow items and divesting activities</t>
  </si>
  <si>
    <t>Financial items and realised foreign exchange gains 
and losses</t>
  </si>
  <si>
    <t>Taxes</t>
  </si>
  <si>
    <t>Change in working capital</t>
  </si>
  <si>
    <t>Cash flow from investing activities</t>
  </si>
  <si>
    <t>Capital expenditures</t>
  </si>
  <si>
    <t>Acquisition of subsidiaries, net of cash acquired</t>
  </si>
  <si>
    <t>Acquisition of associates</t>
  </si>
  <si>
    <t>Acquisition of other long-term investments</t>
  </si>
  <si>
    <t>Proceeds from sales of fixed assets</t>
  </si>
  <si>
    <t>Proceeds from sales of subsidiaries, net of cash 
disposed</t>
  </si>
  <si>
    <t>Proceeds from sales of associates</t>
  </si>
  <si>
    <t>Proceeds from sales of other non-current assets</t>
  </si>
  <si>
    <t>Cash flow before financing activities</t>
  </si>
  <si>
    <t>Cash flow from financing activities</t>
  </si>
  <si>
    <t>Net change in loans</t>
  </si>
  <si>
    <t>Dividends paid to the Company´s equity holders</t>
  </si>
  <si>
    <t xml:space="preserve">Other financing items </t>
  </si>
  <si>
    <t>Total net cash used in financing activities</t>
  </si>
  <si>
    <t xml:space="preserve"> </t>
  </si>
  <si>
    <t>Total net increase (+)/decrease (-) in liquid funds</t>
  </si>
  <si>
    <t>KEY RATIOS</t>
  </si>
  <si>
    <t>Interest coverage</t>
  </si>
  <si>
    <t xml:space="preserve">Gearing, % </t>
  </si>
  <si>
    <t>Equity per share, EUR</t>
  </si>
  <si>
    <t>Equity-to-assets ratio, %</t>
  </si>
  <si>
    <t>Average number of shares, 1 000 shares</t>
  </si>
  <si>
    <t>Diluted adjusted average number of shares, 1 000 shares</t>
  </si>
  <si>
    <t>Number of registered shares, 1 000 shares</t>
  </si>
  <si>
    <t>- of which internal</t>
  </si>
  <si>
    <t>Heat</t>
  </si>
  <si>
    <t>Distribution</t>
  </si>
  <si>
    <t>Russia</t>
  </si>
  <si>
    <t>Other</t>
  </si>
  <si>
    <t xml:space="preserve">Eliminations </t>
  </si>
  <si>
    <t>Total</t>
  </si>
  <si>
    <t xml:space="preserve">   if Fortum is a net seller or net buyer during any particular hour.</t>
  </si>
  <si>
    <t xml:space="preserve">Comparable operating profit </t>
  </si>
  <si>
    <t>Non-recurring items</t>
  </si>
  <si>
    <t xml:space="preserve">  State Nuclear Waste Management Fund with (EUR million):</t>
  </si>
  <si>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</si>
  <si>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</si>
  <si>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</si>
  <si>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</si>
  <si>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</si>
  <si>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Of which capitalised borrowing costs</t>
  </si>
  <si>
    <t xml:space="preserve">Other </t>
  </si>
  <si>
    <t>Assets included in Net assets</t>
  </si>
  <si>
    <t>Interest-bearing receivables</t>
  </si>
  <si>
    <t>Deferred taxes</t>
  </si>
  <si>
    <t>Other assets</t>
  </si>
  <si>
    <t>Power</t>
  </si>
  <si>
    <t>Liabilities included in Net assets</t>
  </si>
  <si>
    <t>Other liabilities</t>
  </si>
  <si>
    <t>Total liabilities included in capital employed</t>
  </si>
  <si>
    <t>Definitions of key figures</t>
  </si>
  <si>
    <t>=</t>
  </si>
  <si>
    <t>Comparable operating profit</t>
  </si>
  <si>
    <t>Funds from operations (FFO)</t>
  </si>
  <si>
    <t>Net cash from operating activities before change in working capital</t>
  </si>
  <si>
    <t>Capital expenditure</t>
  </si>
  <si>
    <t>Gross investments in shares</t>
  </si>
  <si>
    <t>Profit for the year</t>
  </si>
  <si>
    <t>Total equity average</t>
  </si>
  <si>
    <t>Comparable return on net assets, %</t>
  </si>
  <si>
    <t>Capital employed</t>
  </si>
  <si>
    <t>Interest-bearing net debt</t>
  </si>
  <si>
    <t>Interest-bearing liabilities - liquid funds</t>
  </si>
  <si>
    <t>Gearing, %</t>
  </si>
  <si>
    <t>Net interest expenses</t>
  </si>
  <si>
    <t>Earnings per share (EPS)</t>
  </si>
  <si>
    <t>Average number of shares during the period</t>
  </si>
  <si>
    <t>Equity per share</t>
  </si>
  <si>
    <t>Shareholder's equity</t>
  </si>
  <si>
    <t>Twelve months preceding the reporting date</t>
  </si>
  <si>
    <t>POWER CONSUMPTION</t>
  </si>
  <si>
    <t>TWh</t>
  </si>
  <si>
    <t>Nordic countries</t>
  </si>
  <si>
    <t>Tyumen</t>
  </si>
  <si>
    <t>Chelyabinsk</t>
  </si>
  <si>
    <t>Russia Urals area</t>
  </si>
  <si>
    <t>AVERAGE PRICES</t>
  </si>
  <si>
    <t>Spot price for power in NordPool power exchange, eur/MWh</t>
  </si>
  <si>
    <t>Spot price for power in Finland, eur/MWh</t>
  </si>
  <si>
    <t>Spot price for power in Germany, eur/MWh</t>
  </si>
  <si>
    <t>Nordic water reservoirs level</t>
  </si>
  <si>
    <t>Nordic water reservoirs level, long-term average</t>
  </si>
  <si>
    <t>TWh (+ = import to, - = export from Nordic area)</t>
  </si>
  <si>
    <t>Export / import</t>
  </si>
  <si>
    <t>Hydropower</t>
  </si>
  <si>
    <t>Nuclear power</t>
  </si>
  <si>
    <t>Thermal power</t>
  </si>
  <si>
    <t>%</t>
  </si>
  <si>
    <t>Finland</t>
  </si>
  <si>
    <t>Sweden</t>
  </si>
  <si>
    <t>Other countries</t>
  </si>
  <si>
    <t>Poland</t>
  </si>
  <si>
    <t>Other countries*</t>
  </si>
  <si>
    <t>* Including the UK, which is reported in the Power Division, other sales.</t>
  </si>
  <si>
    <t>Nuclear power, Nordic</t>
  </si>
  <si>
    <t>Thermal power, Nordic</t>
  </si>
  <si>
    <t>Total in the Nordic countries</t>
  </si>
  <si>
    <t>Thermal in other countries</t>
  </si>
  <si>
    <t>Nordic sales volume</t>
  </si>
  <si>
    <t>EUR/MWh</t>
  </si>
  <si>
    <t>- power sales</t>
  </si>
  <si>
    <t>- other sales</t>
  </si>
  <si>
    <t>Depreciation and amortisation</t>
  </si>
  <si>
    <t>Power sales</t>
  </si>
  <si>
    <t>Power production capacity</t>
  </si>
  <si>
    <t>Heat production capacity</t>
  </si>
  <si>
    <t>Norway</t>
  </si>
  <si>
    <t>Estonia</t>
  </si>
  <si>
    <t>Heat sales</t>
  </si>
  <si>
    <t>EBITDA</t>
  </si>
  <si>
    <t>Q1/2010</t>
  </si>
  <si>
    <t>PRODUCTION AND SALES VOLUMES</t>
  </si>
  <si>
    <t>POWER GENERATION</t>
  </si>
  <si>
    <t>Power generation in the EU and Norway</t>
  </si>
  <si>
    <t>Power generation in Russia</t>
  </si>
  <si>
    <t>HEAT PRODUCTION</t>
  </si>
  <si>
    <t>Heat production in Russia</t>
  </si>
  <si>
    <t>POWER GENERATION CAPACITY BY DIVISION</t>
  </si>
  <si>
    <t>HEAT PRODUCTION CAPACITY BY DIVISION</t>
  </si>
  <si>
    <t>POWER SALES</t>
  </si>
  <si>
    <t>HEAT SALES</t>
  </si>
  <si>
    <t>POWER SALES BY AREA</t>
  </si>
  <si>
    <t>HEAT SALES BY AREA</t>
  </si>
  <si>
    <t>MARKET CONDITIONS</t>
  </si>
  <si>
    <r>
      <t>CO</t>
    </r>
    <r>
      <rPr>
        <vertAlign val="subscript"/>
        <sz val="14"/>
        <rFont val="Arial"/>
        <family val="2"/>
      </rPr>
      <t>2</t>
    </r>
    <r>
      <rPr>
        <sz val="14"/>
        <rFont val="Arial"/>
        <family val="2"/>
      </rPr>
      <t>, (ETS EUA), eur/tonne CO</t>
    </r>
    <r>
      <rPr>
        <vertAlign val="subscript"/>
        <sz val="14"/>
        <rFont val="Arial"/>
        <family val="2"/>
      </rPr>
      <t>2</t>
    </r>
  </si>
  <si>
    <t>WATER RESERVOIRS</t>
  </si>
  <si>
    <t>EXPORT/IMPORT BETWEEN NORDIC AREA AND CONTINENTAL EUROPE</t>
  </si>
  <si>
    <t>POWER MARKET LIBERALISATION IN RUSSIA</t>
  </si>
  <si>
    <t>POWER GENERATION BY SOURCE</t>
  </si>
  <si>
    <t>NORDIC SALES VOLUME</t>
  </si>
  <si>
    <t>POWER GENERATION CAPACITY BY TYPE</t>
  </si>
  <si>
    <t>FINANCIAL INFORMATION</t>
  </si>
  <si>
    <t>Other items affecting comparability</t>
  </si>
  <si>
    <t>Share of profits in associates and joint ventures</t>
  </si>
  <si>
    <t>HEAT DIVISION</t>
  </si>
  <si>
    <t xml:space="preserve">HEAT SALES BY AREA </t>
  </si>
  <si>
    <t>POWER AND HEAT GENERATION CAPACITY</t>
  </si>
  <si>
    <r>
      <t>Average regulated gas price in Urals region, RUB/1000 m</t>
    </r>
    <r>
      <rPr>
        <vertAlign val="superscript"/>
        <sz val="14"/>
        <rFont val="Arial"/>
        <family val="2"/>
      </rPr>
      <t>3</t>
    </r>
  </si>
  <si>
    <t xml:space="preserve">HEAT SALES </t>
  </si>
  <si>
    <t>Power sales in the EU and Norway</t>
  </si>
  <si>
    <t>Power sales in Russia</t>
  </si>
  <si>
    <t>Heat sales in the EU and Norway</t>
  </si>
  <si>
    <t>Heat sales in Russia</t>
  </si>
  <si>
    <t>Net assets (at period end)</t>
  </si>
  <si>
    <t>Assets (at period end)</t>
  </si>
  <si>
    <t>Liabilities (at period end)</t>
  </si>
  <si>
    <t>Number of employees (at period end)</t>
  </si>
  <si>
    <t>Share of power sold on the liberalised market</t>
  </si>
  <si>
    <t>- heat sales</t>
  </si>
  <si>
    <t>Q4/2005</t>
  </si>
  <si>
    <t>Q4/2006</t>
  </si>
  <si>
    <t>Q4/2007</t>
  </si>
  <si>
    <t>Q1/2005</t>
  </si>
  <si>
    <t>Q2/2005</t>
  </si>
  <si>
    <t>Q3/2005</t>
  </si>
  <si>
    <t>Q1/2006</t>
  </si>
  <si>
    <t>Q2/2006</t>
  </si>
  <si>
    <t>Q3/2006</t>
  </si>
  <si>
    <t>Q1/2007</t>
  </si>
  <si>
    <t>Q2/2007</t>
  </si>
  <si>
    <t>Q3/2007</t>
  </si>
  <si>
    <t>DISTRIBUTED ELECTRICITY IN DISTRIBUTION NETWORK</t>
  </si>
  <si>
    <t>DISTRIBUTED ELECTRICITY IN REGIONAL NETWORK</t>
  </si>
  <si>
    <t>No data, OAO Fortum consolidated from Q2/2008 onwards !</t>
  </si>
  <si>
    <t>NordPool transactions are calculated as a net amount of hourly sales and purchases at the Group level</t>
  </si>
  <si>
    <t>ELECTRICITY DISTRIBUTION CUSTOMERS BY AREA</t>
  </si>
  <si>
    <t>ELECTRICITY SALES</t>
  </si>
  <si>
    <t>Electricity sales</t>
  </si>
  <si>
    <t>Heat production</t>
  </si>
  <si>
    <t>Power generation</t>
  </si>
  <si>
    <t>250</t>
  </si>
  <si>
    <t>March 31
2010</t>
  </si>
  <si>
    <t>- distribution network transmission</t>
  </si>
  <si>
    <t>- regional network transmission</t>
  </si>
  <si>
    <t>Eliminations</t>
  </si>
  <si>
    <t>Thermal in other countries (CHP)</t>
  </si>
  <si>
    <t>Electricity Sales</t>
  </si>
  <si>
    <t>Non-recurring items (capital gains and losses)</t>
  </si>
  <si>
    <t>Fair value changes of non-hedge derivatives</t>
  </si>
  <si>
    <t>Nuclear fund adjustment</t>
  </si>
  <si>
    <t>SEGMENT INFORMATION</t>
  </si>
  <si>
    <t>EUR million</t>
  </si>
  <si>
    <t>Capital employed, EUR million</t>
  </si>
  <si>
    <t>Interest-bearing net debt, EUR million</t>
  </si>
  <si>
    <t>Coal (ICE Rotterdam), USD/tonne</t>
  </si>
  <si>
    <t>Oil (Brent Crude), USD/bbl</t>
  </si>
  <si>
    <t>Operating profit - non-recurring items - other items affecting comparability</t>
  </si>
  <si>
    <r>
      <t>2)</t>
    </r>
    <r>
      <rPr>
        <sz val="14"/>
        <rFont val="Arial"/>
        <family val="2"/>
      </rPr>
      <t xml:space="preserve"> Sales and purchases with Nord Pool is netted on Group level on an hourly basis and posted either as revenue or cost depending on</t>
    </r>
  </si>
  <si>
    <r>
      <t xml:space="preserve">Netting of Nord Pool transactions </t>
    </r>
    <r>
      <rPr>
        <vertAlign val="superscript"/>
        <sz val="14"/>
        <rFont val="Arial"/>
        <family val="2"/>
      </rPr>
      <t>2)</t>
    </r>
  </si>
  <si>
    <t>Net interest expenses - capitalised borrowing costs</t>
  </si>
  <si>
    <r>
      <t>Heat</t>
    </r>
    <r>
      <rPr>
        <vertAlign val="superscript"/>
        <sz val="14"/>
        <rFont val="Arial"/>
        <family val="2"/>
      </rPr>
      <t xml:space="preserve"> 1)</t>
    </r>
  </si>
  <si>
    <r>
      <t xml:space="preserve">Electricity Sales </t>
    </r>
    <r>
      <rPr>
        <vertAlign val="superscript"/>
        <sz val="14"/>
        <rFont val="Arial"/>
        <family val="2"/>
      </rPr>
      <t>1)</t>
    </r>
  </si>
  <si>
    <r>
      <t xml:space="preserve">Other </t>
    </r>
    <r>
      <rPr>
        <vertAlign val="superscript"/>
        <sz val="14"/>
        <rFont val="Arial"/>
        <family val="2"/>
      </rPr>
      <t>1)</t>
    </r>
  </si>
  <si>
    <t>POWER GENERATION BY SOURCE IN THE NORDIC COUNTRIES</t>
  </si>
  <si>
    <t>Items affecting comparability</t>
  </si>
  <si>
    <t>Q2/2010</t>
  </si>
  <si>
    <t>June 30
2010</t>
  </si>
  <si>
    <t>March 31
2005</t>
  </si>
  <si>
    <t>June 30
2005</t>
  </si>
  <si>
    <t>Sept 30
2005</t>
  </si>
  <si>
    <t>Dec 31
2005</t>
  </si>
  <si>
    <t>March 31
2006</t>
  </si>
  <si>
    <t>June 30
2006</t>
  </si>
  <si>
    <t>Sept 30
2006</t>
  </si>
  <si>
    <t>Dec 31
2006</t>
  </si>
  <si>
    <t>March 31
2007</t>
  </si>
  <si>
    <t>June 30
2007</t>
  </si>
  <si>
    <t>Sept 30
2007</t>
  </si>
  <si>
    <t>Dec 31
2007</t>
  </si>
  <si>
    <r>
      <t xml:space="preserve">1) </t>
    </r>
    <r>
      <rPr>
        <sz val="14"/>
        <rFont val="Arial"/>
        <family val="2"/>
      </rPr>
      <t>Including effects from the accounting of Fortum's part of the Finnish</t>
    </r>
  </si>
  <si>
    <t>Available for sale financial assets</t>
  </si>
  <si>
    <t>Repurchase of own shares</t>
  </si>
  <si>
    <t xml:space="preserve">Total net cash from operating activities </t>
  </si>
  <si>
    <t xml:space="preserve">Total net cash used in investing activities </t>
  </si>
  <si>
    <t>Owners of the parent company, continuing operations</t>
  </si>
  <si>
    <t>Owners of the parent company, discontinuing operations</t>
  </si>
  <si>
    <t>Earnings per share (in € per share), continuing operations</t>
  </si>
  <si>
    <t>Key ratios are calculated for continuing operations if not otherwise stated.</t>
  </si>
  <si>
    <t>Segment information includes only continuning operations.</t>
  </si>
  <si>
    <t>LTM    March 31
2008</t>
  </si>
  <si>
    <t>LTM    June 30
2008</t>
  </si>
  <si>
    <t>LTM    Sept 30
2008</t>
  </si>
  <si>
    <t>LTM     March 31
2009</t>
  </si>
  <si>
    <t>LTM    June 30
2009</t>
  </si>
  <si>
    <t>LTM    Sept 30
2009</t>
  </si>
  <si>
    <t>LTM    March 31
2010</t>
  </si>
  <si>
    <t>No LTM's have been calculated for years 2005-2007</t>
  </si>
  <si>
    <t xml:space="preserve">Funds from operations </t>
  </si>
  <si>
    <t>Q3/2010</t>
  </si>
  <si>
    <t>Sept 30
2010</t>
  </si>
  <si>
    <t>LTM       Sept 30
2010</t>
  </si>
  <si>
    <t>LTM       
June 30
2010</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</si>
  <si>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</si>
  <si>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</si>
  <si>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ESD - ELECTRICITY SALES BUSINESS AREA</t>
  </si>
  <si>
    <r>
      <t>2)</t>
    </r>
    <r>
      <rPr>
        <sz val="14"/>
        <rFont val="Arial"/>
        <family val="2"/>
      </rPr>
      <t xml:space="preserve"> Quarterly figures are annualised.</t>
    </r>
  </si>
  <si>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</si>
  <si>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</si>
  <si>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1)</t>
    </r>
    <r>
      <rPr>
        <sz val="14"/>
        <rFont val="Arial"/>
        <family val="2"/>
      </rPr>
      <t xml:space="preserve"> Cumulative figures</t>
    </r>
  </si>
  <si>
    <r>
      <t xml:space="preserve">EBITDA, EUR million </t>
    </r>
    <r>
      <rPr>
        <vertAlign val="superscript"/>
        <sz val="14"/>
        <rFont val="Arial"/>
        <family val="2"/>
      </rPr>
      <t>1)</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</si>
  <si>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</si>
  <si>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</si>
  <si>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</si>
  <si>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</si>
  <si>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</si>
  <si>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</si>
  <si>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</si>
  <si>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</si>
  <si>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</si>
  <si>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</si>
  <si>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</si>
  <si>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</si>
  <si>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</si>
  <si>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QUARTERLY SALES BY SEGMENT</t>
  </si>
  <si>
    <t>QUARTERLY OPERATING PROFIT BY SEGMENT</t>
  </si>
  <si>
    <t>QUARTERLY COMPARABLE OPERATING PROFIT BY SEGMENT</t>
  </si>
  <si>
    <t>QUARTERLY NON-RECURRING ITEMS BY SEGMENT</t>
  </si>
  <si>
    <t>QUARTERLY OTHER ITEMS AFFECTING COMPARABILITY BY SEGMENT</t>
  </si>
  <si>
    <t>QUARTERLY DEPRECIATION, AMORTISATION AND IMPAIRMENT CHARGES BY SEGMENT</t>
  </si>
  <si>
    <t>QUARTERLY SHARE OF PROFITS IN ASSOCIATES AND JOINT VENTURES BY SEGMENT</t>
  </si>
  <si>
    <t>PARTICIPATIONS IN ASSOCIATES AND JOINT VENTURES BY SEGMENT</t>
  </si>
  <si>
    <t>QUARTERLY CAPITAL EXPENDITURE BY SEGMENT</t>
  </si>
  <si>
    <t>QUARTERLY GROSS INVESTMENTS IN SHARES BY SEGMENT</t>
  </si>
  <si>
    <t>NET ASSETS BY SEGMENT</t>
  </si>
  <si>
    <t>RETURN ON NET ASSETS BY SEGMENT</t>
  </si>
  <si>
    <t>COMPARABLE RETURN ON NET ASSETS BY SEGMENT</t>
  </si>
  <si>
    <t>ASSETS BY SEGMENT</t>
  </si>
  <si>
    <t>LIABILITIES BY SEGMENT</t>
  </si>
  <si>
    <t>MW</t>
  </si>
  <si>
    <t>thousands</t>
  </si>
  <si>
    <t xml:space="preserve">  average contract price and realised spot price.</t>
  </si>
  <si>
    <t>Q4/2010</t>
  </si>
  <si>
    <t>Dec 31
2010</t>
  </si>
  <si>
    <t>Assets held for sale</t>
  </si>
  <si>
    <t>Liabilities related to assets held for sale</t>
  </si>
  <si>
    <t>881*</t>
  </si>
  <si>
    <t>882*</t>
  </si>
  <si>
    <t>* Restated; Sweden Q3 and Q4 2009</t>
  </si>
  <si>
    <t>Q1/2011</t>
  </si>
  <si>
    <t>June 30</t>
  </si>
  <si>
    <t>March 31 2011</t>
  </si>
  <si>
    <t>LTM    March 31 2011</t>
  </si>
  <si>
    <t>Average capacity price TRUB/MW/month</t>
  </si>
  <si>
    <t xml:space="preserve">   of which pass-through sales (former definition, NOT reported after Q4/2010)</t>
  </si>
  <si>
    <t>Q2/2011</t>
  </si>
  <si>
    <t>June 30 2011</t>
  </si>
  <si>
    <t>LTM   June 30 2011</t>
  </si>
  <si>
    <t xml:space="preserve">   of which Nordic power sales volume</t>
  </si>
  <si>
    <t>- of which Nordic power sales</t>
  </si>
  <si>
    <t>Q3/2011</t>
  </si>
  <si>
    <t>Q2/2011*</t>
  </si>
  <si>
    <t>* Q2/2011 restated</t>
  </si>
  <si>
    <t>Sept 30 2011</t>
  </si>
  <si>
    <t>n/a</t>
  </si>
  <si>
    <t>Q4/2011</t>
  </si>
  <si>
    <t>Dec 31
2011</t>
  </si>
  <si>
    <t>* Excluding capacity tariff</t>
  </si>
  <si>
    <r>
      <t>** Capacity price</t>
    </r>
    <r>
      <rPr>
        <u val="singleAccounting"/>
        <sz val="14"/>
        <rFont val="Arial"/>
        <family val="2"/>
      </rPr>
      <t>s paid only for the capacity available at the time</t>
    </r>
  </si>
  <si>
    <t>Spot price for power (market price), Urals hub, RUB/MWh*</t>
  </si>
  <si>
    <t>QUARTERLY COMPARABLE EBITDA BY SEGMENT</t>
  </si>
  <si>
    <t>Comparable EBITDA</t>
  </si>
  <si>
    <r>
      <t xml:space="preserve">Comparable EBITDA, EUR million </t>
    </r>
    <r>
      <rPr>
        <vertAlign val="superscript"/>
        <sz val="16"/>
        <rFont val="Arial"/>
        <family val="2"/>
      </rPr>
      <t>1) 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</si>
  <si>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</si>
  <si>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</si>
  <si>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Q1/2012</t>
  </si>
  <si>
    <t>Mar 31
2012</t>
  </si>
  <si>
    <t>Spot price for power in Sweden, SE3, Stockholm eur/MWh*</t>
  </si>
  <si>
    <t>Spot price for power in Sweden, SE2, Sundsvall, eur/MWh**</t>
  </si>
  <si>
    <t>** started from 1st Nov 2011</t>
  </si>
  <si>
    <t>* From 1st Nov 2011 onwards price area SE3 (Stockholm), before this, Sweden as one area</t>
  </si>
  <si>
    <r>
      <t xml:space="preserve">1) </t>
    </r>
    <r>
      <rPr>
        <sz val="14"/>
        <rFont val="Arial"/>
        <family val="2"/>
      </rPr>
      <t xml:space="preserve">Sales, both internal and external, includes effects from realised hedging contracts. Effect on sales can be negative or positive depending on the </t>
    </r>
  </si>
  <si>
    <t>LTM 
Sept 30 2011</t>
  </si>
  <si>
    <t>Last twelve months (LTM)</t>
  </si>
  <si>
    <t>Non-recurring items include mainly capital gains and losses.</t>
  </si>
  <si>
    <t>Proceeds from the interest-bearing receivables relating to divestments</t>
  </si>
  <si>
    <t>Shareholder loans to associated companies</t>
  </si>
  <si>
    <t>Change in other interest-bearing receivables</t>
  </si>
  <si>
    <t>QUARTERLY GROSS DIVESTMENTS IN SHARES BY SEGMENT</t>
  </si>
  <si>
    <t>Q2/2012</t>
  </si>
  <si>
    <t>Jun 30
2012</t>
  </si>
  <si>
    <t>43,9</t>
  </si>
  <si>
    <t>Q3/2012</t>
  </si>
  <si>
    <t>Sep 30
2012</t>
  </si>
  <si>
    <t>39,7</t>
  </si>
  <si>
    <t>Hydro*</t>
  </si>
  <si>
    <r>
      <t xml:space="preserve">Comparable net debt / EBITDA </t>
    </r>
    <r>
      <rPr>
        <vertAlign val="superscript"/>
        <sz val="14"/>
        <rFont val="Arial"/>
        <family val="2"/>
      </rPr>
      <t>2)</t>
    </r>
  </si>
  <si>
    <t>Q4/2012</t>
  </si>
  <si>
    <t>Dec 31
2012</t>
  </si>
  <si>
    <t>46,8</t>
  </si>
  <si>
    <t>47,4</t>
  </si>
  <si>
    <t>44,3</t>
  </si>
  <si>
    <t>45,2</t>
  </si>
  <si>
    <t>47,2</t>
  </si>
  <si>
    <t>Heat production in the EU and Norway*</t>
  </si>
  <si>
    <t>* Q3/2012 restated.</t>
  </si>
  <si>
    <t>Number of shares at the end of the period</t>
  </si>
  <si>
    <t>Comparable net debt / EBITDA</t>
  </si>
  <si>
    <t>Q1/2013</t>
  </si>
  <si>
    <t>Mar 31
2013</t>
  </si>
  <si>
    <t>45,7</t>
  </si>
  <si>
    <t>Q1/2012*</t>
  </si>
  <si>
    <t>Q2/2012*</t>
  </si>
  <si>
    <t>Q3/2012*</t>
  </si>
  <si>
    <t>Q4/2012*</t>
  </si>
  <si>
    <t>Mar 31
2012*</t>
  </si>
  <si>
    <t>Jun 30
2012*</t>
  </si>
  <si>
    <t>Sep 30
2012*</t>
  </si>
  <si>
    <t>Dec 31
2012*</t>
  </si>
  <si>
    <t>Dec 31
2012'</t>
  </si>
  <si>
    <t>LTM       Mar 31
2012*</t>
  </si>
  <si>
    <t>LTM       Jun 30
2012*</t>
  </si>
  <si>
    <t>LTM       Sep 30
2012*</t>
  </si>
  <si>
    <t>*2012 figures have been restated. For more information see Note 2 and the attachment in the Q1/2013 pressrelease.</t>
  </si>
  <si>
    <t>Q2/2013</t>
  </si>
  <si>
    <t>Other (solar in India)</t>
  </si>
  <si>
    <t>44,7</t>
  </si>
  <si>
    <t>Q3/2013</t>
  </si>
  <si>
    <t>Sept 30
2013</t>
  </si>
  <si>
    <t>June 30
2013</t>
  </si>
  <si>
    <t>Sept 30
2012</t>
  </si>
  <si>
    <t>June 30
2012</t>
  </si>
  <si>
    <t xml:space="preserve">HEAT PRODUCTION CAPACITY BY TYPE </t>
  </si>
  <si>
    <t>Q4/2013</t>
  </si>
  <si>
    <t>Dec 31 2013</t>
  </si>
  <si>
    <t>48,1</t>
  </si>
  <si>
    <t>Dec 31
2013</t>
  </si>
  <si>
    <t>NUMBER OF EMPLOYEES</t>
  </si>
  <si>
    <t>Q1/2014</t>
  </si>
  <si>
    <t>June 30 2013</t>
  </si>
  <si>
    <t>Sept 30 2013</t>
  </si>
  <si>
    <t>LTM       Mar 31
2013</t>
  </si>
  <si>
    <t>LTM   June 30 2013</t>
  </si>
  <si>
    <t>LTM   Sept 30 2013</t>
  </si>
  <si>
    <t>Jun 30
2013</t>
  </si>
  <si>
    <r>
      <t xml:space="preserve">Power </t>
    </r>
    <r>
      <rPr>
        <vertAlign val="superscript"/>
        <sz val="14"/>
        <rFont val="Arial"/>
        <family val="2"/>
      </rPr>
      <t>1)</t>
    </r>
  </si>
  <si>
    <t xml:space="preserve">Power </t>
  </si>
  <si>
    <r>
      <t xml:space="preserve">Power </t>
    </r>
    <r>
      <rPr>
        <vertAlign val="superscript"/>
        <sz val="14"/>
        <rFont val="Arial"/>
        <family val="2"/>
      </rPr>
      <t>1), 2)</t>
    </r>
  </si>
  <si>
    <t>POWER GENERATION CAPACITY BY SEGMENT</t>
  </si>
  <si>
    <t>HEAT PRODUCTION CAPACITY BY SEGMENT</t>
  </si>
  <si>
    <t xml:space="preserve"> - of which Swedish operations</t>
  </si>
  <si>
    <t>QUARTERLY FINANCIAL INFORMATION</t>
  </si>
  <si>
    <t>Employee benefits</t>
  </si>
  <si>
    <t>Changes in fair values of derivatives hedging future cash flow</t>
  </si>
  <si>
    <t>Shareholder loans to associated companies and joint ventures</t>
  </si>
  <si>
    <t>Dividends paid to the owners of the parent</t>
  </si>
  <si>
    <t>Proceeds from sales of subsidiaries, net of cash disposed</t>
  </si>
  <si>
    <t>Key ratios are calculated for continuing operations if not otherwise stated.  For definitions, see below</t>
  </si>
  <si>
    <t>Total liabilities included in Capital employed</t>
  </si>
  <si>
    <t xml:space="preserve">The segment information for 2013 has also been restated based on the new business structure. See Note 4 of the Q1 2014 interim report. </t>
  </si>
  <si>
    <t>RUSSIA SEGMENT</t>
  </si>
  <si>
    <t>Q4/2011*</t>
  </si>
  <si>
    <t>*Definition of Comparable EBITDA is changed in Q4 2011 closing meaning that net release of CSA provision is excluded from Comparable EBITDA.</t>
  </si>
  <si>
    <t xml:space="preserve"> - of which Finnish and Norwegian operations</t>
  </si>
  <si>
    <t>Q2/2014</t>
  </si>
  <si>
    <t>40,2</t>
  </si>
  <si>
    <t>Acquisition of associated companies and joint ventures</t>
  </si>
  <si>
    <t>Q3/2014</t>
  </si>
  <si>
    <t>44,2</t>
  </si>
  <si>
    <t>Q4/2014</t>
  </si>
  <si>
    <t>Dec 31 2014</t>
  </si>
  <si>
    <t>Hydro and wind power</t>
  </si>
  <si>
    <t>Q1/2015</t>
  </si>
  <si>
    <t>Total net cash from operating activities, continuing operations</t>
  </si>
  <si>
    <t>Total net cash from operating activities, discontinued operations</t>
  </si>
  <si>
    <t>Total net cash from operating activities</t>
  </si>
  <si>
    <t>Total net cash used in investing activities, discontinued operations</t>
  </si>
  <si>
    <t>Total net cash used in investing activities, continuing operations</t>
  </si>
  <si>
    <t>Total net cash used in financing activities, continuing operations</t>
  </si>
  <si>
    <t>Total net cash used in financing activities, discontinued operations</t>
  </si>
  <si>
    <t>Profit for the period from continuing operations</t>
  </si>
  <si>
    <t>Owners of the parent company</t>
  </si>
  <si>
    <t>Discontinued operations:</t>
  </si>
  <si>
    <t>Earnings per share for profit from total Fortum Group attributable to the equity owners of the company (in € per share)</t>
  </si>
  <si>
    <t>Earnings per share for profit from continuing operations attributable to the equity owners of the company (in € per share)</t>
  </si>
  <si>
    <t>Earnings per share for profit from discontinued operations attributable to the equity owners of the company (in € per share)*</t>
  </si>
  <si>
    <r>
      <t xml:space="preserve">Comparable EBITDA total Fortum, EUR million </t>
    </r>
    <r>
      <rPr>
        <vertAlign val="superscript"/>
        <sz val="14"/>
        <rFont val="Arial"/>
        <family val="2"/>
      </rPr>
      <t>1)</t>
    </r>
  </si>
  <si>
    <r>
      <t xml:space="preserve">Comparable EBITDA continuing operations, EUR million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</si>
  <si>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</si>
  <si>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</si>
  <si>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r>
      <t xml:space="preserve">Capital expenditure and gross investments in shares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</si>
  <si>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</si>
  <si>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</si>
  <si>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continuing operations, EUR million </t>
    </r>
    <r>
      <rPr>
        <vertAlign val="superscript"/>
        <sz val="14"/>
        <rFont val="Arial"/>
        <family val="2"/>
      </rPr>
      <t>1)</t>
    </r>
  </si>
  <si>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</si>
  <si>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</si>
  <si>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 xml:space="preserve">2) </t>
    </r>
  </si>
  <si>
    <r>
      <t xml:space="preserve">Return on shareholders' equity total Fortum LTM, % </t>
    </r>
    <r>
      <rPr>
        <vertAlign val="superscript"/>
        <sz val="14"/>
        <rFont val="Arial"/>
        <family val="2"/>
      </rPr>
      <t xml:space="preserve">3) </t>
    </r>
  </si>
  <si>
    <r>
      <t xml:space="preserve">Comparable net debt / EBITDA total Fortum </t>
    </r>
    <r>
      <rPr>
        <vertAlign val="superscript"/>
        <sz val="14"/>
        <rFont val="Arial"/>
        <family val="2"/>
      </rPr>
      <t>2)</t>
    </r>
  </si>
  <si>
    <r>
      <t xml:space="preserve">Interest coverage total Fortum </t>
    </r>
    <r>
      <rPr>
        <vertAlign val="superscript"/>
        <sz val="14"/>
        <rFont val="Arial"/>
        <family val="2"/>
      </rPr>
      <t>3)</t>
    </r>
  </si>
  <si>
    <t>Interest coverage including capitalised borrowing costs total Fortum</t>
  </si>
  <si>
    <r>
      <t xml:space="preserve">Funds from operations/interest-bearing net debt total Fortum, %  </t>
    </r>
    <r>
      <rPr>
        <vertAlign val="superscript"/>
        <sz val="14"/>
        <rFont val="Arial"/>
        <family val="2"/>
      </rPr>
      <t xml:space="preserve">2) </t>
    </r>
  </si>
  <si>
    <t>Number of employees total Fortum</t>
  </si>
  <si>
    <t>Number of employees continuing operations</t>
  </si>
  <si>
    <t>Average number of employees total Fortum</t>
  </si>
  <si>
    <t>Average number of employees continuing operations</t>
  </si>
  <si>
    <t>Discontinued operations</t>
  </si>
  <si>
    <t>Assets related to discontinued operations</t>
  </si>
  <si>
    <t>LTM
Sept 30
2013</t>
  </si>
  <si>
    <t>Dec 31
2014</t>
  </si>
  <si>
    <t>Assets related to discontinued operations (Distribution)</t>
  </si>
  <si>
    <t>Liabilities related to discontinued operations (Distribution)</t>
  </si>
  <si>
    <t>Export / import between Nordic area and Continental Europe+Baltics</t>
  </si>
  <si>
    <t>Export / import between Nordic area and Russia</t>
  </si>
  <si>
    <t>Total for continuing operations</t>
  </si>
  <si>
    <t>For more information about the sale of the Distribution business and discontinued operations, please see note 6 of the Q1 2015 interim report.</t>
  </si>
  <si>
    <t>All figures have been rounded and consequently the sum of individual figures may deviate from the sum presented. Key figures have been calculated using exact figures.</t>
  </si>
  <si>
    <t>* Includes impact from sales gains of Finnish and Norwegian Distribution businesses amounting to EUR 2.10 in Q1 and Q2 2014.</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</si>
  <si>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</si>
  <si>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</si>
  <si>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Q2/2015</t>
  </si>
  <si>
    <t>March 31
2013</t>
  </si>
  <si>
    <t>March 31 2014</t>
  </si>
  <si>
    <t>March 31 2015</t>
  </si>
  <si>
    <t>LTM       March 31
2013</t>
  </si>
  <si>
    <t>LTM
March 31
2014</t>
  </si>
  <si>
    <t>LTM
March 31
2015</t>
  </si>
  <si>
    <t>March 31
2014</t>
  </si>
  <si>
    <t>June 30 2015</t>
  </si>
  <si>
    <t>LTM
June 30
2015</t>
  </si>
  <si>
    <t>June 30 2014</t>
  </si>
  <si>
    <t>LTM
June 30
2014</t>
  </si>
  <si>
    <t>Sept 30 2014</t>
  </si>
  <si>
    <t>LTM
Sept 30
2014</t>
  </si>
  <si>
    <t>DISCONTINUED OPERATIONS (DISTRIBUTION SEGMENT)</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</si>
  <si>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</si>
  <si>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t>Deposits and securities (maturity over three months)</t>
  </si>
  <si>
    <r>
      <t xml:space="preserve">Earnings per share total Fortum (basic), EUR </t>
    </r>
    <r>
      <rPr>
        <vertAlign val="superscript"/>
        <sz val="14"/>
        <rFont val="Arial"/>
        <family val="2"/>
      </rPr>
      <t>1)</t>
    </r>
  </si>
  <si>
    <t xml:space="preserve">Nordic power price*  </t>
  </si>
  <si>
    <t>ACHIEVED POWER PRICE</t>
  </si>
  <si>
    <t>Achieved power price, EUR/MWh</t>
  </si>
  <si>
    <t>Q3/2015</t>
  </si>
  <si>
    <t>Sept 30 2015</t>
  </si>
  <si>
    <t>LTM
Sept 30
2015</t>
  </si>
  <si>
    <t>Profit for the period from discontinued operations</t>
  </si>
  <si>
    <t>POWER GENERATION BY SOURCE IN THE NORDIC AREA</t>
  </si>
  <si>
    <t>Nuclear**</t>
  </si>
  <si>
    <t>Thermal in Nordic ***</t>
  </si>
  <si>
    <t>Q4/2015</t>
  </si>
  <si>
    <t>Dec 31 2015</t>
  </si>
  <si>
    <t xml:space="preserve"> 
Dec 31
2015</t>
  </si>
  <si>
    <t>N/A</t>
  </si>
  <si>
    <t>Impairment charges</t>
  </si>
  <si>
    <t>Achieved power price, RUB/MWh</t>
  </si>
  <si>
    <t xml:space="preserve">   For definitions, see Definitions of key figures, last in the sheet "Financials 2013 -" in this report.</t>
  </si>
  <si>
    <t>QUARTERLY IMPAIRMENT CHARGES BY SEGMENT</t>
  </si>
  <si>
    <t>QUARTERLY DEPRECIATION AND AMORTISATION BY SEGMENT</t>
  </si>
  <si>
    <t>x 100</t>
  </si>
  <si>
    <t>Q1/2016</t>
  </si>
  <si>
    <t>March 31 2016</t>
  </si>
  <si>
    <t>LTM
March 31
2016</t>
  </si>
  <si>
    <t>Power sales in other countries</t>
  </si>
  <si>
    <t>Capital gains and other</t>
  </si>
  <si>
    <t>QUARTERLY CAPITAL GAINS AND OTHER BY SEGMENT</t>
  </si>
  <si>
    <t>**Change in Q1 2016 arising from the divestment of Tobolsk CHP of (665 MW) and commissioning the new unit Chelyabinsk 2 (248 MW).</t>
  </si>
  <si>
    <t>Russia*</t>
  </si>
  <si>
    <t>*Decrease in Q1 2016 is mainly arising from the divestment of Tobolsk CHP (2,585 MW).</t>
  </si>
  <si>
    <t xml:space="preserve">  and Swedish Nuclear Waste Management Funds with (EUR million):</t>
  </si>
  <si>
    <t>COMPARABLE NET ASSETS BY SEGMENT</t>
  </si>
  <si>
    <t>Fortum is disclosing Comparable net assets instead of Net assets from Q1 2016 onwards. Net assets disclosed until Q4 2015 are still available in this file.</t>
  </si>
  <si>
    <t>Comparable net assets (at period end)</t>
  </si>
  <si>
    <t>Fortum is disclosing Comparable net assets instead of Net assets from Q1 2016 onwards. Net assets until Q4 2015 are disclosed below.</t>
  </si>
  <si>
    <t>Comparable net assets</t>
  </si>
  <si>
    <t>SEGMENT ASSETS</t>
  </si>
  <si>
    <t>SEGMENT LIABILITIES</t>
  </si>
  <si>
    <t>Segment assets</t>
  </si>
  <si>
    <t>Segment liabilities</t>
  </si>
  <si>
    <r>
      <t xml:space="preserve">March 31 2015 </t>
    </r>
    <r>
      <rPr>
        <vertAlign val="superscript"/>
        <sz val="14"/>
        <rFont val="Arial"/>
        <family val="2"/>
      </rPr>
      <t>1)</t>
    </r>
  </si>
  <si>
    <t>1) From March 31 2015 onwards Fortum discloses segment assets and segment liabilities as included in comparable net assets.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</si>
  <si>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</si>
  <si>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</si>
  <si>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r>
      <t xml:space="preserve">QUARTERLY OTHER ITEMS AFFECTING COMPARABILITY BY SEGMENT </t>
    </r>
    <r>
      <rPr>
        <b/>
        <vertAlign val="superscript"/>
        <sz val="14"/>
        <rFont val="Arial"/>
        <family val="2"/>
      </rPr>
      <t>1)</t>
    </r>
  </si>
  <si>
    <t>1) Other items affecting comparability comprise Changes in fair values of derivatives hedging future cash flow and Nuclear fund adjustment.</t>
  </si>
  <si>
    <r>
      <rPr>
        <sz val="14"/>
        <rFont val="Arial"/>
        <family val="2"/>
      </rPr>
      <t>2)</t>
    </r>
    <r>
      <rPr>
        <vertAlign val="superscript"/>
        <sz val="14"/>
        <rFont val="Arial"/>
        <family val="2"/>
      </rPr>
      <t xml:space="preserve"> </t>
    </r>
    <r>
      <rPr>
        <sz val="14"/>
        <rFont val="Arial"/>
        <family val="2"/>
      </rPr>
      <t>Including effects from the accounting of Fortum's part of the Finnish</t>
    </r>
  </si>
  <si>
    <t>Q2/2016</t>
  </si>
  <si>
    <t>June 30 2016</t>
  </si>
  <si>
    <t>LTM
June 30
2016</t>
  </si>
  <si>
    <t>Generation</t>
  </si>
  <si>
    <t>City Solutions</t>
  </si>
  <si>
    <t>Generation*</t>
  </si>
  <si>
    <t>* Until October 2014 including the UK, which is reported as other sales in Generation segment.</t>
  </si>
  <si>
    <t>* Generation segment's power price in the Nordic countries, excluding thermal generation, market price-related purchases, or minorities (i.e. Meri-Pori, Inkoo and imports from Russia).</t>
  </si>
  <si>
    <t>GENERATION SEGMENT</t>
  </si>
  <si>
    <t>CITY SOLUTIONS SEGMENT</t>
  </si>
  <si>
    <t>1) Cumulative figures</t>
  </si>
  <si>
    <t>2) Quarterly figures are annualised.</t>
  </si>
  <si>
    <t>3) Figures based on LTM (last twelve months)</t>
  </si>
  <si>
    <r>
      <t xml:space="preserve">Generation </t>
    </r>
    <r>
      <rPr>
        <vertAlign val="superscript"/>
        <sz val="14"/>
        <rFont val="Arial"/>
        <family val="2"/>
      </rPr>
      <t>1)</t>
    </r>
  </si>
  <si>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</si>
  <si>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</si>
  <si>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r>
      <t xml:space="preserve">Generation </t>
    </r>
    <r>
      <rPr>
        <vertAlign val="superscript"/>
        <sz val="14"/>
        <rFont val="Arial"/>
        <family val="2"/>
      </rPr>
      <t>2)</t>
    </r>
  </si>
  <si>
    <r>
      <t xml:space="preserve">Generation </t>
    </r>
    <r>
      <rPr>
        <vertAlign val="superscript"/>
        <sz val="14"/>
        <rFont val="Arial"/>
        <family val="2"/>
      </rPr>
      <t>1), 2)</t>
    </r>
  </si>
  <si>
    <t>1) Including effects from the accounting of Fortum's associates part of Finnish</t>
  </si>
  <si>
    <t>2) The main part of the associated companies in Power are power production companies from which Fortum purchase produced electricity at production cost including interest and income taxes.</t>
  </si>
  <si>
    <t>Short-term interest bearing receivables</t>
  </si>
  <si>
    <r>
      <t xml:space="preserve">Trade and other receivables </t>
    </r>
    <r>
      <rPr>
        <vertAlign val="superscript"/>
        <sz val="14"/>
        <rFont val="Arial"/>
        <family val="2"/>
      </rPr>
      <t>1)</t>
    </r>
  </si>
  <si>
    <t>Q3/2016</t>
  </si>
  <si>
    <t>Sept 30 2016</t>
  </si>
  <si>
    <t>LTM
Sept 30
2016</t>
  </si>
  <si>
    <t>Tax receivables</t>
  </si>
  <si>
    <t>1) Trade and other receivables includes short-term interest bearing receivables and tax receivables until 31.12.2014.</t>
  </si>
  <si>
    <t>Hydro power, Nordic</t>
  </si>
  <si>
    <t>Income taxes paid</t>
  </si>
  <si>
    <t>Net release of CSA provision</t>
  </si>
  <si>
    <t>Non-cash flow items</t>
  </si>
  <si>
    <t>Q4/2016</t>
  </si>
  <si>
    <t>Dec 31 2016</t>
  </si>
  <si>
    <t xml:space="preserve">
Dec 31
2016</t>
  </si>
  <si>
    <t>Financial items, realised foreign exchange gains and losses and other items</t>
  </si>
  <si>
    <t>Q1/2017</t>
  </si>
  <si>
    <t>March 31 2017</t>
  </si>
  <si>
    <t>LTM
March 31
2017</t>
  </si>
  <si>
    <t>CONSUMER SOLUTIONS SEGMENT</t>
  </si>
  <si>
    <t>Segment assets (at period end)</t>
  </si>
  <si>
    <t>Segment liabilities (at period end)</t>
  </si>
  <si>
    <t>Consumer Solutions</t>
  </si>
  <si>
    <t>SALES VOLUMES</t>
  </si>
  <si>
    <t>NUMBER OF CUSTOMERS</t>
  </si>
  <si>
    <t>Electricity</t>
  </si>
  <si>
    <t>Gas</t>
  </si>
  <si>
    <t>Power generation in Europe</t>
  </si>
  <si>
    <t>Heat production in Europe</t>
  </si>
  <si>
    <t>Gas sales*</t>
  </si>
  <si>
    <t>Change in cash collaterals</t>
  </si>
  <si>
    <t>*** Excluding 750MW mothballed capacity from Q4 2015 onwards relating to Inkoo power plant of which preparations for permanent dismantling has started.  Including 308 MW of Meri-Pori power plant, which will be under reserve capacity agreement during period July 2017 - June 2020.</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</si>
  <si>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</si>
  <si>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r>
      <t xml:space="preserve">City Solutions </t>
    </r>
    <r>
      <rPr>
        <vertAlign val="superscript"/>
        <sz val="14"/>
        <rFont val="Arial"/>
        <family val="2"/>
      </rPr>
      <t>1)</t>
    </r>
  </si>
  <si>
    <t>Power sales in Europe</t>
  </si>
  <si>
    <t xml:space="preserve">Heat sales in Europe </t>
  </si>
  <si>
    <t>Q2/2017</t>
  </si>
  <si>
    <t>June 30 2017</t>
  </si>
  <si>
    <t>LTM
June 30
2017</t>
  </si>
  <si>
    <t>** Capacity for Q3 2015 onwards has decreased by 277 MW due to the decision to close the unit 2 in Oskarshamn. Capacity for Q2 and onwards decreased by closure of unit 1 (205 MW) in Oskarshamn in the end of June.</t>
  </si>
  <si>
    <t>Power generation in other countries</t>
  </si>
  <si>
    <t>Q3/2017</t>
  </si>
  <si>
    <t>Sept 30 2017</t>
  </si>
  <si>
    <t>LTM
Sept 30
2017</t>
  </si>
  <si>
    <t>*Including 308 MW of Meri-Pori power plant, which will be under reserve capacity agreement during period July 2017 - June 2020. Capacity decreases due to closure of unit 1 (205 MW) in Oskarshamn in end of June 2017.</t>
  </si>
  <si>
    <t>Russia**</t>
  </si>
  <si>
    <t xml:space="preserve">Share of power sold at the liberalised price by PAO Fortum </t>
  </si>
  <si>
    <t>Q4/2017</t>
  </si>
  <si>
    <t>Dec 30 2017</t>
  </si>
  <si>
    <t>Q1/2018</t>
  </si>
  <si>
    <t>LTM
March 31
2018</t>
  </si>
  <si>
    <t>March 31 2018</t>
  </si>
  <si>
    <r>
      <t>- other sales</t>
    </r>
    <r>
      <rPr>
        <sz val="14"/>
        <color rgb="FFFF0000"/>
        <rFont val="Arial"/>
        <family val="2"/>
      </rPr>
      <t/>
    </r>
  </si>
  <si>
    <t xml:space="preserve">* Not including wholesale volumes </t>
  </si>
  <si>
    <t xml:space="preserve">* Wind Power capacity is included in Hydro until 2015 and thereafter in Other division. </t>
  </si>
  <si>
    <t>- waste treatment sales</t>
  </si>
  <si>
    <t>Interest-bearing net debt without Exergi (former Värme) financing, EUR million</t>
  </si>
  <si>
    <r>
      <t xml:space="preserve">Comparable net debt / EBITDA without Exergi (former Värme) financing total Fortum </t>
    </r>
    <r>
      <rPr>
        <vertAlign val="superscript"/>
        <sz val="14"/>
        <rFont val="Arial"/>
        <family val="2"/>
      </rPr>
      <t>2)</t>
    </r>
  </si>
  <si>
    <r>
      <t xml:space="preserve">Funds from operations/interest-bearing net debt without Exergi (former Värme) financing total Fortum, %  </t>
    </r>
    <r>
      <rPr>
        <vertAlign val="superscript"/>
        <sz val="14"/>
        <rFont val="Arial"/>
        <family val="2"/>
      </rPr>
      <t xml:space="preserve">2) </t>
    </r>
  </si>
  <si>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</si>
  <si>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Q2/2018</t>
  </si>
  <si>
    <t>June 30 2018</t>
  </si>
  <si>
    <t>LTM
June 30
2018</t>
  </si>
  <si>
    <t>Spot price for power in the First Price Zone of Russia, RUB/MWh*</t>
  </si>
  <si>
    <t>Average capacity price for CCS, tRUB/MW/month**</t>
  </si>
  <si>
    <t>Average capacity price for CSA, tRUB/MW/month**</t>
  </si>
  <si>
    <t>Other Operations</t>
  </si>
  <si>
    <t>Sept 30 2018</t>
  </si>
  <si>
    <t>Q3/2018</t>
  </si>
  <si>
    <t>LTM
Sept 30
2018</t>
  </si>
  <si>
    <t>Alternative performance measures</t>
  </si>
  <si>
    <t>Business performance</t>
  </si>
  <si>
    <t>Definition</t>
  </si>
  <si>
    <t>Reason to use the measure</t>
  </si>
  <si>
    <t xml:space="preserve">Reference to reconciliation </t>
  </si>
  <si>
    <t>EBITDA (Earnings before interest, taxes, 
depreciation and amortisation)</t>
  </si>
  <si>
    <t>Operating profit + depreciation and amortisation</t>
  </si>
  <si>
    <t>Operating profit + depreciations and amortisations  - items affecting comparablity</t>
  </si>
  <si>
    <t xml:space="preserve">Comparable EBITDA is representing the underlying cash flow generated by the total Group and segments. Used as a component in the capital structure target of Comparable net debt /EBITDA. </t>
  </si>
  <si>
    <t>Capital structure and key ratios after cash flow statement</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</si>
  <si>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</si>
  <si>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</si>
  <si>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</si>
  <si>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Component used in calculating comparable operating profit and comparable EBITDA.</t>
  </si>
  <si>
    <t>Impairment charges and related provisions (mainly dismantling), which are adjusted from depreciation and amortisation.</t>
  </si>
  <si>
    <t xml:space="preserve">Effects from financial derivatives hedging future cash-flows where hedge accounting is not applied according to IFRS 9, which are adjusted from other income. </t>
  </si>
  <si>
    <r>
      <t xml:space="preserve">Comparable operating profit + share of profit (loss) in associated companies and joint ventures + adjustment for share of profit of associated </t>
    </r>
    <r>
      <rPr>
        <u/>
        <sz val="16"/>
        <rFont val="Arial"/>
        <family val="2"/>
      </rPr>
      <t xml:space="preserve">companies and joint ventures
</t>
    </r>
    <r>
      <rPr>
        <sz val="16"/>
        <rFont val="Arial"/>
        <family val="2"/>
      </rPr>
      <t>Comparable net assets average</t>
    </r>
  </si>
  <si>
    <t>Comparable return on net assets  is used in financial target setting and forecasting, management's follow up of financial performance and allocation of resources in the group's performance management process.</t>
  </si>
  <si>
    <t>Note 4 Segment information</t>
  </si>
  <si>
    <t>Adjustment for Share of profit of associated companies and joint ventures</t>
  </si>
  <si>
    <t>Non-interest bearing assets + interest-bearing assets related to the Nuclear Waste Fund - non-interest bearing liabilities - provisions (non-interest bearing assets and liabilities do not include finance related items, tax and deferred tax and assets and liabilities from fair valuations of derivatives used for hedging future cash flows).</t>
  </si>
  <si>
    <t>Comparable net assets is a component in Comparable return on net assets calculation where return on capital allocated directly to the businesses is measured.</t>
  </si>
  <si>
    <t xml:space="preserve">Capital structure </t>
  </si>
  <si>
    <t xml:space="preserve">Reconciliation </t>
  </si>
  <si>
    <r>
      <t xml:space="preserve">Interest-bearing net debt
</t>
    </r>
    <r>
      <rPr>
        <sz val="16"/>
        <rFont val="Arial"/>
        <family val="2"/>
      </rPr>
      <t>Comparable EBITDA</t>
    </r>
  </si>
  <si>
    <t xml:space="preserve">Financial targets give guidance on Fortum’s view of the company’s long-term value creation potential, its growth strategy and business activities. Comparable net debt to EBITDA is one of the Fortum's long-term over-the-cycle financial targets measuring the capital structure of the Group. </t>
  </si>
  <si>
    <t xml:space="preserve">Interest-bearing net debt is used in the follow-up of the indebtedness of the group i.e. capital structure especially as a component in the long-term over-the-cycle financial target of Comparable net debt / EBITDA in the Group. </t>
  </si>
  <si>
    <t>Note 13 Interest-bearing net debt</t>
  </si>
  <si>
    <r>
      <rPr>
        <sz val="16"/>
        <rFont val="Arial"/>
        <family val="2"/>
      </rPr>
      <t>Profit before taxes + interest</t>
    </r>
    <r>
      <rPr>
        <u/>
        <sz val="16"/>
        <rFont val="Arial"/>
        <family val="2"/>
      </rPr>
      <t xml:space="preserve"> and other financial expenses
</t>
    </r>
    <r>
      <rPr>
        <sz val="16"/>
        <rFont val="Arial"/>
        <family val="2"/>
      </rPr>
      <t>Capital employed average</t>
    </r>
  </si>
  <si>
    <t xml:space="preserve">x 100 </t>
  </si>
  <si>
    <t xml:space="preserve">Return on capital employed (ROCE) is a long-term over the cycle financial ratio measuring the profitability and how efficiently invested capital is used. It gives guidance on company’s long-term value creation potential, its growth strategy and business activities. </t>
  </si>
  <si>
    <t>Note 22 Key figures</t>
  </si>
  <si>
    <t>Total assets - total non-interest bearing liabilities</t>
  </si>
  <si>
    <t>Capital employed is the book value of the invested capital and it is used as a component when calculating the Return of capital employed in the group.</t>
  </si>
  <si>
    <t>Other key figures</t>
  </si>
  <si>
    <t>Share based key figures</t>
  </si>
  <si>
    <t>Profit for the period - non-controlling interests</t>
  </si>
  <si>
    <t>FFO/Net debt, %</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</si>
  <si>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useage/availability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</si>
  <si>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other. Investments in subsidiary shares are net of cash and grossed with interest-bearing liabilities in the acquired company.</t>
  </si>
  <si>
    <t>Interest coverage including capitalised 
borrowing costs</t>
  </si>
  <si>
    <t>Income tax expense - effects from tax rate changes and major one time tax effects</t>
  </si>
  <si>
    <t>Profit before income tax decreased by profits from associated companies and joint ventures as well as tax exempt capital gains or losses</t>
  </si>
  <si>
    <t>QUARTERLY GROSS DIVESTMENTS OF SHARES BY SEGMENT</t>
  </si>
  <si>
    <t>Average number of shares, 1,000 shares</t>
  </si>
  <si>
    <t>Diluted adjusted average number of shares, 1,000 shares</t>
  </si>
  <si>
    <t>Number of registered shares, 1,000 shares</t>
  </si>
  <si>
    <t>Q4/2018</t>
  </si>
  <si>
    <t>Dec 31 2018</t>
  </si>
  <si>
    <t>LTM
Dec 31
2018</t>
  </si>
  <si>
    <t>Dec 31 2017</t>
  </si>
  <si>
    <t xml:space="preserve">
Dec 31
2017</t>
  </si>
  <si>
    <t>Impairment charges + capital gains and other + changes in fair values of derivatives hedging future cash flow + nuclear fund adjustment</t>
  </si>
  <si>
    <t>Capital gains and transaction costs from acquisitions, which are adjusted from other income and other expenses respectively. Profits from the capital recycling business model are presented in comparable operating profit because the business results are realised through divesting the shareholding, either partially or totally.</t>
  </si>
  <si>
    <t xml:space="preserve">Adjustment for material items affecting comparability. </t>
  </si>
  <si>
    <t>Share of profit of associates and joint ventures is included in profit component in the comparable RONA calculation and the adjustments are done based on similar components as in Items affecting comparability.</t>
  </si>
  <si>
    <t>Return on capital employed (ROCE), %</t>
  </si>
  <si>
    <t>Definitions for tax figures</t>
  </si>
  <si>
    <t>Effective income tax rate, %</t>
  </si>
  <si>
    <t>Comparable effective income tax rate, %</t>
  </si>
  <si>
    <t>Total equity including non-controlling interests</t>
  </si>
  <si>
    <t>Return on shareholders' equity (ROE), %</t>
  </si>
  <si>
    <t>Proceeds from sales of associates and JVs</t>
  </si>
  <si>
    <t>Effects from the accounting of Fortum´s part of the Finnish Nuclear Waste Fund where the asset in the balance sheet cannot exceed the related liabilities according to IFRIC interpretation 5 and accounting effects from valuation according to IFRS, which are adjusted from materials and services.  In addition adjustments are made for accounting effects from valuation according to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</si>
</sst>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00\ _m_k_-;\-* #,##0.00\ _m_k_-;_-* &quot;-&quot;??\ _m_k_-;_-@_-"/>
    <numFmt numFmtId="165" formatCode="0.0"/>
    <numFmt numFmtId="166" formatCode="#,##0.0"/>
    <numFmt numFmtId="167" formatCode="#,##0.000"/>
    <numFmt numFmtId="168" formatCode="_(* #,##0_);_(* \(#,##0\);_(* &quot;-&quot;_);_(@_)"/>
    <numFmt numFmtId="169" formatCode="_-* #,##0.00&quot;р.&quot;_-;\-* #,##0.00&quot;р.&quot;_-;_-* &quot;-&quot;??&quot;р.&quot;_-;_-@_-"/>
    <numFmt numFmtId="170" formatCode="0.0_)"/>
    <numFmt numFmtId="171" formatCode="#,##0_);\(#,##0\)"/>
    <numFmt numFmtId="172" formatCode="_-* #,##0.00\ _z_ł_-;\-* #,##0.00\ _z_ł_-;_-* &quot;-&quot;??\ _z_ł_-;_-@_-"/>
    <numFmt numFmtId="173" formatCode="General_)"/>
    <numFmt numFmtId="174" formatCode="0_)"/>
    <numFmt numFmtId="175" formatCode="#,##0.00\ [$€-1]\ ;\-#,##0.00\ [$€-1]\ ;&quot; -&quot;#\ [$€-1]\ "/>
    <numFmt numFmtId="176" formatCode="#,##0_);\(#,##0\);"/>
    <numFmt numFmtId="177" formatCode="0\ %;[Red]\ \-0\ %"/>
    <numFmt numFmtId="178" formatCode="_-* #,##0\ _m_k_-;\-* #,##0\ _m_k_-;_-* &quot;-&quot;\ _m_k_-;_-@_-"/>
    <numFmt numFmtId="179" formatCode="_-* #,##0\ &quot;mk&quot;_-;\-* #,##0\ &quot;mk&quot;_-;_-* &quot;-&quot;\ &quot;mk&quot;_-;_-@_-"/>
    <numFmt numFmtId="180" formatCode="0.0&quot;x&quot;;@_)"/>
    <numFmt numFmtId="181" formatCode="#.####################"/>
    <numFmt numFmtId="182" formatCode="_(* #,##0.00_);_(* \(#,##0.00\);_(* &quot;-&quot;??_);_(@_)"/>
    <numFmt numFmtId="183" formatCode="0.0%"/>
    <numFmt numFmtId="184" formatCode="#.#####"/>
    <numFmt numFmtId="185" formatCode="0.00000"/>
    <numFmt numFmtId="186" formatCode="&quot;$&quot;#,##0_);[Red]\(&quot;$&quot;#,##0\)"/>
    <numFmt numFmtId="187" formatCode="&quot;$&quot;#,##0.00_);[Red]\(&quot;$&quot;#,##0.00\)"/>
    <numFmt numFmtId="188" formatCode="_-* #,##0.00\ &quot;mk&quot;_-;\-* #,##0.00\ &quot;mk&quot;_-;_-* &quot;-&quot;??\ &quot;mk&quot;_-;_-@_-"/>
    <numFmt numFmtId="189" formatCode="_(&quot;$&quot;* #,##0_);_(&quot;$&quot;* \(#,##0\);_(&quot;$&quot;* &quot;-&quot;_);_(@_)"/>
    <numFmt numFmtId="190" formatCode="_(&quot;$&quot;* #,##0.00_);_(&quot;$&quot;* \(#,##0.00\);_(&quot;$&quot;* &quot;-&quot;??_);_(@_)"/>
    <numFmt numFmtId="191" formatCode="_-* #,##0_р_._-;\-* #,##0_р_._-;_-* &quot;-&quot;_р_._-;_-@_-"/>
    <numFmt numFmtId="192" formatCode="_-* #,##0.00_р_._-;\-* #,##0.00_р_._-;_-* &quot;-&quot;??_р_._-;_-@_-"/>
  </numFmts>
  <fonts count="125">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u/>
      <sz val="16"/>
      <name val="Arial"/>
      <family val="2"/>
    </font>
  </fonts>
  <fills count="48">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s>
  <borders count="5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4">
    <xf numFmtId="3" fontId="0" fillId="0" borderId="0">
      <alignment vertical="distributed"/>
    </xf>
    <xf numFmtId="164" fontId="11" fillId="0" borderId="0" applyFont="0" applyFill="0" applyBorder="0" applyAlignment="0" applyProtection="0"/>
    <xf numFmtId="3" fontId="12" fillId="0" borderId="0"/>
    <xf numFmtId="3" fontId="25" fillId="0" borderId="0">
      <alignment vertical="distributed"/>
    </xf>
    <xf numFmtId="3" fontId="12" fillId="0" borderId="0"/>
    <xf numFmtId="3" fontId="21" fillId="0" borderId="0"/>
    <xf numFmtId="3" fontId="12" fillId="0" borderId="0"/>
    <xf numFmtId="0" fontId="21" fillId="0" borderId="0"/>
    <xf numFmtId="0" fontId="21" fillId="0" borderId="0"/>
    <xf numFmtId="0" fontId="21" fillId="0" borderId="0"/>
    <xf numFmtId="0" fontId="10" fillId="0" borderId="0"/>
    <xf numFmtId="0" fontId="9" fillId="0" borderId="0"/>
    <xf numFmtId="0" fontId="8" fillId="0" borderId="0"/>
    <xf numFmtId="0" fontId="8" fillId="0" borderId="0"/>
    <xf numFmtId="0" fontId="7" fillId="0" borderId="0"/>
    <xf numFmtId="0" fontId="6" fillId="0" borderId="0"/>
    <xf numFmtId="3" fontId="12" fillId="0" borderId="0"/>
    <xf numFmtId="9" fontId="11" fillId="0" borderId="0" applyFont="0" applyFill="0" applyBorder="0" applyAlignment="0" applyProtection="0"/>
    <xf numFmtId="4" fontId="42" fillId="3" borderId="13" applyNumberFormat="0" applyProtection="0">
      <alignment horizontal="right" vertical="center"/>
    </xf>
    <xf numFmtId="0" fontId="42" fillId="4" borderId="13" applyNumberFormat="0" applyProtection="0">
      <alignment horizontal="left" vertical="top" indent="1"/>
    </xf>
    <xf numFmtId="164" fontId="11" fillId="0" borderId="0" applyFont="0" applyFill="0" applyBorder="0" applyAlignment="0" applyProtection="0"/>
    <xf numFmtId="9" fontId="11" fillId="0" borderId="0" applyFont="0" applyFill="0" applyBorder="0" applyAlignment="0" applyProtection="0"/>
    <xf numFmtId="0" fontId="44" fillId="7" borderId="0" applyNumberFormat="0">
      <alignment horizontal="center" vertical="center"/>
    </xf>
    <xf numFmtId="0" fontId="23" fillId="0" borderId="0" applyNumberFormat="0">
      <alignment horizontal="left"/>
    </xf>
    <xf numFmtId="0" fontId="17" fillId="8" borderId="15" applyAlignment="0">
      <alignment horizontal="left"/>
    </xf>
    <xf numFmtId="1" fontId="12" fillId="8" borderId="15">
      <alignment horizontal="right" wrapText="1"/>
    </xf>
    <xf numFmtId="0" fontId="12" fillId="9" borderId="0" applyNumberFormat="0">
      <alignment horizontal="right"/>
    </xf>
    <xf numFmtId="0" fontId="17" fillId="0" borderId="16" applyAlignment="0">
      <alignment horizontal="left"/>
    </xf>
    <xf numFmtId="3" fontId="17" fillId="9" borderId="16" applyNumberFormat="0">
      <alignment horizontal="right"/>
    </xf>
    <xf numFmtId="0" fontId="12" fillId="0" borderId="16" applyNumberFormat="0">
      <alignment horizontal="right"/>
    </xf>
    <xf numFmtId="0" fontId="5" fillId="0" borderId="0"/>
    <xf numFmtId="0" fontId="17" fillId="0" borderId="16">
      <alignment horizontal="left"/>
    </xf>
    <xf numFmtId="0" fontId="45" fillId="9" borderId="0" applyNumberFormat="0">
      <alignment horizontal="right"/>
    </xf>
    <xf numFmtId="9" fontId="5" fillId="0" borderId="0" applyFont="0" applyFill="0" applyBorder="0" applyAlignment="0" applyProtection="0"/>
    <xf numFmtId="4" fontId="42" fillId="6" borderId="0">
      <alignment horizontal="right"/>
    </xf>
    <xf numFmtId="3" fontId="12" fillId="0" borderId="0"/>
    <xf numFmtId="0" fontId="5" fillId="0" borderId="0"/>
    <xf numFmtId="0" fontId="5" fillId="0" borderId="0"/>
    <xf numFmtId="0" fontId="11" fillId="0" borderId="0"/>
    <xf numFmtId="4" fontId="42" fillId="3" borderId="17" applyNumberFormat="0" applyProtection="0">
      <alignment horizontal="right" vertical="center"/>
    </xf>
    <xf numFmtId="0" fontId="42" fillId="4" borderId="17" applyNumberFormat="0" applyProtection="0">
      <alignment horizontal="left" vertical="top" indent="1"/>
    </xf>
    <xf numFmtId="3" fontId="11" fillId="0" borderId="0"/>
    <xf numFmtId="164"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5"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10" borderId="0">
      <alignment horizontal="left" vertical="top"/>
    </xf>
    <xf numFmtId="0" fontId="49" fillId="11" borderId="0">
      <alignment horizontal="left" vertical="top"/>
    </xf>
    <xf numFmtId="0" fontId="48" fillId="0" borderId="0">
      <alignment horizontal="right" vertical="top"/>
    </xf>
    <xf numFmtId="0" fontId="49"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9" fillId="11" borderId="0">
      <alignment horizontal="right" vertical="top"/>
    </xf>
    <xf numFmtId="0" fontId="49" fillId="11" borderId="0">
      <alignment horizontal="left" vertical="top"/>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9" fillId="11"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50" fillId="0" borderId="0"/>
    <xf numFmtId="0" fontId="47" fillId="0" borderId="0"/>
    <xf numFmtId="0" fontId="47" fillId="0" borderId="0"/>
    <xf numFmtId="0" fontId="46" fillId="0" borderId="0"/>
    <xf numFmtId="0" fontId="46" fillId="0" borderId="0"/>
    <xf numFmtId="0" fontId="47" fillId="0" borderId="0"/>
    <xf numFmtId="0" fontId="46" fillId="0" borderId="0"/>
    <xf numFmtId="0" fontId="46" fillId="0" borderId="0"/>
    <xf numFmtId="0" fontId="47" fillId="0" borderId="0"/>
    <xf numFmtId="0" fontId="46" fillId="0" borderId="0"/>
    <xf numFmtId="0" fontId="47" fillId="0" borderId="0"/>
    <xf numFmtId="0" fontId="46" fillId="0" borderId="0"/>
    <xf numFmtId="0" fontId="47" fillId="0" borderId="0"/>
    <xf numFmtId="0" fontId="47" fillId="0" borderId="0"/>
    <xf numFmtId="0" fontId="47" fillId="0" borderId="0"/>
    <xf numFmtId="0" fontId="47" fillId="0" borderId="0"/>
    <xf numFmtId="169" fontId="46" fillId="0" borderId="0">
      <protection locked="0"/>
    </xf>
    <xf numFmtId="169" fontId="46" fillId="0" borderId="0">
      <protection locked="0"/>
    </xf>
    <xf numFmtId="169" fontId="46" fillId="0" borderId="0">
      <protection locked="0"/>
    </xf>
    <xf numFmtId="0" fontId="51" fillId="0" borderId="0" applyFont="0" applyFill="0" applyBorder="0" applyAlignment="0" applyProtection="0"/>
    <xf numFmtId="0" fontId="51" fillId="0" borderId="0" applyFont="0" applyFill="0" applyBorder="0" applyAlignment="0" applyProtection="0"/>
    <xf numFmtId="0" fontId="46" fillId="0" borderId="0">
      <protection locked="0"/>
    </xf>
    <xf numFmtId="0" fontId="46" fillId="0" borderId="0">
      <protection locked="0"/>
    </xf>
    <xf numFmtId="0" fontId="46" fillId="0" borderId="4">
      <protection locked="0"/>
    </xf>
    <xf numFmtId="0" fontId="52" fillId="10"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4" fillId="27" borderId="0" applyNumberFormat="0" applyBorder="0" applyAlignment="0" applyProtection="0"/>
    <xf numFmtId="0" fontId="54" fillId="30" borderId="0" applyNumberFormat="0" applyBorder="0" applyAlignment="0" applyProtection="0"/>
    <xf numFmtId="0" fontId="55" fillId="28"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4" fillId="31"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36" borderId="0" applyNumberFormat="0" applyBorder="0" applyAlignment="0" applyProtection="0"/>
    <xf numFmtId="170" fontId="56" fillId="0" borderId="0">
      <alignment horizontal="left"/>
    </xf>
    <xf numFmtId="0" fontId="57" fillId="0" borderId="2" applyNumberFormat="0" applyFill="0" applyAlignment="0" applyProtection="0"/>
    <xf numFmtId="0" fontId="51" fillId="0" borderId="0" applyFont="0" applyFill="0" applyBorder="0" applyAlignment="0" applyProtection="0"/>
    <xf numFmtId="171" fontId="11" fillId="0" borderId="0" applyFont="0" applyFill="0" applyBorder="0" applyAlignment="0" applyProtection="0"/>
    <xf numFmtId="172" fontId="58" fillId="0" borderId="0" applyFont="0" applyFill="0" applyBorder="0" applyAlignment="0" applyProtection="0"/>
    <xf numFmtId="3" fontId="59" fillId="0" borderId="0" applyFont="0" applyFill="0" applyBorder="0" applyAlignment="0" applyProtection="0"/>
    <xf numFmtId="0" fontId="60" fillId="0" borderId="0"/>
    <xf numFmtId="0" fontId="47" fillId="0" borderId="0"/>
    <xf numFmtId="0" fontId="60" fillId="0" borderId="0"/>
    <xf numFmtId="0" fontId="47" fillId="0" borderId="0"/>
    <xf numFmtId="0" fontId="61" fillId="24" borderId="18" applyNumberFormat="0" applyAlignment="0" applyProtection="0"/>
    <xf numFmtId="0" fontId="62" fillId="11" borderId="19" applyNumberFormat="0" applyAlignment="0" applyProtection="0"/>
    <xf numFmtId="0" fontId="51" fillId="0" borderId="0" applyFont="0" applyFill="0" applyBorder="0" applyAlignment="0" applyProtection="0"/>
    <xf numFmtId="0" fontId="59" fillId="0" borderId="0" applyFont="0" applyFill="0" applyBorder="0" applyAlignment="0" applyProtection="0"/>
    <xf numFmtId="14" fontId="63" fillId="0" borderId="0"/>
    <xf numFmtId="0" fontId="64" fillId="0" borderId="0">
      <protection locked="0"/>
    </xf>
    <xf numFmtId="0" fontId="65" fillId="37" borderId="0" applyNumberFormat="0" applyBorder="0" applyAlignment="0" applyProtection="0"/>
    <xf numFmtId="173" fontId="66" fillId="0" borderId="0">
      <alignment horizontal="center"/>
    </xf>
    <xf numFmtId="38" fontId="67" fillId="0" borderId="0" applyFont="0" applyFill="0" applyBorder="0" applyAlignment="0" applyProtection="0"/>
    <xf numFmtId="0" fontId="68" fillId="0" borderId="0" applyFont="0" applyFill="0" applyBorder="0" applyAlignment="0" applyProtection="0"/>
    <xf numFmtId="174" fontId="11" fillId="0" borderId="0" applyFont="0" applyFill="0" applyBorder="0" applyAlignment="0" applyProtection="0"/>
    <xf numFmtId="0" fontId="69" fillId="0" borderId="0">
      <protection locked="0"/>
    </xf>
    <xf numFmtId="0" fontId="69" fillId="0" borderId="0">
      <protection locked="0"/>
    </xf>
    <xf numFmtId="175" fontId="58" fillId="0" borderId="0" applyFont="0" applyFill="0" applyBorder="0" applyAlignment="0" applyProtection="0"/>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38" fontId="70" fillId="38" borderId="0" applyNumberFormat="0" applyBorder="0" applyAlignment="0" applyProtection="0"/>
    <xf numFmtId="0" fontId="17" fillId="0" borderId="20" applyNumberFormat="0" applyAlignment="0" applyProtection="0">
      <alignment horizontal="left" vertical="center"/>
    </xf>
    <xf numFmtId="0" fontId="17" fillId="0" borderId="3">
      <alignment horizontal="left" vertical="center"/>
    </xf>
    <xf numFmtId="0" fontId="71" fillId="0" borderId="0" applyNumberFormat="0" applyFill="0" applyBorder="0" applyAlignment="0" applyProtection="0">
      <alignment vertical="top"/>
      <protection locked="0"/>
    </xf>
    <xf numFmtId="10" fontId="70" fillId="39" borderId="14" applyNumberFormat="0" applyBorder="0" applyAlignment="0" applyProtection="0"/>
    <xf numFmtId="0" fontId="72" fillId="0" borderId="0" applyNumberFormat="0" applyFill="0" applyBorder="0" applyAlignment="0">
      <protection locked="0"/>
    </xf>
    <xf numFmtId="0" fontId="73" fillId="0" borderId="21" applyNumberFormat="0" applyFill="0" applyAlignment="0" applyProtection="0"/>
    <xf numFmtId="0" fontId="74" fillId="40" borderId="22" applyNumberFormat="0" applyAlignment="0" applyProtection="0"/>
    <xf numFmtId="1" fontId="63" fillId="0" borderId="0"/>
    <xf numFmtId="0" fontId="11" fillId="0" borderId="0" applyFont="0" applyFill="0" applyBorder="0" applyAlignment="0" applyProtection="0"/>
    <xf numFmtId="0" fontId="11" fillId="0" borderId="0" applyFont="0" applyFill="0" applyBorder="0" applyAlignment="0" applyProtection="0"/>
    <xf numFmtId="2" fontId="75" fillId="0" borderId="12" applyFont="0" applyFill="0" applyBorder="0" applyAlignment="0"/>
    <xf numFmtId="0" fontId="11" fillId="0" borderId="0" applyFont="0" applyFill="0" applyBorder="0" applyAlignment="0" applyProtection="0"/>
    <xf numFmtId="0" fontId="11" fillId="0" borderId="0" applyFont="0" applyFill="0" applyBorder="0" applyAlignment="0" applyProtection="0"/>
    <xf numFmtId="0" fontId="76" fillId="0" borderId="23" applyNumberFormat="0" applyFill="0" applyAlignment="0" applyProtection="0"/>
    <xf numFmtId="0" fontId="77" fillId="0" borderId="24" applyNumberFormat="0" applyFill="0" applyAlignment="0" applyProtection="0"/>
    <xf numFmtId="0" fontId="78" fillId="0" borderId="25" applyNumberFormat="0" applyFill="0" applyAlignment="0" applyProtection="0"/>
    <xf numFmtId="0" fontId="78" fillId="0" borderId="0" applyNumberFormat="0" applyFill="0" applyBorder="0" applyAlignment="0" applyProtection="0"/>
    <xf numFmtId="37" fontId="14" fillId="0" borderId="0">
      <alignment horizontal="centerContinuous"/>
    </xf>
    <xf numFmtId="0" fontId="79" fillId="41" borderId="0" applyNumberFormat="0" applyBorder="0" applyAlignment="0" applyProtection="0"/>
    <xf numFmtId="0" fontId="80" fillId="0" borderId="0"/>
    <xf numFmtId="0" fontId="47" fillId="0" borderId="0"/>
    <xf numFmtId="0" fontId="11" fillId="0" borderId="0"/>
    <xf numFmtId="0" fontId="58" fillId="0" borderId="0"/>
    <xf numFmtId="0" fontId="46" fillId="0" borderId="0"/>
    <xf numFmtId="0" fontId="81" fillId="0" borderId="0"/>
    <xf numFmtId="0" fontId="52" fillId="0" borderId="0"/>
    <xf numFmtId="0" fontId="54" fillId="0" borderId="0"/>
    <xf numFmtId="0" fontId="58" fillId="0" borderId="0"/>
    <xf numFmtId="0" fontId="52" fillId="0" borderId="0"/>
    <xf numFmtId="0" fontId="82" fillId="0" borderId="0">
      <alignment wrapText="1"/>
    </xf>
    <xf numFmtId="0" fontId="83" fillId="0" borderId="0"/>
    <xf numFmtId="0" fontId="47" fillId="0" borderId="0"/>
    <xf numFmtId="0" fontId="11" fillId="0" borderId="0"/>
    <xf numFmtId="0" fontId="84" fillId="11" borderId="18" applyNumberFormat="0" applyAlignment="0" applyProtection="0"/>
    <xf numFmtId="0" fontId="12" fillId="0" borderId="0"/>
    <xf numFmtId="171" fontId="85" fillId="0" borderId="0" applyNumberFormat="0" applyFill="0" applyBorder="0" applyProtection="0">
      <alignment horizontal="left" vertical="center" wrapText="1"/>
    </xf>
    <xf numFmtId="0" fontId="86" fillId="6" borderId="0">
      <alignment horizontal="right"/>
    </xf>
    <xf numFmtId="0" fontId="87" fillId="6" borderId="11"/>
    <xf numFmtId="0" fontId="87" fillId="0" borderId="0" applyBorder="0">
      <alignment horizontal="centerContinuous"/>
    </xf>
    <xf numFmtId="0" fontId="88" fillId="0" borderId="0" applyBorder="0">
      <alignment horizontal="centerContinuous"/>
    </xf>
    <xf numFmtId="0" fontId="30" fillId="0" borderId="0"/>
    <xf numFmtId="0" fontId="5" fillId="42" borderId="0"/>
    <xf numFmtId="10" fontId="11" fillId="0" borderId="0" applyFont="0" applyFill="0" applyBorder="0" applyAlignment="0" applyProtection="0"/>
    <xf numFmtId="164" fontId="11" fillId="0" borderId="0" applyFont="0" applyFill="0" applyBorder="0" applyAlignment="0" applyProtection="0"/>
    <xf numFmtId="176" fontId="89" fillId="0" borderId="26" applyFill="0" applyBorder="0" applyProtection="0">
      <alignment vertical="center"/>
    </xf>
    <xf numFmtId="0" fontId="46" fillId="0" borderId="0" applyNumberFormat="0">
      <alignment horizontal="left"/>
    </xf>
    <xf numFmtId="9" fontId="58" fillId="0" borderId="0" applyFont="0" applyFill="0" applyBorder="0" applyAlignment="0" applyProtection="0"/>
    <xf numFmtId="9" fontId="58" fillId="0" borderId="0" applyFont="0" applyFill="0" applyBorder="0" applyAlignment="0" applyProtection="0"/>
    <xf numFmtId="177" fontId="63" fillId="0" borderId="0"/>
    <xf numFmtId="9" fontId="67"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37" fontId="43" fillId="0" borderId="0">
      <alignment horizontal="centerContinuous"/>
    </xf>
    <xf numFmtId="180" fontId="12" fillId="0" borderId="0" applyFont="0" applyFill="0" applyBorder="0" applyAlignment="0" applyProtection="0">
      <alignment horizontal="right"/>
    </xf>
    <xf numFmtId="0" fontId="90" fillId="0" borderId="27">
      <alignment horizontal="centerContinuous"/>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181" fontId="11" fillId="0" borderId="28" applyFont="0" applyFill="0" applyBorder="0" applyAlignment="0" applyProtection="0"/>
    <xf numFmtId="0" fontId="93" fillId="0" borderId="27"/>
    <xf numFmtId="0" fontId="47" fillId="0" borderId="0"/>
    <xf numFmtId="0" fontId="94" fillId="0" borderId="0"/>
    <xf numFmtId="0" fontId="30" fillId="0" borderId="0"/>
    <xf numFmtId="0" fontId="95" fillId="0" borderId="29" applyNumberFormat="0" applyFill="0" applyAlignment="0" applyProtection="0"/>
    <xf numFmtId="0" fontId="57" fillId="0" borderId="2">
      <alignment horizontal="center"/>
    </xf>
    <xf numFmtId="0" fontId="57" fillId="0" borderId="2">
      <alignment horizontal="center"/>
    </xf>
    <xf numFmtId="0" fontId="57" fillId="0" borderId="2">
      <alignment horizontal="center"/>
    </xf>
    <xf numFmtId="40" fontId="63" fillId="0" borderId="0"/>
    <xf numFmtId="0" fontId="96" fillId="0" borderId="0" applyNumberFormat="0" applyFill="0" applyBorder="0" applyAlignment="0" applyProtection="0"/>
    <xf numFmtId="0" fontId="73" fillId="0" borderId="0" applyNumberFormat="0" applyFill="0" applyBorder="0" applyAlignment="0" applyProtection="0"/>
    <xf numFmtId="40" fontId="67" fillId="0" borderId="0" applyFont="0" applyFill="0" applyBorder="0" applyAlignment="0" applyProtection="0"/>
    <xf numFmtId="168" fontId="11" fillId="0" borderId="0" applyFont="0" applyFill="0" applyBorder="0" applyAlignment="0" applyProtection="0"/>
    <xf numFmtId="182" fontId="11" fillId="0" borderId="0" applyFont="0" applyFill="0" applyBorder="0" applyAlignment="0" applyProtection="0"/>
    <xf numFmtId="168" fontId="11" fillId="0" borderId="0" applyFont="0" applyFill="0" applyBorder="0" applyAlignment="0" applyProtection="0"/>
    <xf numFmtId="3" fontId="30" fillId="43" borderId="0" applyFont="0" applyFill="0" applyBorder="0" applyAlignment="0" applyProtection="0"/>
    <xf numFmtId="168" fontId="11" fillId="0" borderId="0" applyFont="0" applyFill="0" applyBorder="0" applyAlignment="0" applyProtection="0"/>
    <xf numFmtId="0" fontId="97" fillId="0" borderId="0" applyNumberFormat="0" applyFill="0" applyBorder="0" applyAlignment="0" applyProtection="0"/>
    <xf numFmtId="0" fontId="58" fillId="44" borderId="30" applyNumberFormat="0" applyFont="0" applyAlignment="0" applyProtection="0"/>
    <xf numFmtId="183"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6" fontId="67" fillId="0" borderId="0" applyFont="0" applyFill="0" applyBorder="0" applyAlignment="0" applyProtection="0"/>
    <xf numFmtId="187" fontId="67"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0" fontId="98" fillId="12" borderId="0" applyNumberFormat="0" applyBorder="0" applyAlignment="0" applyProtection="0"/>
    <xf numFmtId="173" fontId="99" fillId="0" borderId="31">
      <protection locked="0"/>
    </xf>
    <xf numFmtId="0" fontId="100" fillId="0" borderId="0" applyBorder="0">
      <alignment horizontal="center" vertical="center" wrapText="1"/>
    </xf>
    <xf numFmtId="0" fontId="101" fillId="0" borderId="32" applyBorder="0">
      <alignment horizontal="center" vertical="center" wrapText="1"/>
    </xf>
    <xf numFmtId="173" fontId="102" fillId="45" borderId="31"/>
    <xf numFmtId="4" fontId="103" fillId="2" borderId="14" applyBorder="0">
      <alignment horizontal="right"/>
    </xf>
    <xf numFmtId="0" fontId="104" fillId="0" borderId="0">
      <alignment horizontal="center" vertical="top" wrapText="1"/>
    </xf>
    <xf numFmtId="0" fontId="105" fillId="0" borderId="0">
      <alignment horizontal="center" vertical="center" wrapText="1"/>
    </xf>
    <xf numFmtId="0" fontId="12" fillId="5" borderId="0" applyFill="0">
      <alignment wrapText="1"/>
    </xf>
    <xf numFmtId="0" fontId="46" fillId="0" borderId="0"/>
    <xf numFmtId="49" fontId="106" fillId="0" borderId="0">
      <alignment horizontal="center"/>
    </xf>
    <xf numFmtId="191" fontId="46" fillId="0" borderId="0" applyFont="0" applyFill="0" applyBorder="0" applyAlignment="0" applyProtection="0"/>
    <xf numFmtId="192" fontId="46" fillId="0" borderId="0" applyFont="0" applyFill="0" applyBorder="0" applyAlignment="0" applyProtection="0"/>
    <xf numFmtId="192" fontId="46" fillId="0" borderId="0" applyFont="0" applyFill="0" applyBorder="0" applyAlignment="0" applyProtection="0"/>
    <xf numFmtId="4" fontId="103" fillId="5" borderId="0" applyBorder="0">
      <alignment horizontal="right"/>
    </xf>
    <xf numFmtId="4" fontId="103" fillId="46" borderId="33" applyBorder="0">
      <alignment horizontal="right"/>
    </xf>
    <xf numFmtId="4" fontId="103" fillId="5" borderId="34" applyBorder="0">
      <alignment horizontal="right"/>
    </xf>
    <xf numFmtId="169" fontId="46" fillId="0" borderId="0">
      <protection locked="0"/>
    </xf>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1" fillId="44" borderId="30" applyNumberFormat="0" applyFont="0" applyAlignment="0" applyProtection="0"/>
    <xf numFmtId="0" fontId="109" fillId="12" borderId="0" applyNumberFormat="0" applyBorder="0" applyAlignment="0" applyProtection="0"/>
    <xf numFmtId="0" fontId="109" fillId="12" borderId="0" applyNumberFormat="0" applyBorder="0" applyAlignment="0" applyProtection="0"/>
    <xf numFmtId="0" fontId="110" fillId="11" borderId="18" applyNumberFormat="0" applyAlignment="0" applyProtection="0"/>
    <xf numFmtId="0" fontId="65" fillId="13" borderId="0" applyNumberFormat="0" applyBorder="0" applyAlignment="0" applyProtection="0"/>
    <xf numFmtId="0" fontId="110" fillId="11" borderId="18" applyNumberFormat="0" applyAlignment="0" applyProtection="0"/>
    <xf numFmtId="0" fontId="110" fillId="11" borderId="18" applyNumberFormat="0" applyAlignment="0" applyProtection="0"/>
    <xf numFmtId="0" fontId="111" fillId="40" borderId="22" applyNumberFormat="0" applyAlignment="0" applyProtection="0"/>
    <xf numFmtId="0" fontId="111" fillId="40" borderId="22" applyNumberFormat="0" applyAlignment="0" applyProtection="0"/>
    <xf numFmtId="0" fontId="109" fillId="12" borderId="0" applyNumberForma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12" fillId="0" borderId="0" applyNumberFormat="0" applyFill="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13" fillId="0" borderId="23" applyNumberFormat="0" applyFill="0" applyAlignment="0" applyProtection="0"/>
    <xf numFmtId="0" fontId="113" fillId="0" borderId="23" applyNumberFormat="0" applyFill="0" applyAlignment="0" applyProtection="0"/>
    <xf numFmtId="0" fontId="114" fillId="0" borderId="24" applyNumberFormat="0" applyFill="0" applyAlignment="0" applyProtection="0"/>
    <xf numFmtId="0" fontId="114" fillId="0" borderId="24"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11" fillId="40" borderId="22" applyNumberFormat="0" applyAlignment="0" applyProtection="0"/>
    <xf numFmtId="0"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7" fillId="41" borderId="0" applyNumberFormat="0" applyBorder="0" applyAlignment="0" applyProtection="0"/>
    <xf numFmtId="0" fontId="117"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25" fillId="0" borderId="0">
      <alignment vertical="distributed"/>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9" fontId="11" fillId="0" borderId="0" applyFont="0" applyFill="0" applyBorder="0" applyAlignment="0" applyProtection="0"/>
    <xf numFmtId="0" fontId="118" fillId="0" borderId="0" applyNumberFormat="0" applyFill="0" applyBorder="0" applyAlignment="0" applyProtection="0"/>
    <xf numFmtId="0" fontId="113" fillId="0" borderId="23" applyNumberFormat="0" applyFill="0" applyAlignment="0" applyProtection="0"/>
    <xf numFmtId="0" fontId="114" fillId="0" borderId="24" applyNumberFormat="0" applyFill="0" applyAlignment="0" applyProtection="0"/>
    <xf numFmtId="0" fontId="115" fillId="0" borderId="25" applyNumberFormat="0" applyFill="0" applyAlignment="0" applyProtection="0"/>
    <xf numFmtId="0" fontId="115" fillId="0" borderId="0" applyNumberFormat="0" applyFill="0" applyBorder="0" applyAlignment="0" applyProtection="0"/>
    <xf numFmtId="4" fontId="42" fillId="3" borderId="17" applyNumberFormat="0" applyProtection="0">
      <alignment horizontal="right" vertical="center"/>
    </xf>
    <xf numFmtId="0" fontId="42" fillId="4" borderId="17" applyNumberFormat="0" applyProtection="0">
      <alignment horizontal="left" vertical="top" indent="1"/>
    </xf>
    <xf numFmtId="0" fontId="95" fillId="0" borderId="36"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 fillId="0" borderId="0"/>
    <xf numFmtId="0" fontId="5" fillId="0" borderId="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7"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5" fillId="0" borderId="0" applyNumberFormat="0">
      <alignment horizontal="left"/>
    </xf>
    <xf numFmtId="0" fontId="12" fillId="0" borderId="38"/>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 fontId="42" fillId="3" borderId="17" applyNumberFormat="0" applyProtection="0">
      <alignment horizontal="right" vertical="center"/>
    </xf>
    <xf numFmtId="0" fontId="42" fillId="4" borderId="17" applyNumberFormat="0" applyProtection="0">
      <alignment horizontal="left" vertical="top" indent="1"/>
    </xf>
    <xf numFmtId="9" fontId="5" fillId="0" borderId="0" applyFont="0" applyFill="0" applyBorder="0" applyAlignment="0" applyProtection="0"/>
    <xf numFmtId="0" fontId="5" fillId="0" borderId="0"/>
    <xf numFmtId="0" fontId="61" fillId="24" borderId="18" applyNumberFormat="0" applyAlignment="0" applyProtection="0"/>
    <xf numFmtId="0" fontId="62" fillId="11" borderId="19" applyNumberFormat="0" applyAlignment="0" applyProtection="0"/>
    <xf numFmtId="0" fontId="84" fillId="11" borderId="18" applyNumberFormat="0" applyAlignment="0" applyProtection="0"/>
    <xf numFmtId="181" fontId="11" fillId="0" borderId="28" applyFont="0" applyFill="0" applyBorder="0" applyAlignment="0" applyProtection="0"/>
    <xf numFmtId="0" fontId="95" fillId="0" borderId="29" applyNumberFormat="0" applyFill="0" applyAlignment="0" applyProtection="0"/>
    <xf numFmtId="0" fontId="42" fillId="4" borderId="17" applyNumberFormat="0" applyProtection="0">
      <alignment horizontal="left" vertical="top" indent="1"/>
    </xf>
    <xf numFmtId="4" fontId="42" fillId="3" borderId="17" applyNumberFormat="0" applyProtection="0">
      <alignment horizontal="right" vertical="center"/>
    </xf>
    <xf numFmtId="0" fontId="58" fillId="44" borderId="30" applyNumberFormat="0" applyFon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11" fillId="44" borderId="30" applyNumberFormat="0" applyFont="0" applyAlignment="0" applyProtection="0"/>
    <xf numFmtId="0" fontId="11" fillId="44" borderId="30" applyNumberFormat="0" applyFon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58" fillId="44" borderId="30" applyNumberFormat="0" applyFont="0" applyAlignment="0" applyProtection="0"/>
    <xf numFmtId="0" fontId="95" fillId="0" borderId="29" applyNumberFormat="0" applyFill="0" applyAlignment="0" applyProtection="0"/>
    <xf numFmtId="181" fontId="11" fillId="0" borderId="28" applyFont="0" applyFill="0" applyBorder="0" applyAlignment="0" applyProtection="0"/>
    <xf numFmtId="0" fontId="84" fillId="11" borderId="18" applyNumberFormat="0" applyAlignment="0" applyProtection="0"/>
    <xf numFmtId="0" fontId="62" fillId="11" borderId="19" applyNumberFormat="0" applyAlignment="0" applyProtection="0"/>
    <xf numFmtId="0" fontId="61" fillId="24" borderId="18" applyNumberForma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8"/>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115" fillId="0" borderId="37" applyNumberFormat="0" applyFill="0" applyAlignment="0" applyProtection="0"/>
    <xf numFmtId="0" fontId="12" fillId="0" borderId="38"/>
    <xf numFmtId="0" fontId="5" fillId="0" borderId="0"/>
    <xf numFmtId="9" fontId="5" fillId="0" borderId="0" applyFont="0" applyFill="0" applyBorder="0" applyAlignment="0" applyProtection="0"/>
    <xf numFmtId="0" fontId="5" fillId="0" borderId="0"/>
    <xf numFmtId="0" fontId="5" fillId="0" borderId="0"/>
    <xf numFmtId="4" fontId="42" fillId="3" borderId="17" applyNumberFormat="0" applyProtection="0">
      <alignment horizontal="right" vertical="center"/>
    </xf>
    <xf numFmtId="0" fontId="42" fillId="4" borderId="17" applyNumberFormat="0" applyProtection="0">
      <alignment horizontal="left" vertical="top" indent="1"/>
    </xf>
    <xf numFmtId="9" fontId="5" fillId="0" borderId="0" applyFont="0" applyFill="0" applyBorder="0" applyAlignment="0" applyProtection="0"/>
    <xf numFmtId="0" fontId="5" fillId="0" borderId="0"/>
    <xf numFmtId="0" fontId="61" fillId="24" borderId="18" applyNumberFormat="0" applyAlignment="0" applyProtection="0"/>
    <xf numFmtId="0" fontId="62" fillId="11" borderId="19" applyNumberFormat="0" applyAlignment="0" applyProtection="0"/>
    <xf numFmtId="0" fontId="84" fillId="11" borderId="18" applyNumberFormat="0" applyAlignment="0" applyProtection="0"/>
    <xf numFmtId="181" fontId="11" fillId="0" borderId="28" applyFont="0" applyFill="0" applyBorder="0" applyAlignment="0" applyProtection="0"/>
    <xf numFmtId="0" fontId="95" fillId="0" borderId="29" applyNumberFormat="0" applyFill="0" applyAlignment="0" applyProtection="0"/>
    <xf numFmtId="0" fontId="58" fillId="44" borderId="30" applyNumberFormat="0" applyFont="0" applyAlignment="0" applyProtection="0"/>
    <xf numFmtId="0" fontId="11" fillId="44" borderId="30" applyNumberFormat="0" applyFon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5" fillId="0" borderId="0"/>
    <xf numFmtId="0" fontId="5" fillId="0" borderId="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7"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8"/>
    <xf numFmtId="3" fontId="12"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9"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42" fillId="4" borderId="47" applyNumberFormat="0" applyProtection="0">
      <alignment horizontal="left" vertical="top" indent="1"/>
    </xf>
    <xf numFmtId="4" fontId="42" fillId="3" borderId="47" applyNumberFormat="0" applyProtection="0">
      <alignment horizontal="right" vertical="center"/>
    </xf>
    <xf numFmtId="0" fontId="58" fillId="44" borderId="44" applyNumberFormat="0" applyFont="0" applyAlignment="0" applyProtection="0"/>
    <xf numFmtId="9" fontId="11" fillId="0" borderId="0" applyFont="0" applyFill="0" applyBorder="0" applyAlignment="0" applyProtection="0"/>
    <xf numFmtId="3" fontId="12" fillId="0" borderId="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11" fillId="44" borderId="52"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58" fillId="44" borderId="52" applyNumberFormat="0" applyFont="0" applyAlignment="0" applyProtection="0"/>
    <xf numFmtId="0" fontId="95" fillId="0" borderId="51" applyNumberFormat="0" applyFill="0" applyAlignment="0" applyProtection="0"/>
    <xf numFmtId="181" fontId="11" fillId="0" borderId="50" applyFont="0" applyFill="0" applyBorder="0" applyAlignment="0" applyProtection="0"/>
    <xf numFmtId="0" fontId="84" fillId="11" borderId="48" applyNumberFormat="0" applyAlignment="0" applyProtection="0"/>
    <xf numFmtId="0" fontId="62" fillId="11" borderId="49" applyNumberFormat="0" applyAlignment="0" applyProtection="0"/>
    <xf numFmtId="0" fontId="61" fillId="24" borderId="48"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42" fillId="4" borderId="39" applyNumberFormat="0" applyProtection="0">
      <alignment horizontal="left" vertical="top" indent="1"/>
    </xf>
    <xf numFmtId="4" fontId="42" fillId="3" borderId="39" applyNumberFormat="0" applyProtection="0">
      <alignment horizontal="right" vertical="center"/>
    </xf>
    <xf numFmtId="0" fontId="58" fillId="44" borderId="44" applyNumberFormat="0" applyFon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11" fillId="44" borderId="44"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58" fillId="44" borderId="44" applyNumberFormat="0" applyFont="0" applyAlignment="0" applyProtection="0"/>
    <xf numFmtId="0" fontId="95" fillId="0" borderId="43" applyNumberFormat="0" applyFill="0" applyAlignment="0" applyProtection="0"/>
    <xf numFmtId="181" fontId="11" fillId="0" borderId="42" applyFont="0" applyFill="0" applyBorder="0" applyAlignment="0" applyProtection="0"/>
    <xf numFmtId="0" fontId="84" fillId="11" borderId="40" applyNumberFormat="0" applyAlignment="0" applyProtection="0"/>
    <xf numFmtId="0" fontId="62" fillId="11" borderId="41" applyNumberFormat="0" applyAlignment="0" applyProtection="0"/>
    <xf numFmtId="0" fontId="61" fillId="24" borderId="40"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2" fillId="0" borderId="46"/>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58" fillId="44" borderId="44"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4" fontId="42" fillId="3" borderId="47" applyNumberFormat="0" applyProtection="0">
      <alignment horizontal="right" vertical="center"/>
    </xf>
    <xf numFmtId="0" fontId="42" fillId="4" borderId="47" applyNumberFormat="0" applyProtection="0">
      <alignment horizontal="left" vertical="top" indent="1"/>
    </xf>
    <xf numFmtId="0" fontId="61" fillId="24" borderId="48" applyNumberFormat="0" applyAlignment="0" applyProtection="0"/>
    <xf numFmtId="0" fontId="62" fillId="11" borderId="49" applyNumberFormat="0" applyAlignment="0" applyProtection="0"/>
    <xf numFmtId="0" fontId="84" fillId="11" borderId="48" applyNumberFormat="0" applyAlignment="0" applyProtection="0"/>
    <xf numFmtId="181" fontId="11" fillId="0" borderId="50" applyFont="0" applyFill="0" applyBorder="0" applyAlignment="0" applyProtection="0"/>
    <xf numFmtId="0" fontId="95" fillId="0" borderId="51" applyNumberFormat="0" applyFill="0" applyAlignment="0" applyProtection="0"/>
    <xf numFmtId="0" fontId="42" fillId="4" borderId="47" applyNumberFormat="0" applyProtection="0">
      <alignment horizontal="left" vertical="top" indent="1"/>
    </xf>
    <xf numFmtId="4" fontId="42" fillId="3" borderId="47" applyNumberFormat="0" applyProtection="0">
      <alignment horizontal="right" vertical="center"/>
    </xf>
    <xf numFmtId="0" fontId="58" fillId="44" borderId="52" applyNumberFormat="0" applyFon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11" fillId="44" borderId="52" applyNumberFormat="0" applyFont="0" applyAlignment="0" applyProtection="0"/>
    <xf numFmtId="0" fontId="11" fillId="44" borderId="52" applyNumberFormat="0" applyFon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58" fillId="44" borderId="52" applyNumberFormat="0" applyFont="0" applyAlignment="0" applyProtection="0"/>
    <xf numFmtId="0" fontId="95" fillId="0" borderId="51" applyNumberFormat="0" applyFill="0" applyAlignment="0" applyProtection="0"/>
    <xf numFmtId="181" fontId="11" fillId="0" borderId="50" applyFont="0" applyFill="0" applyBorder="0" applyAlignment="0" applyProtection="0"/>
    <xf numFmtId="0" fontId="84" fillId="11" borderId="48" applyNumberFormat="0" applyAlignment="0" applyProtection="0"/>
    <xf numFmtId="0" fontId="62" fillId="11" borderId="49" applyNumberFormat="0" applyAlignment="0" applyProtection="0"/>
    <xf numFmtId="0" fontId="61" fillId="24" borderId="48" applyNumberForma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2" fillId="0" borderId="55"/>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4" fontId="42" fillId="3" borderId="47" applyNumberFormat="0" applyProtection="0">
      <alignment horizontal="right" vertical="center"/>
    </xf>
    <xf numFmtId="0" fontId="42" fillId="4" borderId="47" applyNumberFormat="0" applyProtection="0">
      <alignment horizontal="left" vertical="top" indent="1"/>
    </xf>
    <xf numFmtId="0" fontId="61" fillId="24" borderId="48" applyNumberFormat="0" applyAlignment="0" applyProtection="0"/>
    <xf numFmtId="0" fontId="62" fillId="11" borderId="49" applyNumberFormat="0" applyAlignment="0" applyProtection="0"/>
    <xf numFmtId="0" fontId="84" fillId="11" borderId="48" applyNumberFormat="0" applyAlignment="0" applyProtection="0"/>
    <xf numFmtId="181" fontId="11" fillId="0" borderId="50" applyFont="0" applyFill="0" applyBorder="0" applyAlignment="0" applyProtection="0"/>
    <xf numFmtId="0" fontId="95" fillId="0" borderId="51" applyNumberFormat="0" applyFill="0" applyAlignment="0" applyProtection="0"/>
    <xf numFmtId="0" fontId="58" fillId="44" borderId="52" applyNumberFormat="0" applyFont="0" applyAlignment="0" applyProtection="0"/>
    <xf numFmtId="0" fontId="11" fillId="44" borderId="52" applyNumberFormat="0" applyFon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0" fontId="11" fillId="0" borderId="0"/>
  </cellStyleXfs>
  <cellXfs count="801">
    <xf numFmtId="3" fontId="0" fillId="0" borderId="0" xfId="0">
      <alignment vertical="distributed"/>
    </xf>
    <xf numFmtId="3" fontId="14" fillId="0" borderId="0" xfId="0" applyFont="1" applyFill="1" applyAlignment="1"/>
    <xf numFmtId="3" fontId="15" fillId="0" borderId="0" xfId="0" applyFont="1" applyFill="1" applyAlignment="1"/>
    <xf numFmtId="3" fontId="15" fillId="0" borderId="0" xfId="0" applyNumberFormat="1" applyFont="1" applyFill="1" applyBorder="1" applyAlignment="1"/>
    <xf numFmtId="3" fontId="15" fillId="0" borderId="0" xfId="0" applyFont="1" applyFill="1" applyBorder="1" applyAlignment="1"/>
    <xf numFmtId="3" fontId="14" fillId="0" borderId="0" xfId="0" applyFont="1" applyFill="1" applyBorder="1" applyAlignment="1"/>
    <xf numFmtId="3" fontId="14" fillId="0" borderId="1" xfId="2" applyFont="1" applyFill="1" applyBorder="1"/>
    <xf numFmtId="3" fontId="15" fillId="0" borderId="1" xfId="0" applyNumberFormat="1" applyFont="1" applyFill="1" applyBorder="1" applyAlignment="1">
      <alignment horizontal="right"/>
    </xf>
    <xf numFmtId="3" fontId="14" fillId="0" borderId="0" xfId="0" applyFont="1" applyFill="1" applyBorder="1">
      <alignment vertical="distributed"/>
    </xf>
    <xf numFmtId="3" fontId="15" fillId="0" borderId="0" xfId="0" applyFont="1" applyFill="1" applyBorder="1">
      <alignment vertical="distributed"/>
    </xf>
    <xf numFmtId="3" fontId="15" fillId="0" borderId="0" xfId="0" applyFont="1" applyFill="1" applyBorder="1" applyAlignment="1">
      <alignment horizontal="right"/>
    </xf>
    <xf numFmtId="3" fontId="15" fillId="0" borderId="0" xfId="0" applyFont="1" applyFill="1" applyAlignment="1">
      <alignment horizontal="right"/>
    </xf>
    <xf numFmtId="3" fontId="15" fillId="0" borderId="0" xfId="0" applyFont="1" applyFill="1">
      <alignment vertical="distributed"/>
    </xf>
    <xf numFmtId="3" fontId="15" fillId="0" borderId="0" xfId="0" applyFont="1" applyFill="1" applyAlignment="1">
      <alignment horizontal="left"/>
    </xf>
    <xf numFmtId="3" fontId="15" fillId="0" borderId="2" xfId="0" applyFont="1" applyFill="1" applyBorder="1">
      <alignment vertical="distributed"/>
    </xf>
    <xf numFmtId="3" fontId="15" fillId="0" borderId="2" xfId="0" applyNumberFormat="1" applyFont="1" applyFill="1" applyBorder="1" applyAlignment="1"/>
    <xf numFmtId="3" fontId="15" fillId="0" borderId="3" xfId="0" applyFont="1" applyFill="1" applyBorder="1">
      <alignment vertical="distributed"/>
    </xf>
    <xf numFmtId="3" fontId="14" fillId="0" borderId="4" xfId="0" applyFont="1" applyFill="1" applyBorder="1" applyAlignment="1"/>
    <xf numFmtId="3" fontId="15" fillId="0" borderId="4" xfId="0" applyFont="1" applyFill="1" applyBorder="1">
      <alignment vertical="distributed"/>
    </xf>
    <xf numFmtId="3" fontId="15" fillId="0" borderId="0" xfId="0" applyNumberFormat="1" applyFont="1" applyFill="1" applyBorder="1" applyAlignment="1">
      <alignment horizontal="right"/>
    </xf>
    <xf numFmtId="3" fontId="14" fillId="0" borderId="0" xfId="0" applyNumberFormat="1" applyFont="1" applyFill="1" applyBorder="1" applyAlignment="1"/>
    <xf numFmtId="3" fontId="15" fillId="0" borderId="1" xfId="2" applyFont="1" applyFill="1" applyBorder="1"/>
    <xf numFmtId="3" fontId="15" fillId="0" borderId="1" xfId="2" applyFont="1" applyFill="1" applyBorder="1" applyAlignment="1">
      <alignment horizontal="right" wrapText="1"/>
    </xf>
    <xf numFmtId="3" fontId="15" fillId="0" borderId="1" xfId="0" applyNumberFormat="1" applyFont="1" applyFill="1" applyBorder="1" applyAlignment="1">
      <alignment horizontal="right" wrapText="1"/>
    </xf>
    <xf numFmtId="3" fontId="15" fillId="0" borderId="0" xfId="0" applyNumberFormat="1" applyFont="1" applyFill="1" applyBorder="1">
      <alignment vertical="distributed"/>
    </xf>
    <xf numFmtId="3" fontId="15" fillId="0" borderId="5" xfId="0" applyFont="1" applyFill="1" applyBorder="1" applyAlignment="1"/>
    <xf numFmtId="3" fontId="15" fillId="0" borderId="0" xfId="2" applyFont="1" applyFill="1" applyBorder="1"/>
    <xf numFmtId="3" fontId="15" fillId="0" borderId="2" xfId="0" applyNumberFormat="1" applyFont="1" applyFill="1" applyBorder="1" applyAlignment="1">
      <alignment horizontal="right"/>
    </xf>
    <xf numFmtId="49" fontId="15" fillId="0" borderId="0" xfId="0" applyNumberFormat="1" applyFont="1" applyFill="1" applyBorder="1" applyAlignment="1">
      <alignment horizontal="right"/>
    </xf>
    <xf numFmtId="3" fontId="15" fillId="0" borderId="4" xfId="0" applyNumberFormat="1" applyFont="1" applyFill="1" applyBorder="1" applyAlignment="1">
      <alignment horizontal="right"/>
    </xf>
    <xf numFmtId="3" fontId="23" fillId="0" borderId="0" xfId="0" applyFont="1" applyFill="1" applyBorder="1">
      <alignment vertical="distributed"/>
    </xf>
    <xf numFmtId="3" fontId="15" fillId="0" borderId="4" xfId="0" applyNumberFormat="1" applyFont="1" applyFill="1" applyBorder="1" applyAlignment="1"/>
    <xf numFmtId="3" fontId="14" fillId="0" borderId="1" xfId="0" applyNumberFormat="1" applyFont="1" applyFill="1" applyBorder="1" applyAlignment="1">
      <alignment horizontal="left"/>
    </xf>
    <xf numFmtId="3" fontId="14" fillId="0" borderId="1" xfId="0" applyFont="1" applyFill="1" applyBorder="1" applyAlignment="1">
      <alignment horizontal="left" wrapText="1"/>
    </xf>
    <xf numFmtId="3" fontId="14" fillId="0" borderId="1" xfId="0" applyFont="1" applyFill="1" applyBorder="1" applyAlignment="1"/>
    <xf numFmtId="3" fontId="22" fillId="0" borderId="0" xfId="0" applyFont="1" applyFill="1" applyBorder="1">
      <alignment vertical="distributed"/>
    </xf>
    <xf numFmtId="3" fontId="26" fillId="0" borderId="0" xfId="0" applyFont="1" applyFill="1">
      <alignment vertical="distributed"/>
    </xf>
    <xf numFmtId="3" fontId="19" fillId="0" borderId="0" xfId="0" applyFont="1" applyFill="1" applyBorder="1">
      <alignment vertical="distributed"/>
    </xf>
    <xf numFmtId="3" fontId="14" fillId="0" borderId="3" xfId="0" applyFont="1" applyFill="1" applyBorder="1">
      <alignment vertical="distributed"/>
    </xf>
    <xf numFmtId="3" fontId="15" fillId="0" borderId="3" xfId="0" applyFont="1" applyFill="1" applyBorder="1" applyAlignment="1"/>
    <xf numFmtId="3" fontId="14" fillId="0" borderId="4" xfId="0" applyFont="1" applyFill="1" applyBorder="1">
      <alignment vertical="distributed"/>
    </xf>
    <xf numFmtId="3" fontId="15" fillId="0" borderId="0" xfId="0" quotePrefix="1" applyFont="1" applyFill="1" applyBorder="1">
      <alignment vertical="distributed"/>
    </xf>
    <xf numFmtId="3" fontId="27" fillId="0" borderId="0" xfId="0" applyFont="1" applyFill="1">
      <alignment vertical="distributed"/>
    </xf>
    <xf numFmtId="3" fontId="15" fillId="0" borderId="3" xfId="0" applyNumberFormat="1" applyFont="1" applyFill="1" applyBorder="1" applyAlignment="1"/>
    <xf numFmtId="3" fontId="14" fillId="0" borderId="1" xfId="0" applyFont="1" applyFill="1" applyBorder="1">
      <alignment vertical="distributed"/>
    </xf>
    <xf numFmtId="3" fontId="12" fillId="0" borderId="0" xfId="0" applyFont="1" applyFill="1" applyAlignment="1">
      <alignment horizontal="left"/>
    </xf>
    <xf numFmtId="49" fontId="15" fillId="0" borderId="4" xfId="0" applyNumberFormat="1" applyFont="1" applyFill="1" applyBorder="1" applyAlignment="1">
      <alignment horizontal="right"/>
    </xf>
    <xf numFmtId="3" fontId="15" fillId="0" borderId="0" xfId="0" applyFont="1" applyFill="1" applyBorder="1" applyAlignment="1">
      <alignment horizontal="right" vertical="distributed"/>
    </xf>
    <xf numFmtId="3" fontId="14" fillId="0" borderId="0" xfId="6" applyFont="1" applyFill="1" applyAlignment="1"/>
    <xf numFmtId="3" fontId="15" fillId="0" borderId="0" xfId="6" applyFont="1" applyFill="1" applyAlignment="1"/>
    <xf numFmtId="3" fontId="15" fillId="0" borderId="0" xfId="6" applyNumberFormat="1" applyFont="1" applyFill="1" applyBorder="1" applyAlignment="1"/>
    <xf numFmtId="3" fontId="15" fillId="0" borderId="0" xfId="6" applyFont="1" applyFill="1" applyBorder="1" applyAlignment="1"/>
    <xf numFmtId="3" fontId="14" fillId="0" borderId="0" xfId="6" applyFont="1" applyFill="1" applyBorder="1" applyAlignment="1"/>
    <xf numFmtId="3" fontId="16" fillId="0" borderId="0" xfId="6" applyFont="1" applyFill="1" applyAlignment="1"/>
    <xf numFmtId="3" fontId="15" fillId="0" borderId="0" xfId="6" applyFont="1" applyFill="1"/>
    <xf numFmtId="3" fontId="15" fillId="0" borderId="0" xfId="6" applyFont="1" applyFill="1" applyAlignment="1">
      <alignment horizontal="left"/>
    </xf>
    <xf numFmtId="3" fontId="15" fillId="0" borderId="1" xfId="6" applyNumberFormat="1" applyFont="1" applyFill="1" applyBorder="1" applyAlignment="1">
      <alignment horizontal="right" wrapText="1"/>
    </xf>
    <xf numFmtId="3" fontId="15" fillId="0" borderId="0" xfId="6" applyFont="1" applyFill="1" applyBorder="1" applyAlignment="1">
      <alignment vertical="center"/>
    </xf>
    <xf numFmtId="3" fontId="15" fillId="0" borderId="0" xfId="6" applyFont="1" applyFill="1" applyAlignment="1">
      <alignment vertical="center"/>
    </xf>
    <xf numFmtId="3" fontId="15" fillId="0" borderId="0" xfId="6" applyFont="1" applyFill="1" applyAlignment="1">
      <alignment horizontal="right" vertical="top"/>
    </xf>
    <xf numFmtId="3" fontId="14" fillId="0" borderId="0" xfId="6" applyFont="1" applyFill="1" applyAlignment="1">
      <alignment vertical="center"/>
    </xf>
    <xf numFmtId="3" fontId="15" fillId="0" borderId="0" xfId="6" applyFont="1" applyFill="1" applyAlignment="1">
      <alignment horizontal="left" vertical="center"/>
    </xf>
    <xf numFmtId="3" fontId="15" fillId="0" borderId="3" xfId="0" applyNumberFormat="1" applyFont="1" applyFill="1" applyBorder="1" applyAlignment="1">
      <alignment horizontal="right"/>
    </xf>
    <xf numFmtId="3" fontId="15" fillId="0" borderId="0" xfId="0" applyNumberFormat="1" applyFont="1" applyFill="1" applyAlignment="1"/>
    <xf numFmtId="3" fontId="15" fillId="0" borderId="1" xfId="2" applyFont="1" applyFill="1" applyBorder="1" applyAlignment="1">
      <alignment horizontal="right"/>
    </xf>
    <xf numFmtId="3" fontId="16" fillId="0" borderId="0" xfId="0" applyFont="1" applyFill="1" applyAlignment="1">
      <alignment horizontal="right"/>
    </xf>
    <xf numFmtId="3" fontId="14" fillId="0" borderId="0" xfId="0" applyFont="1" applyFill="1" applyAlignment="1">
      <alignment horizontal="right"/>
    </xf>
    <xf numFmtId="3" fontId="15" fillId="0" borderId="0" xfId="0" quotePrefix="1" applyNumberFormat="1" applyFont="1" applyFill="1" applyBorder="1" applyAlignment="1">
      <alignment horizontal="center"/>
    </xf>
    <xf numFmtId="166" fontId="15" fillId="0" borderId="0" xfId="0" quotePrefix="1" applyNumberFormat="1" applyFont="1" applyFill="1" applyBorder="1" applyAlignment="1">
      <alignment horizontal="right"/>
    </xf>
    <xf numFmtId="166" fontId="15" fillId="0" borderId="0" xfId="0" applyNumberFormat="1" applyFont="1" applyFill="1" applyBorder="1" applyAlignment="1">
      <alignment horizontal="right"/>
    </xf>
    <xf numFmtId="3" fontId="15" fillId="0" borderId="0" xfId="0" applyFont="1" applyFill="1" applyAlignment="1">
      <alignment horizontal="left" vertical="distributed"/>
    </xf>
    <xf numFmtId="3" fontId="15" fillId="0" borderId="0" xfId="0" applyFont="1" applyFill="1" applyAlignment="1">
      <alignment horizontal="right" vertical="distributed"/>
    </xf>
    <xf numFmtId="166" fontId="15" fillId="0" borderId="0" xfId="0" applyNumberFormat="1" applyFont="1" applyFill="1" applyBorder="1">
      <alignment vertical="distributed"/>
    </xf>
    <xf numFmtId="166" fontId="14" fillId="0" borderId="0" xfId="0" applyNumberFormat="1" applyFont="1" applyFill="1" applyAlignment="1"/>
    <xf numFmtId="49" fontId="15" fillId="0" borderId="5" xfId="0" quotePrefix="1" applyNumberFormat="1" applyFont="1" applyFill="1" applyBorder="1" applyAlignment="1">
      <alignment horizontal="right"/>
    </xf>
    <xf numFmtId="3" fontId="15" fillId="0" borderId="5" xfId="0" applyFont="1" applyFill="1" applyBorder="1">
      <alignment vertical="distributed"/>
    </xf>
    <xf numFmtId="3" fontId="14" fillId="0" borderId="0" xfId="0" applyFont="1" applyFill="1" applyAlignment="1">
      <alignment horizontal="left"/>
    </xf>
    <xf numFmtId="3" fontId="25" fillId="0" borderId="0" xfId="0" applyFont="1" applyFill="1">
      <alignment vertical="distributed"/>
    </xf>
    <xf numFmtId="3" fontId="31" fillId="0" borderId="0" xfId="0" applyFont="1" applyFill="1">
      <alignment vertical="distributed"/>
    </xf>
    <xf numFmtId="3" fontId="28" fillId="0" borderId="0" xfId="0" applyFont="1" applyFill="1">
      <alignment vertical="distributed"/>
    </xf>
    <xf numFmtId="3" fontId="25" fillId="0" borderId="0" xfId="0" applyFont="1" applyFill="1" applyBorder="1">
      <alignment vertical="distributed"/>
    </xf>
    <xf numFmtId="3" fontId="26" fillId="0" borderId="0" xfId="0" applyFont="1" applyFill="1" applyBorder="1">
      <alignment vertical="distributed"/>
    </xf>
    <xf numFmtId="3" fontId="31" fillId="0" borderId="0" xfId="0" applyFont="1" applyFill="1" applyBorder="1">
      <alignment vertical="distributed"/>
    </xf>
    <xf numFmtId="3" fontId="12" fillId="0" borderId="0" xfId="0" applyFont="1" applyFill="1">
      <alignment vertical="distributed"/>
    </xf>
    <xf numFmtId="166" fontId="15" fillId="0" borderId="0" xfId="6" applyNumberFormat="1" applyFont="1" applyFill="1" applyAlignment="1"/>
    <xf numFmtId="0" fontId="15" fillId="0" borderId="0" xfId="0" quotePrefix="1" applyNumberFormat="1" applyFont="1" applyFill="1" applyBorder="1" applyAlignment="1">
      <alignment horizontal="right"/>
    </xf>
    <xf numFmtId="0" fontId="15" fillId="0" borderId="0" xfId="0" applyNumberFormat="1" applyFont="1" applyFill="1" applyBorder="1" applyAlignment="1">
      <alignment horizontal="right"/>
    </xf>
    <xf numFmtId="166" fontId="15" fillId="0" borderId="4" xfId="0" applyNumberFormat="1" applyFont="1" applyFill="1" applyBorder="1" applyAlignment="1">
      <alignment horizontal="right"/>
    </xf>
    <xf numFmtId="0" fontId="22" fillId="0" borderId="0" xfId="0" applyNumberFormat="1" applyFont="1" applyFill="1" applyBorder="1">
      <alignment vertical="distributed"/>
    </xf>
    <xf numFmtId="0" fontId="15" fillId="0" borderId="0" xfId="0" applyNumberFormat="1" applyFont="1" applyFill="1">
      <alignment vertical="distributed"/>
    </xf>
    <xf numFmtId="0" fontId="25" fillId="0" borderId="0" xfId="0" applyNumberFormat="1" applyFont="1" applyFill="1">
      <alignment vertical="distributed"/>
    </xf>
    <xf numFmtId="0" fontId="14" fillId="0" borderId="0" xfId="0" applyNumberFormat="1" applyFont="1" applyFill="1" applyAlignment="1"/>
    <xf numFmtId="0" fontId="15" fillId="0" borderId="0" xfId="0" applyNumberFormat="1" applyFont="1" applyFill="1" applyAlignment="1"/>
    <xf numFmtId="0" fontId="15" fillId="0" borderId="0" xfId="0" applyNumberFormat="1" applyFont="1" applyFill="1" applyBorder="1" applyAlignment="1"/>
    <xf numFmtId="0" fontId="15" fillId="0" borderId="1" xfId="2" applyNumberFormat="1" applyFont="1" applyFill="1" applyBorder="1"/>
    <xf numFmtId="0" fontId="15" fillId="0" borderId="1" xfId="0" applyNumberFormat="1" applyFont="1" applyFill="1" applyBorder="1" applyAlignment="1">
      <alignment horizontal="right"/>
    </xf>
    <xf numFmtId="0" fontId="15" fillId="0" borderId="4" xfId="0" applyNumberFormat="1" applyFont="1" applyFill="1" applyBorder="1" applyAlignment="1">
      <alignment horizontal="right"/>
    </xf>
    <xf numFmtId="0" fontId="16" fillId="0" borderId="0" xfId="0" applyNumberFormat="1" applyFont="1" applyFill="1" applyAlignment="1"/>
    <xf numFmtId="0" fontId="15" fillId="0" borderId="0" xfId="0" applyNumberFormat="1" applyFont="1" applyFill="1" applyBorder="1">
      <alignment vertical="distributed"/>
    </xf>
    <xf numFmtId="0" fontId="15" fillId="0" borderId="4" xfId="0" applyNumberFormat="1" applyFont="1" applyFill="1" applyBorder="1">
      <alignment vertical="distributed"/>
    </xf>
    <xf numFmtId="0" fontId="15" fillId="0" borderId="4" xfId="0" applyNumberFormat="1" applyFont="1" applyFill="1" applyBorder="1" applyAlignment="1"/>
    <xf numFmtId="0" fontId="25" fillId="0" borderId="0" xfId="0" applyNumberFormat="1" applyFont="1" applyFill="1" applyBorder="1">
      <alignment vertical="distributed"/>
    </xf>
    <xf numFmtId="0" fontId="14" fillId="0" borderId="0" xfId="0" applyNumberFormat="1" applyFont="1" applyFill="1" applyBorder="1" applyAlignment="1"/>
    <xf numFmtId="3" fontId="15" fillId="0" borderId="0" xfId="0" quotePrefix="1" applyNumberFormat="1" applyFont="1" applyFill="1" applyBorder="1" applyAlignment="1">
      <alignment horizontal="right" vertical="distributed"/>
    </xf>
    <xf numFmtId="3" fontId="15" fillId="0" borderId="4" xfId="0" applyNumberFormat="1" applyFont="1" applyFill="1" applyBorder="1">
      <alignment vertical="distributed"/>
    </xf>
    <xf numFmtId="165" fontId="15" fillId="0" borderId="0" xfId="0" applyNumberFormat="1" applyFont="1" applyFill="1" applyBorder="1" applyAlignment="1">
      <alignment horizontal="right"/>
    </xf>
    <xf numFmtId="165" fontId="15" fillId="0" borderId="0" xfId="0" quotePrefix="1" applyNumberFormat="1" applyFont="1" applyFill="1" applyBorder="1" applyAlignment="1">
      <alignment horizontal="right"/>
    </xf>
    <xf numFmtId="165" fontId="15" fillId="0" borderId="4" xfId="0" applyNumberFormat="1" applyFont="1" applyFill="1" applyBorder="1" applyAlignment="1">
      <alignment horizontal="right"/>
    </xf>
    <xf numFmtId="165" fontId="15" fillId="0" borderId="0" xfId="0" quotePrefix="1" applyNumberFormat="1" applyFont="1" applyFill="1" applyBorder="1" applyAlignment="1">
      <alignment horizontal="right" vertical="center"/>
    </xf>
    <xf numFmtId="165" fontId="15" fillId="0" borderId="3" xfId="0" applyNumberFormat="1" applyFont="1" applyFill="1" applyBorder="1" applyAlignment="1">
      <alignment horizontal="right"/>
    </xf>
    <xf numFmtId="165" fontId="15" fillId="0" borderId="5" xfId="0" applyNumberFormat="1" applyFont="1" applyFill="1" applyBorder="1" applyAlignment="1">
      <alignment horizontal="right"/>
    </xf>
    <xf numFmtId="165" fontId="15" fillId="0" borderId="0" xfId="0" applyNumberFormat="1" applyFont="1" applyFill="1" applyBorder="1" applyAlignment="1">
      <alignment horizontal="right" vertical="distributed"/>
    </xf>
    <xf numFmtId="165" fontId="15" fillId="0" borderId="4" xfId="0" applyNumberFormat="1" applyFont="1" applyFill="1" applyBorder="1" applyAlignment="1">
      <alignment horizontal="right" vertical="distributed"/>
    </xf>
    <xf numFmtId="3" fontId="15" fillId="0" borderId="6" xfId="0" applyFont="1" applyFill="1" applyBorder="1">
      <alignment vertical="distributed"/>
    </xf>
    <xf numFmtId="3" fontId="14" fillId="0" borderId="0" xfId="6" applyFont="1" applyFill="1" applyBorder="1" applyAlignment="1" applyProtection="1">
      <protection locked="0"/>
    </xf>
    <xf numFmtId="3" fontId="15" fillId="0" borderId="0" xfId="6" applyFont="1" applyFill="1" applyBorder="1" applyAlignment="1" applyProtection="1">
      <protection locked="0"/>
    </xf>
    <xf numFmtId="3" fontId="15" fillId="0" borderId="0" xfId="6" applyFont="1" applyFill="1" applyAlignment="1" applyProtection="1">
      <protection locked="0"/>
    </xf>
    <xf numFmtId="3" fontId="14" fillId="0" borderId="0" xfId="0" applyFont="1" applyFill="1" applyBorder="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5" fillId="0" borderId="0" xfId="6" applyFont="1" applyFill="1" applyBorder="1" applyAlignment="1" applyProtection="1">
      <alignment vertical="center"/>
      <protection locked="0"/>
    </xf>
    <xf numFmtId="3" fontId="15" fillId="0" borderId="0" xfId="6" applyFont="1" applyFill="1" applyAlignment="1" applyProtection="1">
      <alignment vertical="center"/>
      <protection locked="0"/>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6" applyFont="1" applyFill="1" applyBorder="1" applyAlignment="1" applyProtection="1">
      <alignment horizontal="right" vertical="top"/>
      <protection locked="0"/>
    </xf>
    <xf numFmtId="3" fontId="15" fillId="0" borderId="0" xfId="6" applyFont="1" applyFill="1" applyAlignment="1" applyProtection="1">
      <alignment horizontal="right" vertical="top"/>
      <protection locked="0"/>
    </xf>
    <xf numFmtId="166" fontId="15" fillId="0" borderId="0" xfId="6" applyNumberFormat="1" applyFont="1" applyFill="1" applyBorder="1" applyAlignment="1" applyProtection="1">
      <protection locked="0"/>
    </xf>
    <xf numFmtId="166" fontId="15" fillId="0" borderId="0" xfId="6" applyNumberFormat="1" applyFont="1" applyFill="1" applyAlignment="1" applyProtection="1">
      <protection locked="0"/>
    </xf>
    <xf numFmtId="3" fontId="15" fillId="0" borderId="0" xfId="6" applyFont="1" applyFill="1" applyProtection="1">
      <protection locked="0"/>
    </xf>
    <xf numFmtId="3" fontId="16" fillId="0" borderId="0" xfId="6" applyFont="1" applyFill="1" applyBorder="1" applyAlignment="1" applyProtection="1">
      <protection locked="0"/>
    </xf>
    <xf numFmtId="3" fontId="16" fillId="0" borderId="0" xfId="6" applyFont="1" applyFill="1" applyAlignment="1" applyProtection="1">
      <protection locked="0"/>
    </xf>
    <xf numFmtId="3" fontId="15" fillId="0" borderId="0" xfId="6" applyFont="1" applyFill="1" applyBorder="1" applyAlignment="1" applyProtection="1">
      <alignment horizontal="left"/>
      <protection locked="0"/>
    </xf>
    <xf numFmtId="3" fontId="15" fillId="0" borderId="0" xfId="6" applyFont="1" applyFill="1" applyAlignment="1" applyProtection="1">
      <alignment horizontal="left"/>
      <protection locked="0"/>
    </xf>
    <xf numFmtId="3" fontId="15" fillId="0" borderId="0" xfId="6" applyFont="1" applyFill="1" applyAlignment="1" applyProtection="1">
      <alignment horizontal="left" vertical="center"/>
      <protection locked="0"/>
    </xf>
    <xf numFmtId="3" fontId="14" fillId="0" borderId="0" xfId="6" applyFont="1" applyFill="1" applyAlignment="1" applyProtection="1">
      <alignment vertical="center"/>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4" fillId="0" borderId="1" xfId="6" applyNumberFormat="1" applyFont="1" applyFill="1" applyBorder="1" applyAlignment="1" applyProtection="1">
      <alignment horizontal="right" wrapText="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49"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3" fontId="14" fillId="0" borderId="0" xfId="6" applyFont="1" applyFill="1" applyAlignment="1" applyProtection="1"/>
    <xf numFmtId="3" fontId="15" fillId="0" borderId="0" xfId="6" applyFont="1" applyFill="1" applyAlignment="1" applyProtection="1"/>
    <xf numFmtId="3" fontId="15" fillId="0" borderId="0" xfId="6" applyNumberFormat="1" applyFont="1" applyFill="1" applyBorder="1" applyAlignment="1" applyProtection="1"/>
    <xf numFmtId="3" fontId="15" fillId="0" borderId="0" xfId="6" applyFont="1" applyFill="1" applyBorder="1" applyAlignment="1" applyProtection="1"/>
    <xf numFmtId="3" fontId="14" fillId="0" borderId="0" xfId="6" applyFont="1" applyFill="1" applyBorder="1" applyAlignment="1" applyProtection="1"/>
    <xf numFmtId="3" fontId="16" fillId="0" borderId="0" xfId="6" applyFont="1" applyFill="1" applyAlignment="1" applyProtection="1"/>
    <xf numFmtId="3" fontId="14" fillId="0" borderId="0" xfId="6" applyFont="1" applyFill="1" applyProtection="1"/>
    <xf numFmtId="3" fontId="14" fillId="0" borderId="1" xfId="2" applyFont="1" applyFill="1" applyBorder="1" applyProtection="1"/>
    <xf numFmtId="3" fontId="15" fillId="0" borderId="1" xfId="6" applyFont="1" applyFill="1" applyBorder="1" applyProtection="1"/>
    <xf numFmtId="3" fontId="14" fillId="0" borderId="1" xfId="2" applyFont="1" applyFill="1" applyBorder="1" applyAlignment="1" applyProtection="1">
      <alignment horizontal="center"/>
    </xf>
    <xf numFmtId="3" fontId="15" fillId="0" borderId="1" xfId="0" applyNumberFormat="1" applyFont="1" applyFill="1" applyBorder="1" applyAlignment="1" applyProtection="1">
      <alignment horizontal="right"/>
    </xf>
    <xf numFmtId="3" fontId="15" fillId="0" borderId="1" xfId="6" applyNumberFormat="1" applyFont="1" applyFill="1" applyBorder="1" applyAlignment="1" applyProtection="1">
      <alignment horizontal="right"/>
    </xf>
    <xf numFmtId="3" fontId="14" fillId="0" borderId="0" xfId="6" applyFont="1" applyFill="1" applyBorder="1" applyProtection="1"/>
    <xf numFmtId="3" fontId="15" fillId="0" borderId="0" xfId="6" applyFont="1" applyFill="1" applyBorder="1" applyProtection="1"/>
    <xf numFmtId="3" fontId="14" fillId="0" borderId="0" xfId="6" applyFont="1" applyFill="1" applyBorder="1" applyAlignment="1" applyProtection="1">
      <alignment horizontal="center"/>
    </xf>
    <xf numFmtId="3" fontId="15" fillId="0" borderId="0" xfId="0" applyNumberFormat="1" applyFont="1" applyFill="1" applyBorder="1" applyAlignment="1" applyProtection="1"/>
    <xf numFmtId="3" fontId="15" fillId="0" borderId="0" xfId="0" applyFont="1" applyFill="1" applyBorder="1" applyAlignment="1" applyProtection="1">
      <alignment horizontal="right"/>
    </xf>
    <xf numFmtId="3" fontId="15" fillId="0" borderId="0" xfId="6" applyFont="1" applyFill="1" applyBorder="1" applyAlignment="1" applyProtection="1">
      <alignment horizontal="right"/>
    </xf>
    <xf numFmtId="3" fontId="15" fillId="0" borderId="0" xfId="0" applyFont="1" applyFill="1" applyAlignment="1" applyProtection="1">
      <alignment horizontal="right"/>
    </xf>
    <xf numFmtId="3" fontId="15" fillId="0" borderId="0" xfId="6" applyFont="1" applyFill="1" applyAlignment="1" applyProtection="1">
      <alignment horizontal="right"/>
    </xf>
    <xf numFmtId="3" fontId="15" fillId="0" borderId="0" xfId="6" applyFont="1" applyFill="1" applyProtection="1"/>
    <xf numFmtId="3" fontId="15" fillId="0" borderId="0" xfId="3" applyFont="1" applyFill="1" applyAlignment="1" applyProtection="1">
      <alignment horizontal="right"/>
    </xf>
    <xf numFmtId="3" fontId="15" fillId="0" borderId="0" xfId="3" applyFont="1" applyFill="1" applyBorder="1" applyAlignment="1" applyProtection="1">
      <alignment horizontal="right"/>
    </xf>
    <xf numFmtId="3" fontId="15" fillId="0" borderId="0" xfId="6" applyFont="1" applyFill="1" applyAlignment="1" applyProtection="1">
      <alignment horizontal="left"/>
    </xf>
    <xf numFmtId="3" fontId="15" fillId="0" borderId="0" xfId="3" applyNumberFormat="1" applyFont="1" applyFill="1" applyBorder="1" applyAlignment="1" applyProtection="1"/>
    <xf numFmtId="3" fontId="15" fillId="0" borderId="2" xfId="6" applyFont="1" applyFill="1" applyBorder="1" applyAlignment="1" applyProtection="1">
      <alignment horizontal="left"/>
    </xf>
    <xf numFmtId="3" fontId="15" fillId="0" borderId="2" xfId="6" applyFont="1" applyFill="1" applyBorder="1" applyProtection="1"/>
    <xf numFmtId="3" fontId="14" fillId="0" borderId="2" xfId="6" applyFont="1" applyFill="1" applyBorder="1" applyAlignment="1" applyProtection="1">
      <alignment horizontal="center"/>
    </xf>
    <xf numFmtId="3" fontId="15" fillId="0" borderId="2" xfId="3" applyFont="1" applyFill="1" applyBorder="1" applyAlignment="1" applyProtection="1">
      <alignment horizontal="right"/>
    </xf>
    <xf numFmtId="3" fontId="15" fillId="0" borderId="2" xfId="3" applyNumberFormat="1" applyFont="1" applyFill="1" applyBorder="1" applyAlignment="1" applyProtection="1"/>
    <xf numFmtId="3" fontId="15" fillId="0" borderId="2" xfId="6" applyFont="1" applyFill="1" applyBorder="1" applyAlignment="1" applyProtection="1">
      <alignment horizontal="right"/>
    </xf>
    <xf numFmtId="3" fontId="15" fillId="0" borderId="2" xfId="6" applyNumberFormat="1" applyFont="1" applyFill="1" applyBorder="1" applyAlignment="1" applyProtection="1"/>
    <xf numFmtId="3" fontId="15" fillId="0" borderId="2" xfId="0" applyFont="1" applyFill="1" applyBorder="1" applyAlignment="1" applyProtection="1">
      <alignment horizontal="left"/>
    </xf>
    <xf numFmtId="3" fontId="15" fillId="0" borderId="0" xfId="0" applyFont="1" applyFill="1" applyBorder="1" applyAlignment="1" applyProtection="1"/>
    <xf numFmtId="3" fontId="15" fillId="0" borderId="2" xfId="0" applyFont="1" applyFill="1" applyBorder="1" applyAlignment="1" applyProtection="1">
      <alignment horizontal="right"/>
    </xf>
    <xf numFmtId="3" fontId="15" fillId="0" borderId="3" xfId="6" applyFont="1" applyFill="1" applyBorder="1" applyProtection="1"/>
    <xf numFmtId="3" fontId="14" fillId="0" borderId="3" xfId="6" applyFont="1" applyFill="1" applyBorder="1" applyAlignment="1" applyProtection="1">
      <alignment horizontal="center"/>
    </xf>
    <xf numFmtId="3" fontId="15" fillId="0" borderId="3" xfId="0" applyFont="1" applyFill="1" applyBorder="1" applyAlignment="1" applyProtection="1">
      <alignment horizontal="right"/>
    </xf>
    <xf numFmtId="3" fontId="15" fillId="0" borderId="3" xfId="6" applyFont="1" applyFill="1" applyBorder="1" applyAlignment="1" applyProtection="1">
      <alignment horizontal="right"/>
    </xf>
    <xf numFmtId="3" fontId="15" fillId="0" borderId="0" xfId="0" applyFont="1" applyFill="1" applyAlignment="1" applyProtection="1"/>
    <xf numFmtId="3" fontId="14" fillId="0" borderId="4" xfId="6" applyFont="1" applyFill="1" applyBorder="1" applyProtection="1"/>
    <xf numFmtId="3" fontId="14" fillId="0" borderId="4" xfId="6" applyFont="1" applyFill="1" applyBorder="1" applyAlignment="1" applyProtection="1">
      <alignment horizontal="center"/>
    </xf>
    <xf numFmtId="3" fontId="15" fillId="0" borderId="4" xfId="0" applyFont="1" applyFill="1" applyBorder="1" applyAlignment="1" applyProtection="1"/>
    <xf numFmtId="3" fontId="15" fillId="0" borderId="4" xfId="6" applyFont="1" applyFill="1" applyBorder="1" applyAlignment="1" applyProtection="1"/>
    <xf numFmtId="3" fontId="14" fillId="0" borderId="0" xfId="0" applyFont="1" applyFill="1" applyBorder="1" applyAlignment="1" applyProtection="1"/>
    <xf numFmtId="3" fontId="15" fillId="0" borderId="0" xfId="6" quotePrefix="1" applyFont="1" applyFill="1" applyBorder="1" applyAlignment="1" applyProtection="1">
      <alignment horizontal="right"/>
    </xf>
    <xf numFmtId="3" fontId="14" fillId="0" borderId="0" xfId="6" applyFont="1" applyFill="1" applyBorder="1" applyAlignment="1" applyProtection="1">
      <alignment horizontal="right"/>
    </xf>
    <xf numFmtId="3" fontId="15" fillId="0" borderId="0" xfId="6" applyFont="1" applyFill="1" applyAlignment="1" applyProtection="1">
      <alignment horizontal="left" indent="1"/>
    </xf>
    <xf numFmtId="3" fontId="15" fillId="0" borderId="2" xfId="6" applyFont="1" applyFill="1" applyBorder="1" applyAlignment="1" applyProtection="1">
      <alignment horizontal="left" indent="1"/>
    </xf>
    <xf numFmtId="3" fontId="15" fillId="0" borderId="2" xfId="6" applyFont="1" applyFill="1" applyBorder="1" applyAlignment="1" applyProtection="1"/>
    <xf numFmtId="3" fontId="15" fillId="0" borderId="4" xfId="6" applyFont="1" applyFill="1" applyBorder="1" applyProtection="1"/>
    <xf numFmtId="3" fontId="17" fillId="0" borderId="0" xfId="6" applyFont="1" applyFill="1" applyAlignment="1" applyProtection="1"/>
    <xf numFmtId="3" fontId="12" fillId="0" borderId="0" xfId="6" applyFont="1" applyFill="1" applyAlignment="1" applyProtection="1"/>
    <xf numFmtId="2" fontId="15" fillId="0" borderId="0" xfId="0" applyNumberFormat="1" applyFont="1" applyFill="1" applyAlignment="1" applyProtection="1">
      <alignment horizontal="right"/>
    </xf>
    <xf numFmtId="2" fontId="15" fillId="0" borderId="0" xfId="0" quotePrefix="1" applyNumberFormat="1" applyFont="1" applyFill="1" applyAlignment="1" applyProtection="1">
      <alignment horizontal="right"/>
    </xf>
    <xf numFmtId="2" fontId="15" fillId="0" borderId="0" xfId="0" applyNumberFormat="1" applyFont="1" applyFill="1" applyBorder="1" applyAlignment="1" applyProtection="1">
      <alignment horizontal="right"/>
    </xf>
    <xf numFmtId="2" fontId="15" fillId="0" borderId="0" xfId="6" applyNumberFormat="1" applyFont="1" applyFill="1" applyBorder="1" applyAlignment="1" applyProtection="1">
      <alignment horizontal="right"/>
    </xf>
    <xf numFmtId="2" fontId="14" fillId="0" borderId="0" xfId="0" applyNumberFormat="1" applyFont="1" applyFill="1" applyBorder="1" applyAlignment="1" applyProtection="1">
      <alignment horizontal="right"/>
    </xf>
    <xf numFmtId="2" fontId="15" fillId="0" borderId="0" xfId="6" applyNumberFormat="1" applyFont="1" applyFill="1" applyBorder="1" applyAlignment="1" applyProtection="1"/>
    <xf numFmtId="3" fontId="15" fillId="0" borderId="0" xfId="0" quotePrefix="1" applyFont="1" applyFill="1" applyAlignment="1" applyProtection="1">
      <alignment horizontal="right"/>
    </xf>
    <xf numFmtId="4" fontId="15" fillId="0" borderId="0" xfId="0" applyNumberFormat="1" applyFont="1" applyFill="1" applyBorder="1" applyAlignment="1" applyProtection="1">
      <alignment horizontal="right"/>
    </xf>
    <xf numFmtId="4" fontId="15" fillId="0" borderId="0" xfId="6" applyNumberFormat="1" applyFont="1" applyFill="1" applyBorder="1" applyAlignment="1" applyProtection="1">
      <alignment horizontal="right"/>
    </xf>
    <xf numFmtId="3" fontId="14" fillId="0" borderId="0" xfId="6" applyNumberFormat="1" applyFont="1" applyFill="1" applyBorder="1" applyAlignment="1" applyProtection="1"/>
    <xf numFmtId="3" fontId="14" fillId="0" borderId="1" xfId="0" applyNumberFormat="1" applyFont="1" applyFill="1" applyBorder="1" applyAlignment="1" applyProtection="1">
      <alignment horizontal="left"/>
    </xf>
    <xf numFmtId="3" fontId="15" fillId="0" borderId="0" xfId="0" applyNumberFormat="1" applyFont="1" applyFill="1" applyBorder="1" applyAlignment="1" applyProtection="1">
      <alignment horizontal="right"/>
    </xf>
    <xf numFmtId="3" fontId="15" fillId="0" borderId="0" xfId="6" applyNumberFormat="1" applyFont="1" applyFill="1" applyBorder="1" applyAlignment="1" applyProtection="1">
      <alignment horizontal="right"/>
    </xf>
    <xf numFmtId="3" fontId="15" fillId="0" borderId="0" xfId="3" applyFont="1" applyFill="1" applyAlignment="1" applyProtection="1"/>
    <xf numFmtId="3" fontId="15" fillId="0" borderId="0" xfId="3" applyFont="1" applyFill="1" applyBorder="1" applyAlignment="1" applyProtection="1"/>
    <xf numFmtId="3" fontId="15" fillId="0" borderId="0" xfId="0" applyFont="1" applyFill="1" applyBorder="1" applyAlignment="1" applyProtection="1">
      <alignment horizontal="left" indent="1"/>
    </xf>
    <xf numFmtId="3" fontId="15" fillId="0" borderId="0" xfId="6" applyFont="1" applyFill="1" applyBorder="1" applyAlignment="1" applyProtection="1">
      <alignment horizontal="left" indent="1"/>
    </xf>
    <xf numFmtId="3" fontId="15" fillId="0" borderId="2" xfId="3" applyFont="1" applyFill="1" applyBorder="1" applyAlignment="1" applyProtection="1"/>
    <xf numFmtId="3" fontId="15" fillId="0" borderId="2" xfId="0" applyNumberFormat="1" applyFont="1" applyFill="1" applyBorder="1" applyAlignment="1" applyProtection="1">
      <alignment horizontal="right"/>
    </xf>
    <xf numFmtId="3" fontId="15" fillId="0" borderId="3" xfId="2" applyFont="1" applyFill="1" applyBorder="1" applyAlignment="1" applyProtection="1">
      <alignment horizontal="left" indent="1"/>
    </xf>
    <xf numFmtId="3" fontId="15" fillId="0" borderId="3" xfId="6" applyFont="1" applyFill="1" applyBorder="1" applyAlignment="1" applyProtection="1">
      <alignment horizontal="left" indent="1"/>
    </xf>
    <xf numFmtId="3" fontId="14" fillId="0" borderId="5" xfId="6" applyFont="1" applyFill="1" applyBorder="1" applyAlignment="1" applyProtection="1"/>
    <xf numFmtId="3" fontId="15" fillId="0" borderId="5" xfId="6" applyFont="1" applyFill="1" applyBorder="1" applyAlignment="1" applyProtection="1"/>
    <xf numFmtId="3" fontId="15" fillId="0" borderId="4" xfId="0" applyFont="1" applyFill="1" applyBorder="1" applyProtection="1">
      <alignment vertical="distributed"/>
    </xf>
    <xf numFmtId="3" fontId="15" fillId="0" borderId="1" xfId="2" applyFont="1" applyFill="1" applyBorder="1" applyProtection="1"/>
    <xf numFmtId="3" fontId="15" fillId="0" borderId="1" xfId="2" applyFont="1" applyFill="1" applyBorder="1" applyAlignment="1" applyProtection="1">
      <alignment horizontal="right" wrapText="1"/>
    </xf>
    <xf numFmtId="3" fontId="15" fillId="0" borderId="1" xfId="0" applyNumberFormat="1" applyFont="1" applyFill="1" applyBorder="1" applyAlignment="1" applyProtection="1">
      <alignment horizontal="right" wrapText="1"/>
    </xf>
    <xf numFmtId="3" fontId="15" fillId="0" borderId="1" xfId="6" applyNumberFormat="1" applyFont="1" applyFill="1" applyBorder="1" applyAlignment="1" applyProtection="1">
      <alignment horizontal="right" wrapText="1"/>
    </xf>
    <xf numFmtId="3" fontId="14" fillId="0" borderId="0" xfId="6" quotePrefix="1" applyFont="1" applyFill="1" applyBorder="1" applyAlignment="1" applyProtection="1">
      <alignment horizontal="center"/>
    </xf>
    <xf numFmtId="3" fontId="15" fillId="0" borderId="0" xfId="0" applyNumberFormat="1" applyFont="1" applyFill="1" applyBorder="1" applyProtection="1">
      <alignment vertical="distributed"/>
    </xf>
    <xf numFmtId="3" fontId="15" fillId="0" borderId="0" xfId="6" applyNumberFormat="1" applyFont="1" applyFill="1" applyBorder="1" applyProtection="1"/>
    <xf numFmtId="3" fontId="15" fillId="0" borderId="0" xfId="0" applyNumberFormat="1" applyFont="1" applyFill="1" applyBorder="1" applyAlignment="1" applyProtection="1">
      <alignment horizontal="right" vertical="distributed"/>
    </xf>
    <xf numFmtId="3" fontId="15" fillId="0" borderId="2" xfId="0" applyNumberFormat="1" applyFont="1" applyFill="1" applyBorder="1" applyProtection="1">
      <alignment vertical="distributed"/>
    </xf>
    <xf numFmtId="3" fontId="15" fillId="0" borderId="2" xfId="0" applyFont="1" applyFill="1" applyBorder="1" applyAlignment="1" applyProtection="1"/>
    <xf numFmtId="3" fontId="15" fillId="0" borderId="2" xfId="6" applyNumberFormat="1" applyFont="1" applyFill="1" applyBorder="1" applyProtection="1"/>
    <xf numFmtId="3" fontId="14" fillId="0" borderId="5" xfId="6" applyFont="1" applyFill="1" applyBorder="1" applyAlignment="1" applyProtection="1">
      <alignment vertical="center"/>
    </xf>
    <xf numFmtId="3" fontId="15" fillId="0" borderId="5" xfId="0" applyFont="1" applyFill="1" applyBorder="1" applyAlignment="1" applyProtection="1"/>
    <xf numFmtId="3" fontId="15" fillId="0" borderId="0" xfId="2" applyFont="1" applyFill="1" applyBorder="1" applyProtection="1"/>
    <xf numFmtId="3" fontId="14" fillId="0" borderId="0" xfId="2" applyFont="1" applyFill="1" applyBorder="1" applyAlignment="1" applyProtection="1">
      <alignment horizontal="center"/>
    </xf>
    <xf numFmtId="3" fontId="14" fillId="0" borderId="2" xfId="6" applyFont="1" applyFill="1" applyBorder="1" applyProtection="1"/>
    <xf numFmtId="3" fontId="15" fillId="0" borderId="2" xfId="0" applyNumberFormat="1" applyFont="1" applyFill="1" applyBorder="1" applyAlignment="1" applyProtection="1"/>
    <xf numFmtId="3" fontId="15" fillId="0" borderId="0" xfId="0" quotePrefix="1" applyFont="1" applyFill="1" applyBorder="1" applyAlignment="1" applyProtection="1">
      <alignment horizontal="right"/>
    </xf>
    <xf numFmtId="3" fontId="18" fillId="0" borderId="0" xfId="6" applyFont="1" applyFill="1" applyAlignment="1" applyProtection="1"/>
    <xf numFmtId="3" fontId="14" fillId="0" borderId="1" xfId="6" applyFont="1" applyFill="1" applyBorder="1" applyAlignment="1" applyProtection="1">
      <alignment horizontal="left"/>
    </xf>
    <xf numFmtId="3" fontId="16" fillId="0" borderId="1" xfId="6" applyFont="1" applyFill="1" applyBorder="1" applyAlignment="1" applyProtection="1">
      <alignment horizontal="right" vertical="center"/>
    </xf>
    <xf numFmtId="3" fontId="15" fillId="0" borderId="1" xfId="6" applyFont="1" applyFill="1" applyBorder="1" applyAlignment="1" applyProtection="1">
      <alignment horizontal="right" vertical="center"/>
    </xf>
    <xf numFmtId="3" fontId="19" fillId="0" borderId="0" xfId="6" applyFont="1" applyFill="1" applyBorder="1" applyAlignment="1" applyProtection="1">
      <alignment horizontal="left"/>
    </xf>
    <xf numFmtId="3" fontId="16" fillId="0" borderId="0" xfId="6" applyFont="1" applyFill="1" applyBorder="1" applyAlignment="1" applyProtection="1">
      <alignment horizontal="right" vertical="center"/>
    </xf>
    <xf numFmtId="3" fontId="15" fillId="0" borderId="0" xfId="6" applyFont="1" applyFill="1" applyBorder="1" applyAlignment="1" applyProtection="1">
      <alignment horizontal="right" vertical="center"/>
    </xf>
    <xf numFmtId="3" fontId="14" fillId="0" borderId="0" xfId="6" applyFont="1" applyFill="1" applyBorder="1" applyAlignment="1" applyProtection="1">
      <alignment horizontal="left"/>
    </xf>
    <xf numFmtId="3" fontId="15" fillId="0" borderId="0" xfId="6" applyFont="1" applyFill="1" applyBorder="1" applyAlignment="1" applyProtection="1">
      <alignment horizontal="left"/>
    </xf>
    <xf numFmtId="3" fontId="16" fillId="0" borderId="2" xfId="6" applyFont="1" applyFill="1" applyBorder="1" applyAlignment="1" applyProtection="1">
      <alignment horizontal="right" vertical="center"/>
    </xf>
    <xf numFmtId="3" fontId="15" fillId="0" borderId="2" xfId="6" applyFont="1" applyFill="1" applyBorder="1" applyAlignment="1" applyProtection="1">
      <alignment horizontal="right" vertical="center"/>
    </xf>
    <xf numFmtId="3" fontId="20" fillId="0" borderId="0" xfId="6" applyFont="1" applyFill="1" applyBorder="1" applyAlignment="1" applyProtection="1">
      <alignment horizontal="right" vertical="center"/>
    </xf>
    <xf numFmtId="3" fontId="14" fillId="0" borderId="0" xfId="6" applyFont="1" applyFill="1" applyBorder="1" applyAlignment="1" applyProtection="1">
      <alignment horizontal="right" vertical="center"/>
    </xf>
    <xf numFmtId="3" fontId="15" fillId="0" borderId="0" xfId="0" applyFont="1" applyFill="1" applyBorder="1" applyAlignment="1" applyProtection="1">
      <alignment horizontal="right" vertical="center"/>
    </xf>
    <xf numFmtId="3" fontId="19" fillId="0" borderId="0" xfId="6" applyFont="1" applyFill="1" applyAlignment="1" applyProtection="1"/>
    <xf numFmtId="3" fontId="15" fillId="0" borderId="0" xfId="6" quotePrefix="1" applyFont="1" applyFill="1" applyAlignment="1" applyProtection="1">
      <alignment horizontal="right"/>
    </xf>
    <xf numFmtId="3" fontId="15" fillId="0" borderId="0" xfId="0" quotePrefix="1" applyNumberFormat="1" applyFont="1" applyFill="1" applyBorder="1" applyAlignment="1" applyProtection="1">
      <alignment horizontal="right"/>
    </xf>
    <xf numFmtId="3" fontId="15" fillId="0" borderId="0" xfId="6" applyFont="1" applyFill="1" applyBorder="1" applyAlignment="1" applyProtection="1">
      <alignment vertical="center"/>
    </xf>
    <xf numFmtId="3" fontId="15" fillId="0" borderId="0" xfId="6" applyFont="1" applyFill="1" applyAlignment="1" applyProtection="1">
      <alignment vertical="center"/>
    </xf>
    <xf numFmtId="3" fontId="14" fillId="0" borderId="2" xfId="6" applyFont="1" applyFill="1" applyBorder="1" applyAlignment="1" applyProtection="1"/>
    <xf numFmtId="3" fontId="14" fillId="0" borderId="7" xfId="6" applyFont="1" applyFill="1" applyBorder="1" applyAlignment="1" applyProtection="1"/>
    <xf numFmtId="3" fontId="15" fillId="0" borderId="5" xfId="0" applyNumberFormat="1" applyFont="1" applyFill="1" applyBorder="1" applyAlignment="1" applyProtection="1"/>
    <xf numFmtId="3" fontId="18" fillId="0" borderId="0" xfId="6" quotePrefix="1" applyFont="1" applyFill="1" applyBorder="1" applyAlignment="1" applyProtection="1"/>
    <xf numFmtId="3" fontId="14" fillId="0" borderId="0" xfId="2" applyFont="1" applyFill="1" applyBorder="1" applyProtection="1"/>
    <xf numFmtId="3" fontId="15" fillId="0" borderId="0" xfId="2" applyFont="1" applyFill="1" applyBorder="1" applyAlignment="1" applyProtection="1">
      <alignment horizontal="right" wrapText="1"/>
    </xf>
    <xf numFmtId="3" fontId="15" fillId="0" borderId="0" xfId="0" applyFont="1" applyFill="1" applyProtection="1">
      <alignment vertical="distributed"/>
    </xf>
    <xf numFmtId="4" fontId="15" fillId="0" borderId="0" xfId="2" quotePrefix="1" applyNumberFormat="1" applyFont="1" applyFill="1" applyBorder="1" applyAlignment="1" applyProtection="1">
      <alignment horizontal="right" wrapText="1"/>
    </xf>
    <xf numFmtId="4" fontId="15" fillId="0" borderId="0" xfId="0" quotePrefix="1" applyNumberFormat="1" applyFont="1" applyFill="1" applyBorder="1" applyAlignment="1" applyProtection="1">
      <alignment horizontal="right"/>
    </xf>
    <xf numFmtId="4" fontId="15" fillId="0" borderId="0" xfId="6" quotePrefix="1" applyNumberFormat="1" applyFont="1" applyFill="1" applyAlignment="1" applyProtection="1">
      <alignment horizontal="right"/>
    </xf>
    <xf numFmtId="4" fontId="15" fillId="0" borderId="0" xfId="6" applyNumberFormat="1" applyFont="1" applyFill="1" applyAlignment="1" applyProtection="1">
      <alignment horizontal="right"/>
    </xf>
    <xf numFmtId="4" fontId="15" fillId="0" borderId="0" xfId="6" applyNumberFormat="1" applyFont="1" applyFill="1" applyBorder="1" applyAlignment="1" applyProtection="1"/>
    <xf numFmtId="3" fontId="15" fillId="0" borderId="0" xfId="0" applyNumberFormat="1" applyFont="1" applyFill="1" applyBorder="1" applyAlignment="1" applyProtection="1">
      <alignment wrapText="1"/>
    </xf>
    <xf numFmtId="3" fontId="15" fillId="0" borderId="0" xfId="0" applyFont="1" applyFill="1" applyBorder="1" applyAlignment="1" applyProtection="1">
      <alignment horizontal="right" vertical="top"/>
    </xf>
    <xf numFmtId="3" fontId="15" fillId="0" borderId="0" xfId="0" applyFont="1" applyFill="1" applyAlignment="1" applyProtection="1">
      <alignment horizontal="right" vertical="top"/>
    </xf>
    <xf numFmtId="3" fontId="15" fillId="0" borderId="0" xfId="6" applyFont="1" applyFill="1" applyBorder="1" applyAlignment="1" applyProtection="1">
      <alignment horizontal="right" vertical="top"/>
    </xf>
    <xf numFmtId="3" fontId="15" fillId="0" borderId="0" xfId="0" applyFont="1" applyFill="1" applyBorder="1" applyProtection="1">
      <alignment vertical="distributed"/>
    </xf>
    <xf numFmtId="3" fontId="15" fillId="0" borderId="0" xfId="6" applyFont="1" applyFill="1" applyAlignment="1" applyProtection="1">
      <alignment horizontal="right" vertical="top"/>
    </xf>
    <xf numFmtId="165" fontId="15" fillId="0" borderId="0" xfId="0" applyNumberFormat="1" applyFont="1" applyFill="1" applyBorder="1" applyAlignment="1" applyProtection="1">
      <alignment horizontal="right"/>
    </xf>
    <xf numFmtId="165" fontId="15" fillId="0" borderId="0" xfId="0" quotePrefix="1" applyNumberFormat="1" applyFont="1" applyFill="1" applyBorder="1" applyAlignment="1" applyProtection="1">
      <alignment horizontal="right"/>
    </xf>
    <xf numFmtId="165" fontId="15" fillId="0" borderId="0" xfId="0" quotePrefix="1" applyNumberFormat="1" applyFont="1" applyFill="1" applyAlignment="1" applyProtection="1">
      <alignment horizontal="right"/>
    </xf>
    <xf numFmtId="165" fontId="15" fillId="0" borderId="0" xfId="0" applyNumberFormat="1" applyFont="1" applyFill="1" applyAlignment="1" applyProtection="1">
      <alignment horizontal="right"/>
    </xf>
    <xf numFmtId="165" fontId="15" fillId="0" borderId="0" xfId="6" quotePrefix="1" applyNumberFormat="1" applyFont="1" applyFill="1" applyAlignment="1" applyProtection="1">
      <alignment horizontal="right"/>
    </xf>
    <xf numFmtId="165" fontId="15" fillId="0" borderId="0" xfId="6" quotePrefix="1" applyNumberFormat="1" applyFont="1" applyFill="1" applyBorder="1" applyAlignment="1" applyProtection="1">
      <alignment horizontal="right"/>
    </xf>
    <xf numFmtId="166" fontId="15" fillId="0" borderId="0" xfId="6" applyNumberFormat="1" applyFont="1" applyFill="1" applyBorder="1" applyAlignment="1" applyProtection="1"/>
    <xf numFmtId="165" fontId="15" fillId="0" borderId="0" xfId="6" applyNumberFormat="1" applyFont="1" applyFill="1" applyAlignment="1" applyProtection="1">
      <alignment horizontal="right"/>
    </xf>
    <xf numFmtId="166" fontId="15" fillId="0" borderId="0" xfId="0" applyNumberFormat="1" applyFont="1" applyFill="1" applyBorder="1" applyAlignment="1" applyProtection="1">
      <alignment horizontal="right"/>
    </xf>
    <xf numFmtId="49" fontId="15" fillId="0" borderId="0" xfId="0" quotePrefix="1" applyNumberFormat="1" applyFont="1" applyFill="1" applyBorder="1" applyAlignment="1" applyProtection="1">
      <alignment horizontal="right"/>
    </xf>
    <xf numFmtId="166" fontId="15" fillId="0" borderId="0" xfId="0" quotePrefix="1" applyNumberFormat="1" applyFont="1" applyFill="1" applyBorder="1" applyAlignment="1" applyProtection="1">
      <alignment horizontal="right"/>
    </xf>
    <xf numFmtId="166" fontId="15" fillId="0" borderId="0" xfId="0" quotePrefix="1" applyNumberFormat="1" applyFont="1" applyFill="1" applyAlignment="1" applyProtection="1">
      <alignment horizontal="right"/>
    </xf>
    <xf numFmtId="166" fontId="15" fillId="0" borderId="0" xfId="6" quotePrefix="1" applyNumberFormat="1" applyFont="1" applyFill="1" applyAlignment="1" applyProtection="1">
      <alignment horizontal="right" vertical="center"/>
    </xf>
    <xf numFmtId="166" fontId="15" fillId="0" borderId="0" xfId="6" applyNumberFormat="1" applyFont="1" applyFill="1" applyAlignment="1" applyProtection="1">
      <alignment horizontal="right" vertical="center"/>
    </xf>
    <xf numFmtId="166" fontId="15" fillId="0" borderId="0" xfId="6" applyNumberFormat="1" applyFont="1" applyFill="1" applyAlignment="1" applyProtection="1">
      <alignment horizontal="right"/>
    </xf>
    <xf numFmtId="166" fontId="15" fillId="0" borderId="0" xfId="0" applyNumberFormat="1" applyFont="1" applyFill="1" applyAlignment="1" applyProtection="1">
      <alignment horizontal="right"/>
    </xf>
    <xf numFmtId="166" fontId="15" fillId="0" borderId="0" xfId="6" quotePrefix="1" applyNumberFormat="1" applyFont="1" applyFill="1" applyBorder="1" applyAlignment="1" applyProtection="1">
      <alignment horizontal="right"/>
    </xf>
    <xf numFmtId="166" fontId="15" fillId="0" borderId="0" xfId="0" applyNumberFormat="1" applyFont="1" applyFill="1" applyAlignment="1" applyProtection="1"/>
    <xf numFmtId="166" fontId="15" fillId="0" borderId="0" xfId="0" applyNumberFormat="1" applyFont="1" applyFill="1" applyBorder="1" applyAlignment="1" applyProtection="1"/>
    <xf numFmtId="166" fontId="15" fillId="0" borderId="0" xfId="6" applyNumberFormat="1" applyFont="1" applyFill="1" applyAlignment="1" applyProtection="1"/>
    <xf numFmtId="166" fontId="15" fillId="0" borderId="0" xfId="6" applyNumberFormat="1" applyFont="1" applyFill="1" applyAlignment="1" applyProtection="1">
      <alignment vertical="center"/>
    </xf>
    <xf numFmtId="166" fontId="15" fillId="0" borderId="0" xfId="0" applyNumberFormat="1" applyFont="1" applyFill="1" applyProtection="1">
      <alignment vertical="distributed"/>
    </xf>
    <xf numFmtId="166" fontId="15" fillId="0" borderId="0" xfId="6" applyNumberFormat="1" applyFont="1" applyFill="1" applyProtection="1"/>
    <xf numFmtId="166" fontId="15" fillId="0" borderId="0" xfId="6" applyNumberFormat="1" applyFont="1" applyFill="1" applyBorder="1" applyAlignment="1" applyProtection="1">
      <alignment horizontal="right"/>
    </xf>
    <xf numFmtId="2" fontId="15" fillId="0" borderId="0" xfId="0" quotePrefix="1" applyNumberFormat="1" applyFont="1" applyFill="1" applyBorder="1" applyAlignment="1" applyProtection="1">
      <alignment horizontal="right"/>
    </xf>
    <xf numFmtId="2" fontId="15" fillId="0" borderId="0" xfId="6" quotePrefix="1" applyNumberFormat="1" applyFont="1" applyFill="1" applyAlignment="1" applyProtection="1">
      <alignment horizontal="right"/>
    </xf>
    <xf numFmtId="3" fontId="15" fillId="0" borderId="0" xfId="0" applyFont="1" applyFill="1" applyBorder="1" applyAlignment="1" applyProtection="1">
      <alignment vertical="center"/>
    </xf>
    <xf numFmtId="3" fontId="15" fillId="0" borderId="0" xfId="0" applyFont="1" applyFill="1" applyAlignment="1" applyProtection="1">
      <alignment vertical="center"/>
    </xf>
    <xf numFmtId="3" fontId="15" fillId="0" borderId="2" xfId="0" applyFont="1" applyFill="1" applyBorder="1" applyAlignment="1" applyProtection="1">
      <alignment vertical="center"/>
    </xf>
    <xf numFmtId="3" fontId="15" fillId="0" borderId="2" xfId="0" applyFont="1" applyFill="1" applyBorder="1" applyAlignment="1" applyProtection="1">
      <alignment horizontal="right" vertical="center"/>
    </xf>
    <xf numFmtId="3" fontId="15" fillId="0" borderId="2" xfId="6" applyFont="1" applyFill="1" applyBorder="1" applyAlignment="1" applyProtection="1">
      <alignment vertical="center"/>
    </xf>
    <xf numFmtId="3" fontId="18" fillId="0" borderId="0" xfId="6" applyFont="1" applyFill="1" applyBorder="1" applyProtection="1"/>
    <xf numFmtId="3" fontId="15" fillId="0" borderId="0" xfId="0" applyNumberFormat="1" applyFont="1" applyFill="1" applyBorder="1" applyAlignment="1" applyProtection="1">
      <alignment vertical="center"/>
    </xf>
    <xf numFmtId="3" fontId="14" fillId="0" borderId="0" xfId="6" applyFont="1" applyFill="1" applyAlignment="1" applyProtection="1">
      <alignment vertical="center"/>
    </xf>
    <xf numFmtId="3" fontId="18" fillId="0" borderId="0" xfId="6" applyFont="1" applyFill="1" applyProtection="1"/>
    <xf numFmtId="3" fontId="16" fillId="0" borderId="1" xfId="6" applyFont="1" applyFill="1" applyBorder="1" applyAlignment="1" applyProtection="1">
      <alignment vertical="center"/>
    </xf>
    <xf numFmtId="3" fontId="15" fillId="0" borderId="1" xfId="6" applyFont="1" applyFill="1" applyBorder="1" applyAlignment="1" applyProtection="1">
      <alignment vertical="center"/>
    </xf>
    <xf numFmtId="3" fontId="15" fillId="0" borderId="1" xfId="0" applyFont="1" applyFill="1" applyBorder="1" applyAlignment="1" applyProtection="1">
      <alignment horizontal="right"/>
    </xf>
    <xf numFmtId="3" fontId="15" fillId="0" borderId="8" xfId="0" applyFont="1" applyFill="1" applyBorder="1" applyAlignment="1" applyProtection="1"/>
    <xf numFmtId="3" fontId="16" fillId="0" borderId="0" xfId="0" applyFont="1" applyFill="1" applyBorder="1" applyAlignment="1" applyProtection="1"/>
    <xf numFmtId="3" fontId="16" fillId="0" borderId="0" xfId="0" applyFont="1" applyFill="1" applyAlignment="1" applyProtection="1"/>
    <xf numFmtId="3" fontId="16" fillId="0" borderId="0" xfId="0" applyNumberFormat="1" applyFont="1" applyFill="1" applyBorder="1" applyAlignment="1" applyProtection="1"/>
    <xf numFmtId="3" fontId="16" fillId="0" borderId="0" xfId="6" applyFont="1" applyFill="1" applyBorder="1" applyAlignment="1" applyProtection="1"/>
    <xf numFmtId="3" fontId="16" fillId="0" borderId="0" xfId="0" quotePrefix="1" applyNumberFormat="1" applyFont="1" applyFill="1" applyBorder="1" applyAlignment="1" applyProtection="1">
      <alignment horizontal="right"/>
    </xf>
    <xf numFmtId="3" fontId="15" fillId="0" borderId="0" xfId="0" applyFont="1" applyFill="1" applyAlignment="1" applyProtection="1">
      <alignment horizontal="right" vertical="center"/>
    </xf>
    <xf numFmtId="3" fontId="16" fillId="0" borderId="0" xfId="0" quotePrefix="1" applyFont="1" applyFill="1" applyAlignment="1" applyProtection="1">
      <alignment horizontal="right"/>
    </xf>
    <xf numFmtId="3" fontId="16" fillId="0" borderId="0" xfId="0" quotePrefix="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6" fillId="0" borderId="0" xfId="0" applyFont="1" applyFill="1" applyAlignment="1" applyProtection="1">
      <alignment horizontal="right" vertical="center"/>
    </xf>
    <xf numFmtId="3" fontId="16" fillId="0" borderId="0" xfId="0" applyFont="1" applyFill="1" applyBorder="1" applyAlignment="1" applyProtection="1">
      <alignment horizontal="right" wrapText="1"/>
    </xf>
    <xf numFmtId="3" fontId="16" fillId="0" borderId="0" xfId="6" quotePrefix="1" applyFont="1" applyFill="1" applyProtection="1"/>
    <xf numFmtId="3" fontId="14" fillId="0" borderId="4" xfId="6" applyFont="1" applyFill="1" applyBorder="1" applyAlignment="1" applyProtection="1"/>
    <xf numFmtId="3" fontId="14" fillId="0" borderId="4" xfId="6" applyFont="1" applyFill="1" applyBorder="1" applyAlignment="1" applyProtection="1">
      <alignment vertical="center"/>
    </xf>
    <xf numFmtId="3" fontId="14" fillId="0" borderId="0" xfId="6" applyFont="1" applyFill="1" applyBorder="1" applyAlignment="1" applyProtection="1">
      <alignment vertical="center"/>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49" fontId="15" fillId="0" borderId="0" xfId="0" applyNumberFormat="1" applyFont="1" applyFill="1" applyBorder="1" applyAlignment="1" applyProtection="1">
      <alignment vertical="top"/>
    </xf>
    <xf numFmtId="3" fontId="15" fillId="0" borderId="0" xfId="0" applyFont="1" applyFill="1" applyBorder="1" applyAlignment="1" applyProtection="1">
      <alignment vertical="top" wrapText="1"/>
    </xf>
    <xf numFmtId="3" fontId="18" fillId="0" borderId="0" xfId="6" applyFont="1" applyFill="1" applyBorder="1" applyAlignment="1" applyProtection="1">
      <alignment horizontal="left" vertical="top"/>
    </xf>
    <xf numFmtId="3" fontId="12" fillId="0" borderId="0" xfId="6" applyFont="1" applyFill="1" applyBorder="1" applyAlignment="1" applyProtection="1">
      <alignment horizontal="left" vertical="top" wrapText="1"/>
    </xf>
    <xf numFmtId="3" fontId="12" fillId="0" borderId="0" xfId="0" applyFont="1" applyFill="1" applyBorder="1" applyAlignment="1" applyProtection="1">
      <alignment horizontal="left" vertical="top" wrapText="1"/>
    </xf>
    <xf numFmtId="3" fontId="15" fillId="0" borderId="0" xfId="6" applyFont="1" applyFill="1" applyBorder="1" applyAlignment="1" applyProtection="1">
      <alignment horizontal="left" vertical="top"/>
    </xf>
    <xf numFmtId="3" fontId="12" fillId="0" borderId="0" xfId="6" applyFont="1" applyFill="1" applyBorder="1" applyAlignment="1" applyProtection="1">
      <alignment vertical="top" wrapText="1"/>
    </xf>
    <xf numFmtId="3" fontId="12" fillId="0" borderId="0" xfId="0" applyFont="1" applyFill="1" applyBorder="1" applyAlignment="1" applyProtection="1">
      <alignment vertical="top" wrapText="1"/>
    </xf>
    <xf numFmtId="3" fontId="15" fillId="0" borderId="0" xfId="6" applyFont="1" applyFill="1" applyBorder="1" applyAlignment="1" applyProtection="1">
      <alignment vertical="top" wrapText="1"/>
    </xf>
    <xf numFmtId="3" fontId="18" fillId="0" borderId="0" xfId="6" applyFont="1" applyFill="1" applyBorder="1" applyAlignment="1" applyProtection="1">
      <alignment vertical="top" wrapText="1"/>
    </xf>
    <xf numFmtId="3" fontId="15" fillId="0" borderId="0" xfId="0" applyFont="1" applyFill="1" applyAlignment="1" applyProtection="1">
      <alignment horizontal="left"/>
    </xf>
    <xf numFmtId="3" fontId="16" fillId="0" borderId="0" xfId="6" applyFont="1" applyFill="1" applyBorder="1" applyAlignment="1" applyProtection="1">
      <alignment horizontal="left" vertical="center"/>
    </xf>
    <xf numFmtId="3" fontId="15" fillId="0" borderId="0" xfId="6" applyFont="1" applyFill="1" applyBorder="1" applyAlignment="1" applyProtection="1">
      <alignment horizontal="left" vertical="center"/>
    </xf>
    <xf numFmtId="3" fontId="15" fillId="0" borderId="8" xfId="0" applyFont="1" applyFill="1" applyBorder="1" applyAlignment="1" applyProtection="1">
      <alignment horizontal="right" vertical="center"/>
    </xf>
    <xf numFmtId="3" fontId="15" fillId="0" borderId="0" xfId="0" quotePrefix="1" applyFont="1" applyFill="1" applyBorder="1" applyAlignment="1" applyProtection="1">
      <alignment horizontal="right" vertical="center"/>
    </xf>
    <xf numFmtId="3" fontId="15" fillId="0" borderId="0" xfId="0" applyNumberFormat="1" applyFont="1" applyFill="1" applyBorder="1" applyAlignment="1" applyProtection="1">
      <alignment horizontal="left"/>
    </xf>
    <xf numFmtId="3" fontId="15" fillId="0" borderId="0" xfId="0" applyFont="1" applyFill="1" applyBorder="1" applyAlignment="1" applyProtection="1">
      <alignment horizontal="left"/>
    </xf>
    <xf numFmtId="3" fontId="15" fillId="0" borderId="4" xfId="6" applyFont="1" applyFill="1" applyBorder="1" applyAlignment="1" applyProtection="1">
      <alignment vertical="center"/>
    </xf>
    <xf numFmtId="3" fontId="15" fillId="0" borderId="0" xfId="0" quotePrefix="1" applyFont="1" applyFill="1" applyAlignment="1" applyProtection="1">
      <alignment horizontal="right" vertical="center"/>
    </xf>
    <xf numFmtId="3" fontId="15" fillId="0" borderId="4" xfId="0" applyNumberFormat="1" applyFont="1" applyFill="1" applyBorder="1" applyAlignment="1" applyProtection="1">
      <alignment horizontal="right"/>
    </xf>
    <xf numFmtId="3" fontId="15" fillId="0" borderId="4" xfId="6" applyNumberFormat="1" applyFont="1" applyFill="1" applyBorder="1" applyAlignment="1" applyProtection="1">
      <alignment horizontal="right"/>
    </xf>
    <xf numFmtId="3" fontId="14" fillId="0" borderId="0" xfId="0" applyFont="1" applyFill="1" applyAlignment="1" applyProtection="1"/>
    <xf numFmtId="3" fontId="15" fillId="0" borderId="8" xfId="0" applyNumberFormat="1" applyFont="1" applyFill="1" applyBorder="1" applyAlignment="1" applyProtection="1"/>
    <xf numFmtId="3" fontId="15" fillId="0" borderId="0" xfId="0" applyNumberFormat="1" applyFont="1" applyFill="1" applyBorder="1" applyAlignment="1" applyProtection="1">
      <alignment horizontal="right" vertical="center"/>
    </xf>
    <xf numFmtId="3" fontId="15" fillId="0" borderId="0" xfId="6" applyNumberFormat="1" applyFont="1" applyFill="1" applyBorder="1" applyAlignment="1" applyProtection="1">
      <alignment horizontal="right" vertical="center"/>
    </xf>
    <xf numFmtId="3" fontId="14" fillId="0" borderId="0" xfId="6" applyNumberFormat="1" applyFont="1" applyFill="1" applyBorder="1" applyAlignment="1" applyProtection="1">
      <alignment horizontal="right" vertical="center"/>
    </xf>
    <xf numFmtId="3" fontId="15" fillId="0" borderId="0" xfId="6" applyFont="1" applyFill="1" applyAlignment="1" applyProtection="1">
      <alignment horizontal="right" vertical="center"/>
    </xf>
    <xf numFmtId="3" fontId="14" fillId="0" borderId="0" xfId="6" applyNumberFormat="1" applyFont="1" applyFill="1" applyBorder="1" applyAlignment="1" applyProtection="1">
      <alignment horizontal="right"/>
    </xf>
    <xf numFmtId="3" fontId="18" fillId="0" borderId="0" xfId="6" applyFont="1" applyFill="1" applyBorder="1" applyAlignment="1" applyProtection="1"/>
    <xf numFmtId="3" fontId="14" fillId="0" borderId="0" xfId="0" applyFont="1" applyFill="1" applyBorder="1" applyAlignment="1" applyProtection="1">
      <alignment vertical="center"/>
    </xf>
    <xf numFmtId="3" fontId="15" fillId="0" borderId="0" xfId="6" quotePrefix="1" applyFont="1" applyFill="1" applyBorder="1" applyAlignment="1" applyProtection="1"/>
    <xf numFmtId="3" fontId="15" fillId="0" borderId="0" xfId="0" applyNumberFormat="1" applyFont="1" applyFill="1" applyBorder="1" applyAlignment="1" applyProtection="1">
      <alignment horizontal="center" vertical="center"/>
    </xf>
    <xf numFmtId="3" fontId="15" fillId="0" borderId="0" xfId="1" quotePrefix="1" applyNumberFormat="1" applyFont="1" applyFill="1" applyAlignment="1" applyProtection="1">
      <alignment horizontal="right" vertical="justify"/>
    </xf>
    <xf numFmtId="3" fontId="15" fillId="0" borderId="0" xfId="1" quotePrefix="1" applyNumberFormat="1" applyFont="1" applyFill="1" applyBorder="1" applyAlignment="1" applyProtection="1">
      <alignment horizontal="right" vertical="justify"/>
    </xf>
    <xf numFmtId="3" fontId="29" fillId="0" borderId="0" xfId="6" quotePrefix="1" applyFont="1" applyFill="1" applyBorder="1" applyAlignment="1" applyProtection="1"/>
    <xf numFmtId="3" fontId="15" fillId="0" borderId="0" xfId="5" applyFont="1" applyFill="1" applyProtection="1"/>
    <xf numFmtId="3" fontId="15" fillId="0" borderId="2" xfId="0" applyFont="1" applyFill="1" applyBorder="1" applyProtection="1">
      <alignment vertical="distributed"/>
    </xf>
    <xf numFmtId="3" fontId="15" fillId="0" borderId="0" xfId="0" applyFont="1" applyFill="1" applyBorder="1" applyAlignment="1" applyProtection="1">
      <alignment horizontal="right" vertical="distributed"/>
    </xf>
    <xf numFmtId="0" fontId="15" fillId="0" borderId="0" xfId="0" applyNumberFormat="1" applyFont="1" applyFill="1" applyBorder="1" applyAlignment="1" applyProtection="1">
      <alignment horizontal="right" vertical="distributed"/>
    </xf>
    <xf numFmtId="165" fontId="15"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distributed"/>
    </xf>
    <xf numFmtId="165" fontId="15" fillId="0" borderId="0" xfId="0" applyNumberFormat="1" applyFont="1" applyFill="1" applyAlignment="1" applyProtection="1">
      <alignment horizontal="right" vertical="center"/>
    </xf>
    <xf numFmtId="165" fontId="15" fillId="0" borderId="0" xfId="6" applyNumberFormat="1" applyFont="1" applyFill="1" applyAlignment="1" applyProtection="1">
      <alignment horizontal="right" vertical="center"/>
    </xf>
    <xf numFmtId="165" fontId="15" fillId="0" borderId="0" xfId="5" applyNumberFormat="1" applyFont="1" applyFill="1" applyAlignment="1" applyProtection="1">
      <alignment horizontal="right"/>
    </xf>
    <xf numFmtId="0" fontId="15" fillId="0" borderId="0" xfId="5" applyNumberFormat="1" applyFont="1" applyFill="1" applyAlignment="1" applyProtection="1">
      <alignment horizontal="right"/>
    </xf>
    <xf numFmtId="165" fontId="15" fillId="0" borderId="0" xfId="0" quotePrefix="1" applyNumberFormat="1" applyFont="1" applyFill="1" applyAlignment="1" applyProtection="1">
      <alignment horizontal="right" vertical="center"/>
    </xf>
    <xf numFmtId="165" fontId="15" fillId="0" borderId="0" xfId="6" quotePrefix="1" applyNumberFormat="1" applyFont="1" applyFill="1" applyAlignment="1" applyProtection="1">
      <alignment horizontal="right" vertical="center"/>
    </xf>
    <xf numFmtId="0" fontId="15" fillId="0" borderId="0" xfId="0" quotePrefix="1" applyNumberFormat="1" applyFont="1" applyFill="1" applyBorder="1" applyAlignment="1" applyProtection="1">
      <alignment horizontal="right" vertical="distributed"/>
    </xf>
    <xf numFmtId="3" fontId="15" fillId="0" borderId="0" xfId="0" quotePrefix="1" applyFont="1" applyFill="1" applyBorder="1" applyAlignment="1" applyProtection="1">
      <alignment horizontal="right" vertical="distributed"/>
    </xf>
    <xf numFmtId="165" fontId="15" fillId="0" borderId="0" xfId="6" applyNumberFormat="1" applyFont="1" applyFill="1" applyBorder="1" applyAlignment="1" applyProtection="1">
      <alignment horizontal="right" vertical="center"/>
    </xf>
    <xf numFmtId="165" fontId="15" fillId="0" borderId="0" xfId="0" quotePrefix="1" applyNumberFormat="1" applyFont="1" applyFill="1" applyBorder="1" applyAlignment="1" applyProtection="1">
      <alignment horizontal="right" vertical="center"/>
    </xf>
    <xf numFmtId="3" fontId="14" fillId="0" borderId="0" xfId="5" applyFont="1" applyFill="1" applyBorder="1" applyAlignment="1" applyProtection="1">
      <alignment horizontal="right"/>
    </xf>
    <xf numFmtId="3" fontId="14" fillId="0" borderId="0" xfId="5" applyFont="1" applyFill="1" applyBorder="1" applyProtection="1"/>
    <xf numFmtId="3" fontId="15" fillId="0" borderId="0" xfId="4" applyFont="1" applyFill="1" applyAlignment="1" applyProtection="1">
      <alignment vertical="center"/>
    </xf>
    <xf numFmtId="3" fontId="15" fillId="0" borderId="0" xfId="4" applyFont="1" applyFill="1" applyBorder="1" applyAlignment="1" applyProtection="1">
      <alignment vertical="center"/>
    </xf>
    <xf numFmtId="3" fontId="15" fillId="0" borderId="2" xfId="4" applyFont="1" applyFill="1" applyBorder="1" applyAlignment="1" applyProtection="1">
      <alignment vertical="center"/>
    </xf>
    <xf numFmtId="3" fontId="15" fillId="0" borderId="0" xfId="4" applyFont="1" applyFill="1" applyAlignment="1" applyProtection="1"/>
    <xf numFmtId="3" fontId="15" fillId="0" borderId="2" xfId="4" applyFont="1" applyFill="1" applyBorder="1" applyAlignment="1" applyProtection="1"/>
    <xf numFmtId="3" fontId="14" fillId="0" borderId="7" xfId="6" applyFont="1" applyFill="1" applyBorder="1" applyAlignment="1" applyProtection="1">
      <alignment vertical="center"/>
    </xf>
    <xf numFmtId="3" fontId="15" fillId="0" borderId="7" xfId="0" applyFont="1" applyFill="1" applyBorder="1" applyAlignment="1" applyProtection="1">
      <alignment vertical="center"/>
    </xf>
    <xf numFmtId="3" fontId="15" fillId="0" borderId="7" xfId="6" applyFont="1" applyFill="1" applyBorder="1" applyAlignment="1" applyProtection="1">
      <alignment vertical="center"/>
    </xf>
    <xf numFmtId="3" fontId="15" fillId="0" borderId="0" xfId="4" applyFont="1" applyFill="1" applyBorder="1" applyAlignment="1" applyProtection="1"/>
    <xf numFmtId="3" fontId="28" fillId="0" borderId="0" xfId="0" applyFont="1" applyFill="1" applyProtection="1">
      <alignment vertical="distributed"/>
      <protection locked="0"/>
    </xf>
    <xf numFmtId="0" fontId="14" fillId="0" borderId="1" xfId="0" applyNumberFormat="1" applyFont="1" applyFill="1" applyBorder="1" applyAlignment="1" applyProtection="1">
      <alignment horizontal="right"/>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49"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3" fontId="26" fillId="0" borderId="0" xfId="0" applyFont="1" applyFill="1" applyProtection="1">
      <alignment vertical="distributed"/>
      <protection locked="0"/>
    </xf>
    <xf numFmtId="165" fontId="15" fillId="0" borderId="5" xfId="0" applyNumberFormat="1" applyFont="1" applyFill="1" applyBorder="1" applyAlignment="1" applyProtection="1">
      <alignment horizontal="right"/>
      <protection locked="0"/>
    </xf>
    <xf numFmtId="3" fontId="14" fillId="0" borderId="0" xfId="0" applyFont="1" applyFill="1" applyProtection="1">
      <alignment vertical="distributed"/>
      <protection locked="0"/>
    </xf>
    <xf numFmtId="49" fontId="14" fillId="0" borderId="0" xfId="0" applyNumberFormat="1" applyFont="1" applyFill="1" applyBorder="1" applyAlignment="1" applyProtection="1">
      <alignment horizontal="right"/>
      <protection locked="0"/>
    </xf>
    <xf numFmtId="3" fontId="27" fillId="0" borderId="0" xfId="0" applyFont="1" applyFill="1" applyProtection="1">
      <alignment vertical="distributed"/>
      <protection locked="0"/>
    </xf>
    <xf numFmtId="3" fontId="32" fillId="0" borderId="0" xfId="0" applyFont="1" applyFill="1" applyBorder="1">
      <alignment vertical="distributed"/>
    </xf>
    <xf numFmtId="167" fontId="15" fillId="0" borderId="0" xfId="0" applyNumberFormat="1" applyFont="1" applyFill="1" applyBorder="1" applyAlignment="1" applyProtection="1">
      <protection locked="0"/>
    </xf>
    <xf numFmtId="3" fontId="15" fillId="0" borderId="0" xfId="0" applyFont="1" applyFill="1" applyProtection="1">
      <alignment vertical="distributed"/>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25" fillId="0" borderId="0" xfId="0" applyFont="1" applyFill="1" applyProtection="1">
      <alignment vertical="distributed"/>
      <protection locked="0"/>
    </xf>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3" xfId="0" applyNumberFormat="1" applyFont="1" applyFill="1" applyBorder="1" applyAlignment="1" applyProtection="1">
      <protection locked="0"/>
    </xf>
    <xf numFmtId="3" fontId="15" fillId="0" borderId="2" xfId="0" applyNumberFormat="1" applyFont="1" applyFill="1" applyBorder="1" applyAlignment="1" applyProtection="1">
      <alignment horizontal="right"/>
      <protection locked="0"/>
    </xf>
    <xf numFmtId="3" fontId="15" fillId="0" borderId="4" xfId="0" applyNumberFormat="1" applyFont="1" applyFill="1" applyBorder="1" applyAlignment="1" applyProtection="1">
      <protection locked="0"/>
    </xf>
    <xf numFmtId="3" fontId="15" fillId="0" borderId="3" xfId="0" applyFont="1" applyFill="1" applyBorder="1" applyAlignment="1" applyProtection="1">
      <protection locked="0"/>
    </xf>
    <xf numFmtId="166" fontId="15" fillId="0" borderId="0" xfId="0" applyNumberFormat="1" applyFont="1" applyFill="1" applyAlignment="1"/>
    <xf numFmtId="166" fontId="15" fillId="0" borderId="0" xfId="0" applyNumberFormat="1" applyFont="1" applyFill="1" applyAlignment="1" applyProtection="1">
      <protection locked="0"/>
    </xf>
    <xf numFmtId="3" fontId="15" fillId="0" borderId="0" xfId="1" applyNumberFormat="1" applyFont="1" applyFill="1" applyAlignment="1" applyProtection="1">
      <alignment horizontal="right" vertical="justify"/>
    </xf>
    <xf numFmtId="3" fontId="15" fillId="0" borderId="0" xfId="1" applyNumberFormat="1" applyFont="1" applyFill="1" applyBorder="1" applyAlignment="1" applyProtection="1">
      <alignment horizontal="right" vertical="justify"/>
    </xf>
    <xf numFmtId="3" fontId="15" fillId="0" borderId="1" xfId="6" applyNumberFormat="1" applyFont="1" applyFill="1" applyBorder="1" applyAlignment="1" applyProtection="1">
      <alignment horizontal="right"/>
      <protection locked="0"/>
    </xf>
    <xf numFmtId="3" fontId="15" fillId="0" borderId="0" xfId="3" applyFont="1" applyFill="1" applyAlignment="1" applyProtection="1">
      <alignment horizontal="right"/>
      <protection locked="0"/>
    </xf>
    <xf numFmtId="3" fontId="15" fillId="0" borderId="2" xfId="3" applyFont="1" applyFill="1" applyBorder="1" applyAlignment="1" applyProtection="1">
      <alignment horizontal="right"/>
      <protection locked="0"/>
    </xf>
    <xf numFmtId="3" fontId="15" fillId="0" borderId="0" xfId="3"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6" applyFont="1" applyFill="1" applyBorder="1" applyAlignment="1" applyProtection="1">
      <alignment horizontal="right"/>
      <protection locked="0"/>
    </xf>
    <xf numFmtId="3" fontId="15" fillId="0" borderId="4" xfId="6" applyFont="1" applyFill="1" applyBorder="1" applyAlignment="1" applyProtection="1">
      <protection locked="0"/>
    </xf>
    <xf numFmtId="3" fontId="15" fillId="0" borderId="2" xfId="6" applyFont="1" applyFill="1" applyBorder="1" applyAlignment="1" applyProtection="1">
      <protection locked="0"/>
    </xf>
    <xf numFmtId="2" fontId="15" fillId="0" borderId="0" xfId="6" applyNumberFormat="1" applyFont="1" applyFill="1" applyBorder="1" applyAlignment="1" applyProtection="1">
      <alignment horizontal="right"/>
      <protection locked="0"/>
    </xf>
    <xf numFmtId="3" fontId="15" fillId="0" borderId="0" xfId="3" applyFont="1" applyFill="1" applyAlignment="1" applyProtection="1">
      <protection locked="0"/>
    </xf>
    <xf numFmtId="3" fontId="15" fillId="0" borderId="4" xfId="0" applyFont="1" applyFill="1" applyBorder="1" applyProtection="1">
      <alignment vertical="distributed"/>
      <protection locked="0"/>
    </xf>
    <xf numFmtId="3" fontId="15" fillId="0" borderId="1" xfId="2" applyFont="1" applyFill="1" applyBorder="1" applyAlignment="1" applyProtection="1">
      <alignment horizontal="right" wrapText="1"/>
      <protection locked="0"/>
    </xf>
    <xf numFmtId="3" fontId="15" fillId="0" borderId="5" xfId="6" applyFont="1" applyFill="1" applyBorder="1" applyAlignment="1" applyProtection="1">
      <protection locked="0"/>
    </xf>
    <xf numFmtId="3" fontId="15" fillId="0" borderId="0" xfId="6" quotePrefix="1" applyFont="1" applyFill="1" applyBorder="1" applyAlignment="1" applyProtection="1">
      <alignment horizontal="right"/>
      <protection locked="0"/>
    </xf>
    <xf numFmtId="3" fontId="15" fillId="0" borderId="2" xfId="6" applyFont="1" applyFill="1" applyBorder="1" applyAlignment="1" applyProtection="1">
      <alignment horizontal="right"/>
      <protection locked="0"/>
    </xf>
    <xf numFmtId="3" fontId="15" fillId="0" borderId="0" xfId="6" applyFont="1" applyFill="1" applyBorder="1" applyAlignment="1" applyProtection="1">
      <alignment horizontal="right" vertical="center"/>
      <protection locked="0"/>
    </xf>
    <xf numFmtId="3" fontId="15" fillId="0" borderId="5" xfId="0" applyNumberFormat="1" applyFont="1" applyFill="1" applyBorder="1" applyAlignment="1" applyProtection="1">
      <protection locked="0"/>
    </xf>
    <xf numFmtId="3" fontId="15" fillId="0" borderId="1" xfId="6" applyNumberFormat="1" applyFont="1" applyFill="1" applyBorder="1" applyAlignment="1" applyProtection="1">
      <alignment horizontal="right" wrapText="1"/>
      <protection locked="0"/>
    </xf>
    <xf numFmtId="4" fontId="15" fillId="0" borderId="0" xfId="6" applyNumberFormat="1" applyFont="1" applyFill="1" applyBorder="1" applyAlignment="1" applyProtection="1">
      <protection locked="0"/>
    </xf>
    <xf numFmtId="3" fontId="15" fillId="0" borderId="2" xfId="6" applyFont="1" applyFill="1" applyBorder="1" applyAlignment="1" applyProtection="1">
      <alignment vertical="center"/>
      <protection locked="0"/>
    </xf>
    <xf numFmtId="3" fontId="16" fillId="0" borderId="0" xfId="6" applyFont="1" applyFill="1" applyBorder="1" applyAlignment="1" applyProtection="1">
      <alignment horizontal="right"/>
      <protection locked="0"/>
    </xf>
    <xf numFmtId="3" fontId="15" fillId="0" borderId="2" xfId="6" applyFont="1" applyFill="1" applyBorder="1" applyAlignment="1" applyProtection="1">
      <alignment horizontal="right" vertical="center"/>
      <protection locked="0"/>
    </xf>
    <xf numFmtId="3" fontId="15" fillId="0" borderId="4" xfId="6" applyNumberFormat="1" applyFont="1" applyFill="1" applyBorder="1" applyAlignment="1" applyProtection="1">
      <alignment horizontal="right"/>
      <protection locked="0"/>
    </xf>
    <xf numFmtId="166" fontId="15" fillId="0" borderId="0" xfId="6" applyNumberFormat="1" applyFont="1" applyFill="1" applyBorder="1" applyAlignment="1" applyProtection="1">
      <alignment vertical="center"/>
      <protection locked="0"/>
    </xf>
    <xf numFmtId="3" fontId="15" fillId="0" borderId="0" xfId="0" applyFont="1" applyFill="1" applyBorder="1" applyAlignment="1" applyProtection="1">
      <alignment vertical="center"/>
      <protection locked="0"/>
    </xf>
    <xf numFmtId="3" fontId="15" fillId="0" borderId="7" xfId="6" applyFont="1" applyFill="1" applyBorder="1" applyAlignment="1" applyProtection="1">
      <alignment vertical="center"/>
      <protection locked="0"/>
    </xf>
    <xf numFmtId="0" fontId="15" fillId="0" borderId="1" xfId="0" applyNumberFormat="1" applyFont="1" applyFill="1" applyBorder="1" applyAlignment="1" applyProtection="1">
      <alignment horizontal="right"/>
      <protection locked="0"/>
    </xf>
    <xf numFmtId="0" fontId="25" fillId="0" borderId="0" xfId="0" applyNumberFormat="1" applyFont="1" applyFill="1" applyProtection="1">
      <alignment vertical="distributed"/>
      <protection locked="0"/>
    </xf>
    <xf numFmtId="3" fontId="25" fillId="0" borderId="0" xfId="0" applyFont="1" applyFill="1" applyBorder="1" applyProtection="1">
      <alignment vertical="distributed"/>
      <protection locked="0"/>
    </xf>
    <xf numFmtId="3" fontId="15" fillId="0" borderId="1" xfId="0" applyNumberFormat="1" applyFont="1" applyFill="1" applyBorder="1" applyAlignment="1" applyProtection="1">
      <alignment horizontal="right"/>
      <protection locked="0"/>
    </xf>
    <xf numFmtId="3" fontId="14" fillId="0" borderId="0" xfId="6" applyFont="1" applyFill="1" applyBorder="1" applyAlignment="1" applyProtection="1">
      <alignment horizontal="right"/>
      <protection locked="0"/>
    </xf>
    <xf numFmtId="3" fontId="14" fillId="0" borderId="2" xfId="0" applyFont="1" applyFill="1" applyBorder="1" applyAlignment="1" applyProtection="1">
      <alignment horizontal="right"/>
      <protection locked="0"/>
    </xf>
    <xf numFmtId="3" fontId="14" fillId="0" borderId="2" xfId="6" applyFont="1" applyFill="1" applyBorder="1" applyAlignment="1" applyProtection="1">
      <protection locked="0"/>
    </xf>
    <xf numFmtId="3" fontId="15" fillId="0" borderId="2" xfId="0" applyNumberFormat="1" applyFont="1" applyFill="1" applyBorder="1" applyAlignment="1" applyProtection="1">
      <protection locked="0"/>
    </xf>
    <xf numFmtId="3" fontId="17" fillId="0" borderId="0" xfId="0" applyFont="1" applyFill="1" applyAlignment="1"/>
    <xf numFmtId="166" fontId="25" fillId="0" borderId="0" xfId="0" applyNumberFormat="1" applyFont="1" applyFill="1" applyProtection="1">
      <alignment vertical="distributed"/>
      <protection locked="0"/>
    </xf>
    <xf numFmtId="166" fontId="15" fillId="0" borderId="0" xfId="6" applyNumberFormat="1" applyFont="1" applyFill="1" applyBorder="1" applyAlignment="1" applyProtection="1">
      <alignment horizontal="right"/>
      <protection locked="0"/>
    </xf>
    <xf numFmtId="3" fontId="32" fillId="0" borderId="0" xfId="6" applyFont="1" applyFill="1" applyBorder="1" applyAlignment="1" applyProtection="1">
      <protection locked="0"/>
    </xf>
    <xf numFmtId="3" fontId="15" fillId="0" borderId="0" xfId="0" applyNumberFormat="1" applyFont="1" applyFill="1" applyAlignment="1" applyProtection="1">
      <protection locked="0"/>
    </xf>
    <xf numFmtId="166" fontId="15" fillId="0" borderId="0" xfId="0" applyNumberFormat="1" applyFont="1" applyFill="1" applyAlignment="1">
      <alignment horizontal="right"/>
    </xf>
    <xf numFmtId="166" fontId="15" fillId="0" borderId="0" xfId="0" applyNumberFormat="1" applyFont="1" applyFill="1" applyBorder="1" applyAlignment="1"/>
    <xf numFmtId="3" fontId="15" fillId="0" borderId="0" xfId="0" applyFont="1" applyFill="1" applyAlignment="1">
      <alignment horizontal="left" vertical="center"/>
    </xf>
    <xf numFmtId="3" fontId="15" fillId="0" borderId="0" xfId="0" applyNumberFormat="1" applyFont="1" applyFill="1" applyBorder="1" applyAlignment="1">
      <alignment horizontal="right" vertical="center"/>
    </xf>
    <xf numFmtId="3" fontId="17" fillId="0" borderId="0" xfId="0" applyNumberFormat="1" applyFont="1" applyFill="1" applyBorder="1" applyAlignment="1"/>
    <xf numFmtId="3" fontId="15" fillId="0" borderId="0" xfId="6" applyFont="1" applyFill="1" applyAlignment="1" applyProtection="1">
      <alignment horizontal="right"/>
      <protection locked="0"/>
    </xf>
    <xf numFmtId="166" fontId="15" fillId="0" borderId="0" xfId="6" applyNumberFormat="1" applyFont="1" applyFill="1" applyBorder="1" applyAlignment="1" applyProtection="1">
      <alignment horizontal="right" vertical="center"/>
      <protection locked="0"/>
    </xf>
    <xf numFmtId="3" fontId="15" fillId="0" borderId="0" xfId="0" applyFont="1" applyFill="1" applyBorder="1" applyAlignment="1">
      <alignment readingOrder="1"/>
    </xf>
    <xf numFmtId="3" fontId="0" fillId="0" borderId="0" xfId="0" applyFont="1" applyFill="1">
      <alignment vertical="distributed"/>
    </xf>
    <xf numFmtId="3" fontId="0" fillId="0" borderId="0" xfId="0" applyFont="1" applyFill="1" applyBorder="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66" fontId="14" fillId="0" borderId="0" xfId="0" applyNumberFormat="1" applyFont="1" applyFill="1" applyBorder="1" applyAlignment="1" applyProtection="1">
      <alignment horizontal="right"/>
      <protection locked="0"/>
    </xf>
    <xf numFmtId="166" fontId="14" fillId="0" borderId="4" xfId="0" applyNumberFormat="1" applyFont="1" applyFill="1" applyBorder="1" applyAlignment="1" applyProtection="1">
      <alignment horizontal="right"/>
      <protection locked="0"/>
    </xf>
    <xf numFmtId="165" fontId="14" fillId="0" borderId="0" xfId="0" applyNumberFormat="1" applyFont="1" applyFill="1" applyBorder="1" applyAlignment="1" applyProtection="1">
      <alignment horizontal="right"/>
      <protection locked="0"/>
    </xf>
    <xf numFmtId="165" fontId="14" fillId="0" borderId="4" xfId="0" applyNumberFormat="1" applyFont="1" applyFill="1" applyBorder="1" applyAlignment="1" applyProtection="1">
      <alignment horizontal="right"/>
      <protection locked="0"/>
    </xf>
    <xf numFmtId="3" fontId="14" fillId="0" borderId="4" xfId="0" applyNumberFormat="1" applyFont="1" applyFill="1" applyBorder="1" applyAlignment="1" applyProtection="1">
      <alignment horizontal="right"/>
      <protection locked="0"/>
    </xf>
    <xf numFmtId="0" fontId="14" fillId="0" borderId="0" xfId="0" applyNumberFormat="1" applyFont="1" applyFill="1" applyBorder="1" applyAlignment="1" applyProtection="1">
      <alignment horizontal="right"/>
      <protection locked="0"/>
    </xf>
    <xf numFmtId="0" fontId="14" fillId="0" borderId="4" xfId="0" applyNumberFormat="1" applyFont="1" applyFill="1" applyBorder="1" applyAlignment="1" applyProtection="1">
      <protection locked="0"/>
    </xf>
    <xf numFmtId="3" fontId="14" fillId="0" borderId="1" xfId="2" applyFont="1" applyFill="1" applyBorder="1" applyAlignment="1" applyProtection="1">
      <alignment horizontal="right" wrapText="1"/>
      <protection locked="0"/>
    </xf>
    <xf numFmtId="3" fontId="15" fillId="0" borderId="0" xfId="6" applyNumberFormat="1" applyFont="1" applyFill="1" applyBorder="1" applyAlignment="1" applyProtection="1">
      <alignment horizontal="right"/>
      <protection locked="0"/>
    </xf>
    <xf numFmtId="3" fontId="28" fillId="0" borderId="0" xfId="0" applyFont="1" applyFill="1" applyBorder="1">
      <alignment vertical="distributed"/>
    </xf>
    <xf numFmtId="3" fontId="14" fillId="0" borderId="0" xfId="0" applyNumberFormat="1" applyFont="1" applyFill="1" applyBorder="1" applyAlignment="1">
      <alignment horizontal="right"/>
    </xf>
    <xf numFmtId="3" fontId="28" fillId="0" borderId="0" xfId="0" applyFont="1" applyFill="1" applyAlignment="1">
      <alignment horizontal="right" vertical="distributed"/>
    </xf>
    <xf numFmtId="165" fontId="14" fillId="0" borderId="0" xfId="0" applyNumberFormat="1" applyFont="1" applyFill="1" applyBorder="1" applyAlignment="1">
      <alignment horizontal="right"/>
    </xf>
    <xf numFmtId="165" fontId="14" fillId="0" borderId="5" xfId="0" applyNumberFormat="1" applyFont="1" applyFill="1" applyBorder="1" applyAlignment="1" applyProtection="1">
      <alignment horizontal="right"/>
      <protection locked="0"/>
    </xf>
    <xf numFmtId="3" fontId="14" fillId="0" borderId="4" xfId="0" applyNumberFormat="1" applyFont="1" applyFill="1" applyBorder="1" applyAlignment="1" applyProtection="1">
      <protection locked="0"/>
    </xf>
    <xf numFmtId="3" fontId="14" fillId="0" borderId="3" xfId="0" applyNumberFormat="1" applyFont="1" applyFill="1" applyBorder="1" applyAlignment="1" applyProtection="1">
      <alignment horizontal="right"/>
      <protection locked="0"/>
    </xf>
    <xf numFmtId="3" fontId="15" fillId="0" borderId="0" xfId="0" quotePrefix="1" applyNumberFormat="1" applyFont="1" applyFill="1" applyBorder="1" applyAlignment="1">
      <alignment horizontal="right"/>
    </xf>
    <xf numFmtId="165" fontId="14" fillId="0" borderId="3" xfId="0" applyNumberFormat="1" applyFont="1" applyFill="1" applyBorder="1" applyAlignment="1" applyProtection="1">
      <alignment horizontal="right"/>
      <protection locked="0"/>
    </xf>
    <xf numFmtId="4" fontId="26"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5" fillId="0" borderId="0" xfId="6" applyFont="1" applyFill="1" applyAlignment="1" applyProtection="1">
      <protection locked="0"/>
    </xf>
    <xf numFmtId="3" fontId="36" fillId="0" borderId="0" xfId="6" applyFont="1" applyFill="1" applyAlignment="1" applyProtection="1">
      <protection locked="0"/>
    </xf>
    <xf numFmtId="3" fontId="36" fillId="0" borderId="0" xfId="6" applyFont="1" applyFill="1" applyAlignment="1"/>
    <xf numFmtId="3" fontId="34" fillId="0" borderId="0" xfId="6" applyFont="1" applyFill="1" applyAlignment="1" applyProtection="1"/>
    <xf numFmtId="3" fontId="15" fillId="0" borderId="7" xfId="0" applyFont="1" applyFill="1" applyBorder="1">
      <alignment vertical="distributed"/>
    </xf>
    <xf numFmtId="3" fontId="12" fillId="0" borderId="0" xfId="0" applyFont="1" applyFill="1" applyAlignment="1"/>
    <xf numFmtId="3" fontId="12" fillId="0" borderId="0" xfId="0" applyFont="1" applyFill="1" applyBorder="1" applyAlignment="1">
      <alignment vertical="center"/>
    </xf>
    <xf numFmtId="3" fontId="38" fillId="0" borderId="0" xfId="0" applyFont="1" applyFill="1">
      <alignment vertical="distributed"/>
    </xf>
    <xf numFmtId="3" fontId="39" fillId="0" borderId="0" xfId="0" applyFont="1" applyFill="1">
      <alignment vertical="distributed"/>
    </xf>
    <xf numFmtId="3" fontId="15" fillId="0" borderId="0" xfId="0" applyFont="1" applyFill="1" applyAlignment="1">
      <alignment wrapText="1"/>
    </xf>
    <xf numFmtId="0" fontId="37" fillId="0" borderId="0" xfId="6" applyNumberFormat="1" applyFont="1" applyFill="1" applyAlignment="1">
      <alignment horizontal="left"/>
    </xf>
    <xf numFmtId="3" fontId="14" fillId="0" borderId="0" xfId="0" applyFont="1" applyFill="1" applyAlignment="1">
      <alignment wrapText="1"/>
    </xf>
    <xf numFmtId="3" fontId="16" fillId="0" borderId="2" xfId="6" applyFont="1" applyFill="1" applyBorder="1" applyAlignment="1" applyProtection="1"/>
    <xf numFmtId="166" fontId="14" fillId="0" borderId="0" xfId="0" applyNumberFormat="1" applyFont="1" applyFill="1" applyBorder="1" applyAlignment="1">
      <alignment horizontal="right"/>
    </xf>
    <xf numFmtId="3" fontId="14" fillId="0" borderId="0" xfId="0" applyFont="1" applyFill="1" applyBorder="1" applyAlignment="1">
      <alignment horizontal="right"/>
    </xf>
    <xf numFmtId="3" fontId="14" fillId="0" borderId="0" xfId="0" applyFont="1" applyFill="1" applyAlignment="1" applyProtection="1">
      <protection locked="0"/>
    </xf>
    <xf numFmtId="3" fontId="14" fillId="0" borderId="0" xfId="0" applyNumberFormat="1" applyFont="1" applyFill="1" applyAlignment="1" applyProtection="1">
      <protection locked="0"/>
    </xf>
    <xf numFmtId="166" fontId="14" fillId="0" borderId="0" xfId="0" applyNumberFormat="1" applyFont="1" applyFill="1" applyAlignment="1" applyProtection="1">
      <protection locked="0"/>
    </xf>
    <xf numFmtId="1" fontId="15" fillId="0" borderId="0" xfId="0" applyNumberFormat="1" applyFont="1" applyFill="1" applyBorder="1" applyAlignment="1" applyProtection="1">
      <alignment horizontal="right"/>
      <protection locked="0"/>
    </xf>
    <xf numFmtId="1" fontId="14" fillId="0" borderId="0" xfId="0" applyNumberFormat="1" applyFont="1" applyFill="1" applyBorder="1" applyAlignment="1" applyProtection="1">
      <alignment horizontal="right"/>
      <protection locked="0"/>
    </xf>
    <xf numFmtId="2" fontId="14" fillId="0" borderId="0" xfId="6" applyNumberFormat="1" applyFont="1" applyFill="1" applyBorder="1" applyAlignment="1" applyProtection="1">
      <alignment horizontal="right"/>
      <protection locked="0"/>
    </xf>
    <xf numFmtId="4" fontId="14" fillId="0" borderId="0" xfId="6" applyNumberFormat="1" applyFont="1" applyFill="1" applyBorder="1" applyAlignment="1" applyProtection="1">
      <protection locked="0"/>
    </xf>
    <xf numFmtId="166" fontId="14" fillId="0" borderId="0" xfId="6" applyNumberFormat="1" applyFont="1" applyFill="1" applyBorder="1" applyAlignment="1" applyProtection="1">
      <protection locked="0"/>
    </xf>
    <xf numFmtId="166" fontId="14" fillId="0" borderId="0" xfId="0" applyNumberFormat="1" applyFont="1" applyFill="1" applyBorder="1" applyAlignment="1" applyProtection="1">
      <alignment horizontal="right"/>
    </xf>
    <xf numFmtId="166" fontId="14" fillId="0" borderId="0" xfId="6" applyNumberFormat="1" applyFont="1" applyFill="1" applyBorder="1" applyAlignment="1" applyProtection="1">
      <alignment horizontal="right"/>
      <protection locked="0"/>
    </xf>
    <xf numFmtId="3" fontId="41" fillId="0" borderId="0" xfId="6" applyFont="1" applyFill="1" applyAlignment="1" applyProtection="1">
      <protection locked="0"/>
    </xf>
    <xf numFmtId="3" fontId="38" fillId="0" borderId="0" xfId="0" applyFont="1" applyFill="1" applyAlignment="1">
      <alignment horizontal="left" vertical="distributed"/>
    </xf>
    <xf numFmtId="3" fontId="16" fillId="0" borderId="1" xfId="6" applyFont="1" applyFill="1" applyBorder="1" applyAlignment="1" applyProtection="1"/>
    <xf numFmtId="3" fontId="15" fillId="0" borderId="1" xfId="6" applyFont="1" applyFill="1" applyBorder="1" applyAlignment="1" applyProtection="1"/>
    <xf numFmtId="3" fontId="16" fillId="0" borderId="0" xfId="6" applyFont="1" applyFill="1" applyBorder="1" applyAlignment="1" applyProtection="1">
      <alignment horizontal="left"/>
    </xf>
    <xf numFmtId="3" fontId="16" fillId="0" borderId="4" xfId="6" applyFont="1" applyFill="1" applyBorder="1" applyAlignment="1" applyProtection="1">
      <alignment horizontal="left"/>
    </xf>
    <xf numFmtId="3" fontId="15" fillId="0" borderId="4" xfId="6" applyFont="1" applyFill="1" applyBorder="1" applyAlignment="1" applyProtection="1">
      <alignment horizontal="left"/>
    </xf>
    <xf numFmtId="3" fontId="14" fillId="0" borderId="1" xfId="2" applyFont="1" applyFill="1" applyBorder="1" applyAlignment="1" applyProtection="1"/>
    <xf numFmtId="3" fontId="15" fillId="0" borderId="3" xfId="6" applyFont="1" applyFill="1" applyBorder="1" applyAlignment="1" applyProtection="1"/>
    <xf numFmtId="166" fontId="15" fillId="0" borderId="3" xfId="2" applyNumberFormat="1" applyFont="1" applyFill="1" applyBorder="1" applyAlignment="1" applyProtection="1">
      <alignment horizontal="left"/>
    </xf>
    <xf numFmtId="3" fontId="15" fillId="0" borderId="3" xfId="6" applyFont="1" applyFill="1" applyBorder="1" applyAlignment="1" applyProtection="1">
      <alignment horizontal="left"/>
    </xf>
    <xf numFmtId="3" fontId="15" fillId="0" borderId="1" xfId="2" applyFont="1" applyFill="1" applyBorder="1" applyAlignment="1" applyProtection="1"/>
    <xf numFmtId="3" fontId="15" fillId="0" borderId="0" xfId="2" applyFont="1" applyFill="1" applyBorder="1" applyAlignment="1" applyProtection="1"/>
    <xf numFmtId="3" fontId="16" fillId="0" borderId="1" xfId="6" applyFont="1" applyFill="1" applyBorder="1" applyAlignment="1" applyProtection="1">
      <alignment horizontal="right"/>
    </xf>
    <xf numFmtId="3" fontId="15" fillId="0" borderId="1" xfId="6" applyFont="1" applyFill="1" applyBorder="1" applyAlignment="1" applyProtection="1">
      <alignment horizontal="right"/>
    </xf>
    <xf numFmtId="3" fontId="16" fillId="0" borderId="0" xfId="6" applyFont="1" applyFill="1" applyBorder="1" applyAlignment="1" applyProtection="1">
      <alignment horizontal="right"/>
    </xf>
    <xf numFmtId="3" fontId="16" fillId="0" borderId="2" xfId="6" applyFont="1" applyFill="1" applyBorder="1" applyAlignment="1" applyProtection="1">
      <alignment horizontal="right"/>
    </xf>
    <xf numFmtId="3" fontId="20" fillId="0" borderId="0" xfId="6" applyFont="1" applyFill="1" applyBorder="1" applyAlignment="1" applyProtection="1">
      <alignment horizontal="right"/>
    </xf>
    <xf numFmtId="3" fontId="14" fillId="0" borderId="0" xfId="2" applyFont="1" applyFill="1" applyBorder="1" applyAlignment="1" applyProtection="1"/>
    <xf numFmtId="3" fontId="15" fillId="0" borderId="0" xfId="6" applyFont="1" applyFill="1" applyAlignment="1">
      <alignment horizontal="right"/>
    </xf>
    <xf numFmtId="49" fontId="18" fillId="0" borderId="0" xfId="0" applyNumberFormat="1" applyFont="1" applyFill="1" applyBorder="1" applyAlignment="1" applyProtection="1"/>
    <xf numFmtId="3" fontId="12" fillId="0" borderId="0" xfId="6" applyFont="1" applyFill="1" applyBorder="1" applyAlignment="1" applyProtection="1">
      <alignment horizontal="left" wrapText="1"/>
    </xf>
    <xf numFmtId="3" fontId="12" fillId="0" borderId="0" xfId="6" applyFont="1" applyFill="1" applyBorder="1" applyAlignment="1" applyProtection="1">
      <alignmen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14" fillId="0" borderId="0" xfId="6" applyNumberFormat="1" applyFont="1" applyFill="1" applyBorder="1" applyAlignment="1" applyProtection="1">
      <protection locked="0"/>
    </xf>
    <xf numFmtId="3" fontId="14" fillId="0" borderId="7" xfId="6" applyFont="1" applyFill="1" applyBorder="1" applyAlignment="1" applyProtection="1">
      <protection locked="0"/>
    </xf>
    <xf numFmtId="3" fontId="14" fillId="0" borderId="4" xfId="6" applyNumberFormat="1" applyFont="1" applyFill="1" applyBorder="1" applyAlignment="1" applyProtection="1">
      <alignment horizontal="right"/>
      <protection locked="0"/>
    </xf>
    <xf numFmtId="3" fontId="15" fillId="0" borderId="2" xfId="0" applyFont="1" applyFill="1" applyBorder="1" applyAlignment="1" applyProtection="1">
      <protection locked="0"/>
    </xf>
    <xf numFmtId="3" fontId="14" fillId="0" borderId="2" xfId="0" applyFont="1" applyFill="1" applyBorder="1" applyAlignment="1" applyProtection="1">
      <protection locked="0"/>
    </xf>
    <xf numFmtId="165" fontId="15" fillId="0" borderId="0"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4" fillId="0" borderId="2" xfId="6" applyFont="1" applyFill="1" applyBorder="1" applyAlignment="1" applyProtection="1">
      <alignment horizontal="right"/>
      <protection locked="0"/>
    </xf>
    <xf numFmtId="3" fontId="14" fillId="0" borderId="0" xfId="0" applyFont="1" applyFill="1" applyBorder="1" applyAlignment="1" applyProtection="1">
      <alignment horizontal="right"/>
      <protection locked="0"/>
    </xf>
    <xf numFmtId="3" fontId="14" fillId="0" borderId="0" xfId="6" quotePrefix="1" applyFont="1" applyFill="1" applyBorder="1" applyAlignment="1" applyProtection="1">
      <alignment horizontal="right"/>
      <protection locked="0"/>
    </xf>
    <xf numFmtId="3" fontId="14" fillId="0" borderId="5" xfId="6" applyFont="1" applyFill="1" applyBorder="1" applyAlignment="1" applyProtection="1">
      <protection locked="0"/>
    </xf>
    <xf numFmtId="3" fontId="15" fillId="0" borderId="0" xfId="0" applyFont="1" applyFill="1" applyBorder="1" applyAlignment="1">
      <alignment vertical="distributed"/>
    </xf>
    <xf numFmtId="3" fontId="25" fillId="0" borderId="0" xfId="0" applyFont="1" applyFill="1" applyAlignment="1">
      <alignment vertical="distributed"/>
    </xf>
    <xf numFmtId="3" fontId="39" fillId="0" borderId="0" xfId="0" applyFont="1" applyFill="1" applyAlignment="1">
      <alignment horizontal="left" vertical="distributed"/>
    </xf>
    <xf numFmtId="3" fontId="39" fillId="0" borderId="0" xfId="0" applyFont="1" applyFill="1" applyAlignment="1">
      <alignment horizontal="left" vertical="distributed"/>
    </xf>
    <xf numFmtId="3" fontId="39" fillId="0" borderId="0" xfId="0" applyFont="1" applyFill="1" applyAlignment="1">
      <alignment vertical="distributed"/>
    </xf>
    <xf numFmtId="3" fontId="12" fillId="0" borderId="0" xfId="6" applyFont="1" applyFill="1" applyAlignment="1" applyProtection="1"/>
    <xf numFmtId="3" fontId="15" fillId="0" borderId="0" xfId="0" applyFont="1" applyFill="1" applyBorder="1" applyAlignment="1" applyProtection="1">
      <alignment horizontal="left"/>
    </xf>
    <xf numFmtId="3" fontId="14" fillId="0" borderId="1" xfId="6" applyNumberFormat="1" applyFont="1" applyFill="1" applyBorder="1" applyAlignment="1" applyProtection="1">
      <alignment horizontal="right"/>
      <protection locked="0"/>
    </xf>
    <xf numFmtId="3" fontId="14" fillId="0" borderId="0" xfId="0" applyFont="1" applyFill="1" applyAlignment="1" applyProtection="1">
      <alignment horizontal="right"/>
      <protection locked="0"/>
    </xf>
    <xf numFmtId="3" fontId="14" fillId="0" borderId="0" xfId="3" applyFont="1" applyFill="1" applyAlignment="1" applyProtection="1">
      <alignment horizontal="right"/>
      <protection locked="0"/>
    </xf>
    <xf numFmtId="3" fontId="14" fillId="0" borderId="2" xfId="3" applyFont="1" applyFill="1" applyBorder="1" applyAlignment="1" applyProtection="1">
      <alignment horizontal="right"/>
      <protection locked="0"/>
    </xf>
    <xf numFmtId="3" fontId="14" fillId="0" borderId="0" xfId="3" applyFont="1" applyFill="1" applyBorder="1" applyAlignment="1" applyProtection="1">
      <alignment horizontal="right"/>
      <protection locked="0"/>
    </xf>
    <xf numFmtId="3" fontId="14" fillId="0" borderId="3" xfId="6" applyFont="1" applyFill="1" applyBorder="1" applyAlignment="1" applyProtection="1">
      <alignment horizontal="right"/>
      <protection locked="0"/>
    </xf>
    <xf numFmtId="3" fontId="14" fillId="0" borderId="4" xfId="6" applyFont="1" applyFill="1" applyBorder="1" applyAlignment="1" applyProtection="1">
      <protection locked="0"/>
    </xf>
    <xf numFmtId="3" fontId="14" fillId="0" borderId="0" xfId="3" applyFont="1" applyFill="1" applyAlignment="1" applyProtection="1">
      <protection locked="0"/>
    </xf>
    <xf numFmtId="3" fontId="15" fillId="0" borderId="4" xfId="0" applyFont="1" applyFill="1" applyBorder="1" applyAlignment="1" applyProtection="1">
      <protection locked="0"/>
    </xf>
    <xf numFmtId="3" fontId="14" fillId="0" borderId="4" xfId="0" applyFont="1" applyFill="1" applyBorder="1" applyAlignment="1" applyProtection="1">
      <protection locked="0"/>
    </xf>
    <xf numFmtId="3" fontId="14" fillId="0" borderId="5" xfId="0" applyNumberFormat="1" applyFont="1" applyFill="1" applyBorder="1" applyAlignment="1" applyProtection="1">
      <protection locked="0"/>
    </xf>
    <xf numFmtId="3" fontId="20" fillId="0" borderId="0" xfId="6" applyFont="1" applyFill="1" applyBorder="1" applyAlignment="1" applyProtection="1">
      <alignment horizontal="right"/>
      <protection locked="0"/>
    </xf>
    <xf numFmtId="3" fontId="16" fillId="0" borderId="2" xfId="6" applyFont="1" applyFill="1" applyBorder="1" applyAlignment="1" applyProtection="1">
      <protection locked="0"/>
    </xf>
    <xf numFmtId="3" fontId="20" fillId="0" borderId="2" xfId="6" applyFont="1" applyFill="1" applyBorder="1" applyAlignment="1" applyProtection="1">
      <protection locked="0"/>
    </xf>
    <xf numFmtId="3" fontId="15" fillId="0" borderId="4" xfId="6" applyFont="1" applyFill="1" applyBorder="1" applyAlignment="1" applyProtection="1">
      <alignment horizontal="right"/>
      <protection locked="0"/>
    </xf>
    <xf numFmtId="3" fontId="14" fillId="0" borderId="4" xfId="6" applyFont="1" applyFill="1" applyBorder="1" applyAlignment="1" applyProtection="1">
      <alignment horizontal="right"/>
      <protection locked="0"/>
    </xf>
    <xf numFmtId="3" fontId="14" fillId="0" borderId="0" xfId="6" applyFont="1" applyFill="1" applyAlignment="1" applyProtection="1">
      <alignment horizontal="left"/>
      <protection locked="0"/>
    </xf>
    <xf numFmtId="3" fontId="14" fillId="0" borderId="8" xfId="0" applyFont="1" applyFill="1" applyBorder="1" applyAlignment="1" applyProtection="1"/>
    <xf numFmtId="3" fontId="14" fillId="0" borderId="2" xfId="0" applyFont="1" applyFill="1" applyBorder="1" applyAlignment="1" applyProtection="1"/>
    <xf numFmtId="3" fontId="14" fillId="0" borderId="0" xfId="6" applyNumberFormat="1" applyFont="1" applyFill="1" applyBorder="1" applyAlignment="1" applyProtection="1">
      <alignment horizontal="right"/>
      <protection locked="0"/>
    </xf>
    <xf numFmtId="3" fontId="40" fillId="0" borderId="0" xfId="0" applyNumberFormat="1" applyFont="1" applyFill="1" applyBorder="1" applyAlignment="1" applyProtection="1">
      <alignment horizontal="right"/>
      <protection locked="0"/>
    </xf>
    <xf numFmtId="3" fontId="41" fillId="0" borderId="0" xfId="6" applyFont="1" applyFill="1" applyBorder="1" applyAlignment="1" applyProtection="1">
      <protection locked="0"/>
    </xf>
    <xf numFmtId="3" fontId="40" fillId="0" borderId="0" xfId="6" applyFont="1" applyFill="1" applyBorder="1" applyAlignment="1" applyProtection="1">
      <protection locked="0"/>
    </xf>
    <xf numFmtId="3" fontId="22" fillId="0" borderId="0" xfId="6" applyFont="1" applyFill="1" applyAlignment="1" applyProtection="1"/>
    <xf numFmtId="3" fontId="22" fillId="0" borderId="0" xfId="0" applyFont="1" applyFill="1" applyBorder="1" applyAlignment="1">
      <alignment vertical="distributed"/>
    </xf>
    <xf numFmtId="3" fontId="22" fillId="0" borderId="0" xfId="6" applyFont="1" applyFill="1" applyAlignment="1" applyProtection="1">
      <alignment vertical="center"/>
    </xf>
    <xf numFmtId="3" fontId="15" fillId="0" borderId="0" xfId="6" applyFont="1" applyFill="1" applyBorder="1" applyAlignment="1" applyProtection="1">
      <protection locked="0"/>
    </xf>
    <xf numFmtId="3" fontId="15"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5" fillId="0" borderId="0" xfId="6" applyFont="1" applyFill="1" applyAlignment="1" applyProtection="1">
      <alignment vertical="center"/>
      <protection locked="0"/>
    </xf>
    <xf numFmtId="3" fontId="15" fillId="0" borderId="0" xfId="0" applyFont="1" applyFill="1" applyBorder="1" applyAlignment="1" applyProtection="1">
      <protection locked="0"/>
    </xf>
    <xf numFmtId="166" fontId="15" fillId="0" borderId="0" xfId="6" applyNumberFormat="1" applyFont="1" applyFill="1" applyBorder="1" applyAlignment="1" applyProtection="1">
      <protection locked="0"/>
    </xf>
    <xf numFmtId="3" fontId="15" fillId="0" borderId="0" xfId="6" applyFont="1" applyFill="1" applyAlignment="1" applyProtection="1">
      <alignment horizontal="left"/>
      <protection locked="0"/>
    </xf>
    <xf numFmtId="3" fontId="15" fillId="0" borderId="0" xfId="0" applyNumberFormat="1" applyFont="1" applyFill="1" applyBorder="1" applyAlignment="1" applyProtection="1">
      <protection locked="0"/>
    </xf>
    <xf numFmtId="3" fontId="15" fillId="0" borderId="0" xfId="6" applyFont="1" applyFill="1" applyAlignment="1" applyProtection="1"/>
    <xf numFmtId="3" fontId="15" fillId="0" borderId="0" xfId="0" applyFont="1" applyFill="1" applyBorder="1" applyAlignment="1" applyProtection="1"/>
    <xf numFmtId="3" fontId="15" fillId="0" borderId="2" xfId="0" applyFont="1" applyFill="1" applyBorder="1" applyAlignment="1" applyProtection="1"/>
    <xf numFmtId="166" fontId="15" fillId="0" borderId="0" xfId="0" applyNumberFormat="1" applyFont="1" applyFill="1" applyBorder="1" applyAlignment="1" applyProtection="1">
      <alignment horizontal="right"/>
    </xf>
    <xf numFmtId="3" fontId="15" fillId="0" borderId="8" xfId="0" applyFont="1" applyFill="1" applyBorder="1" applyAlignment="1" applyProtection="1"/>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1" xfId="6" applyNumberFormat="1" applyFont="1" applyFill="1" applyBorder="1" applyAlignment="1" applyProtection="1">
      <alignment horizontal="right"/>
      <protection locked="0"/>
    </xf>
    <xf numFmtId="3" fontId="15" fillId="0" borderId="0" xfId="3" applyFont="1" applyFill="1" applyAlignment="1" applyProtection="1">
      <alignment horizontal="right"/>
      <protection locked="0"/>
    </xf>
    <xf numFmtId="3" fontId="15" fillId="0" borderId="2" xfId="3" applyFont="1" applyFill="1" applyBorder="1" applyAlignment="1" applyProtection="1">
      <alignment horizontal="right"/>
      <protection locked="0"/>
    </xf>
    <xf numFmtId="3" fontId="15" fillId="0" borderId="0" xfId="3"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6" applyFont="1" applyFill="1" applyBorder="1" applyAlignment="1" applyProtection="1">
      <alignment horizontal="right"/>
      <protection locked="0"/>
    </xf>
    <xf numFmtId="3" fontId="15" fillId="0" borderId="4" xfId="6" applyFont="1" applyFill="1" applyBorder="1" applyAlignment="1" applyProtection="1">
      <protection locked="0"/>
    </xf>
    <xf numFmtId="3" fontId="15" fillId="0" borderId="2" xfId="6" applyFont="1" applyFill="1" applyBorder="1" applyAlignment="1" applyProtection="1">
      <protection locked="0"/>
    </xf>
    <xf numFmtId="2" fontId="15" fillId="0" borderId="0" xfId="6" applyNumberFormat="1" applyFont="1" applyFill="1" applyBorder="1" applyAlignment="1" applyProtection="1">
      <alignment horizontal="right"/>
      <protection locked="0"/>
    </xf>
    <xf numFmtId="3" fontId="15" fillId="0" borderId="0" xfId="3" applyFont="1" applyFill="1" applyAlignment="1" applyProtection="1">
      <protection locked="0"/>
    </xf>
    <xf numFmtId="3" fontId="15" fillId="0" borderId="1" xfId="2" applyFont="1" applyFill="1" applyBorder="1" applyAlignment="1" applyProtection="1">
      <alignment horizontal="right" wrapText="1"/>
      <protection locked="0"/>
    </xf>
    <xf numFmtId="3" fontId="15" fillId="0" borderId="5" xfId="6" applyFont="1" applyFill="1" applyBorder="1" applyAlignment="1" applyProtection="1">
      <protection locked="0"/>
    </xf>
    <xf numFmtId="3" fontId="15" fillId="0" borderId="0" xfId="6" quotePrefix="1" applyFont="1" applyFill="1" applyBorder="1" applyAlignment="1" applyProtection="1">
      <alignment horizontal="right"/>
      <protection locked="0"/>
    </xf>
    <xf numFmtId="3" fontId="15" fillId="0" borderId="2" xfId="6" applyFont="1" applyFill="1" applyBorder="1" applyAlignment="1" applyProtection="1">
      <alignment horizontal="right"/>
      <protection locked="0"/>
    </xf>
    <xf numFmtId="3" fontId="15" fillId="0" borderId="5" xfId="0" applyNumberFormat="1" applyFont="1" applyFill="1" applyBorder="1" applyAlignment="1" applyProtection="1">
      <protection locked="0"/>
    </xf>
    <xf numFmtId="4" fontId="15" fillId="0" borderId="0" xfId="6" applyNumberFormat="1" applyFont="1" applyFill="1" applyBorder="1" applyAlignment="1" applyProtection="1">
      <protection locked="0"/>
    </xf>
    <xf numFmtId="3" fontId="16" fillId="0" borderId="0" xfId="6" applyFont="1" applyFill="1" applyBorder="1" applyAlignment="1" applyProtection="1">
      <alignment horizontal="right"/>
      <protection locked="0"/>
    </xf>
    <xf numFmtId="3" fontId="15" fillId="0" borderId="4" xfId="6" applyNumberFormat="1" applyFont="1" applyFill="1" applyBorder="1" applyAlignment="1" applyProtection="1">
      <alignment horizontal="right"/>
      <protection locked="0"/>
    </xf>
    <xf numFmtId="166" fontId="15" fillId="0" borderId="0" xfId="6" applyNumberFormat="1" applyFont="1" applyFill="1" applyBorder="1" applyAlignment="1" applyProtection="1">
      <alignment horizontal="right"/>
      <protection locked="0"/>
    </xf>
    <xf numFmtId="3" fontId="15" fillId="0" borderId="0" xfId="6" applyNumberFormat="1" applyFont="1" applyFill="1" applyBorder="1" applyAlignment="1" applyProtection="1">
      <alignment horizontal="right"/>
      <protection locked="0"/>
    </xf>
    <xf numFmtId="3" fontId="15" fillId="0" borderId="0" xfId="0" applyFont="1" applyFill="1" applyAlignment="1">
      <alignment wrapText="1"/>
    </xf>
    <xf numFmtId="3" fontId="15" fillId="0" borderId="0" xfId="6" applyNumberFormat="1" applyFont="1" applyFill="1" applyBorder="1" applyAlignment="1" applyProtection="1">
      <protection locked="0"/>
    </xf>
    <xf numFmtId="3" fontId="15" fillId="0" borderId="7" xfId="6" applyFont="1" applyFill="1" applyBorder="1" applyAlignment="1" applyProtection="1">
      <protection locked="0"/>
    </xf>
    <xf numFmtId="3" fontId="15" fillId="0" borderId="2" xfId="0" applyFont="1" applyFill="1" applyBorder="1" applyAlignment="1" applyProtection="1">
      <protection locked="0"/>
    </xf>
    <xf numFmtId="3" fontId="15" fillId="0" borderId="4" xfId="0" applyFont="1" applyFill="1" applyBorder="1" applyAlignment="1" applyProtection="1">
      <protection locked="0"/>
    </xf>
    <xf numFmtId="3" fontId="16" fillId="0" borderId="2" xfId="6" applyFont="1" applyFill="1" applyBorder="1" applyAlignment="1" applyProtection="1">
      <protection locked="0"/>
    </xf>
    <xf numFmtId="3" fontId="15" fillId="0" borderId="4" xfId="6"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15" fillId="0" borderId="1" xfId="2"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38" fillId="0" borderId="0" xfId="0" applyFont="1" applyFill="1">
      <alignment vertical="distributed"/>
    </xf>
    <xf numFmtId="1" fontId="15" fillId="0" borderId="0" xfId="0" applyNumberFormat="1" applyFont="1" applyFill="1" applyBorder="1" applyAlignment="1" applyProtection="1">
      <alignment horizontal="right"/>
      <protection locked="0"/>
    </xf>
    <xf numFmtId="3" fontId="15" fillId="0" borderId="0" xfId="0" applyFont="1" applyFill="1" applyBorder="1" applyAlignment="1">
      <alignment horizontal="right"/>
    </xf>
    <xf numFmtId="3" fontId="15" fillId="0" borderId="0" xfId="0" applyNumberFormat="1" applyFont="1" applyFill="1" applyBorder="1" applyAlignment="1">
      <alignment horizontal="right"/>
    </xf>
    <xf numFmtId="3" fontId="26" fillId="0" borderId="0" xfId="0" applyFont="1" applyFill="1">
      <alignment vertical="distributed"/>
    </xf>
    <xf numFmtId="166" fontId="15"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3" fontId="15" fillId="0" borderId="1" xfId="2" applyFont="1" applyFill="1" applyBorder="1" applyAlignment="1" applyProtection="1">
      <alignment horizontal="right" wrapText="1"/>
      <protection locked="0"/>
    </xf>
    <xf numFmtId="3" fontId="15" fillId="0" borderId="1" xfId="6" applyNumberFormat="1"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Alignment="1">
      <alignment horizontal="right" vertical="distributed"/>
    </xf>
    <xf numFmtId="3" fontId="15" fillId="0" borderId="0" xfId="0" applyNumberFormat="1" applyFont="1" applyFill="1" applyBorder="1" applyAlignment="1">
      <alignment horizontal="right"/>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5" fontId="15" fillId="0" borderId="5" xfId="0" applyNumberFormat="1" applyFont="1" applyFill="1" applyBorder="1" applyAlignment="1" applyProtection="1">
      <alignment horizontal="right"/>
      <protection locked="0"/>
    </xf>
    <xf numFmtId="3" fontId="15" fillId="0" borderId="0" xfId="0" applyFont="1" applyFill="1" applyProtection="1">
      <alignment vertical="distributed"/>
      <protection locked="0"/>
    </xf>
    <xf numFmtId="3" fontId="15" fillId="0" borderId="4" xfId="0" applyNumberFormat="1" applyFont="1" applyFill="1" applyBorder="1" applyAlignment="1" applyProtection="1">
      <protection locked="0"/>
    </xf>
    <xf numFmtId="166" fontId="15" fillId="0" borderId="0" xfId="0" applyNumberFormat="1" applyFont="1" applyFill="1" applyAlignment="1" applyProtection="1">
      <protection locked="0"/>
    </xf>
    <xf numFmtId="3" fontId="15" fillId="0" borderId="1" xfId="2"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15"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1" fillId="0" borderId="0" xfId="6" applyFont="1" applyFill="1" applyAlignment="1"/>
    <xf numFmtId="3" fontId="40" fillId="0" borderId="0" xfId="6" applyFont="1" applyFill="1" applyAlignment="1" applyProtection="1">
      <protection locked="0"/>
    </xf>
    <xf numFmtId="3" fontId="37" fillId="0" borderId="0" xfId="6" applyFont="1" applyFill="1" applyAlignment="1" applyProtection="1">
      <alignment horizontal="right"/>
      <protection locked="0"/>
    </xf>
    <xf numFmtId="3" fontId="40" fillId="0" borderId="0" xfId="6" applyFont="1" applyFill="1" applyAlignment="1"/>
    <xf numFmtId="3" fontId="41" fillId="0" borderId="0" xfId="6" applyFont="1" applyFill="1" applyAlignment="1" applyProtection="1"/>
    <xf numFmtId="3" fontId="16" fillId="0" borderId="2" xfId="6" applyFont="1" applyFill="1" applyBorder="1" applyAlignment="1" applyProtection="1">
      <alignment horizontal="right"/>
      <protection locked="0"/>
    </xf>
    <xf numFmtId="3" fontId="40" fillId="0" borderId="0" xfId="6" applyFont="1" applyFill="1" applyBorder="1" applyAlignment="1" applyProtection="1"/>
    <xf numFmtId="3" fontId="41" fillId="0" borderId="0" xfId="0" applyNumberFormat="1" applyFont="1" applyFill="1" applyBorder="1" applyAlignment="1" applyProtection="1">
      <alignment horizontal="right"/>
      <protection locked="0"/>
    </xf>
    <xf numFmtId="3" fontId="41" fillId="0" borderId="0" xfId="6" quotePrefix="1" applyFont="1" applyFill="1" applyBorder="1" applyAlignment="1" applyProtection="1"/>
    <xf numFmtId="3" fontId="15" fillId="0" borderId="0" xfId="6" applyFont="1" applyFill="1" applyAlignment="1"/>
    <xf numFmtId="3" fontId="0" fillId="0" borderId="0" xfId="0">
      <alignment vertical="distributed"/>
    </xf>
    <xf numFmtId="3" fontId="14" fillId="0" borderId="0" xfId="6" applyFont="1" applyFill="1" applyAlignment="1"/>
    <xf numFmtId="3" fontId="14" fillId="0" borderId="0" xfId="6" applyFont="1" applyFill="1" applyBorder="1" applyAlignment="1" applyProtection="1">
      <protection locked="0"/>
    </xf>
    <xf numFmtId="3" fontId="15" fillId="0" borderId="0" xfId="6" applyFont="1" applyFill="1" applyBorder="1" applyAlignment="1" applyProtection="1">
      <protection locked="0"/>
    </xf>
    <xf numFmtId="3" fontId="14" fillId="0" borderId="0" xfId="6" applyFont="1" applyFill="1" applyAlignment="1" applyProtection="1"/>
    <xf numFmtId="3" fontId="15" fillId="0" borderId="0" xfId="6" applyFont="1" applyFill="1" applyAlignment="1" applyProtection="1"/>
    <xf numFmtId="3" fontId="15" fillId="0" borderId="0" xfId="6" applyFont="1" applyFill="1" applyAlignment="1"/>
    <xf numFmtId="3" fontId="15" fillId="0" borderId="0" xfId="6" applyFont="1" applyFill="1" applyAlignment="1" applyProtection="1">
      <protection locked="0"/>
    </xf>
    <xf numFmtId="3" fontId="14" fillId="0" borderId="0" xfId="6" applyFont="1" applyFill="1" applyAlignment="1" applyProtection="1">
      <protection locked="0"/>
    </xf>
    <xf numFmtId="3" fontId="14" fillId="0" borderId="0" xfId="6" applyFont="1" applyFill="1" applyBorder="1" applyAlignment="1" applyProtection="1"/>
    <xf numFmtId="3" fontId="18" fillId="0" borderId="0" xfId="6" quotePrefix="1" applyFont="1" applyFill="1" applyBorder="1" applyAlignment="1" applyProtection="1"/>
    <xf numFmtId="3" fontId="15" fillId="0" borderId="0" xfId="0" applyNumberFormat="1" applyFont="1" applyFill="1" applyBorder="1" applyAlignment="1"/>
    <xf numFmtId="3" fontId="15" fillId="0" borderId="0" xfId="0" applyNumberFormat="1" applyFont="1" applyFill="1" applyBorder="1" applyAlignment="1">
      <alignment horizontal="right"/>
    </xf>
    <xf numFmtId="3" fontId="15" fillId="0" borderId="0" xfId="6" applyFont="1" applyFill="1" applyAlignment="1"/>
    <xf numFmtId="3" fontId="15" fillId="0" borderId="0" xfId="6" applyFont="1" applyFill="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4" fillId="0" borderId="0" xfId="6" applyFont="1" applyFill="1" applyAlignment="1" applyProtection="1"/>
    <xf numFmtId="3" fontId="15" fillId="0" borderId="0" xfId="6" applyFont="1" applyFill="1" applyAlignment="1" applyProtection="1"/>
    <xf numFmtId="3" fontId="15" fillId="0" borderId="0" xfId="6" applyFont="1" applyFill="1" applyBorder="1" applyAlignment="1" applyProtection="1"/>
    <xf numFmtId="3" fontId="14" fillId="0" borderId="0" xfId="6" applyFont="1" applyFill="1" applyBorder="1" applyAlignment="1" applyProtection="1"/>
    <xf numFmtId="3" fontId="0" fillId="0" borderId="0" xfId="0" applyFont="1" applyFill="1">
      <alignment vertical="distributed"/>
    </xf>
    <xf numFmtId="3" fontId="41" fillId="0" borderId="0" xfId="6" applyFont="1" applyFill="1" applyAlignment="1"/>
    <xf numFmtId="3" fontId="15" fillId="0" borderId="7" xfId="6" applyFont="1" applyFill="1" applyBorder="1" applyAlignment="1" applyProtection="1"/>
    <xf numFmtId="3" fontId="119" fillId="0" borderId="0" xfId="6" applyFont="1" applyFill="1" applyAlignment="1"/>
    <xf numFmtId="3" fontId="119" fillId="0" borderId="0" xfId="6" applyFont="1" applyFill="1" applyBorder="1" applyAlignment="1" applyProtection="1"/>
    <xf numFmtId="3" fontId="119" fillId="0" borderId="0" xfId="6" applyFont="1" applyFill="1" applyAlignment="1" applyProtection="1">
      <protection locked="0"/>
    </xf>
    <xf numFmtId="3" fontId="120" fillId="0" borderId="0" xfId="6" applyFont="1" applyFill="1" applyAlignment="1" applyProtection="1">
      <protection locked="0"/>
    </xf>
    <xf numFmtId="3" fontId="120" fillId="0" borderId="0" xfId="6" applyFont="1" applyFill="1" applyAlignment="1"/>
    <xf numFmtId="3" fontId="120" fillId="0" borderId="0" xfId="6" applyFont="1" applyFill="1" applyBorder="1" applyAlignment="1" applyProtection="1"/>
    <xf numFmtId="3" fontId="121" fillId="0" borderId="0" xfId="6" applyFont="1" applyFill="1" applyAlignment="1" applyProtection="1"/>
    <xf numFmtId="1" fontId="14" fillId="0" borderId="4" xfId="0" applyNumberFormat="1" applyFont="1" applyFill="1" applyBorder="1" applyAlignment="1" applyProtection="1">
      <alignment horizontal="right"/>
      <protection locked="0"/>
    </xf>
    <xf numFmtId="49" fontId="15" fillId="0" borderId="0" xfId="0" applyNumberFormat="1" applyFont="1" applyFill="1" applyBorder="1" applyAlignment="1" applyProtection="1"/>
    <xf numFmtId="3" fontId="15" fillId="0" borderId="0" xfId="6" quotePrefix="1" applyFont="1" applyFill="1" applyAlignment="1" applyProtection="1"/>
    <xf numFmtId="3" fontId="15" fillId="0" borderId="0" xfId="0" applyFont="1" applyFill="1" applyBorder="1" applyAlignment="1" applyProtection="1">
      <alignment horizontal="left"/>
    </xf>
    <xf numFmtId="1" fontId="15" fillId="0" borderId="4" xfId="0" applyNumberFormat="1" applyFont="1" applyFill="1" applyBorder="1" applyAlignment="1" applyProtection="1">
      <alignment horizontal="right"/>
      <protection locked="0"/>
    </xf>
    <xf numFmtId="3" fontId="17" fillId="0" borderId="4" xfId="0" applyFont="1" applyFill="1" applyBorder="1" applyAlignment="1"/>
    <xf numFmtId="3" fontId="16" fillId="0" borderId="0" xfId="6" quotePrefix="1" applyFont="1" applyFill="1" applyAlignment="1" applyProtection="1"/>
    <xf numFmtId="3" fontId="34" fillId="0" borderId="0" xfId="0" applyFont="1" applyFill="1" applyAlignment="1">
      <alignment horizontal="left" vertical="center"/>
    </xf>
    <xf numFmtId="166" fontId="15" fillId="0" borderId="8" xfId="0" applyNumberFormat="1" applyFont="1" applyFill="1" applyBorder="1" applyAlignment="1" applyProtection="1">
      <alignment horizontal="right"/>
      <protection locked="0"/>
    </xf>
    <xf numFmtId="167" fontId="21" fillId="0" borderId="0" xfId="9" applyNumberFormat="1" applyFill="1"/>
    <xf numFmtId="167" fontId="21" fillId="0" borderId="0" xfId="8" applyNumberFormat="1" applyFill="1"/>
    <xf numFmtId="167" fontId="21" fillId="0" borderId="0" xfId="7" applyNumberFormat="1" applyFill="1"/>
    <xf numFmtId="4" fontId="0" fillId="0" borderId="0" xfId="0" applyNumberFormat="1" applyFill="1" applyAlignment="1"/>
    <xf numFmtId="3" fontId="22" fillId="0" borderId="0" xfId="16" applyFont="1" applyAlignment="1">
      <alignment vertical="top"/>
    </xf>
    <xf numFmtId="3" fontId="22" fillId="0" borderId="0" xfId="16" applyFont="1" applyAlignment="1">
      <alignment horizontal="right"/>
    </xf>
    <xf numFmtId="3" fontId="123" fillId="0" borderId="0" xfId="16" applyFont="1" applyAlignment="1">
      <alignment vertical="top"/>
    </xf>
    <xf numFmtId="3" fontId="123" fillId="0" borderId="0" xfId="16" applyFont="1"/>
    <xf numFmtId="3" fontId="23" fillId="0" borderId="0" xfId="16" applyFont="1" applyAlignment="1">
      <alignment vertical="top"/>
    </xf>
    <xf numFmtId="3" fontId="23" fillId="0" borderId="0" xfId="16" applyFont="1" applyAlignment="1">
      <alignment horizontal="right"/>
    </xf>
    <xf numFmtId="3" fontId="23" fillId="0" borderId="0" xfId="16" applyFont="1"/>
    <xf numFmtId="3" fontId="23" fillId="0" borderId="0" xfId="16" applyFont="1" applyAlignment="1">
      <alignment horizontal="center"/>
    </xf>
    <xf numFmtId="3" fontId="23" fillId="0" borderId="0" xfId="16" applyFont="1" applyAlignment="1">
      <alignment vertical="top" wrapText="1"/>
    </xf>
    <xf numFmtId="3" fontId="23" fillId="0" borderId="0" xfId="16" applyFont="1" applyAlignment="1">
      <alignment horizontal="center" vertical="top"/>
    </xf>
    <xf numFmtId="3" fontId="23" fillId="0" borderId="0" xfId="16" applyFont="1" applyBorder="1" applyAlignment="1">
      <alignment vertical="top" wrapText="1"/>
    </xf>
    <xf numFmtId="3" fontId="23" fillId="0" borderId="0" xfId="16" quotePrefix="1" applyFont="1" applyAlignment="1">
      <alignment horizontal="left"/>
    </xf>
    <xf numFmtId="3" fontId="23" fillId="0" borderId="0" xfId="16" applyFont="1" applyAlignment="1">
      <alignment horizontal="left" vertical="top" wrapText="1"/>
    </xf>
    <xf numFmtId="3" fontId="23" fillId="0" borderId="0" xfId="16" quotePrefix="1" applyFont="1" applyAlignment="1">
      <alignment horizontal="center"/>
    </xf>
    <xf numFmtId="3" fontId="23" fillId="0" borderId="0" xfId="16" applyFont="1" applyAlignment="1">
      <alignment horizontal="left"/>
    </xf>
    <xf numFmtId="0" fontId="23" fillId="0" borderId="0" xfId="6083" applyFont="1" applyAlignment="1">
      <alignment vertical="top"/>
    </xf>
    <xf numFmtId="0" fontId="23" fillId="0" borderId="0" xfId="6083" applyFont="1" applyAlignment="1">
      <alignment horizontal="center" vertical="top"/>
    </xf>
    <xf numFmtId="3" fontId="23" fillId="0" borderId="0" xfId="16" applyFont="1" applyAlignment="1">
      <alignment wrapText="1"/>
    </xf>
    <xf numFmtId="3" fontId="123" fillId="0" borderId="0" xfId="16" applyFont="1" applyAlignment="1">
      <alignment vertical="top" wrapText="1"/>
    </xf>
    <xf numFmtId="3" fontId="123" fillId="0" borderId="0" xfId="16" applyFont="1" applyAlignment="1">
      <alignment horizontal="right"/>
    </xf>
    <xf numFmtId="3" fontId="43" fillId="0" borderId="0" xfId="16" applyFont="1" applyAlignment="1">
      <alignment horizontal="right"/>
    </xf>
    <xf numFmtId="3" fontId="123" fillId="47" borderId="10" xfId="16" applyFont="1" applyFill="1" applyBorder="1"/>
    <xf numFmtId="3" fontId="22" fillId="0" borderId="0" xfId="16" applyFont="1" applyAlignment="1">
      <alignment vertical="top" wrapText="1"/>
    </xf>
    <xf numFmtId="3" fontId="123" fillId="0" borderId="10" xfId="16" applyFont="1" applyBorder="1"/>
    <xf numFmtId="3" fontId="14" fillId="0" borderId="0" xfId="0" applyFont="1" applyFill="1" applyAlignment="1" applyProtection="1">
      <alignment wrapText="1"/>
    </xf>
    <xf numFmtId="3" fontId="15" fillId="0" borderId="0" xfId="0" applyFont="1" applyFill="1" applyAlignment="1" applyProtection="1">
      <alignment wrapText="1"/>
    </xf>
    <xf numFmtId="166" fontId="15" fillId="0" borderId="0" xfId="6" applyNumberFormat="1" applyFont="1" applyFill="1" applyAlignment="1" applyProtection="1">
      <alignment horizontal="left" wrapText="1"/>
    </xf>
    <xf numFmtId="3" fontId="16" fillId="0" borderId="0" xfId="0" quotePrefix="1" applyFont="1" applyFill="1" applyAlignment="1" applyProtection="1">
      <alignment horizontal="left"/>
    </xf>
    <xf numFmtId="3" fontId="15" fillId="0" borderId="0" xfId="0" applyFont="1" applyFill="1" applyAlignment="1">
      <alignment horizontal="left" wrapText="1"/>
    </xf>
    <xf numFmtId="3" fontId="15" fillId="0" borderId="0" xfId="0" applyFont="1" applyFill="1" applyBorder="1" applyAlignment="1" applyProtection="1">
      <alignment horizontal="left"/>
    </xf>
    <xf numFmtId="3" fontId="25" fillId="0" borderId="0" xfId="0" applyFont="1" applyFill="1" applyBorder="1" applyAlignment="1" applyProtection="1">
      <alignment horizontal="left"/>
    </xf>
    <xf numFmtId="3" fontId="16" fillId="0" borderId="0" xfId="6" applyFont="1" applyFill="1" applyAlignment="1" applyProtection="1">
      <alignment horizontal="left" wrapText="1"/>
    </xf>
    <xf numFmtId="3" fontId="15" fillId="0" borderId="0" xfId="6" applyFont="1" applyFill="1" applyAlignment="1" applyProtection="1">
      <alignment horizontal="left" wrapText="1"/>
    </xf>
    <xf numFmtId="3" fontId="25" fillId="0" borderId="0" xfId="0" applyFont="1" applyAlignment="1">
      <alignment wrapText="1"/>
    </xf>
    <xf numFmtId="3" fontId="15" fillId="0" borderId="0" xfId="6" applyFont="1" applyFill="1" applyAlignment="1" applyProtection="1">
      <alignment wrapText="1"/>
    </xf>
    <xf numFmtId="3" fontId="12" fillId="0" borderId="0" xfId="6" applyFont="1" applyFill="1" applyAlignment="1" applyProtection="1"/>
    <xf numFmtId="3" fontId="25" fillId="0" borderId="0" xfId="0" applyFont="1" applyFill="1" applyAlignment="1" applyProtection="1">
      <alignment horizontal="left"/>
    </xf>
    <xf numFmtId="3" fontId="15" fillId="0" borderId="0" xfId="6" applyFont="1" applyFill="1" applyBorder="1" applyAlignment="1" applyProtection="1">
      <alignment horizontal="left" wrapText="1"/>
    </xf>
    <xf numFmtId="3" fontId="43" fillId="0" borderId="0" xfId="16" applyFont="1" applyAlignment="1">
      <alignment wrapText="1"/>
    </xf>
    <xf numFmtId="3" fontId="123" fillId="0" borderId="0" xfId="16" applyFont="1" applyAlignment="1">
      <alignment wrapText="1"/>
    </xf>
    <xf numFmtId="3" fontId="22" fillId="0" borderId="0" xfId="16" applyFont="1" applyAlignment="1">
      <alignment vertical="top" wrapText="1"/>
    </xf>
    <xf numFmtId="3" fontId="12" fillId="0" borderId="0" xfId="16" applyFont="1" applyAlignment="1">
      <alignment vertical="top" wrapText="1"/>
    </xf>
    <xf numFmtId="3" fontId="23" fillId="0" borderId="0" xfId="16" applyFont="1" applyAlignment="1">
      <alignment horizontal="left" vertical="top" wrapText="1"/>
    </xf>
    <xf numFmtId="3" fontId="23" fillId="0" borderId="0" xfId="16" applyFont="1" applyAlignment="1">
      <alignment vertical="top" wrapText="1"/>
    </xf>
    <xf numFmtId="3" fontId="23" fillId="0" borderId="0" xfId="16" applyFont="1" applyBorder="1" applyAlignment="1">
      <alignment horizontal="left" vertical="top" wrapText="1"/>
    </xf>
    <xf numFmtId="3" fontId="12" fillId="0" borderId="0" xfId="16" applyFont="1" applyBorder="1" applyAlignment="1">
      <alignment vertical="top" wrapText="1"/>
    </xf>
    <xf numFmtId="3" fontId="23" fillId="0" borderId="0" xfId="16" applyFont="1" applyBorder="1" applyAlignment="1">
      <alignment vertical="top" wrapText="1"/>
    </xf>
    <xf numFmtId="3" fontId="124" fillId="0" borderId="0" xfId="16" applyFont="1" applyBorder="1" applyAlignment="1">
      <alignment horizontal="left" vertical="top" wrapText="1"/>
    </xf>
    <xf numFmtId="3" fontId="23" fillId="0" borderId="7" xfId="16" applyFont="1" applyBorder="1" applyAlignment="1">
      <alignment vertical="top" wrapText="1"/>
    </xf>
    <xf numFmtId="3" fontId="23" fillId="0" borderId="2" xfId="16" applyFont="1" applyBorder="1" applyAlignment="1">
      <alignment horizontal="left" wrapText="1"/>
    </xf>
    <xf numFmtId="3" fontId="23" fillId="0" borderId="2" xfId="16" applyFont="1" applyBorder="1" applyAlignment="1">
      <alignment wrapText="1"/>
    </xf>
    <xf numFmtId="3" fontId="23" fillId="0" borderId="2" xfId="16" applyFont="1" applyBorder="1" applyAlignment="1">
      <alignment horizontal="left" vertical="top" wrapText="1"/>
    </xf>
    <xf numFmtId="3" fontId="23" fillId="0" borderId="2" xfId="16" applyFont="1" applyBorder="1" applyAlignment="1">
      <alignment vertical="top" wrapText="1"/>
    </xf>
    <xf numFmtId="3" fontId="25" fillId="0" borderId="9" xfId="0" applyFont="1" applyFill="1" applyBorder="1" applyAlignment="1">
      <alignment vertical="distributed" wrapText="1"/>
    </xf>
    <xf numFmtId="3" fontId="25" fillId="0" borderId="9" xfId="0" applyFont="1" applyBorder="1" applyAlignment="1">
      <alignment vertical="distributed" wrapText="1"/>
    </xf>
    <xf numFmtId="3" fontId="15" fillId="0" borderId="0" xfId="0" applyFont="1" applyFill="1" applyBorder="1" applyAlignment="1" applyProtection="1">
      <alignment horizontal="left" vertical="distributed" indent="1"/>
    </xf>
    <xf numFmtId="3" fontId="25" fillId="0" borderId="0" xfId="0" applyFont="1" applyFill="1" applyBorder="1" applyAlignment="1" applyProtection="1">
      <alignment horizontal="left" vertical="distributed" indent="1"/>
    </xf>
    <xf numFmtId="3" fontId="25" fillId="0" borderId="0" xfId="0" applyFont="1" applyFill="1" applyAlignment="1" applyProtection="1">
      <alignment horizontal="left" vertical="distributed" indent="1"/>
    </xf>
    <xf numFmtId="3" fontId="16" fillId="0" borderId="0" xfId="0" quotePrefix="1" applyFont="1" applyFill="1" applyAlignment="1" applyProtection="1">
      <alignment horizontal="left" vertical="distributed"/>
    </xf>
    <xf numFmtId="3" fontId="12" fillId="0" borderId="0" xfId="6" applyFont="1" applyFill="1" applyProtection="1"/>
    <xf numFmtId="3" fontId="16" fillId="0" borderId="0" xfId="0" quotePrefix="1" applyFont="1" applyFill="1" applyAlignment="1" applyProtection="1">
      <alignment vertical="distributed"/>
    </xf>
    <xf numFmtId="3" fontId="15" fillId="0" borderId="0" xfId="0" applyFont="1" applyFill="1" applyAlignment="1" applyProtection="1">
      <alignment horizontal="left" vertical="distributed"/>
    </xf>
  </cellXfs>
  <cellStyles count="6084">
    <cellStyle name="_060725 NEW модель баланс все Со" xfId="46"/>
    <cellStyle name="_060821 n=10, Э2007 55, ИП 119, ЗС 07г 15" xfId="47"/>
    <cellStyle name="_20060313 DCF tables Eng_Karelia_Analysis" xfId="48"/>
    <cellStyle name="_20060313 DCF tables Eng_Kola_analysis" xfId="49"/>
    <cellStyle name="_ABN TGC valuation analysis 10 03 2005" xfId="50"/>
    <cellStyle name="_ABN TGC valuation analysis 24 02 2005" xfId="51"/>
    <cellStyle name="_ABN TGC valuation analysis 28 02 2005" xfId="52"/>
    <cellStyle name="_Apatitskaya DCF eng_Fortum analysis" xfId="53"/>
    <cellStyle name="_Book1" xfId="54"/>
    <cellStyle name="_Book5" xfId="55"/>
    <cellStyle name="_Fortum dividend income from Russian shareholdings_23 11 2007" xfId="56"/>
    <cellStyle name="_Fortum effect evaluation ver 2" xfId="57"/>
    <cellStyle name="_Fortum Russian ownership and allocation 31 12 2006_13012007" xfId="58"/>
    <cellStyle name="_Fortum Russian ownership and allocation 31 12 2007_16112007" xfId="59"/>
    <cellStyle name="_IPr_TGK_2005" xfId="60"/>
    <cellStyle name="_IPr_TGK_2005_4q0" xfId="61"/>
    <cellStyle name="_OGK-3_Model_v18_modified" xfId="62"/>
    <cellStyle name="_OGK-3_Model_v7" xfId="63"/>
    <cellStyle name="_Pre-Warning" xfId="64"/>
    <cellStyle name="_Pre-Warning_12_2012" xfId="65"/>
    <cellStyle name="_Pre-Warning_12_2014" xfId="66"/>
    <cellStyle name="_Rid_1__S13" xfId="67"/>
    <cellStyle name="_Rid_1__S15" xfId="68"/>
    <cellStyle name="_Rid_1__S17" xfId="69"/>
    <cellStyle name="_Rid_1__S20" xfId="70"/>
    <cellStyle name="_Rid_1__S23" xfId="71"/>
    <cellStyle name="_Rid_1__S26" xfId="72"/>
    <cellStyle name="_Rid_1__S31" xfId="73"/>
    <cellStyle name="_Rid_1__S33" xfId="74"/>
    <cellStyle name="_Rid_1__S33_Book1" xfId="75"/>
    <cellStyle name="_Rid_1__S34" xfId="76"/>
    <cellStyle name="_Rid_1__S35" xfId="77"/>
    <cellStyle name="_Rid_1__S38" xfId="78"/>
    <cellStyle name="_Rid_1__S5" xfId="79"/>
    <cellStyle name="_Rid_1__S63" xfId="80"/>
    <cellStyle name="_Rid_11__S23" xfId="81"/>
    <cellStyle name="_Rid_11__S31" xfId="82"/>
    <cellStyle name="_Rid_11__S33" xfId="83"/>
    <cellStyle name="_Rid_11__S35" xfId="84"/>
    <cellStyle name="_Rid_11__S38" xfId="85"/>
    <cellStyle name="_Rid_13__S23" xfId="86"/>
    <cellStyle name="_Rid_13__S31" xfId="87"/>
    <cellStyle name="_Rid_13__S33" xfId="88"/>
    <cellStyle name="_Rid_13__S35" xfId="89"/>
    <cellStyle name="_Rid_13__S38" xfId="90"/>
    <cellStyle name="_Rid_15__S23" xfId="91"/>
    <cellStyle name="_Rid_15__S31" xfId="92"/>
    <cellStyle name="_Rid_15__S33" xfId="93"/>
    <cellStyle name="_Rid_15__S35" xfId="94"/>
    <cellStyle name="_Rid_15__S38" xfId="95"/>
    <cellStyle name="_Rid_18__S23" xfId="96"/>
    <cellStyle name="_Rid_18__S31" xfId="97"/>
    <cellStyle name="_Rid_18__S33" xfId="98"/>
    <cellStyle name="_Rid_18__S35" xfId="99"/>
    <cellStyle name="_Rid_18__S38" xfId="100"/>
    <cellStyle name="_Rid_26__S23" xfId="101"/>
    <cellStyle name="_Rid_26__S31" xfId="102"/>
    <cellStyle name="_Rid_26__S33" xfId="103"/>
    <cellStyle name="_Rid_26__S35" xfId="104"/>
    <cellStyle name="_Rid_26__S38" xfId="105"/>
    <cellStyle name="_Rid_27__S23" xfId="106"/>
    <cellStyle name="_Rid_27__S31" xfId="107"/>
    <cellStyle name="_Rid_27__S33" xfId="108"/>
    <cellStyle name="_Rid_27__S35" xfId="109"/>
    <cellStyle name="_Rid_27__S38" xfId="110"/>
    <cellStyle name="_Rid_3__S18" xfId="111"/>
    <cellStyle name="_Rid_3__S26" xfId="112"/>
    <cellStyle name="_Rid_3__S28" xfId="113"/>
    <cellStyle name="_Rid_3__S30" xfId="114"/>
    <cellStyle name="_Rid_3__S33" xfId="115"/>
    <cellStyle name="_Rid_33__S23" xfId="116"/>
    <cellStyle name="_Rid_33__S31" xfId="117"/>
    <cellStyle name="_Rid_33__S33" xfId="118"/>
    <cellStyle name="_Rid_33__S35" xfId="119"/>
    <cellStyle name="_Rid_33__S38" xfId="120"/>
    <cellStyle name="_Rid_35__S28" xfId="121"/>
    <cellStyle name="_Rid_35__S36" xfId="122"/>
    <cellStyle name="_Rid_35__S38" xfId="123"/>
    <cellStyle name="_Rid_35__S40" xfId="124"/>
    <cellStyle name="_Rid_35__S43" xfId="125"/>
    <cellStyle name="_Rid_36__S23" xfId="126"/>
    <cellStyle name="_Rid_36__S31" xfId="127"/>
    <cellStyle name="_Rid_36__S33" xfId="128"/>
    <cellStyle name="_Rid_36__S35" xfId="129"/>
    <cellStyle name="_Rid_36__S38" xfId="130"/>
    <cellStyle name="_Rid_38__S26" xfId="131"/>
    <cellStyle name="_Rid_38__S32" xfId="132"/>
    <cellStyle name="_Rid_38__S34" xfId="133"/>
    <cellStyle name="_Rid_38__S37" xfId="134"/>
    <cellStyle name="_Rid_39__S33" xfId="135"/>
    <cellStyle name="_Rid_41__S28" xfId="136"/>
    <cellStyle name="_Rid_41__S36" xfId="137"/>
    <cellStyle name="_Rid_41__S38" xfId="138"/>
    <cellStyle name="_Rid_41__S40" xfId="139"/>
    <cellStyle name="_Rid_41__S43" xfId="140"/>
    <cellStyle name="_Rid_42__S28" xfId="141"/>
    <cellStyle name="_Rid_42__S36" xfId="142"/>
    <cellStyle name="_Rid_42__S38" xfId="143"/>
    <cellStyle name="_Rid_42__S40" xfId="144"/>
    <cellStyle name="_Rid_42__S43" xfId="145"/>
    <cellStyle name="_Rid_46__S28" xfId="146"/>
    <cellStyle name="_Rid_46__S36" xfId="147"/>
    <cellStyle name="_Rid_46__S38" xfId="148"/>
    <cellStyle name="_Rid_46__S40" xfId="149"/>
    <cellStyle name="_Rid_46__S43" xfId="150"/>
    <cellStyle name="_Rid_49__S28" xfId="151"/>
    <cellStyle name="_Rid_49__S36" xfId="152"/>
    <cellStyle name="_Rid_49__S38" xfId="153"/>
    <cellStyle name="_Rid_49__S40" xfId="154"/>
    <cellStyle name="_Rid_49__S43" xfId="155"/>
    <cellStyle name="_Rid_5__S18" xfId="156"/>
    <cellStyle name="_Rid_5__S28" xfId="157"/>
    <cellStyle name="_Rid_5__S30" xfId="158"/>
    <cellStyle name="_Rid_7__S18" xfId="159"/>
    <cellStyle name="_Rid_7__S26" xfId="160"/>
    <cellStyle name="_Rid_7__S28" xfId="161"/>
    <cellStyle name="_Rid_7__S30" xfId="162"/>
    <cellStyle name="_Rid_7__S33" xfId="163"/>
    <cellStyle name="_SPb_InvestmentProgram_2006_2020_En_Anal" xfId="164"/>
    <cellStyle name="_Tables from UFG Annex 2_eng_20 02 2006_Anal" xfId="165"/>
    <cellStyle name="_Tariffs 2007_analysis" xfId="166"/>
    <cellStyle name="_TGC 1 consolidation material" xfId="167"/>
    <cellStyle name="_TGC 1 ownership analysis_Ver 11 11.04.07" xfId="168"/>
    <cellStyle name="_TGC 1_IFRS and RAS_ 31.12.2006 &amp; Murmansk" xfId="169"/>
    <cellStyle name="_WGC 3 valuation model version 1" xfId="170"/>
    <cellStyle name="_WGC 5 analysis" xfId="171"/>
    <cellStyle name="_Анализ Долговой позиции на 2005 г" xfId="172"/>
    <cellStyle name="_бизнес-план на 2005 год" xfId="173"/>
    <cellStyle name="_Копия Программа первоочередных мер_(правка 18 05 06 Усаров_2А_3)" xfId="174"/>
    <cellStyle name="_Приложение 1 ИП на 2005" xfId="175"/>
    <cellStyle name="_Приложение 8 ИП на 2005 для РАО ОКС" xfId="176"/>
    <cellStyle name="_т 14" xfId="177"/>
    <cellStyle name="_Ф13" xfId="178"/>
    <cellStyle name="_фин модель ТГК-1_до2015 г_14.09.06 (1)" xfId="179"/>
    <cellStyle name="”ќђќ‘ћ‚›‰" xfId="180"/>
    <cellStyle name="”љ‘ђћ‚ђќќ›‰" xfId="181"/>
    <cellStyle name="„…ќ…†ќ›‰" xfId="182"/>
    <cellStyle name="£ BP" xfId="183"/>
    <cellStyle name="¥ JY" xfId="184"/>
    <cellStyle name="‡ђѓћ‹ћ‚ћљ1" xfId="185"/>
    <cellStyle name="‡ђѓћ‹ћ‚ћљ2" xfId="186"/>
    <cellStyle name="’ћѓћ‚›‰" xfId="187"/>
    <cellStyle name="20% - Accent1 10" xfId="367"/>
    <cellStyle name="20% - Accent1 11" xfId="368"/>
    <cellStyle name="20% - Accent1 2" xfId="369"/>
    <cellStyle name="20% - Accent1 2 10" xfId="370"/>
    <cellStyle name="20% - Accent1 2 10 2" xfId="371"/>
    <cellStyle name="20% - Accent1 2 11" xfId="372"/>
    <cellStyle name="20% - Accent1 2 11 2" xfId="373"/>
    <cellStyle name="20% - Accent1 2 12" xfId="374"/>
    <cellStyle name="20% - Accent1 2 12 2" xfId="375"/>
    <cellStyle name="20% - Accent1 2 13" xfId="376"/>
    <cellStyle name="20% - Accent1 2 14" xfId="377"/>
    <cellStyle name="20% - Accent1 2 2" xfId="378"/>
    <cellStyle name="20% - Accent1 2 2 2" xfId="379"/>
    <cellStyle name="20% - Accent1 2 2 2 2" xfId="380"/>
    <cellStyle name="20% - Accent1 2 2 3" xfId="381"/>
    <cellStyle name="20% - Accent1 2 2 3 2" xfId="382"/>
    <cellStyle name="20% - Accent1 2 2 4" xfId="383"/>
    <cellStyle name="20% - Accent1 2 3" xfId="384"/>
    <cellStyle name="20% - Accent1 2 3 2" xfId="385"/>
    <cellStyle name="20% - Accent1 2 3 2 2" xfId="386"/>
    <cellStyle name="20% - Accent1 2 3 2 2 2" xfId="387"/>
    <cellStyle name="20% - Accent1 2 3 2 3" xfId="388"/>
    <cellStyle name="20% - Accent1 2 3 2 3 2" xfId="389"/>
    <cellStyle name="20% - Accent1 2 3 2 4" xfId="390"/>
    <cellStyle name="20% - Accent1 2 3 2 4 2" xfId="391"/>
    <cellStyle name="20% - Accent1 2 3 2 5" xfId="392"/>
    <cellStyle name="20% - Accent1 2 3 2 5 2" xfId="393"/>
    <cellStyle name="20% - Accent1 2 3 2 6" xfId="394"/>
    <cellStyle name="20% - Accent1 2 3 2 6 2" xfId="395"/>
    <cellStyle name="20% - Accent1 2 3 2 7" xfId="396"/>
    <cellStyle name="20% - Accent1 2 3 3" xfId="397"/>
    <cellStyle name="20% - Accent1 2 3 3 2" xfId="398"/>
    <cellStyle name="20% - Accent1 2 3 4" xfId="399"/>
    <cellStyle name="20% - Accent1 2 3 4 2" xfId="400"/>
    <cellStyle name="20% - Accent1 2 3 5" xfId="401"/>
    <cellStyle name="20% - Accent1 2 3 5 2" xfId="402"/>
    <cellStyle name="20% - Accent1 2 3 6" xfId="403"/>
    <cellStyle name="20% - Accent1 2 3 6 2" xfId="404"/>
    <cellStyle name="20% - Accent1 2 3 7" xfId="405"/>
    <cellStyle name="20% - Accent1 2 3 7 2" xfId="406"/>
    <cellStyle name="20% - Accent1 2 3 8" xfId="407"/>
    <cellStyle name="20% - Accent1 2 4" xfId="408"/>
    <cellStyle name="20% - Accent1 2 4 2" xfId="409"/>
    <cellStyle name="20% - Accent1 2 4 2 2" xfId="410"/>
    <cellStyle name="20% - Accent1 2 4 3" xfId="411"/>
    <cellStyle name="20% - Accent1 2 4 3 2" xfId="412"/>
    <cellStyle name="20% - Accent1 2 4 4" xfId="413"/>
    <cellStyle name="20% - Accent1 2 4 4 2" xfId="414"/>
    <cellStyle name="20% - Accent1 2 4 5" xfId="415"/>
    <cellStyle name="20% - Accent1 2 4 5 2" xfId="416"/>
    <cellStyle name="20% - Accent1 2 4 6" xfId="417"/>
    <cellStyle name="20% - Accent1 2 4 6 2" xfId="418"/>
    <cellStyle name="20% - Accent1 2 4 7" xfId="419"/>
    <cellStyle name="20% - Accent1 2 5" xfId="420"/>
    <cellStyle name="20% - Accent1 2 5 2" xfId="421"/>
    <cellStyle name="20% - Accent1 2 5 2 2" xfId="422"/>
    <cellStyle name="20% - Accent1 2 5 3" xfId="423"/>
    <cellStyle name="20% - Accent1 2 5 3 2" xfId="424"/>
    <cellStyle name="20% - Accent1 2 5 4" xfId="425"/>
    <cellStyle name="20% - Accent1 2 5 4 2" xfId="426"/>
    <cellStyle name="20% - Accent1 2 5 5" xfId="427"/>
    <cellStyle name="20% - Accent1 2 5 5 2" xfId="428"/>
    <cellStyle name="20% - Accent1 2 5 6" xfId="429"/>
    <cellStyle name="20% - Accent1 2 5 6 2" xfId="430"/>
    <cellStyle name="20% - Accent1 2 5 7" xfId="431"/>
    <cellStyle name="20% - Accent1 2 6" xfId="432"/>
    <cellStyle name="20% - Accent1 2 6 2" xfId="433"/>
    <cellStyle name="20% - Accent1 2 6 2 2" xfId="434"/>
    <cellStyle name="20% - Accent1 2 6 3" xfId="435"/>
    <cellStyle name="20% - Accent1 2 6 3 2" xfId="436"/>
    <cellStyle name="20% - Accent1 2 6 4" xfId="437"/>
    <cellStyle name="20% - Accent1 2 6 4 2" xfId="438"/>
    <cellStyle name="20% - Accent1 2 6 5" xfId="439"/>
    <cellStyle name="20% - Accent1 2 6 5 2" xfId="440"/>
    <cellStyle name="20% - Accent1 2 6 6" xfId="441"/>
    <cellStyle name="20% - Accent1 2 6 6 2" xfId="442"/>
    <cellStyle name="20% - Accent1 2 6 7" xfId="443"/>
    <cellStyle name="20% - Accent1 2 7" xfId="444"/>
    <cellStyle name="20% - Accent1 2 7 2" xfId="445"/>
    <cellStyle name="20% - Accent1 2 7 2 2" xfId="446"/>
    <cellStyle name="20% - Accent1 2 7 3" xfId="447"/>
    <cellStyle name="20% - Accent1 2 7 3 2" xfId="448"/>
    <cellStyle name="20% - Accent1 2 7 4" xfId="449"/>
    <cellStyle name="20% - Accent1 2 7 4 2" xfId="450"/>
    <cellStyle name="20% - Accent1 2 7 5" xfId="451"/>
    <cellStyle name="20% - Accent1 2 7 5 2" xfId="452"/>
    <cellStyle name="20% - Accent1 2 7 6" xfId="453"/>
    <cellStyle name="20% - Accent1 2 8" xfId="454"/>
    <cellStyle name="20% - Accent1 2 8 2" xfId="455"/>
    <cellStyle name="20% - Accent1 2 9" xfId="456"/>
    <cellStyle name="20% - Accent1 2 9 2" xfId="457"/>
    <cellStyle name="20% - Accent1 2_ACCOUNT" xfId="458"/>
    <cellStyle name="20% - Accent1 3" xfId="459"/>
    <cellStyle name="20% - Accent1 3 10" xfId="460"/>
    <cellStyle name="20% - Accent1 3 2" xfId="461"/>
    <cellStyle name="20% - Accent1 3 2 2" xfId="462"/>
    <cellStyle name="20% - Accent1 3 2 2 2" xfId="463"/>
    <cellStyle name="20% - Accent1 3 2 3" xfId="464"/>
    <cellStyle name="20% - Accent1 3 2 3 2" xfId="465"/>
    <cellStyle name="20% - Accent1 3 2 4" xfId="466"/>
    <cellStyle name="20% - Accent1 3 2 4 2" xfId="467"/>
    <cellStyle name="20% - Accent1 3 2 5" xfId="468"/>
    <cellStyle name="20% - Accent1 3 2 5 2" xfId="469"/>
    <cellStyle name="20% - Accent1 3 2 6" xfId="470"/>
    <cellStyle name="20% - Accent1 3 2 6 2" xfId="471"/>
    <cellStyle name="20% - Accent1 3 2 7" xfId="472"/>
    <cellStyle name="20% - Accent1 3 2 7 2" xfId="473"/>
    <cellStyle name="20% - Accent1 3 2 8" xfId="474"/>
    <cellStyle name="20% - Accent1 3 3" xfId="475"/>
    <cellStyle name="20% - Accent1 3 3 2" xfId="476"/>
    <cellStyle name="20% - Accent1 3 3 2 2" xfId="477"/>
    <cellStyle name="20% - Accent1 3 3 3" xfId="478"/>
    <cellStyle name="20% - Accent1 3 3 3 2" xfId="479"/>
    <cellStyle name="20% - Accent1 3 3 4" xfId="480"/>
    <cellStyle name="20% - Accent1 3 3 4 2" xfId="481"/>
    <cellStyle name="20% - Accent1 3 3 5" xfId="482"/>
    <cellStyle name="20% - Accent1 3 3 5 2" xfId="483"/>
    <cellStyle name="20% - Accent1 3 3 6" xfId="484"/>
    <cellStyle name="20% - Accent1 3 3 6 2" xfId="485"/>
    <cellStyle name="20% - Accent1 3 3 7" xfId="486"/>
    <cellStyle name="20% - Accent1 3 4" xfId="487"/>
    <cellStyle name="20% - Accent1 3 4 2" xfId="488"/>
    <cellStyle name="20% - Accent1 3 5" xfId="489"/>
    <cellStyle name="20% - Accent1 3 5 2" xfId="490"/>
    <cellStyle name="20% - Accent1 3 6" xfId="491"/>
    <cellStyle name="20% - Accent1 3 6 2" xfId="492"/>
    <cellStyle name="20% - Accent1 3 7" xfId="493"/>
    <cellStyle name="20% - Accent1 3 7 2" xfId="494"/>
    <cellStyle name="20% - Accent1 3 8" xfId="495"/>
    <cellStyle name="20% - Accent1 3 8 2" xfId="496"/>
    <cellStyle name="20% - Accent1 3 9" xfId="497"/>
    <cellStyle name="20% - Accent1 3 9 2" xfId="498"/>
    <cellStyle name="20% - Accent1 3_ACCOUNT" xfId="499"/>
    <cellStyle name="20% - Accent1 4" xfId="500"/>
    <cellStyle name="20% - Accent1 4 2" xfId="501"/>
    <cellStyle name="20% - Accent1 4 2 2" xfId="502"/>
    <cellStyle name="20% - Accent1 4 3" xfId="503"/>
    <cellStyle name="20% - Accent1 4 3 2" xfId="504"/>
    <cellStyle name="20% - Accent1 4 4" xfId="505"/>
    <cellStyle name="20% - Accent1 5" xfId="506"/>
    <cellStyle name="20% - Accent1 5 10" xfId="507"/>
    <cellStyle name="20% - Accent1 5 2" xfId="508"/>
    <cellStyle name="20% - Accent1 5 2 2" xfId="509"/>
    <cellStyle name="20% - Accent1 5 2 2 2" xfId="510"/>
    <cellStyle name="20% - Accent1 5 2 3" xfId="511"/>
    <cellStyle name="20% - Accent1 5 2 3 2" xfId="512"/>
    <cellStyle name="20% - Accent1 5 2 4" xfId="513"/>
    <cellStyle name="20% - Accent1 5 2 4 2" xfId="514"/>
    <cellStyle name="20% - Accent1 5 2 5" xfId="515"/>
    <cellStyle name="20% - Accent1 5 2 5 2" xfId="516"/>
    <cellStyle name="20% - Accent1 5 2 6" xfId="517"/>
    <cellStyle name="20% - Accent1 5 2 6 2" xfId="518"/>
    <cellStyle name="20% - Accent1 5 2 7" xfId="519"/>
    <cellStyle name="20% - Accent1 5 3" xfId="520"/>
    <cellStyle name="20% - Accent1 5 3 2" xfId="521"/>
    <cellStyle name="20% - Accent1 5 3 2 2" xfId="522"/>
    <cellStyle name="20% - Accent1 5 3 3" xfId="523"/>
    <cellStyle name="20% - Accent1 5 3 3 2" xfId="524"/>
    <cellStyle name="20% - Accent1 5 3 4" xfId="525"/>
    <cellStyle name="20% - Accent1 5 3 4 2" xfId="526"/>
    <cellStyle name="20% - Accent1 5 3 5" xfId="527"/>
    <cellStyle name="20% - Accent1 5 3 5 2" xfId="528"/>
    <cellStyle name="20% - Accent1 5 3 6" xfId="529"/>
    <cellStyle name="20% - Accent1 5 3 6 2" xfId="530"/>
    <cellStyle name="20% - Accent1 5 3 7" xfId="531"/>
    <cellStyle name="20% - Accent1 5 4" xfId="532"/>
    <cellStyle name="20% - Accent1 5 4 2" xfId="533"/>
    <cellStyle name="20% - Accent1 5 5" xfId="534"/>
    <cellStyle name="20% - Accent1 5 5 2" xfId="535"/>
    <cellStyle name="20% - Accent1 5 6" xfId="536"/>
    <cellStyle name="20% - Accent1 5 6 2" xfId="537"/>
    <cellStyle name="20% - Accent1 5 7" xfId="538"/>
    <cellStyle name="20% - Accent1 5 7 2" xfId="539"/>
    <cellStyle name="20% - Accent1 5 8" xfId="540"/>
    <cellStyle name="20% - Accent1 5 8 2" xfId="541"/>
    <cellStyle name="20% - Accent1 5 9" xfId="542"/>
    <cellStyle name="20% - Accent1 5 9 2" xfId="543"/>
    <cellStyle name="20% - Accent1 6" xfId="544"/>
    <cellStyle name="20% - Accent1 6 2" xfId="545"/>
    <cellStyle name="20% - Accent1 6 2 2" xfId="546"/>
    <cellStyle name="20% - Accent1 6 2 2 2" xfId="547"/>
    <cellStyle name="20% - Accent1 6 2 3" xfId="548"/>
    <cellStyle name="20% - Accent1 6 2 3 2" xfId="549"/>
    <cellStyle name="20% - Accent1 6 2 4" xfId="550"/>
    <cellStyle name="20% - Accent1 6 2 4 2" xfId="551"/>
    <cellStyle name="20% - Accent1 6 2 5" xfId="552"/>
    <cellStyle name="20% - Accent1 6 2 5 2" xfId="553"/>
    <cellStyle name="20% - Accent1 6 2 6" xfId="554"/>
    <cellStyle name="20% - Accent1 6 2 6 2" xfId="555"/>
    <cellStyle name="20% - Accent1 6 2 7" xfId="556"/>
    <cellStyle name="20% - Accent1 6 3" xfId="557"/>
    <cellStyle name="20% - Accent1 6 3 2" xfId="558"/>
    <cellStyle name="20% - Accent1 6 3 2 2" xfId="559"/>
    <cellStyle name="20% - Accent1 6 3 3" xfId="560"/>
    <cellStyle name="20% - Accent1 6 3 3 2" xfId="561"/>
    <cellStyle name="20% - Accent1 6 3 4" xfId="562"/>
    <cellStyle name="20% - Accent1 6 3 4 2" xfId="563"/>
    <cellStyle name="20% - Accent1 6 3 5" xfId="564"/>
    <cellStyle name="20% - Accent1 6 3 5 2" xfId="565"/>
    <cellStyle name="20% - Accent1 6 3 6" xfId="566"/>
    <cellStyle name="20% - Accent1 6 3 6 2" xfId="567"/>
    <cellStyle name="20% - Accent1 6 3 7" xfId="568"/>
    <cellStyle name="20% - Accent1 6 4" xfId="569"/>
    <cellStyle name="20% - Accent1 6 4 2" xfId="570"/>
    <cellStyle name="20% - Accent1 6 5" xfId="571"/>
    <cellStyle name="20% - Accent1 6 5 2" xfId="572"/>
    <cellStyle name="20% - Accent1 6 6" xfId="573"/>
    <cellStyle name="20% - Accent1 6 6 2" xfId="574"/>
    <cellStyle name="20% - Accent1 6 7" xfId="575"/>
    <cellStyle name="20% - Accent1 6 7 2" xfId="576"/>
    <cellStyle name="20% - Accent1 6 8" xfId="577"/>
    <cellStyle name="20% - Accent1 6 8 2" xfId="578"/>
    <cellStyle name="20% - Accent1 6 9" xfId="579"/>
    <cellStyle name="20% - Accent1 7" xfId="580"/>
    <cellStyle name="20% - Accent1 7 2" xfId="581"/>
    <cellStyle name="20% - Accent1 7 2 2" xfId="582"/>
    <cellStyle name="20% - Accent1 7 3" xfId="583"/>
    <cellStyle name="20% - Accent1 7 3 2" xfId="584"/>
    <cellStyle name="20% - Accent1 7 4" xfId="585"/>
    <cellStyle name="20% - Accent1 7 4 2" xfId="586"/>
    <cellStyle name="20% - Accent1 7 5" xfId="587"/>
    <cellStyle name="20% - Accent1 7 5 2" xfId="588"/>
    <cellStyle name="20% - Accent1 7 6" xfId="589"/>
    <cellStyle name="20% - Accent1 7 6 2" xfId="590"/>
    <cellStyle name="20% - Accent1 7 7" xfId="591"/>
    <cellStyle name="20% - Accent1 8" xfId="592"/>
    <cellStyle name="20% - Accent1 8 2" xfId="593"/>
    <cellStyle name="20% - Accent1 8 2 2" xfId="594"/>
    <cellStyle name="20% - Accent1 8 3" xfId="595"/>
    <cellStyle name="20% - Accent1 8 3 2" xfId="596"/>
    <cellStyle name="20% - Accent1 8 4" xfId="597"/>
    <cellStyle name="20% - Accent1 8 4 2" xfId="598"/>
    <cellStyle name="20% - Accent1 8 5" xfId="599"/>
    <cellStyle name="20% - Accent1 8 5 2" xfId="600"/>
    <cellStyle name="20% - Accent1 8 6" xfId="601"/>
    <cellStyle name="20% - Accent1 8 6 2" xfId="602"/>
    <cellStyle name="20% - Accent1 8 7" xfId="603"/>
    <cellStyle name="20% - Accent1 9" xfId="604"/>
    <cellStyle name="20% - Accent1 9 2" xfId="605"/>
    <cellStyle name="20% - Accent2 10" xfId="606"/>
    <cellStyle name="20% - Accent2 11" xfId="607"/>
    <cellStyle name="20% - Accent2 2" xfId="608"/>
    <cellStyle name="20% - Accent2 2 10" xfId="609"/>
    <cellStyle name="20% - Accent2 2 10 2" xfId="610"/>
    <cellStyle name="20% - Accent2 2 11" xfId="611"/>
    <cellStyle name="20% - Accent2 2 11 2" xfId="612"/>
    <cellStyle name="20% - Accent2 2 12" xfId="613"/>
    <cellStyle name="20% - Accent2 2 12 2" xfId="614"/>
    <cellStyle name="20% - Accent2 2 13" xfId="615"/>
    <cellStyle name="20% - Accent2 2 14" xfId="616"/>
    <cellStyle name="20% - Accent2 2 2" xfId="617"/>
    <cellStyle name="20% - Accent2 2 2 2" xfId="618"/>
    <cellStyle name="20% - Accent2 2 2 2 2" xfId="619"/>
    <cellStyle name="20% - Accent2 2 2 3" xfId="620"/>
    <cellStyle name="20% - Accent2 2 2 3 2" xfId="621"/>
    <cellStyle name="20% - Accent2 2 2 4" xfId="622"/>
    <cellStyle name="20% - Accent2 2 3" xfId="623"/>
    <cellStyle name="20% - Accent2 2 3 2" xfId="624"/>
    <cellStyle name="20% - Accent2 2 3 2 2" xfId="625"/>
    <cellStyle name="20% - Accent2 2 3 2 2 2" xfId="626"/>
    <cellStyle name="20% - Accent2 2 3 2 3" xfId="627"/>
    <cellStyle name="20% - Accent2 2 3 2 3 2" xfId="628"/>
    <cellStyle name="20% - Accent2 2 3 2 4" xfId="629"/>
    <cellStyle name="20% - Accent2 2 3 2 4 2" xfId="630"/>
    <cellStyle name="20% - Accent2 2 3 2 5" xfId="631"/>
    <cellStyle name="20% - Accent2 2 3 2 5 2" xfId="632"/>
    <cellStyle name="20% - Accent2 2 3 2 6" xfId="633"/>
    <cellStyle name="20% - Accent2 2 3 2 6 2" xfId="634"/>
    <cellStyle name="20% - Accent2 2 3 2 7" xfId="635"/>
    <cellStyle name="20% - Accent2 2 3 3" xfId="636"/>
    <cellStyle name="20% - Accent2 2 3 3 2" xfId="637"/>
    <cellStyle name="20% - Accent2 2 3 4" xfId="638"/>
    <cellStyle name="20% - Accent2 2 3 4 2" xfId="639"/>
    <cellStyle name="20% - Accent2 2 3 5" xfId="640"/>
    <cellStyle name="20% - Accent2 2 3 5 2" xfId="641"/>
    <cellStyle name="20% - Accent2 2 3 6" xfId="642"/>
    <cellStyle name="20% - Accent2 2 3 6 2" xfId="643"/>
    <cellStyle name="20% - Accent2 2 3 7" xfId="644"/>
    <cellStyle name="20% - Accent2 2 3 7 2" xfId="645"/>
    <cellStyle name="20% - Accent2 2 3 8" xfId="646"/>
    <cellStyle name="20% - Accent2 2 4" xfId="647"/>
    <cellStyle name="20% - Accent2 2 4 2" xfId="648"/>
    <cellStyle name="20% - Accent2 2 4 2 2" xfId="649"/>
    <cellStyle name="20% - Accent2 2 4 3" xfId="650"/>
    <cellStyle name="20% - Accent2 2 4 3 2" xfId="651"/>
    <cellStyle name="20% - Accent2 2 4 4" xfId="652"/>
    <cellStyle name="20% - Accent2 2 4 4 2" xfId="653"/>
    <cellStyle name="20% - Accent2 2 4 5" xfId="654"/>
    <cellStyle name="20% - Accent2 2 4 5 2" xfId="655"/>
    <cellStyle name="20% - Accent2 2 4 6" xfId="656"/>
    <cellStyle name="20% - Accent2 2 4 6 2" xfId="657"/>
    <cellStyle name="20% - Accent2 2 4 7" xfId="658"/>
    <cellStyle name="20% - Accent2 2 5" xfId="659"/>
    <cellStyle name="20% - Accent2 2 5 2" xfId="660"/>
    <cellStyle name="20% - Accent2 2 5 2 2" xfId="661"/>
    <cellStyle name="20% - Accent2 2 5 3" xfId="662"/>
    <cellStyle name="20% - Accent2 2 5 3 2" xfId="663"/>
    <cellStyle name="20% - Accent2 2 5 4" xfId="664"/>
    <cellStyle name="20% - Accent2 2 5 4 2" xfId="665"/>
    <cellStyle name="20% - Accent2 2 5 5" xfId="666"/>
    <cellStyle name="20% - Accent2 2 5 5 2" xfId="667"/>
    <cellStyle name="20% - Accent2 2 5 6" xfId="668"/>
    <cellStyle name="20% - Accent2 2 5 6 2" xfId="669"/>
    <cellStyle name="20% - Accent2 2 5 7" xfId="670"/>
    <cellStyle name="20% - Accent2 2 6" xfId="671"/>
    <cellStyle name="20% - Accent2 2 6 2" xfId="672"/>
    <cellStyle name="20% - Accent2 2 6 2 2" xfId="673"/>
    <cellStyle name="20% - Accent2 2 6 3" xfId="674"/>
    <cellStyle name="20% - Accent2 2 6 3 2" xfId="675"/>
    <cellStyle name="20% - Accent2 2 6 4" xfId="676"/>
    <cellStyle name="20% - Accent2 2 6 4 2" xfId="677"/>
    <cellStyle name="20% - Accent2 2 6 5" xfId="678"/>
    <cellStyle name="20% - Accent2 2 6 5 2" xfId="679"/>
    <cellStyle name="20% - Accent2 2 6 6" xfId="680"/>
    <cellStyle name="20% - Accent2 2 6 6 2" xfId="681"/>
    <cellStyle name="20% - Accent2 2 6 7" xfId="682"/>
    <cellStyle name="20% - Accent2 2 7" xfId="683"/>
    <cellStyle name="20% - Accent2 2 7 2" xfId="684"/>
    <cellStyle name="20% - Accent2 2 7 2 2" xfId="685"/>
    <cellStyle name="20% - Accent2 2 7 3" xfId="686"/>
    <cellStyle name="20% - Accent2 2 7 3 2" xfId="687"/>
    <cellStyle name="20% - Accent2 2 7 4" xfId="688"/>
    <cellStyle name="20% - Accent2 2 7 4 2" xfId="689"/>
    <cellStyle name="20% - Accent2 2 7 5" xfId="690"/>
    <cellStyle name="20% - Accent2 2 7 5 2" xfId="691"/>
    <cellStyle name="20% - Accent2 2 7 6" xfId="692"/>
    <cellStyle name="20% - Accent2 2 8" xfId="693"/>
    <cellStyle name="20% - Accent2 2 8 2" xfId="694"/>
    <cellStyle name="20% - Accent2 2 9" xfId="695"/>
    <cellStyle name="20% - Accent2 2 9 2" xfId="696"/>
    <cellStyle name="20% - Accent2 2_ACCOUNT" xfId="697"/>
    <cellStyle name="20% - Accent2 3" xfId="698"/>
    <cellStyle name="20% - Accent2 3 10" xfId="699"/>
    <cellStyle name="20% - Accent2 3 2" xfId="700"/>
    <cellStyle name="20% - Accent2 3 2 2" xfId="701"/>
    <cellStyle name="20% - Accent2 3 2 2 2" xfId="702"/>
    <cellStyle name="20% - Accent2 3 2 3" xfId="703"/>
    <cellStyle name="20% - Accent2 3 2 3 2" xfId="704"/>
    <cellStyle name="20% - Accent2 3 2 4" xfId="705"/>
    <cellStyle name="20% - Accent2 3 2 4 2" xfId="706"/>
    <cellStyle name="20% - Accent2 3 2 5" xfId="707"/>
    <cellStyle name="20% - Accent2 3 2 5 2" xfId="708"/>
    <cellStyle name="20% - Accent2 3 2 6" xfId="709"/>
    <cellStyle name="20% - Accent2 3 2 6 2" xfId="710"/>
    <cellStyle name="20% - Accent2 3 2 7" xfId="711"/>
    <cellStyle name="20% - Accent2 3 2 7 2" xfId="712"/>
    <cellStyle name="20% - Accent2 3 2 8" xfId="713"/>
    <cellStyle name="20% - Accent2 3 3" xfId="714"/>
    <cellStyle name="20% - Accent2 3 3 2" xfId="715"/>
    <cellStyle name="20% - Accent2 3 3 2 2" xfId="716"/>
    <cellStyle name="20% - Accent2 3 3 3" xfId="717"/>
    <cellStyle name="20% - Accent2 3 3 3 2" xfId="718"/>
    <cellStyle name="20% - Accent2 3 3 4" xfId="719"/>
    <cellStyle name="20% - Accent2 3 3 4 2" xfId="720"/>
    <cellStyle name="20% - Accent2 3 3 5" xfId="721"/>
    <cellStyle name="20% - Accent2 3 3 5 2" xfId="722"/>
    <cellStyle name="20% - Accent2 3 3 6" xfId="723"/>
    <cellStyle name="20% - Accent2 3 3 6 2" xfId="724"/>
    <cellStyle name="20% - Accent2 3 3 7" xfId="725"/>
    <cellStyle name="20% - Accent2 3 4" xfId="726"/>
    <cellStyle name="20% - Accent2 3 4 2" xfId="727"/>
    <cellStyle name="20% - Accent2 3 5" xfId="728"/>
    <cellStyle name="20% - Accent2 3 5 2" xfId="729"/>
    <cellStyle name="20% - Accent2 3 6" xfId="730"/>
    <cellStyle name="20% - Accent2 3 6 2" xfId="731"/>
    <cellStyle name="20% - Accent2 3 7" xfId="732"/>
    <cellStyle name="20% - Accent2 3 7 2" xfId="733"/>
    <cellStyle name="20% - Accent2 3 8" xfId="734"/>
    <cellStyle name="20% - Accent2 3 8 2" xfId="735"/>
    <cellStyle name="20% - Accent2 3 9" xfId="736"/>
    <cellStyle name="20% - Accent2 3 9 2" xfId="737"/>
    <cellStyle name="20% - Accent2 3_ACCOUNT" xfId="738"/>
    <cellStyle name="20% - Accent2 4" xfId="739"/>
    <cellStyle name="20% - Accent2 4 2" xfId="740"/>
    <cellStyle name="20% - Accent2 4 2 2" xfId="741"/>
    <cellStyle name="20% - Accent2 4 3" xfId="742"/>
    <cellStyle name="20% - Accent2 4 3 2" xfId="743"/>
    <cellStyle name="20% - Accent2 4 4" xfId="744"/>
    <cellStyle name="20% - Accent2 5" xfId="745"/>
    <cellStyle name="20% - Accent2 5 10" xfId="746"/>
    <cellStyle name="20% - Accent2 5 2" xfId="747"/>
    <cellStyle name="20% - Accent2 5 2 2" xfId="748"/>
    <cellStyle name="20% - Accent2 5 2 2 2" xfId="749"/>
    <cellStyle name="20% - Accent2 5 2 3" xfId="750"/>
    <cellStyle name="20% - Accent2 5 2 3 2" xfId="751"/>
    <cellStyle name="20% - Accent2 5 2 4" xfId="752"/>
    <cellStyle name="20% - Accent2 5 2 4 2" xfId="753"/>
    <cellStyle name="20% - Accent2 5 2 5" xfId="754"/>
    <cellStyle name="20% - Accent2 5 2 5 2" xfId="755"/>
    <cellStyle name="20% - Accent2 5 2 6" xfId="756"/>
    <cellStyle name="20% - Accent2 5 2 6 2" xfId="757"/>
    <cellStyle name="20% - Accent2 5 2 7" xfId="758"/>
    <cellStyle name="20% - Accent2 5 3" xfId="759"/>
    <cellStyle name="20% - Accent2 5 3 2" xfId="760"/>
    <cellStyle name="20% - Accent2 5 3 2 2" xfId="761"/>
    <cellStyle name="20% - Accent2 5 3 3" xfId="762"/>
    <cellStyle name="20% - Accent2 5 3 3 2" xfId="763"/>
    <cellStyle name="20% - Accent2 5 3 4" xfId="764"/>
    <cellStyle name="20% - Accent2 5 3 4 2" xfId="765"/>
    <cellStyle name="20% - Accent2 5 3 5" xfId="766"/>
    <cellStyle name="20% - Accent2 5 3 5 2" xfId="767"/>
    <cellStyle name="20% - Accent2 5 3 6" xfId="768"/>
    <cellStyle name="20% - Accent2 5 3 6 2" xfId="769"/>
    <cellStyle name="20% - Accent2 5 3 7" xfId="770"/>
    <cellStyle name="20% - Accent2 5 4" xfId="771"/>
    <cellStyle name="20% - Accent2 5 4 2" xfId="772"/>
    <cellStyle name="20% - Accent2 5 5" xfId="773"/>
    <cellStyle name="20% - Accent2 5 5 2" xfId="774"/>
    <cellStyle name="20% - Accent2 5 6" xfId="775"/>
    <cellStyle name="20% - Accent2 5 6 2" xfId="776"/>
    <cellStyle name="20% - Accent2 5 7" xfId="777"/>
    <cellStyle name="20% - Accent2 5 7 2" xfId="778"/>
    <cellStyle name="20% - Accent2 5 8" xfId="779"/>
    <cellStyle name="20% - Accent2 5 8 2" xfId="780"/>
    <cellStyle name="20% - Accent2 5 9" xfId="781"/>
    <cellStyle name="20% - Accent2 5 9 2" xfId="782"/>
    <cellStyle name="20% - Accent2 6" xfId="783"/>
    <cellStyle name="20% - Accent2 6 2" xfId="784"/>
    <cellStyle name="20% - Accent2 6 2 2" xfId="785"/>
    <cellStyle name="20% - Accent2 6 2 2 2" xfId="786"/>
    <cellStyle name="20% - Accent2 6 2 3" xfId="787"/>
    <cellStyle name="20% - Accent2 6 2 3 2" xfId="788"/>
    <cellStyle name="20% - Accent2 6 2 4" xfId="789"/>
    <cellStyle name="20% - Accent2 6 2 4 2" xfId="790"/>
    <cellStyle name="20% - Accent2 6 2 5" xfId="791"/>
    <cellStyle name="20% - Accent2 6 2 5 2" xfId="792"/>
    <cellStyle name="20% - Accent2 6 2 6" xfId="793"/>
    <cellStyle name="20% - Accent2 6 2 6 2" xfId="794"/>
    <cellStyle name="20% - Accent2 6 2 7" xfId="795"/>
    <cellStyle name="20% - Accent2 6 3" xfId="796"/>
    <cellStyle name="20% - Accent2 6 3 2" xfId="797"/>
    <cellStyle name="20% - Accent2 6 3 2 2" xfId="798"/>
    <cellStyle name="20% - Accent2 6 3 3" xfId="799"/>
    <cellStyle name="20% - Accent2 6 3 3 2" xfId="800"/>
    <cellStyle name="20% - Accent2 6 3 4" xfId="801"/>
    <cellStyle name="20% - Accent2 6 3 4 2" xfId="802"/>
    <cellStyle name="20% - Accent2 6 3 5" xfId="803"/>
    <cellStyle name="20% - Accent2 6 3 5 2" xfId="804"/>
    <cellStyle name="20% - Accent2 6 3 6" xfId="805"/>
    <cellStyle name="20% - Accent2 6 3 6 2" xfId="806"/>
    <cellStyle name="20% - Accent2 6 3 7" xfId="807"/>
    <cellStyle name="20% - Accent2 6 4" xfId="808"/>
    <cellStyle name="20% - Accent2 6 4 2" xfId="809"/>
    <cellStyle name="20% - Accent2 6 5" xfId="810"/>
    <cellStyle name="20% - Accent2 6 5 2" xfId="811"/>
    <cellStyle name="20% - Accent2 6 6" xfId="812"/>
    <cellStyle name="20% - Accent2 6 6 2" xfId="813"/>
    <cellStyle name="20% - Accent2 6 7" xfId="814"/>
    <cellStyle name="20% - Accent2 6 7 2" xfId="815"/>
    <cellStyle name="20% - Accent2 6 8" xfId="816"/>
    <cellStyle name="20% - Accent2 6 8 2" xfId="817"/>
    <cellStyle name="20% - Accent2 6 9" xfId="818"/>
    <cellStyle name="20% - Accent2 7" xfId="819"/>
    <cellStyle name="20% - Accent2 7 2" xfId="820"/>
    <cellStyle name="20% - Accent2 7 2 2" xfId="821"/>
    <cellStyle name="20% - Accent2 7 3" xfId="822"/>
    <cellStyle name="20% - Accent2 7 3 2" xfId="823"/>
    <cellStyle name="20% - Accent2 7 4" xfId="824"/>
    <cellStyle name="20% - Accent2 7 4 2" xfId="825"/>
    <cellStyle name="20% - Accent2 7 5" xfId="826"/>
    <cellStyle name="20% - Accent2 7 5 2" xfId="827"/>
    <cellStyle name="20% - Accent2 7 6" xfId="828"/>
    <cellStyle name="20% - Accent2 7 6 2" xfId="829"/>
    <cellStyle name="20% - Accent2 7 7" xfId="830"/>
    <cellStyle name="20% - Accent2 8" xfId="831"/>
    <cellStyle name="20% - Accent2 8 2" xfId="832"/>
    <cellStyle name="20% - Accent2 8 2 2" xfId="833"/>
    <cellStyle name="20% - Accent2 8 3" xfId="834"/>
    <cellStyle name="20% - Accent2 8 3 2" xfId="835"/>
    <cellStyle name="20% - Accent2 8 4" xfId="836"/>
    <cellStyle name="20% - Accent2 8 4 2" xfId="837"/>
    <cellStyle name="20% - Accent2 8 5" xfId="838"/>
    <cellStyle name="20% - Accent2 8 5 2" xfId="839"/>
    <cellStyle name="20% - Accent2 8 6" xfId="840"/>
    <cellStyle name="20% - Accent2 8 6 2" xfId="841"/>
    <cellStyle name="20% - Accent2 8 7" xfId="842"/>
    <cellStyle name="20% - Accent2 9" xfId="843"/>
    <cellStyle name="20% - Accent2 9 2" xfId="844"/>
    <cellStyle name="20% - Accent3 10" xfId="845"/>
    <cellStyle name="20% - Accent3 11" xfId="846"/>
    <cellStyle name="20% - Accent3 2" xfId="847"/>
    <cellStyle name="20% - Accent3 2 10" xfId="848"/>
    <cellStyle name="20% - Accent3 2 10 2" xfId="849"/>
    <cellStyle name="20% - Accent3 2 11" xfId="850"/>
    <cellStyle name="20% - Accent3 2 11 2" xfId="851"/>
    <cellStyle name="20% - Accent3 2 12" xfId="852"/>
    <cellStyle name="20% - Accent3 2 12 2" xfId="853"/>
    <cellStyle name="20% - Accent3 2 13" xfId="854"/>
    <cellStyle name="20% - Accent3 2 14" xfId="855"/>
    <cellStyle name="20% - Accent3 2 2" xfId="856"/>
    <cellStyle name="20% - Accent3 2 2 2" xfId="857"/>
    <cellStyle name="20% - Accent3 2 2 2 2" xfId="858"/>
    <cellStyle name="20% - Accent3 2 2 3" xfId="859"/>
    <cellStyle name="20% - Accent3 2 2 3 2" xfId="860"/>
    <cellStyle name="20% - Accent3 2 2 4" xfId="861"/>
    <cellStyle name="20% - Accent3 2 3" xfId="862"/>
    <cellStyle name="20% - Accent3 2 3 2" xfId="863"/>
    <cellStyle name="20% - Accent3 2 3 2 2" xfId="864"/>
    <cellStyle name="20% - Accent3 2 3 2 2 2" xfId="865"/>
    <cellStyle name="20% - Accent3 2 3 2 3" xfId="866"/>
    <cellStyle name="20% - Accent3 2 3 2 3 2" xfId="867"/>
    <cellStyle name="20% - Accent3 2 3 2 4" xfId="868"/>
    <cellStyle name="20% - Accent3 2 3 2 4 2" xfId="869"/>
    <cellStyle name="20% - Accent3 2 3 2 5" xfId="870"/>
    <cellStyle name="20% - Accent3 2 3 2 5 2" xfId="871"/>
    <cellStyle name="20% - Accent3 2 3 2 6" xfId="872"/>
    <cellStyle name="20% - Accent3 2 3 2 6 2" xfId="873"/>
    <cellStyle name="20% - Accent3 2 3 2 7" xfId="874"/>
    <cellStyle name="20% - Accent3 2 3 3" xfId="875"/>
    <cellStyle name="20% - Accent3 2 3 3 2" xfId="876"/>
    <cellStyle name="20% - Accent3 2 3 4" xfId="877"/>
    <cellStyle name="20% - Accent3 2 3 4 2" xfId="878"/>
    <cellStyle name="20% - Accent3 2 3 5" xfId="879"/>
    <cellStyle name="20% - Accent3 2 3 5 2" xfId="880"/>
    <cellStyle name="20% - Accent3 2 3 6" xfId="881"/>
    <cellStyle name="20% - Accent3 2 3 6 2" xfId="882"/>
    <cellStyle name="20% - Accent3 2 3 7" xfId="883"/>
    <cellStyle name="20% - Accent3 2 3 7 2" xfId="884"/>
    <cellStyle name="20% - Accent3 2 3 8" xfId="885"/>
    <cellStyle name="20% - Accent3 2 4" xfId="886"/>
    <cellStyle name="20% - Accent3 2 4 2" xfId="887"/>
    <cellStyle name="20% - Accent3 2 4 2 2" xfId="888"/>
    <cellStyle name="20% - Accent3 2 4 3" xfId="889"/>
    <cellStyle name="20% - Accent3 2 4 3 2" xfId="890"/>
    <cellStyle name="20% - Accent3 2 4 4" xfId="891"/>
    <cellStyle name="20% - Accent3 2 4 4 2" xfId="892"/>
    <cellStyle name="20% - Accent3 2 4 5" xfId="893"/>
    <cellStyle name="20% - Accent3 2 4 5 2" xfId="894"/>
    <cellStyle name="20% - Accent3 2 4 6" xfId="895"/>
    <cellStyle name="20% - Accent3 2 4 6 2" xfId="896"/>
    <cellStyle name="20% - Accent3 2 4 7" xfId="897"/>
    <cellStyle name="20% - Accent3 2 5" xfId="898"/>
    <cellStyle name="20% - Accent3 2 5 2" xfId="899"/>
    <cellStyle name="20% - Accent3 2 5 2 2" xfId="900"/>
    <cellStyle name="20% - Accent3 2 5 3" xfId="901"/>
    <cellStyle name="20% - Accent3 2 5 3 2" xfId="902"/>
    <cellStyle name="20% - Accent3 2 5 4" xfId="903"/>
    <cellStyle name="20% - Accent3 2 5 4 2" xfId="904"/>
    <cellStyle name="20% - Accent3 2 5 5" xfId="905"/>
    <cellStyle name="20% - Accent3 2 5 5 2" xfId="906"/>
    <cellStyle name="20% - Accent3 2 5 6" xfId="907"/>
    <cellStyle name="20% - Accent3 2 5 6 2" xfId="908"/>
    <cellStyle name="20% - Accent3 2 5 7" xfId="909"/>
    <cellStyle name="20% - Accent3 2 6" xfId="910"/>
    <cellStyle name="20% - Accent3 2 6 2" xfId="911"/>
    <cellStyle name="20% - Accent3 2 6 2 2" xfId="912"/>
    <cellStyle name="20% - Accent3 2 6 3" xfId="913"/>
    <cellStyle name="20% - Accent3 2 6 3 2" xfId="914"/>
    <cellStyle name="20% - Accent3 2 6 4" xfId="915"/>
    <cellStyle name="20% - Accent3 2 6 4 2" xfId="916"/>
    <cellStyle name="20% - Accent3 2 6 5" xfId="917"/>
    <cellStyle name="20% - Accent3 2 6 5 2" xfId="918"/>
    <cellStyle name="20% - Accent3 2 6 6" xfId="919"/>
    <cellStyle name="20% - Accent3 2 6 6 2" xfId="920"/>
    <cellStyle name="20% - Accent3 2 6 7" xfId="921"/>
    <cellStyle name="20% - Accent3 2 7" xfId="922"/>
    <cellStyle name="20% - Accent3 2 7 2" xfId="923"/>
    <cellStyle name="20% - Accent3 2 7 2 2" xfId="924"/>
    <cellStyle name="20% - Accent3 2 7 3" xfId="925"/>
    <cellStyle name="20% - Accent3 2 7 3 2" xfId="926"/>
    <cellStyle name="20% - Accent3 2 7 4" xfId="927"/>
    <cellStyle name="20% - Accent3 2 7 4 2" xfId="928"/>
    <cellStyle name="20% - Accent3 2 7 5" xfId="929"/>
    <cellStyle name="20% - Accent3 2 7 5 2" xfId="930"/>
    <cellStyle name="20% - Accent3 2 7 6" xfId="931"/>
    <cellStyle name="20% - Accent3 2 8" xfId="932"/>
    <cellStyle name="20% - Accent3 2 8 2" xfId="933"/>
    <cellStyle name="20% - Accent3 2 9" xfId="934"/>
    <cellStyle name="20% - Accent3 2 9 2" xfId="935"/>
    <cellStyle name="20% - Accent3 2_ACCOUNT" xfId="936"/>
    <cellStyle name="20% - Accent3 3" xfId="937"/>
    <cellStyle name="20% - Accent3 3 10" xfId="938"/>
    <cellStyle name="20% - Accent3 3 2" xfId="939"/>
    <cellStyle name="20% - Accent3 3 2 2" xfId="940"/>
    <cellStyle name="20% - Accent3 3 2 2 2" xfId="941"/>
    <cellStyle name="20% - Accent3 3 2 3" xfId="942"/>
    <cellStyle name="20% - Accent3 3 2 3 2" xfId="943"/>
    <cellStyle name="20% - Accent3 3 2 4" xfId="944"/>
    <cellStyle name="20% - Accent3 3 2 4 2" xfId="945"/>
    <cellStyle name="20% - Accent3 3 2 5" xfId="946"/>
    <cellStyle name="20% - Accent3 3 2 5 2" xfId="947"/>
    <cellStyle name="20% - Accent3 3 2 6" xfId="948"/>
    <cellStyle name="20% - Accent3 3 2 6 2" xfId="949"/>
    <cellStyle name="20% - Accent3 3 2 7" xfId="950"/>
    <cellStyle name="20% - Accent3 3 2 7 2" xfId="951"/>
    <cellStyle name="20% - Accent3 3 2 8" xfId="952"/>
    <cellStyle name="20% - Accent3 3 3" xfId="953"/>
    <cellStyle name="20% - Accent3 3 3 2" xfId="954"/>
    <cellStyle name="20% - Accent3 3 3 2 2" xfId="955"/>
    <cellStyle name="20% - Accent3 3 3 3" xfId="956"/>
    <cellStyle name="20% - Accent3 3 3 3 2" xfId="957"/>
    <cellStyle name="20% - Accent3 3 3 4" xfId="958"/>
    <cellStyle name="20% - Accent3 3 3 4 2" xfId="959"/>
    <cellStyle name="20% - Accent3 3 3 5" xfId="960"/>
    <cellStyle name="20% - Accent3 3 3 5 2" xfId="961"/>
    <cellStyle name="20% - Accent3 3 3 6" xfId="962"/>
    <cellStyle name="20% - Accent3 3 3 6 2" xfId="963"/>
    <cellStyle name="20% - Accent3 3 3 7" xfId="964"/>
    <cellStyle name="20% - Accent3 3 4" xfId="965"/>
    <cellStyle name="20% - Accent3 3 4 2" xfId="966"/>
    <cellStyle name="20% - Accent3 3 5" xfId="967"/>
    <cellStyle name="20% - Accent3 3 5 2" xfId="968"/>
    <cellStyle name="20% - Accent3 3 6" xfId="969"/>
    <cellStyle name="20% - Accent3 3 6 2" xfId="970"/>
    <cellStyle name="20% - Accent3 3 7" xfId="971"/>
    <cellStyle name="20% - Accent3 3 7 2" xfId="972"/>
    <cellStyle name="20% - Accent3 3 8" xfId="973"/>
    <cellStyle name="20% - Accent3 3 8 2" xfId="974"/>
    <cellStyle name="20% - Accent3 3 9" xfId="975"/>
    <cellStyle name="20% - Accent3 3 9 2" xfId="976"/>
    <cellStyle name="20% - Accent3 3_ACCOUNT" xfId="977"/>
    <cellStyle name="20% - Accent3 4" xfId="978"/>
    <cellStyle name="20% - Accent3 4 2" xfId="979"/>
    <cellStyle name="20% - Accent3 4 2 2" xfId="980"/>
    <cellStyle name="20% - Accent3 4 3" xfId="981"/>
    <cellStyle name="20% - Accent3 4 3 2" xfId="982"/>
    <cellStyle name="20% - Accent3 4 4" xfId="983"/>
    <cellStyle name="20% - Accent3 5" xfId="984"/>
    <cellStyle name="20% - Accent3 5 10" xfId="985"/>
    <cellStyle name="20% - Accent3 5 2" xfId="986"/>
    <cellStyle name="20% - Accent3 5 2 2" xfId="987"/>
    <cellStyle name="20% - Accent3 5 2 2 2" xfId="988"/>
    <cellStyle name="20% - Accent3 5 2 3" xfId="989"/>
    <cellStyle name="20% - Accent3 5 2 3 2" xfId="990"/>
    <cellStyle name="20% - Accent3 5 2 4" xfId="991"/>
    <cellStyle name="20% - Accent3 5 2 4 2" xfId="992"/>
    <cellStyle name="20% - Accent3 5 2 5" xfId="993"/>
    <cellStyle name="20% - Accent3 5 2 5 2" xfId="994"/>
    <cellStyle name="20% - Accent3 5 2 6" xfId="995"/>
    <cellStyle name="20% - Accent3 5 2 6 2" xfId="996"/>
    <cellStyle name="20% - Accent3 5 2 7" xfId="997"/>
    <cellStyle name="20% - Accent3 5 3" xfId="998"/>
    <cellStyle name="20% - Accent3 5 3 2" xfId="999"/>
    <cellStyle name="20% - Accent3 5 3 2 2" xfId="1000"/>
    <cellStyle name="20% - Accent3 5 3 3" xfId="1001"/>
    <cellStyle name="20% - Accent3 5 3 3 2" xfId="1002"/>
    <cellStyle name="20% - Accent3 5 3 4" xfId="1003"/>
    <cellStyle name="20% - Accent3 5 3 4 2" xfId="1004"/>
    <cellStyle name="20% - Accent3 5 3 5" xfId="1005"/>
    <cellStyle name="20% - Accent3 5 3 5 2" xfId="1006"/>
    <cellStyle name="20% - Accent3 5 3 6" xfId="1007"/>
    <cellStyle name="20% - Accent3 5 3 6 2" xfId="1008"/>
    <cellStyle name="20% - Accent3 5 3 7" xfId="1009"/>
    <cellStyle name="20% - Accent3 5 4" xfId="1010"/>
    <cellStyle name="20% - Accent3 5 4 2" xfId="1011"/>
    <cellStyle name="20% - Accent3 5 5" xfId="1012"/>
    <cellStyle name="20% - Accent3 5 5 2" xfId="1013"/>
    <cellStyle name="20% - Accent3 5 6" xfId="1014"/>
    <cellStyle name="20% - Accent3 5 6 2" xfId="1015"/>
    <cellStyle name="20% - Accent3 5 7" xfId="1016"/>
    <cellStyle name="20% - Accent3 5 7 2" xfId="1017"/>
    <cellStyle name="20% - Accent3 5 8" xfId="1018"/>
    <cellStyle name="20% - Accent3 5 8 2" xfId="1019"/>
    <cellStyle name="20% - Accent3 5 9" xfId="1020"/>
    <cellStyle name="20% - Accent3 5 9 2" xfId="1021"/>
    <cellStyle name="20% - Accent3 6" xfId="1022"/>
    <cellStyle name="20% - Accent3 6 2" xfId="1023"/>
    <cellStyle name="20% - Accent3 6 2 2" xfId="1024"/>
    <cellStyle name="20% - Accent3 6 2 2 2" xfId="1025"/>
    <cellStyle name="20% - Accent3 6 2 3" xfId="1026"/>
    <cellStyle name="20% - Accent3 6 2 3 2" xfId="1027"/>
    <cellStyle name="20% - Accent3 6 2 4" xfId="1028"/>
    <cellStyle name="20% - Accent3 6 2 4 2" xfId="1029"/>
    <cellStyle name="20% - Accent3 6 2 5" xfId="1030"/>
    <cellStyle name="20% - Accent3 6 2 5 2" xfId="1031"/>
    <cellStyle name="20% - Accent3 6 2 6" xfId="1032"/>
    <cellStyle name="20% - Accent3 6 2 6 2" xfId="1033"/>
    <cellStyle name="20% - Accent3 6 2 7" xfId="1034"/>
    <cellStyle name="20% - Accent3 6 3" xfId="1035"/>
    <cellStyle name="20% - Accent3 6 3 2" xfId="1036"/>
    <cellStyle name="20% - Accent3 6 3 2 2" xfId="1037"/>
    <cellStyle name="20% - Accent3 6 3 3" xfId="1038"/>
    <cellStyle name="20% - Accent3 6 3 3 2" xfId="1039"/>
    <cellStyle name="20% - Accent3 6 3 4" xfId="1040"/>
    <cellStyle name="20% - Accent3 6 3 4 2" xfId="1041"/>
    <cellStyle name="20% - Accent3 6 3 5" xfId="1042"/>
    <cellStyle name="20% - Accent3 6 3 5 2" xfId="1043"/>
    <cellStyle name="20% - Accent3 6 3 6" xfId="1044"/>
    <cellStyle name="20% - Accent3 6 3 6 2" xfId="1045"/>
    <cellStyle name="20% - Accent3 6 3 7" xfId="1046"/>
    <cellStyle name="20% - Accent3 6 4" xfId="1047"/>
    <cellStyle name="20% - Accent3 6 4 2" xfId="1048"/>
    <cellStyle name="20% - Accent3 6 5" xfId="1049"/>
    <cellStyle name="20% - Accent3 6 5 2" xfId="1050"/>
    <cellStyle name="20% - Accent3 6 6" xfId="1051"/>
    <cellStyle name="20% - Accent3 6 6 2" xfId="1052"/>
    <cellStyle name="20% - Accent3 6 7" xfId="1053"/>
    <cellStyle name="20% - Accent3 6 7 2" xfId="1054"/>
    <cellStyle name="20% - Accent3 6 8" xfId="1055"/>
    <cellStyle name="20% - Accent3 6 8 2" xfId="1056"/>
    <cellStyle name="20% - Accent3 6 9" xfId="1057"/>
    <cellStyle name="20% - Accent3 7" xfId="1058"/>
    <cellStyle name="20% - Accent3 7 2" xfId="1059"/>
    <cellStyle name="20% - Accent3 7 2 2" xfId="1060"/>
    <cellStyle name="20% - Accent3 7 3" xfId="1061"/>
    <cellStyle name="20% - Accent3 7 3 2" xfId="1062"/>
    <cellStyle name="20% - Accent3 7 4" xfId="1063"/>
    <cellStyle name="20% - Accent3 7 4 2" xfId="1064"/>
    <cellStyle name="20% - Accent3 7 5" xfId="1065"/>
    <cellStyle name="20% - Accent3 7 5 2" xfId="1066"/>
    <cellStyle name="20% - Accent3 7 6" xfId="1067"/>
    <cellStyle name="20% - Accent3 7 6 2" xfId="1068"/>
    <cellStyle name="20% - Accent3 7 7" xfId="1069"/>
    <cellStyle name="20% - Accent3 8" xfId="1070"/>
    <cellStyle name="20% - Accent3 8 2" xfId="1071"/>
    <cellStyle name="20% - Accent3 8 2 2" xfId="1072"/>
    <cellStyle name="20% - Accent3 8 3" xfId="1073"/>
    <cellStyle name="20% - Accent3 8 3 2" xfId="1074"/>
    <cellStyle name="20% - Accent3 8 4" xfId="1075"/>
    <cellStyle name="20% - Accent3 8 4 2" xfId="1076"/>
    <cellStyle name="20% - Accent3 8 5" xfId="1077"/>
    <cellStyle name="20% - Accent3 8 5 2" xfId="1078"/>
    <cellStyle name="20% - Accent3 8 6" xfId="1079"/>
    <cellStyle name="20% - Accent3 8 6 2" xfId="1080"/>
    <cellStyle name="20% - Accent3 8 7" xfId="1081"/>
    <cellStyle name="20% - Accent3 9" xfId="1082"/>
    <cellStyle name="20% - Accent3 9 2" xfId="1083"/>
    <cellStyle name="20% - Accent4 10" xfId="1084"/>
    <cellStyle name="20% - Accent4 11" xfId="1085"/>
    <cellStyle name="20% - Accent4 2" xfId="1086"/>
    <cellStyle name="20% - Accent4 2 10" xfId="1087"/>
    <cellStyle name="20% - Accent4 2 10 2" xfId="1088"/>
    <cellStyle name="20% - Accent4 2 11" xfId="1089"/>
    <cellStyle name="20% - Accent4 2 11 2" xfId="1090"/>
    <cellStyle name="20% - Accent4 2 12" xfId="1091"/>
    <cellStyle name="20% - Accent4 2 12 2" xfId="1092"/>
    <cellStyle name="20% - Accent4 2 13" xfId="1093"/>
    <cellStyle name="20% - Accent4 2 14" xfId="1094"/>
    <cellStyle name="20% - Accent4 2 2" xfId="1095"/>
    <cellStyle name="20% - Accent4 2 2 2" xfId="1096"/>
    <cellStyle name="20% - Accent4 2 2 2 2" xfId="1097"/>
    <cellStyle name="20% - Accent4 2 2 3" xfId="1098"/>
    <cellStyle name="20% - Accent4 2 2 3 2" xfId="1099"/>
    <cellStyle name="20% - Accent4 2 2 4" xfId="1100"/>
    <cellStyle name="20% - Accent4 2 3" xfId="1101"/>
    <cellStyle name="20% - Accent4 2 3 2" xfId="1102"/>
    <cellStyle name="20% - Accent4 2 3 2 2" xfId="1103"/>
    <cellStyle name="20% - Accent4 2 3 2 2 2" xfId="1104"/>
    <cellStyle name="20% - Accent4 2 3 2 3" xfId="1105"/>
    <cellStyle name="20% - Accent4 2 3 2 3 2" xfId="1106"/>
    <cellStyle name="20% - Accent4 2 3 2 4" xfId="1107"/>
    <cellStyle name="20% - Accent4 2 3 2 4 2" xfId="1108"/>
    <cellStyle name="20% - Accent4 2 3 2 5" xfId="1109"/>
    <cellStyle name="20% - Accent4 2 3 2 5 2" xfId="1110"/>
    <cellStyle name="20% - Accent4 2 3 2 6" xfId="1111"/>
    <cellStyle name="20% - Accent4 2 3 2 6 2" xfId="1112"/>
    <cellStyle name="20% - Accent4 2 3 2 7" xfId="1113"/>
    <cellStyle name="20% - Accent4 2 3 3" xfId="1114"/>
    <cellStyle name="20% - Accent4 2 3 3 2" xfId="1115"/>
    <cellStyle name="20% - Accent4 2 3 4" xfId="1116"/>
    <cellStyle name="20% - Accent4 2 3 4 2" xfId="1117"/>
    <cellStyle name="20% - Accent4 2 3 5" xfId="1118"/>
    <cellStyle name="20% - Accent4 2 3 5 2" xfId="1119"/>
    <cellStyle name="20% - Accent4 2 3 6" xfId="1120"/>
    <cellStyle name="20% - Accent4 2 3 6 2" xfId="1121"/>
    <cellStyle name="20% - Accent4 2 3 7" xfId="1122"/>
    <cellStyle name="20% - Accent4 2 3 7 2" xfId="1123"/>
    <cellStyle name="20% - Accent4 2 3 8" xfId="1124"/>
    <cellStyle name="20% - Accent4 2 4" xfId="1125"/>
    <cellStyle name="20% - Accent4 2 4 2" xfId="1126"/>
    <cellStyle name="20% - Accent4 2 4 2 2" xfId="1127"/>
    <cellStyle name="20% - Accent4 2 4 3" xfId="1128"/>
    <cellStyle name="20% - Accent4 2 4 3 2" xfId="1129"/>
    <cellStyle name="20% - Accent4 2 4 4" xfId="1130"/>
    <cellStyle name="20% - Accent4 2 4 4 2" xfId="1131"/>
    <cellStyle name="20% - Accent4 2 4 5" xfId="1132"/>
    <cellStyle name="20% - Accent4 2 4 5 2" xfId="1133"/>
    <cellStyle name="20% - Accent4 2 4 6" xfId="1134"/>
    <cellStyle name="20% - Accent4 2 4 6 2" xfId="1135"/>
    <cellStyle name="20% - Accent4 2 4 7" xfId="1136"/>
    <cellStyle name="20% - Accent4 2 5" xfId="1137"/>
    <cellStyle name="20% - Accent4 2 5 2" xfId="1138"/>
    <cellStyle name="20% - Accent4 2 5 2 2" xfId="1139"/>
    <cellStyle name="20% - Accent4 2 5 3" xfId="1140"/>
    <cellStyle name="20% - Accent4 2 5 3 2" xfId="1141"/>
    <cellStyle name="20% - Accent4 2 5 4" xfId="1142"/>
    <cellStyle name="20% - Accent4 2 5 4 2" xfId="1143"/>
    <cellStyle name="20% - Accent4 2 5 5" xfId="1144"/>
    <cellStyle name="20% - Accent4 2 5 5 2" xfId="1145"/>
    <cellStyle name="20% - Accent4 2 5 6" xfId="1146"/>
    <cellStyle name="20% - Accent4 2 5 6 2" xfId="1147"/>
    <cellStyle name="20% - Accent4 2 5 7" xfId="1148"/>
    <cellStyle name="20% - Accent4 2 6" xfId="1149"/>
    <cellStyle name="20% - Accent4 2 6 2" xfId="1150"/>
    <cellStyle name="20% - Accent4 2 6 2 2" xfId="1151"/>
    <cellStyle name="20% - Accent4 2 6 3" xfId="1152"/>
    <cellStyle name="20% - Accent4 2 6 3 2" xfId="1153"/>
    <cellStyle name="20% - Accent4 2 6 4" xfId="1154"/>
    <cellStyle name="20% - Accent4 2 6 4 2" xfId="1155"/>
    <cellStyle name="20% - Accent4 2 6 5" xfId="1156"/>
    <cellStyle name="20% - Accent4 2 6 5 2" xfId="1157"/>
    <cellStyle name="20% - Accent4 2 6 6" xfId="1158"/>
    <cellStyle name="20% - Accent4 2 6 6 2" xfId="1159"/>
    <cellStyle name="20% - Accent4 2 6 7" xfId="1160"/>
    <cellStyle name="20% - Accent4 2 7" xfId="1161"/>
    <cellStyle name="20% - Accent4 2 7 2" xfId="1162"/>
    <cellStyle name="20% - Accent4 2 7 2 2" xfId="1163"/>
    <cellStyle name="20% - Accent4 2 7 3" xfId="1164"/>
    <cellStyle name="20% - Accent4 2 7 3 2" xfId="1165"/>
    <cellStyle name="20% - Accent4 2 7 4" xfId="1166"/>
    <cellStyle name="20% - Accent4 2 7 4 2" xfId="1167"/>
    <cellStyle name="20% - Accent4 2 7 5" xfId="1168"/>
    <cellStyle name="20% - Accent4 2 7 5 2" xfId="1169"/>
    <cellStyle name="20% - Accent4 2 7 6" xfId="1170"/>
    <cellStyle name="20% - Accent4 2 8" xfId="1171"/>
    <cellStyle name="20% - Accent4 2 8 2" xfId="1172"/>
    <cellStyle name="20% - Accent4 2 9" xfId="1173"/>
    <cellStyle name="20% - Accent4 2 9 2" xfId="1174"/>
    <cellStyle name="20% - Accent4 2_ACCOUNT" xfId="1175"/>
    <cellStyle name="20% - Accent4 3" xfId="1176"/>
    <cellStyle name="20% - Accent4 3 10" xfId="1177"/>
    <cellStyle name="20% - Accent4 3 2" xfId="1178"/>
    <cellStyle name="20% - Accent4 3 2 2" xfId="1179"/>
    <cellStyle name="20% - Accent4 3 2 2 2" xfId="1180"/>
    <cellStyle name="20% - Accent4 3 2 3" xfId="1181"/>
    <cellStyle name="20% - Accent4 3 2 3 2" xfId="1182"/>
    <cellStyle name="20% - Accent4 3 2 4" xfId="1183"/>
    <cellStyle name="20% - Accent4 3 2 4 2" xfId="1184"/>
    <cellStyle name="20% - Accent4 3 2 5" xfId="1185"/>
    <cellStyle name="20% - Accent4 3 2 5 2" xfId="1186"/>
    <cellStyle name="20% - Accent4 3 2 6" xfId="1187"/>
    <cellStyle name="20% - Accent4 3 2 6 2" xfId="1188"/>
    <cellStyle name="20% - Accent4 3 2 7" xfId="1189"/>
    <cellStyle name="20% - Accent4 3 2 7 2" xfId="1190"/>
    <cellStyle name="20% - Accent4 3 2 8" xfId="1191"/>
    <cellStyle name="20% - Accent4 3 3" xfId="1192"/>
    <cellStyle name="20% - Accent4 3 3 2" xfId="1193"/>
    <cellStyle name="20% - Accent4 3 3 2 2" xfId="1194"/>
    <cellStyle name="20% - Accent4 3 3 3" xfId="1195"/>
    <cellStyle name="20% - Accent4 3 3 3 2" xfId="1196"/>
    <cellStyle name="20% - Accent4 3 3 4" xfId="1197"/>
    <cellStyle name="20% - Accent4 3 3 4 2" xfId="1198"/>
    <cellStyle name="20% - Accent4 3 3 5" xfId="1199"/>
    <cellStyle name="20% - Accent4 3 3 5 2" xfId="1200"/>
    <cellStyle name="20% - Accent4 3 3 6" xfId="1201"/>
    <cellStyle name="20% - Accent4 3 3 6 2" xfId="1202"/>
    <cellStyle name="20% - Accent4 3 3 7" xfId="1203"/>
    <cellStyle name="20% - Accent4 3 4" xfId="1204"/>
    <cellStyle name="20% - Accent4 3 4 2" xfId="1205"/>
    <cellStyle name="20% - Accent4 3 5" xfId="1206"/>
    <cellStyle name="20% - Accent4 3 5 2" xfId="1207"/>
    <cellStyle name="20% - Accent4 3 6" xfId="1208"/>
    <cellStyle name="20% - Accent4 3 6 2" xfId="1209"/>
    <cellStyle name="20% - Accent4 3 7" xfId="1210"/>
    <cellStyle name="20% - Accent4 3 7 2" xfId="1211"/>
    <cellStyle name="20% - Accent4 3 8" xfId="1212"/>
    <cellStyle name="20% - Accent4 3 8 2" xfId="1213"/>
    <cellStyle name="20% - Accent4 3 9" xfId="1214"/>
    <cellStyle name="20% - Accent4 3 9 2" xfId="1215"/>
    <cellStyle name="20% - Accent4 3_ACCOUNT" xfId="1216"/>
    <cellStyle name="20% - Accent4 4" xfId="1217"/>
    <cellStyle name="20% - Accent4 4 2" xfId="1218"/>
    <cellStyle name="20% - Accent4 4 2 2" xfId="1219"/>
    <cellStyle name="20% - Accent4 4 3" xfId="1220"/>
    <cellStyle name="20% - Accent4 4 3 2" xfId="1221"/>
    <cellStyle name="20% - Accent4 4 4" xfId="1222"/>
    <cellStyle name="20% - Accent4 5" xfId="1223"/>
    <cellStyle name="20% - Accent4 5 10" xfId="1224"/>
    <cellStyle name="20% - Accent4 5 2" xfId="1225"/>
    <cellStyle name="20% - Accent4 5 2 2" xfId="1226"/>
    <cellStyle name="20% - Accent4 5 2 2 2" xfId="1227"/>
    <cellStyle name="20% - Accent4 5 2 3" xfId="1228"/>
    <cellStyle name="20% - Accent4 5 2 3 2" xfId="1229"/>
    <cellStyle name="20% - Accent4 5 2 4" xfId="1230"/>
    <cellStyle name="20% - Accent4 5 2 4 2" xfId="1231"/>
    <cellStyle name="20% - Accent4 5 2 5" xfId="1232"/>
    <cellStyle name="20% - Accent4 5 2 5 2" xfId="1233"/>
    <cellStyle name="20% - Accent4 5 2 6" xfId="1234"/>
    <cellStyle name="20% - Accent4 5 2 6 2" xfId="1235"/>
    <cellStyle name="20% - Accent4 5 2 7" xfId="1236"/>
    <cellStyle name="20% - Accent4 5 3" xfId="1237"/>
    <cellStyle name="20% - Accent4 5 3 2" xfId="1238"/>
    <cellStyle name="20% - Accent4 5 3 2 2" xfId="1239"/>
    <cellStyle name="20% - Accent4 5 3 3" xfId="1240"/>
    <cellStyle name="20% - Accent4 5 3 3 2" xfId="1241"/>
    <cellStyle name="20% - Accent4 5 3 4" xfId="1242"/>
    <cellStyle name="20% - Accent4 5 3 4 2" xfId="1243"/>
    <cellStyle name="20% - Accent4 5 3 5" xfId="1244"/>
    <cellStyle name="20% - Accent4 5 3 5 2" xfId="1245"/>
    <cellStyle name="20% - Accent4 5 3 6" xfId="1246"/>
    <cellStyle name="20% - Accent4 5 3 6 2" xfId="1247"/>
    <cellStyle name="20% - Accent4 5 3 7" xfId="1248"/>
    <cellStyle name="20% - Accent4 5 4" xfId="1249"/>
    <cellStyle name="20% - Accent4 5 4 2" xfId="1250"/>
    <cellStyle name="20% - Accent4 5 5" xfId="1251"/>
    <cellStyle name="20% - Accent4 5 5 2" xfId="1252"/>
    <cellStyle name="20% - Accent4 5 6" xfId="1253"/>
    <cellStyle name="20% - Accent4 5 6 2" xfId="1254"/>
    <cellStyle name="20% - Accent4 5 7" xfId="1255"/>
    <cellStyle name="20% - Accent4 5 7 2" xfId="1256"/>
    <cellStyle name="20% - Accent4 5 8" xfId="1257"/>
    <cellStyle name="20% - Accent4 5 8 2" xfId="1258"/>
    <cellStyle name="20% - Accent4 5 9" xfId="1259"/>
    <cellStyle name="20% - Accent4 5 9 2" xfId="1260"/>
    <cellStyle name="20% - Accent4 6" xfId="1261"/>
    <cellStyle name="20% - Accent4 6 2" xfId="1262"/>
    <cellStyle name="20% - Accent4 6 2 2" xfId="1263"/>
    <cellStyle name="20% - Accent4 6 2 2 2" xfId="1264"/>
    <cellStyle name="20% - Accent4 6 2 3" xfId="1265"/>
    <cellStyle name="20% - Accent4 6 2 3 2" xfId="1266"/>
    <cellStyle name="20% - Accent4 6 2 4" xfId="1267"/>
    <cellStyle name="20% - Accent4 6 2 4 2" xfId="1268"/>
    <cellStyle name="20% - Accent4 6 2 5" xfId="1269"/>
    <cellStyle name="20% - Accent4 6 2 5 2" xfId="1270"/>
    <cellStyle name="20% - Accent4 6 2 6" xfId="1271"/>
    <cellStyle name="20% - Accent4 6 2 6 2" xfId="1272"/>
    <cellStyle name="20% - Accent4 6 2 7" xfId="1273"/>
    <cellStyle name="20% - Accent4 6 3" xfId="1274"/>
    <cellStyle name="20% - Accent4 6 3 2" xfId="1275"/>
    <cellStyle name="20% - Accent4 6 3 2 2" xfId="1276"/>
    <cellStyle name="20% - Accent4 6 3 3" xfId="1277"/>
    <cellStyle name="20% - Accent4 6 3 3 2" xfId="1278"/>
    <cellStyle name="20% - Accent4 6 3 4" xfId="1279"/>
    <cellStyle name="20% - Accent4 6 3 4 2" xfId="1280"/>
    <cellStyle name="20% - Accent4 6 3 5" xfId="1281"/>
    <cellStyle name="20% - Accent4 6 3 5 2" xfId="1282"/>
    <cellStyle name="20% - Accent4 6 3 6" xfId="1283"/>
    <cellStyle name="20% - Accent4 6 3 6 2" xfId="1284"/>
    <cellStyle name="20% - Accent4 6 3 7" xfId="1285"/>
    <cellStyle name="20% - Accent4 6 4" xfId="1286"/>
    <cellStyle name="20% - Accent4 6 4 2" xfId="1287"/>
    <cellStyle name="20% - Accent4 6 5" xfId="1288"/>
    <cellStyle name="20% - Accent4 6 5 2" xfId="1289"/>
    <cellStyle name="20% - Accent4 6 6" xfId="1290"/>
    <cellStyle name="20% - Accent4 6 6 2" xfId="1291"/>
    <cellStyle name="20% - Accent4 6 7" xfId="1292"/>
    <cellStyle name="20% - Accent4 6 7 2" xfId="1293"/>
    <cellStyle name="20% - Accent4 6 8" xfId="1294"/>
    <cellStyle name="20% - Accent4 6 8 2" xfId="1295"/>
    <cellStyle name="20% - Accent4 6 9" xfId="1296"/>
    <cellStyle name="20% - Accent4 7" xfId="1297"/>
    <cellStyle name="20% - Accent4 7 2" xfId="1298"/>
    <cellStyle name="20% - Accent4 7 2 2" xfId="1299"/>
    <cellStyle name="20% - Accent4 7 3" xfId="1300"/>
    <cellStyle name="20% - Accent4 7 3 2" xfId="1301"/>
    <cellStyle name="20% - Accent4 7 4" xfId="1302"/>
    <cellStyle name="20% - Accent4 7 4 2" xfId="1303"/>
    <cellStyle name="20% - Accent4 7 5" xfId="1304"/>
    <cellStyle name="20% - Accent4 7 5 2" xfId="1305"/>
    <cellStyle name="20% - Accent4 7 6" xfId="1306"/>
    <cellStyle name="20% - Accent4 7 6 2" xfId="1307"/>
    <cellStyle name="20% - Accent4 7 7" xfId="1308"/>
    <cellStyle name="20% - Accent4 8" xfId="1309"/>
    <cellStyle name="20% - Accent4 8 2" xfId="1310"/>
    <cellStyle name="20% - Accent4 8 2 2" xfId="1311"/>
    <cellStyle name="20% - Accent4 8 3" xfId="1312"/>
    <cellStyle name="20% - Accent4 8 3 2" xfId="1313"/>
    <cellStyle name="20% - Accent4 8 4" xfId="1314"/>
    <cellStyle name="20% - Accent4 8 4 2" xfId="1315"/>
    <cellStyle name="20% - Accent4 8 5" xfId="1316"/>
    <cellStyle name="20% - Accent4 8 5 2" xfId="1317"/>
    <cellStyle name="20% - Accent4 8 6" xfId="1318"/>
    <cellStyle name="20% - Accent4 8 6 2" xfId="1319"/>
    <cellStyle name="20% - Accent4 8 7" xfId="1320"/>
    <cellStyle name="20% - Accent4 9" xfId="1321"/>
    <cellStyle name="20% - Accent4 9 2" xfId="1322"/>
    <cellStyle name="20% - Accent5 10" xfId="1323"/>
    <cellStyle name="20% - Accent5 10 2" xfId="1324"/>
    <cellStyle name="20% - Accent5 10 2 2" xfId="1325"/>
    <cellStyle name="20% - Accent5 10 3" xfId="1326"/>
    <cellStyle name="20% - Accent5 10 3 2" xfId="1327"/>
    <cellStyle name="20% - Accent5 10 4" xfId="1328"/>
    <cellStyle name="20% - Accent5 10 4 2" xfId="1329"/>
    <cellStyle name="20% - Accent5 10 5" xfId="1330"/>
    <cellStyle name="20% - Accent5 10 5 2" xfId="1331"/>
    <cellStyle name="20% - Accent5 10 6" xfId="1332"/>
    <cellStyle name="20% - Accent5 10 6 2" xfId="1333"/>
    <cellStyle name="20% - Accent5 10 7" xfId="1334"/>
    <cellStyle name="20% - Accent5 11" xfId="1335"/>
    <cellStyle name="20% - Accent5 11 2" xfId="1336"/>
    <cellStyle name="20% - Accent5 11 2 2" xfId="1337"/>
    <cellStyle name="20% - Accent5 11 3" xfId="1338"/>
    <cellStyle name="20% - Accent5 11 3 2" xfId="1339"/>
    <cellStyle name="20% - Accent5 11 4" xfId="1340"/>
    <cellStyle name="20% - Accent5 11 4 2" xfId="1341"/>
    <cellStyle name="20% - Accent5 11 5" xfId="1342"/>
    <cellStyle name="20% - Accent5 11 5 2" xfId="1343"/>
    <cellStyle name="20% - Accent5 11 6" xfId="1344"/>
    <cellStyle name="20% - Accent5 12" xfId="1345"/>
    <cellStyle name="20% - Accent5 12 2" xfId="1346"/>
    <cellStyle name="20% - Accent5 13" xfId="1347"/>
    <cellStyle name="20% - Accent5 13 2" xfId="1348"/>
    <cellStyle name="20% - Accent5 14" xfId="1349"/>
    <cellStyle name="20% - Accent5 14 2" xfId="1350"/>
    <cellStyle name="20% - Accent5 15" xfId="1351"/>
    <cellStyle name="20% - Accent5 15 2" xfId="1352"/>
    <cellStyle name="20% - Accent5 16" xfId="1353"/>
    <cellStyle name="20% - Accent5 16 2" xfId="1354"/>
    <cellStyle name="20% - Accent5 17" xfId="1355"/>
    <cellStyle name="20% - Accent5 18" xfId="1356"/>
    <cellStyle name="20% - Accent5 2" xfId="1357"/>
    <cellStyle name="20% - Accent5 2 10" xfId="1358"/>
    <cellStyle name="20% - Accent5 2 2" xfId="1359"/>
    <cellStyle name="20% - Accent5 2 2 2" xfId="1360"/>
    <cellStyle name="20% - Accent5 2 2 2 2" xfId="1361"/>
    <cellStyle name="20% - Accent5 2 2 3" xfId="1362"/>
    <cellStyle name="20% - Accent5 2 2 3 2" xfId="1363"/>
    <cellStyle name="20% - Accent5 2 2 4" xfId="1364"/>
    <cellStyle name="20% - Accent5 2 2 4 2" xfId="1365"/>
    <cellStyle name="20% - Accent5 2 2 5" xfId="1366"/>
    <cellStyle name="20% - Accent5 2 2 5 2" xfId="1367"/>
    <cellStyle name="20% - Accent5 2 2 6" xfId="1368"/>
    <cellStyle name="20% - Accent5 2 2 6 2" xfId="1369"/>
    <cellStyle name="20% - Accent5 2 2 7" xfId="1370"/>
    <cellStyle name="20% - Accent5 2 2 7 2" xfId="1371"/>
    <cellStyle name="20% - Accent5 2 2 8" xfId="1372"/>
    <cellStyle name="20% - Accent5 2 3" xfId="1373"/>
    <cellStyle name="20% - Accent5 2 3 2" xfId="1374"/>
    <cellStyle name="20% - Accent5 2 3 2 2" xfId="1375"/>
    <cellStyle name="20% - Accent5 2 3 3" xfId="1376"/>
    <cellStyle name="20% - Accent5 2 3 3 2" xfId="1377"/>
    <cellStyle name="20% - Accent5 2 3 4" xfId="1378"/>
    <cellStyle name="20% - Accent5 2 3 4 2" xfId="1379"/>
    <cellStyle name="20% - Accent5 2 3 5" xfId="1380"/>
    <cellStyle name="20% - Accent5 2 3 5 2" xfId="1381"/>
    <cellStyle name="20% - Accent5 2 3 6" xfId="1382"/>
    <cellStyle name="20% - Accent5 2 3 6 2" xfId="1383"/>
    <cellStyle name="20% - Accent5 2 3 7" xfId="1384"/>
    <cellStyle name="20% - Accent5 2 4" xfId="1385"/>
    <cellStyle name="20% - Accent5 2 4 2" xfId="1386"/>
    <cellStyle name="20% - Accent5 2 5" xfId="1387"/>
    <cellStyle name="20% - Accent5 2 5 2" xfId="1388"/>
    <cellStyle name="20% - Accent5 2 6" xfId="1389"/>
    <cellStyle name="20% - Accent5 2 6 2" xfId="1390"/>
    <cellStyle name="20% - Accent5 2 7" xfId="1391"/>
    <cellStyle name="20% - Accent5 2 7 2" xfId="1392"/>
    <cellStyle name="20% - Accent5 2 8" xfId="1393"/>
    <cellStyle name="20% - Accent5 2 8 2" xfId="1394"/>
    <cellStyle name="20% - Accent5 2 9" xfId="1395"/>
    <cellStyle name="20% - Accent5 2 9 2" xfId="1396"/>
    <cellStyle name="20% - Accent5 2_ACCOUNT" xfId="1397"/>
    <cellStyle name="20% - Accent5 3" xfId="1398"/>
    <cellStyle name="20% - Accent5 3 10" xfId="1399"/>
    <cellStyle name="20% - Accent5 3 2" xfId="1400"/>
    <cellStyle name="20% - Accent5 3 2 2" xfId="1401"/>
    <cellStyle name="20% - Accent5 3 2 2 2" xfId="1402"/>
    <cellStyle name="20% - Accent5 3 2 3" xfId="1403"/>
    <cellStyle name="20% - Accent5 3 2 3 2" xfId="1404"/>
    <cellStyle name="20% - Accent5 3 2 4" xfId="1405"/>
    <cellStyle name="20% - Accent5 3 2 4 2" xfId="1406"/>
    <cellStyle name="20% - Accent5 3 2 5" xfId="1407"/>
    <cellStyle name="20% - Accent5 3 2 5 2" xfId="1408"/>
    <cellStyle name="20% - Accent5 3 2 6" xfId="1409"/>
    <cellStyle name="20% - Accent5 3 2 6 2" xfId="1410"/>
    <cellStyle name="20% - Accent5 3 2 7" xfId="1411"/>
    <cellStyle name="20% - Accent5 3 2 7 2" xfId="1412"/>
    <cellStyle name="20% - Accent5 3 2 8" xfId="1413"/>
    <cellStyle name="20% - Accent5 3 3" xfId="1414"/>
    <cellStyle name="20% - Accent5 3 3 2" xfId="1415"/>
    <cellStyle name="20% - Accent5 3 3 2 2" xfId="1416"/>
    <cellStyle name="20% - Accent5 3 3 3" xfId="1417"/>
    <cellStyle name="20% - Accent5 3 3 3 2" xfId="1418"/>
    <cellStyle name="20% - Accent5 3 3 4" xfId="1419"/>
    <cellStyle name="20% - Accent5 3 3 4 2" xfId="1420"/>
    <cellStyle name="20% - Accent5 3 3 5" xfId="1421"/>
    <cellStyle name="20% - Accent5 3 3 5 2" xfId="1422"/>
    <cellStyle name="20% - Accent5 3 3 6" xfId="1423"/>
    <cellStyle name="20% - Accent5 3 3 6 2" xfId="1424"/>
    <cellStyle name="20% - Accent5 3 3 7" xfId="1425"/>
    <cellStyle name="20% - Accent5 3 4" xfId="1426"/>
    <cellStyle name="20% - Accent5 3 4 2" xfId="1427"/>
    <cellStyle name="20% - Accent5 3 5" xfId="1428"/>
    <cellStyle name="20% - Accent5 3 5 2" xfId="1429"/>
    <cellStyle name="20% - Accent5 3 6" xfId="1430"/>
    <cellStyle name="20% - Accent5 3 6 2" xfId="1431"/>
    <cellStyle name="20% - Accent5 3 7" xfId="1432"/>
    <cellStyle name="20% - Accent5 3 7 2" xfId="1433"/>
    <cellStyle name="20% - Accent5 3 8" xfId="1434"/>
    <cellStyle name="20% - Accent5 3 8 2" xfId="1435"/>
    <cellStyle name="20% - Accent5 3 9" xfId="1436"/>
    <cellStyle name="20% - Accent5 3 9 2" xfId="1437"/>
    <cellStyle name="20% - Accent5 3_ACCOUNT" xfId="1438"/>
    <cellStyle name="20% - Accent5 4" xfId="1439"/>
    <cellStyle name="20% - Accent5 4 2" xfId="1440"/>
    <cellStyle name="20% - Accent5 4 2 2" xfId="1441"/>
    <cellStyle name="20% - Accent5 4 3" xfId="1442"/>
    <cellStyle name="20% - Accent5 4 3 2" xfId="1443"/>
    <cellStyle name="20% - Accent5 4 4" xfId="1444"/>
    <cellStyle name="20% - Accent5 5" xfId="1445"/>
    <cellStyle name="20% - Accent5 5 10" xfId="1446"/>
    <cellStyle name="20% - Accent5 5 2" xfId="1447"/>
    <cellStyle name="20% - Accent5 5 2 2" xfId="1448"/>
    <cellStyle name="20% - Accent5 5 2 2 2" xfId="1449"/>
    <cellStyle name="20% - Accent5 5 2 3" xfId="1450"/>
    <cellStyle name="20% - Accent5 5 2 3 2" xfId="1451"/>
    <cellStyle name="20% - Accent5 5 2 4" xfId="1452"/>
    <cellStyle name="20% - Accent5 5 2 4 2" xfId="1453"/>
    <cellStyle name="20% - Accent5 5 2 5" xfId="1454"/>
    <cellStyle name="20% - Accent5 5 2 5 2" xfId="1455"/>
    <cellStyle name="20% - Accent5 5 2 6" xfId="1456"/>
    <cellStyle name="20% - Accent5 5 2 6 2" xfId="1457"/>
    <cellStyle name="20% - Accent5 5 2 7" xfId="1458"/>
    <cellStyle name="20% - Accent5 5 3" xfId="1459"/>
    <cellStyle name="20% - Accent5 5 3 2" xfId="1460"/>
    <cellStyle name="20% - Accent5 5 3 2 2" xfId="1461"/>
    <cellStyle name="20% - Accent5 5 3 3" xfId="1462"/>
    <cellStyle name="20% - Accent5 5 3 3 2" xfId="1463"/>
    <cellStyle name="20% - Accent5 5 3 4" xfId="1464"/>
    <cellStyle name="20% - Accent5 5 3 4 2" xfId="1465"/>
    <cellStyle name="20% - Accent5 5 3 5" xfId="1466"/>
    <cellStyle name="20% - Accent5 5 3 5 2" xfId="1467"/>
    <cellStyle name="20% - Accent5 5 3 6" xfId="1468"/>
    <cellStyle name="20% - Accent5 5 3 6 2" xfId="1469"/>
    <cellStyle name="20% - Accent5 5 3 7" xfId="1470"/>
    <cellStyle name="20% - Accent5 5 4" xfId="1471"/>
    <cellStyle name="20% - Accent5 5 4 2" xfId="1472"/>
    <cellStyle name="20% - Accent5 5 5" xfId="1473"/>
    <cellStyle name="20% - Accent5 5 5 2" xfId="1474"/>
    <cellStyle name="20% - Accent5 5 6" xfId="1475"/>
    <cellStyle name="20% - Accent5 5 6 2" xfId="1476"/>
    <cellStyle name="20% - Accent5 5 7" xfId="1477"/>
    <cellStyle name="20% - Accent5 5 7 2" xfId="1478"/>
    <cellStyle name="20% - Accent5 5 8" xfId="1479"/>
    <cellStyle name="20% - Accent5 5 8 2" xfId="1480"/>
    <cellStyle name="20% - Accent5 5 9" xfId="1481"/>
    <cellStyle name="20% - Accent5 5 9 2" xfId="1482"/>
    <cellStyle name="20% - Accent5 6" xfId="1483"/>
    <cellStyle name="20% - Accent5 6 2" xfId="1484"/>
    <cellStyle name="20% - Accent5 6 2 2" xfId="1485"/>
    <cellStyle name="20% - Accent5 6 2 2 2" xfId="1486"/>
    <cellStyle name="20% - Accent5 6 2 3" xfId="1487"/>
    <cellStyle name="20% - Accent5 6 2 3 2" xfId="1488"/>
    <cellStyle name="20% - Accent5 6 2 4" xfId="1489"/>
    <cellStyle name="20% - Accent5 6 2 4 2" xfId="1490"/>
    <cellStyle name="20% - Accent5 6 2 5" xfId="1491"/>
    <cellStyle name="20% - Accent5 6 2 5 2" xfId="1492"/>
    <cellStyle name="20% - Accent5 6 2 6" xfId="1493"/>
    <cellStyle name="20% - Accent5 6 2 6 2" xfId="1494"/>
    <cellStyle name="20% - Accent5 6 2 7" xfId="1495"/>
    <cellStyle name="20% - Accent5 6 3" xfId="1496"/>
    <cellStyle name="20% - Accent5 6 3 2" xfId="1497"/>
    <cellStyle name="20% - Accent5 6 3 2 2" xfId="1498"/>
    <cellStyle name="20% - Accent5 6 3 3" xfId="1499"/>
    <cellStyle name="20% - Accent5 6 3 3 2" xfId="1500"/>
    <cellStyle name="20% - Accent5 6 3 4" xfId="1501"/>
    <cellStyle name="20% - Accent5 6 3 4 2" xfId="1502"/>
    <cellStyle name="20% - Accent5 6 3 5" xfId="1503"/>
    <cellStyle name="20% - Accent5 6 3 5 2" xfId="1504"/>
    <cellStyle name="20% - Accent5 6 3 6" xfId="1505"/>
    <cellStyle name="20% - Accent5 6 3 6 2" xfId="1506"/>
    <cellStyle name="20% - Accent5 6 3 7" xfId="1507"/>
    <cellStyle name="20% - Accent5 6 4" xfId="1508"/>
    <cellStyle name="20% - Accent5 6 4 2" xfId="1509"/>
    <cellStyle name="20% - Accent5 6 5" xfId="1510"/>
    <cellStyle name="20% - Accent5 6 5 2" xfId="1511"/>
    <cellStyle name="20% - Accent5 6 6" xfId="1512"/>
    <cellStyle name="20% - Accent5 6 6 2" xfId="1513"/>
    <cellStyle name="20% - Accent5 6 7" xfId="1514"/>
    <cellStyle name="20% - Accent5 6 7 2" xfId="1515"/>
    <cellStyle name="20% - Accent5 6 8" xfId="1516"/>
    <cellStyle name="20% - Accent5 6 8 2" xfId="1517"/>
    <cellStyle name="20% - Accent5 6 9" xfId="1518"/>
    <cellStyle name="20% - Accent5 7" xfId="1519"/>
    <cellStyle name="20% - Accent5 7 2" xfId="1520"/>
    <cellStyle name="20% - Accent5 7 2 2" xfId="1521"/>
    <cellStyle name="20% - Accent5 7 2 2 2" xfId="1522"/>
    <cellStyle name="20% - Accent5 7 2 3" xfId="1523"/>
    <cellStyle name="20% - Accent5 7 2 3 2" xfId="1524"/>
    <cellStyle name="20% - Accent5 7 2 4" xfId="1525"/>
    <cellStyle name="20% - Accent5 7 2 4 2" xfId="1526"/>
    <cellStyle name="20% - Accent5 7 2 5" xfId="1527"/>
    <cellStyle name="20% - Accent5 7 2 5 2" xfId="1528"/>
    <cellStyle name="20% - Accent5 7 2 6" xfId="1529"/>
    <cellStyle name="20% - Accent5 7 2 6 2" xfId="1530"/>
    <cellStyle name="20% - Accent5 7 2 7" xfId="1531"/>
    <cellStyle name="20% - Accent5 7 3" xfId="1532"/>
    <cellStyle name="20% - Accent5 7 3 2" xfId="1533"/>
    <cellStyle name="20% - Accent5 7 4" xfId="1534"/>
    <cellStyle name="20% - Accent5 7 4 2" xfId="1535"/>
    <cellStyle name="20% - Accent5 7 5" xfId="1536"/>
    <cellStyle name="20% - Accent5 7 5 2" xfId="1537"/>
    <cellStyle name="20% - Accent5 7 6" xfId="1538"/>
    <cellStyle name="20% - Accent5 7 6 2" xfId="1539"/>
    <cellStyle name="20% - Accent5 7 7" xfId="1540"/>
    <cellStyle name="20% - Accent5 7 7 2" xfId="1541"/>
    <cellStyle name="20% - Accent5 7 8" xfId="1542"/>
    <cellStyle name="20% - Accent5 8" xfId="1543"/>
    <cellStyle name="20% - Accent5 8 2" xfId="1544"/>
    <cellStyle name="20% - Accent5 8 2 2" xfId="1545"/>
    <cellStyle name="20% - Accent5 8 3" xfId="1546"/>
    <cellStyle name="20% - Accent5 8 3 2" xfId="1547"/>
    <cellStyle name="20% - Accent5 8 4" xfId="1548"/>
    <cellStyle name="20% - Accent5 8 4 2" xfId="1549"/>
    <cellStyle name="20% - Accent5 8 5" xfId="1550"/>
    <cellStyle name="20% - Accent5 8 5 2" xfId="1551"/>
    <cellStyle name="20% - Accent5 8 6" xfId="1552"/>
    <cellStyle name="20% - Accent5 8 6 2" xfId="1553"/>
    <cellStyle name="20% - Accent5 8 7" xfId="1554"/>
    <cellStyle name="20% - Accent5 9" xfId="1555"/>
    <cellStyle name="20% - Accent5 9 2" xfId="1556"/>
    <cellStyle name="20% - Accent5 9 2 2" xfId="1557"/>
    <cellStyle name="20% - Accent5 9 3" xfId="1558"/>
    <cellStyle name="20% - Accent5 9 3 2" xfId="1559"/>
    <cellStyle name="20% - Accent5 9 4" xfId="1560"/>
    <cellStyle name="20% - Accent5 9 4 2" xfId="1561"/>
    <cellStyle name="20% - Accent5 9 5" xfId="1562"/>
    <cellStyle name="20% - Accent5 9 5 2" xfId="1563"/>
    <cellStyle name="20% - Accent5 9 6" xfId="1564"/>
    <cellStyle name="20% - Accent5 9 6 2" xfId="1565"/>
    <cellStyle name="20% - Accent5 9 7" xfId="1566"/>
    <cellStyle name="20% - Accent6 10" xfId="1567"/>
    <cellStyle name="20% - Accent6 10 2" xfId="1568"/>
    <cellStyle name="20% - Accent6 10 2 2" xfId="1569"/>
    <cellStyle name="20% - Accent6 10 3" xfId="1570"/>
    <cellStyle name="20% - Accent6 10 3 2" xfId="1571"/>
    <cellStyle name="20% - Accent6 10 4" xfId="1572"/>
    <cellStyle name="20% - Accent6 10 4 2" xfId="1573"/>
    <cellStyle name="20% - Accent6 10 5" xfId="1574"/>
    <cellStyle name="20% - Accent6 10 5 2" xfId="1575"/>
    <cellStyle name="20% - Accent6 10 6" xfId="1576"/>
    <cellStyle name="20% - Accent6 10 6 2" xfId="1577"/>
    <cellStyle name="20% - Accent6 10 7" xfId="1578"/>
    <cellStyle name="20% - Accent6 11" xfId="1579"/>
    <cellStyle name="20% - Accent6 11 2" xfId="1580"/>
    <cellStyle name="20% - Accent6 11 2 2" xfId="1581"/>
    <cellStyle name="20% - Accent6 11 3" xfId="1582"/>
    <cellStyle name="20% - Accent6 11 3 2" xfId="1583"/>
    <cellStyle name="20% - Accent6 11 4" xfId="1584"/>
    <cellStyle name="20% - Accent6 11 4 2" xfId="1585"/>
    <cellStyle name="20% - Accent6 11 5" xfId="1586"/>
    <cellStyle name="20% - Accent6 11 5 2" xfId="1587"/>
    <cellStyle name="20% - Accent6 11 6" xfId="1588"/>
    <cellStyle name="20% - Accent6 12" xfId="1589"/>
    <cellStyle name="20% - Accent6 12 2" xfId="1590"/>
    <cellStyle name="20% - Accent6 13" xfId="1591"/>
    <cellStyle name="20% - Accent6 13 2" xfId="1592"/>
    <cellStyle name="20% - Accent6 14" xfId="1593"/>
    <cellStyle name="20% - Accent6 14 2" xfId="1594"/>
    <cellStyle name="20% - Accent6 15" xfId="1595"/>
    <cellStyle name="20% - Accent6 15 2" xfId="1596"/>
    <cellStyle name="20% - Accent6 16" xfId="1597"/>
    <cellStyle name="20% - Accent6 16 2" xfId="1598"/>
    <cellStyle name="20% - Accent6 17" xfId="1599"/>
    <cellStyle name="20% - Accent6 18" xfId="1600"/>
    <cellStyle name="20% - Accent6 2" xfId="1601"/>
    <cellStyle name="20% - Accent6 2 10" xfId="1602"/>
    <cellStyle name="20% - Accent6 2 2" xfId="1603"/>
    <cellStyle name="20% - Accent6 2 2 2" xfId="1604"/>
    <cellStyle name="20% - Accent6 2 2 2 2" xfId="1605"/>
    <cellStyle name="20% - Accent6 2 2 3" xfId="1606"/>
    <cellStyle name="20% - Accent6 2 2 3 2" xfId="1607"/>
    <cellStyle name="20% - Accent6 2 2 4" xfId="1608"/>
    <cellStyle name="20% - Accent6 2 2 4 2" xfId="1609"/>
    <cellStyle name="20% - Accent6 2 2 5" xfId="1610"/>
    <cellStyle name="20% - Accent6 2 2 5 2" xfId="1611"/>
    <cellStyle name="20% - Accent6 2 2 6" xfId="1612"/>
    <cellStyle name="20% - Accent6 2 2 6 2" xfId="1613"/>
    <cellStyle name="20% - Accent6 2 2 7" xfId="1614"/>
    <cellStyle name="20% - Accent6 2 2 7 2" xfId="1615"/>
    <cellStyle name="20% - Accent6 2 2 8" xfId="1616"/>
    <cellStyle name="20% - Accent6 2 3" xfId="1617"/>
    <cellStyle name="20% - Accent6 2 3 2" xfId="1618"/>
    <cellStyle name="20% - Accent6 2 3 2 2" xfId="1619"/>
    <cellStyle name="20% - Accent6 2 3 3" xfId="1620"/>
    <cellStyle name="20% - Accent6 2 3 3 2" xfId="1621"/>
    <cellStyle name="20% - Accent6 2 3 4" xfId="1622"/>
    <cellStyle name="20% - Accent6 2 3 4 2" xfId="1623"/>
    <cellStyle name="20% - Accent6 2 3 5" xfId="1624"/>
    <cellStyle name="20% - Accent6 2 3 5 2" xfId="1625"/>
    <cellStyle name="20% - Accent6 2 3 6" xfId="1626"/>
    <cellStyle name="20% - Accent6 2 3 6 2" xfId="1627"/>
    <cellStyle name="20% - Accent6 2 3 7" xfId="1628"/>
    <cellStyle name="20% - Accent6 2 4" xfId="1629"/>
    <cellStyle name="20% - Accent6 2 4 2" xfId="1630"/>
    <cellStyle name="20% - Accent6 2 5" xfId="1631"/>
    <cellStyle name="20% - Accent6 2 5 2" xfId="1632"/>
    <cellStyle name="20% - Accent6 2 6" xfId="1633"/>
    <cellStyle name="20% - Accent6 2 6 2" xfId="1634"/>
    <cellStyle name="20% - Accent6 2 7" xfId="1635"/>
    <cellStyle name="20% - Accent6 2 7 2" xfId="1636"/>
    <cellStyle name="20% - Accent6 2 8" xfId="1637"/>
    <cellStyle name="20% - Accent6 2 8 2" xfId="1638"/>
    <cellStyle name="20% - Accent6 2 9" xfId="1639"/>
    <cellStyle name="20% - Accent6 2 9 2" xfId="1640"/>
    <cellStyle name="20% - Accent6 2_ACCOUNT" xfId="1641"/>
    <cellStyle name="20% - Accent6 3" xfId="1642"/>
    <cellStyle name="20% - Accent6 3 10" xfId="1643"/>
    <cellStyle name="20% - Accent6 3 2" xfId="1644"/>
    <cellStyle name="20% - Accent6 3 2 2" xfId="1645"/>
    <cellStyle name="20% - Accent6 3 2 2 2" xfId="1646"/>
    <cellStyle name="20% - Accent6 3 2 3" xfId="1647"/>
    <cellStyle name="20% - Accent6 3 2 3 2" xfId="1648"/>
    <cellStyle name="20% - Accent6 3 2 4" xfId="1649"/>
    <cellStyle name="20% - Accent6 3 2 4 2" xfId="1650"/>
    <cellStyle name="20% - Accent6 3 2 5" xfId="1651"/>
    <cellStyle name="20% - Accent6 3 2 5 2" xfId="1652"/>
    <cellStyle name="20% - Accent6 3 2 6" xfId="1653"/>
    <cellStyle name="20% - Accent6 3 2 6 2" xfId="1654"/>
    <cellStyle name="20% - Accent6 3 2 7" xfId="1655"/>
    <cellStyle name="20% - Accent6 3 2 7 2" xfId="1656"/>
    <cellStyle name="20% - Accent6 3 2 8" xfId="1657"/>
    <cellStyle name="20% - Accent6 3 3" xfId="1658"/>
    <cellStyle name="20% - Accent6 3 3 2" xfId="1659"/>
    <cellStyle name="20% - Accent6 3 3 2 2" xfId="1660"/>
    <cellStyle name="20% - Accent6 3 3 3" xfId="1661"/>
    <cellStyle name="20% - Accent6 3 3 3 2" xfId="1662"/>
    <cellStyle name="20% - Accent6 3 3 4" xfId="1663"/>
    <cellStyle name="20% - Accent6 3 3 4 2" xfId="1664"/>
    <cellStyle name="20% - Accent6 3 3 5" xfId="1665"/>
    <cellStyle name="20% - Accent6 3 3 5 2" xfId="1666"/>
    <cellStyle name="20% - Accent6 3 3 6" xfId="1667"/>
    <cellStyle name="20% - Accent6 3 3 6 2" xfId="1668"/>
    <cellStyle name="20% - Accent6 3 3 7" xfId="1669"/>
    <cellStyle name="20% - Accent6 3 4" xfId="1670"/>
    <cellStyle name="20% - Accent6 3 4 2" xfId="1671"/>
    <cellStyle name="20% - Accent6 3 5" xfId="1672"/>
    <cellStyle name="20% - Accent6 3 5 2" xfId="1673"/>
    <cellStyle name="20% - Accent6 3 6" xfId="1674"/>
    <cellStyle name="20% - Accent6 3 6 2" xfId="1675"/>
    <cellStyle name="20% - Accent6 3 7" xfId="1676"/>
    <cellStyle name="20% - Accent6 3 7 2" xfId="1677"/>
    <cellStyle name="20% - Accent6 3 8" xfId="1678"/>
    <cellStyle name="20% - Accent6 3 8 2" xfId="1679"/>
    <cellStyle name="20% - Accent6 3 9" xfId="1680"/>
    <cellStyle name="20% - Accent6 3 9 2" xfId="1681"/>
    <cellStyle name="20% - Accent6 3_ACCOUNT" xfId="1682"/>
    <cellStyle name="20% - Accent6 4" xfId="1683"/>
    <cellStyle name="20% - Accent6 4 2" xfId="1684"/>
    <cellStyle name="20% - Accent6 4 2 2" xfId="1685"/>
    <cellStyle name="20% - Accent6 4 3" xfId="1686"/>
    <cellStyle name="20% - Accent6 4 3 2" xfId="1687"/>
    <cellStyle name="20% - Accent6 4 4" xfId="1688"/>
    <cellStyle name="20% - Accent6 5" xfId="1689"/>
    <cellStyle name="20% - Accent6 5 10" xfId="1690"/>
    <cellStyle name="20% - Accent6 5 2" xfId="1691"/>
    <cellStyle name="20% - Accent6 5 2 2" xfId="1692"/>
    <cellStyle name="20% - Accent6 5 2 2 2" xfId="1693"/>
    <cellStyle name="20% - Accent6 5 2 3" xfId="1694"/>
    <cellStyle name="20% - Accent6 5 2 3 2" xfId="1695"/>
    <cellStyle name="20% - Accent6 5 2 4" xfId="1696"/>
    <cellStyle name="20% - Accent6 5 2 4 2" xfId="1697"/>
    <cellStyle name="20% - Accent6 5 2 5" xfId="1698"/>
    <cellStyle name="20% - Accent6 5 2 5 2" xfId="1699"/>
    <cellStyle name="20% - Accent6 5 2 6" xfId="1700"/>
    <cellStyle name="20% - Accent6 5 2 6 2" xfId="1701"/>
    <cellStyle name="20% - Accent6 5 2 7" xfId="1702"/>
    <cellStyle name="20% - Accent6 5 3" xfId="1703"/>
    <cellStyle name="20% - Accent6 5 3 2" xfId="1704"/>
    <cellStyle name="20% - Accent6 5 3 2 2" xfId="1705"/>
    <cellStyle name="20% - Accent6 5 3 3" xfId="1706"/>
    <cellStyle name="20% - Accent6 5 3 3 2" xfId="1707"/>
    <cellStyle name="20% - Accent6 5 3 4" xfId="1708"/>
    <cellStyle name="20% - Accent6 5 3 4 2" xfId="1709"/>
    <cellStyle name="20% - Accent6 5 3 5" xfId="1710"/>
    <cellStyle name="20% - Accent6 5 3 5 2" xfId="1711"/>
    <cellStyle name="20% - Accent6 5 3 6" xfId="1712"/>
    <cellStyle name="20% - Accent6 5 3 6 2" xfId="1713"/>
    <cellStyle name="20% - Accent6 5 3 7" xfId="1714"/>
    <cellStyle name="20% - Accent6 5 4" xfId="1715"/>
    <cellStyle name="20% - Accent6 5 4 2" xfId="1716"/>
    <cellStyle name="20% - Accent6 5 5" xfId="1717"/>
    <cellStyle name="20% - Accent6 5 5 2" xfId="1718"/>
    <cellStyle name="20% - Accent6 5 6" xfId="1719"/>
    <cellStyle name="20% - Accent6 5 6 2" xfId="1720"/>
    <cellStyle name="20% - Accent6 5 7" xfId="1721"/>
    <cellStyle name="20% - Accent6 5 7 2" xfId="1722"/>
    <cellStyle name="20% - Accent6 5 8" xfId="1723"/>
    <cellStyle name="20% - Accent6 5 8 2" xfId="1724"/>
    <cellStyle name="20% - Accent6 5 9" xfId="1725"/>
    <cellStyle name="20% - Accent6 5 9 2" xfId="1726"/>
    <cellStyle name="20% - Accent6 6" xfId="1727"/>
    <cellStyle name="20% - Accent6 6 2" xfId="1728"/>
    <cellStyle name="20% - Accent6 6 2 2" xfId="1729"/>
    <cellStyle name="20% - Accent6 6 2 2 2" xfId="1730"/>
    <cellStyle name="20% - Accent6 6 2 3" xfId="1731"/>
    <cellStyle name="20% - Accent6 6 2 3 2" xfId="1732"/>
    <cellStyle name="20% - Accent6 6 2 4" xfId="1733"/>
    <cellStyle name="20% - Accent6 6 2 4 2" xfId="1734"/>
    <cellStyle name="20% - Accent6 6 2 5" xfId="1735"/>
    <cellStyle name="20% - Accent6 6 2 5 2" xfId="1736"/>
    <cellStyle name="20% - Accent6 6 2 6" xfId="1737"/>
    <cellStyle name="20% - Accent6 6 2 6 2" xfId="1738"/>
    <cellStyle name="20% - Accent6 6 2 7" xfId="1739"/>
    <cellStyle name="20% - Accent6 6 3" xfId="1740"/>
    <cellStyle name="20% - Accent6 6 3 2" xfId="1741"/>
    <cellStyle name="20% - Accent6 6 3 2 2" xfId="1742"/>
    <cellStyle name="20% - Accent6 6 3 3" xfId="1743"/>
    <cellStyle name="20% - Accent6 6 3 3 2" xfId="1744"/>
    <cellStyle name="20% - Accent6 6 3 4" xfId="1745"/>
    <cellStyle name="20% - Accent6 6 3 4 2" xfId="1746"/>
    <cellStyle name="20% - Accent6 6 3 5" xfId="1747"/>
    <cellStyle name="20% - Accent6 6 3 5 2" xfId="1748"/>
    <cellStyle name="20% - Accent6 6 3 6" xfId="1749"/>
    <cellStyle name="20% - Accent6 6 3 6 2" xfId="1750"/>
    <cellStyle name="20% - Accent6 6 3 7" xfId="1751"/>
    <cellStyle name="20% - Accent6 6 4" xfId="1752"/>
    <cellStyle name="20% - Accent6 6 4 2" xfId="1753"/>
    <cellStyle name="20% - Accent6 6 5" xfId="1754"/>
    <cellStyle name="20% - Accent6 6 5 2" xfId="1755"/>
    <cellStyle name="20% - Accent6 6 6" xfId="1756"/>
    <cellStyle name="20% - Accent6 6 6 2" xfId="1757"/>
    <cellStyle name="20% - Accent6 6 7" xfId="1758"/>
    <cellStyle name="20% - Accent6 6 7 2" xfId="1759"/>
    <cellStyle name="20% - Accent6 6 8" xfId="1760"/>
    <cellStyle name="20% - Accent6 6 8 2" xfId="1761"/>
    <cellStyle name="20% - Accent6 6 9" xfId="1762"/>
    <cellStyle name="20% - Accent6 7" xfId="1763"/>
    <cellStyle name="20% - Accent6 7 2" xfId="1764"/>
    <cellStyle name="20% - Accent6 7 2 2" xfId="1765"/>
    <cellStyle name="20% - Accent6 7 2 2 2" xfId="1766"/>
    <cellStyle name="20% - Accent6 7 2 3" xfId="1767"/>
    <cellStyle name="20% - Accent6 7 2 3 2" xfId="1768"/>
    <cellStyle name="20% - Accent6 7 2 4" xfId="1769"/>
    <cellStyle name="20% - Accent6 7 2 4 2" xfId="1770"/>
    <cellStyle name="20% - Accent6 7 2 5" xfId="1771"/>
    <cellStyle name="20% - Accent6 7 2 5 2" xfId="1772"/>
    <cellStyle name="20% - Accent6 7 2 6" xfId="1773"/>
    <cellStyle name="20% - Accent6 7 2 6 2" xfId="1774"/>
    <cellStyle name="20% - Accent6 7 2 7" xfId="1775"/>
    <cellStyle name="20% - Accent6 7 3" xfId="1776"/>
    <cellStyle name="20% - Accent6 7 3 2" xfId="1777"/>
    <cellStyle name="20% - Accent6 7 4" xfId="1778"/>
    <cellStyle name="20% - Accent6 7 4 2" xfId="1779"/>
    <cellStyle name="20% - Accent6 7 5" xfId="1780"/>
    <cellStyle name="20% - Accent6 7 5 2" xfId="1781"/>
    <cellStyle name="20% - Accent6 7 6" xfId="1782"/>
    <cellStyle name="20% - Accent6 7 6 2" xfId="1783"/>
    <cellStyle name="20% - Accent6 7 7" xfId="1784"/>
    <cellStyle name="20% - Accent6 7 7 2" xfId="1785"/>
    <cellStyle name="20% - Accent6 7 8" xfId="1786"/>
    <cellStyle name="20% - Accent6 8" xfId="1787"/>
    <cellStyle name="20% - Accent6 8 2" xfId="1788"/>
    <cellStyle name="20% - Accent6 8 2 2" xfId="1789"/>
    <cellStyle name="20% - Accent6 8 3" xfId="1790"/>
    <cellStyle name="20% - Accent6 8 3 2" xfId="1791"/>
    <cellStyle name="20% - Accent6 8 4" xfId="1792"/>
    <cellStyle name="20% - Accent6 8 4 2" xfId="1793"/>
    <cellStyle name="20% - Accent6 8 5" xfId="1794"/>
    <cellStyle name="20% - Accent6 8 5 2" xfId="1795"/>
    <cellStyle name="20% - Accent6 8 6" xfId="1796"/>
    <cellStyle name="20% - Accent6 8 6 2" xfId="1797"/>
    <cellStyle name="20% - Accent6 8 7" xfId="1798"/>
    <cellStyle name="20% - Accent6 9" xfId="1799"/>
    <cellStyle name="20% - Accent6 9 2" xfId="1800"/>
    <cellStyle name="20% - Accent6 9 2 2" xfId="1801"/>
    <cellStyle name="20% - Accent6 9 3" xfId="1802"/>
    <cellStyle name="20% - Accent6 9 3 2" xfId="1803"/>
    <cellStyle name="20% - Accent6 9 4" xfId="1804"/>
    <cellStyle name="20% - Accent6 9 4 2" xfId="1805"/>
    <cellStyle name="20% - Accent6 9 5" xfId="1806"/>
    <cellStyle name="20% - Accent6 9 5 2" xfId="1807"/>
    <cellStyle name="20% - Accent6 9 6" xfId="1808"/>
    <cellStyle name="20% - Accent6 9 6 2" xfId="1809"/>
    <cellStyle name="20% - Accent6 9 7" xfId="1810"/>
    <cellStyle name="20% - akcent 1" xfId="188"/>
    <cellStyle name="20% - akcent 2" xfId="189"/>
    <cellStyle name="20% - akcent 3" xfId="190"/>
    <cellStyle name="20% - akcent 4" xfId="191"/>
    <cellStyle name="20% - akcent 5" xfId="192"/>
    <cellStyle name="20% - akcent 6" xfId="193"/>
    <cellStyle name="20% - Dekorfärg1" xfId="1811"/>
    <cellStyle name="20% - Dekorfärg1 2" xfId="1812"/>
    <cellStyle name="20% - Dekorfärg1 2 2" xfId="1813"/>
    <cellStyle name="20% - Dekorfärg1 3" xfId="1814"/>
    <cellStyle name="20% - Dekorfärg2" xfId="1815"/>
    <cellStyle name="20% - Dekorfärg2 2" xfId="1816"/>
    <cellStyle name="20% - Dekorfärg2 2 2" xfId="1817"/>
    <cellStyle name="20% - Dekorfärg2 3" xfId="1818"/>
    <cellStyle name="20% - Dekorfärg3" xfId="1819"/>
    <cellStyle name="20% - Dekorfärg3 2" xfId="1820"/>
    <cellStyle name="20% - Dekorfärg3 2 2" xfId="1821"/>
    <cellStyle name="20% - Dekorfärg3 3" xfId="1822"/>
    <cellStyle name="20% - Dekorfärg4" xfId="1823"/>
    <cellStyle name="20% - Dekorfärg4 2" xfId="1824"/>
    <cellStyle name="20% - Dekorfärg4 2 2" xfId="1825"/>
    <cellStyle name="20% - Dekorfärg4 3" xfId="1826"/>
    <cellStyle name="20% - Dekorfärg5" xfId="1827"/>
    <cellStyle name="20% - Dekorfärg5 2" xfId="1828"/>
    <cellStyle name="20% - Dekorfärg5 2 2" xfId="1829"/>
    <cellStyle name="20% - Dekorfärg5 3" xfId="1830"/>
    <cellStyle name="20% - Dekorfärg6" xfId="1831"/>
    <cellStyle name="20% - Dekorfärg6 2" xfId="1832"/>
    <cellStyle name="20% - Dekorfärg6 2 2" xfId="1833"/>
    <cellStyle name="20% - Dekorfärg6 3" xfId="1834"/>
    <cellStyle name="40% - Accent1 10" xfId="1835"/>
    <cellStyle name="40% - Accent1 10 2" xfId="1836"/>
    <cellStyle name="40% - Accent1 10 2 2" xfId="1837"/>
    <cellStyle name="40% - Accent1 10 3" xfId="1838"/>
    <cellStyle name="40% - Accent1 10 3 2" xfId="1839"/>
    <cellStyle name="40% - Accent1 10 4" xfId="1840"/>
    <cellStyle name="40% - Accent1 10 4 2" xfId="1841"/>
    <cellStyle name="40% - Accent1 10 5" xfId="1842"/>
    <cellStyle name="40% - Accent1 10 5 2" xfId="1843"/>
    <cellStyle name="40% - Accent1 10 6" xfId="1844"/>
    <cellStyle name="40% - Accent1 10 6 2" xfId="1845"/>
    <cellStyle name="40% - Accent1 10 7" xfId="1846"/>
    <cellStyle name="40% - Accent1 11" xfId="1847"/>
    <cellStyle name="40% - Accent1 11 2" xfId="1848"/>
    <cellStyle name="40% - Accent1 11 2 2" xfId="1849"/>
    <cellStyle name="40% - Accent1 11 3" xfId="1850"/>
    <cellStyle name="40% - Accent1 11 3 2" xfId="1851"/>
    <cellStyle name="40% - Accent1 11 4" xfId="1852"/>
    <cellStyle name="40% - Accent1 11 4 2" xfId="1853"/>
    <cellStyle name="40% - Accent1 11 5" xfId="1854"/>
    <cellStyle name="40% - Accent1 11 5 2" xfId="1855"/>
    <cellStyle name="40% - Accent1 11 6" xfId="1856"/>
    <cellStyle name="40% - Accent1 12" xfId="1857"/>
    <cellStyle name="40% - Accent1 12 2" xfId="1858"/>
    <cellStyle name="40% - Accent1 13" xfId="1859"/>
    <cellStyle name="40% - Accent1 13 2" xfId="1860"/>
    <cellStyle name="40% - Accent1 14" xfId="1861"/>
    <cellStyle name="40% - Accent1 14 2" xfId="1862"/>
    <cellStyle name="40% - Accent1 15" xfId="1863"/>
    <cellStyle name="40% - Accent1 15 2" xfId="1864"/>
    <cellStyle name="40% - Accent1 16" xfId="1865"/>
    <cellStyle name="40% - Accent1 16 2" xfId="1866"/>
    <cellStyle name="40% - Accent1 17" xfId="1867"/>
    <cellStyle name="40% - Accent1 18" xfId="1868"/>
    <cellStyle name="40% - Accent1 2" xfId="1869"/>
    <cellStyle name="40% - Accent1 2 10" xfId="1870"/>
    <cellStyle name="40% - Accent1 2 2" xfId="1871"/>
    <cellStyle name="40% - Accent1 2 2 2" xfId="1872"/>
    <cellStyle name="40% - Accent1 2 2 2 2" xfId="1873"/>
    <cellStyle name="40% - Accent1 2 2 3" xfId="1874"/>
    <cellStyle name="40% - Accent1 2 2 3 2" xfId="1875"/>
    <cellStyle name="40% - Accent1 2 2 4" xfId="1876"/>
    <cellStyle name="40% - Accent1 2 2 4 2" xfId="1877"/>
    <cellStyle name="40% - Accent1 2 2 5" xfId="1878"/>
    <cellStyle name="40% - Accent1 2 2 5 2" xfId="1879"/>
    <cellStyle name="40% - Accent1 2 2 6" xfId="1880"/>
    <cellStyle name="40% - Accent1 2 2 6 2" xfId="1881"/>
    <cellStyle name="40% - Accent1 2 2 7" xfId="1882"/>
    <cellStyle name="40% - Accent1 2 2 7 2" xfId="1883"/>
    <cellStyle name="40% - Accent1 2 2 8" xfId="1884"/>
    <cellStyle name="40% - Accent1 2 3" xfId="1885"/>
    <cellStyle name="40% - Accent1 2 3 2" xfId="1886"/>
    <cellStyle name="40% - Accent1 2 3 2 2" xfId="1887"/>
    <cellStyle name="40% - Accent1 2 3 3" xfId="1888"/>
    <cellStyle name="40% - Accent1 2 3 3 2" xfId="1889"/>
    <cellStyle name="40% - Accent1 2 3 4" xfId="1890"/>
    <cellStyle name="40% - Accent1 2 3 4 2" xfId="1891"/>
    <cellStyle name="40% - Accent1 2 3 5" xfId="1892"/>
    <cellStyle name="40% - Accent1 2 3 5 2" xfId="1893"/>
    <cellStyle name="40% - Accent1 2 3 6" xfId="1894"/>
    <cellStyle name="40% - Accent1 2 3 6 2" xfId="1895"/>
    <cellStyle name="40% - Accent1 2 3 7" xfId="1896"/>
    <cellStyle name="40% - Accent1 2 4" xfId="1897"/>
    <cellStyle name="40% - Accent1 2 4 2" xfId="1898"/>
    <cellStyle name="40% - Accent1 2 5" xfId="1899"/>
    <cellStyle name="40% - Accent1 2 5 2" xfId="1900"/>
    <cellStyle name="40% - Accent1 2 6" xfId="1901"/>
    <cellStyle name="40% - Accent1 2 6 2" xfId="1902"/>
    <cellStyle name="40% - Accent1 2 7" xfId="1903"/>
    <cellStyle name="40% - Accent1 2 7 2" xfId="1904"/>
    <cellStyle name="40% - Accent1 2 8" xfId="1905"/>
    <cellStyle name="40% - Accent1 2 8 2" xfId="1906"/>
    <cellStyle name="40% - Accent1 2 9" xfId="1907"/>
    <cellStyle name="40% - Accent1 2 9 2" xfId="1908"/>
    <cellStyle name="40% - Accent1 2_ACCOUNT" xfId="1909"/>
    <cellStyle name="40% - Accent1 3" xfId="1910"/>
    <cellStyle name="40% - Accent1 3 10" xfId="1911"/>
    <cellStyle name="40% - Accent1 3 2" xfId="1912"/>
    <cellStyle name="40% - Accent1 3 2 2" xfId="1913"/>
    <cellStyle name="40% - Accent1 3 2 2 2" xfId="1914"/>
    <cellStyle name="40% - Accent1 3 2 3" xfId="1915"/>
    <cellStyle name="40% - Accent1 3 2 3 2" xfId="1916"/>
    <cellStyle name="40% - Accent1 3 2 4" xfId="1917"/>
    <cellStyle name="40% - Accent1 3 2 4 2" xfId="1918"/>
    <cellStyle name="40% - Accent1 3 2 5" xfId="1919"/>
    <cellStyle name="40% - Accent1 3 2 5 2" xfId="1920"/>
    <cellStyle name="40% - Accent1 3 2 6" xfId="1921"/>
    <cellStyle name="40% - Accent1 3 2 6 2" xfId="1922"/>
    <cellStyle name="40% - Accent1 3 2 7" xfId="1923"/>
    <cellStyle name="40% - Accent1 3 2 7 2" xfId="1924"/>
    <cellStyle name="40% - Accent1 3 2 8" xfId="1925"/>
    <cellStyle name="40% - Accent1 3 3" xfId="1926"/>
    <cellStyle name="40% - Accent1 3 3 2" xfId="1927"/>
    <cellStyle name="40% - Accent1 3 3 2 2" xfId="1928"/>
    <cellStyle name="40% - Accent1 3 3 3" xfId="1929"/>
    <cellStyle name="40% - Accent1 3 3 3 2" xfId="1930"/>
    <cellStyle name="40% - Accent1 3 3 4" xfId="1931"/>
    <cellStyle name="40% - Accent1 3 3 4 2" xfId="1932"/>
    <cellStyle name="40% - Accent1 3 3 5" xfId="1933"/>
    <cellStyle name="40% - Accent1 3 3 5 2" xfId="1934"/>
    <cellStyle name="40% - Accent1 3 3 6" xfId="1935"/>
    <cellStyle name="40% - Accent1 3 3 6 2" xfId="1936"/>
    <cellStyle name="40% - Accent1 3 3 7" xfId="1937"/>
    <cellStyle name="40% - Accent1 3 4" xfId="1938"/>
    <cellStyle name="40% - Accent1 3 4 2" xfId="1939"/>
    <cellStyle name="40% - Accent1 3 5" xfId="1940"/>
    <cellStyle name="40% - Accent1 3 5 2" xfId="1941"/>
    <cellStyle name="40% - Accent1 3 6" xfId="1942"/>
    <cellStyle name="40% - Accent1 3 6 2" xfId="1943"/>
    <cellStyle name="40% - Accent1 3 7" xfId="1944"/>
    <cellStyle name="40% - Accent1 3 7 2" xfId="1945"/>
    <cellStyle name="40% - Accent1 3 8" xfId="1946"/>
    <cellStyle name="40% - Accent1 3 8 2" xfId="1947"/>
    <cellStyle name="40% - Accent1 3 9" xfId="1948"/>
    <cellStyle name="40% - Accent1 3 9 2" xfId="1949"/>
    <cellStyle name="40% - Accent1 3_ACCOUNT" xfId="1950"/>
    <cellStyle name="40% - Accent1 4" xfId="1951"/>
    <cellStyle name="40% - Accent1 4 2" xfId="1952"/>
    <cellStyle name="40% - Accent1 4 2 2" xfId="1953"/>
    <cellStyle name="40% - Accent1 4 3" xfId="1954"/>
    <cellStyle name="40% - Accent1 4 3 2" xfId="1955"/>
    <cellStyle name="40% - Accent1 4 4" xfId="1956"/>
    <cellStyle name="40% - Accent1 5" xfId="1957"/>
    <cellStyle name="40% - Accent1 5 10" xfId="1958"/>
    <cellStyle name="40% - Accent1 5 2" xfId="1959"/>
    <cellStyle name="40% - Accent1 5 2 2" xfId="1960"/>
    <cellStyle name="40% - Accent1 5 2 2 2" xfId="1961"/>
    <cellStyle name="40% - Accent1 5 2 3" xfId="1962"/>
    <cellStyle name="40% - Accent1 5 2 3 2" xfId="1963"/>
    <cellStyle name="40% - Accent1 5 2 4" xfId="1964"/>
    <cellStyle name="40% - Accent1 5 2 4 2" xfId="1965"/>
    <cellStyle name="40% - Accent1 5 2 5" xfId="1966"/>
    <cellStyle name="40% - Accent1 5 2 5 2" xfId="1967"/>
    <cellStyle name="40% - Accent1 5 2 6" xfId="1968"/>
    <cellStyle name="40% - Accent1 5 2 6 2" xfId="1969"/>
    <cellStyle name="40% - Accent1 5 2 7" xfId="1970"/>
    <cellStyle name="40% - Accent1 5 3" xfId="1971"/>
    <cellStyle name="40% - Accent1 5 3 2" xfId="1972"/>
    <cellStyle name="40% - Accent1 5 3 2 2" xfId="1973"/>
    <cellStyle name="40% - Accent1 5 3 3" xfId="1974"/>
    <cellStyle name="40% - Accent1 5 3 3 2" xfId="1975"/>
    <cellStyle name="40% - Accent1 5 3 4" xfId="1976"/>
    <cellStyle name="40% - Accent1 5 3 4 2" xfId="1977"/>
    <cellStyle name="40% - Accent1 5 3 5" xfId="1978"/>
    <cellStyle name="40% - Accent1 5 3 5 2" xfId="1979"/>
    <cellStyle name="40% - Accent1 5 3 6" xfId="1980"/>
    <cellStyle name="40% - Accent1 5 3 6 2" xfId="1981"/>
    <cellStyle name="40% - Accent1 5 3 7" xfId="1982"/>
    <cellStyle name="40% - Accent1 5 4" xfId="1983"/>
    <cellStyle name="40% - Accent1 5 4 2" xfId="1984"/>
    <cellStyle name="40% - Accent1 5 5" xfId="1985"/>
    <cellStyle name="40% - Accent1 5 5 2" xfId="1986"/>
    <cellStyle name="40% - Accent1 5 6" xfId="1987"/>
    <cellStyle name="40% - Accent1 5 6 2" xfId="1988"/>
    <cellStyle name="40% - Accent1 5 7" xfId="1989"/>
    <cellStyle name="40% - Accent1 5 7 2" xfId="1990"/>
    <cellStyle name="40% - Accent1 5 8" xfId="1991"/>
    <cellStyle name="40% - Accent1 5 8 2" xfId="1992"/>
    <cellStyle name="40% - Accent1 5 9" xfId="1993"/>
    <cellStyle name="40% - Accent1 5 9 2" xfId="1994"/>
    <cellStyle name="40% - Accent1 6" xfId="1995"/>
    <cellStyle name="40% - Accent1 6 2" xfId="1996"/>
    <cellStyle name="40% - Accent1 6 2 2" xfId="1997"/>
    <cellStyle name="40% - Accent1 6 2 2 2" xfId="1998"/>
    <cellStyle name="40% - Accent1 6 2 3" xfId="1999"/>
    <cellStyle name="40% - Accent1 6 2 3 2" xfId="2000"/>
    <cellStyle name="40% - Accent1 6 2 4" xfId="2001"/>
    <cellStyle name="40% - Accent1 6 2 4 2" xfId="2002"/>
    <cellStyle name="40% - Accent1 6 2 5" xfId="2003"/>
    <cellStyle name="40% - Accent1 6 2 5 2" xfId="2004"/>
    <cellStyle name="40% - Accent1 6 2 6" xfId="2005"/>
    <cellStyle name="40% - Accent1 6 2 6 2" xfId="2006"/>
    <cellStyle name="40% - Accent1 6 2 7" xfId="2007"/>
    <cellStyle name="40% - Accent1 6 3" xfId="2008"/>
    <cellStyle name="40% - Accent1 6 3 2" xfId="2009"/>
    <cellStyle name="40% - Accent1 6 3 2 2" xfId="2010"/>
    <cellStyle name="40% - Accent1 6 3 3" xfId="2011"/>
    <cellStyle name="40% - Accent1 6 3 3 2" xfId="2012"/>
    <cellStyle name="40% - Accent1 6 3 4" xfId="2013"/>
    <cellStyle name="40% - Accent1 6 3 4 2" xfId="2014"/>
    <cellStyle name="40% - Accent1 6 3 5" xfId="2015"/>
    <cellStyle name="40% - Accent1 6 3 5 2" xfId="2016"/>
    <cellStyle name="40% - Accent1 6 3 6" xfId="2017"/>
    <cellStyle name="40% - Accent1 6 3 6 2" xfId="2018"/>
    <cellStyle name="40% - Accent1 6 3 7" xfId="2019"/>
    <cellStyle name="40% - Accent1 6 4" xfId="2020"/>
    <cellStyle name="40% - Accent1 6 4 2" xfId="2021"/>
    <cellStyle name="40% - Accent1 6 5" xfId="2022"/>
    <cellStyle name="40% - Accent1 6 5 2" xfId="2023"/>
    <cellStyle name="40% - Accent1 6 6" xfId="2024"/>
    <cellStyle name="40% - Accent1 6 6 2" xfId="2025"/>
    <cellStyle name="40% - Accent1 6 7" xfId="2026"/>
    <cellStyle name="40% - Accent1 6 7 2" xfId="2027"/>
    <cellStyle name="40% - Accent1 6 8" xfId="2028"/>
    <cellStyle name="40% - Accent1 6 8 2" xfId="2029"/>
    <cellStyle name="40% - Accent1 6 9" xfId="2030"/>
    <cellStyle name="40% - Accent1 7" xfId="2031"/>
    <cellStyle name="40% - Accent1 7 2" xfId="2032"/>
    <cellStyle name="40% - Accent1 7 2 2" xfId="2033"/>
    <cellStyle name="40% - Accent1 7 2 2 2" xfId="2034"/>
    <cellStyle name="40% - Accent1 7 2 3" xfId="2035"/>
    <cellStyle name="40% - Accent1 7 2 3 2" xfId="2036"/>
    <cellStyle name="40% - Accent1 7 2 4" xfId="2037"/>
    <cellStyle name="40% - Accent1 7 2 4 2" xfId="2038"/>
    <cellStyle name="40% - Accent1 7 2 5" xfId="2039"/>
    <cellStyle name="40% - Accent1 7 2 5 2" xfId="2040"/>
    <cellStyle name="40% - Accent1 7 2 6" xfId="2041"/>
    <cellStyle name="40% - Accent1 7 2 6 2" xfId="2042"/>
    <cellStyle name="40% - Accent1 7 2 7" xfId="2043"/>
    <cellStyle name="40% - Accent1 7 3" xfId="2044"/>
    <cellStyle name="40% - Accent1 7 3 2" xfId="2045"/>
    <cellStyle name="40% - Accent1 7 4" xfId="2046"/>
    <cellStyle name="40% - Accent1 7 4 2" xfId="2047"/>
    <cellStyle name="40% - Accent1 7 5" xfId="2048"/>
    <cellStyle name="40% - Accent1 7 5 2" xfId="2049"/>
    <cellStyle name="40% - Accent1 7 6" xfId="2050"/>
    <cellStyle name="40% - Accent1 7 6 2" xfId="2051"/>
    <cellStyle name="40% - Accent1 7 7" xfId="2052"/>
    <cellStyle name="40% - Accent1 7 7 2" xfId="2053"/>
    <cellStyle name="40% - Accent1 7 8" xfId="2054"/>
    <cellStyle name="40% - Accent1 8" xfId="2055"/>
    <cellStyle name="40% - Accent1 8 2" xfId="2056"/>
    <cellStyle name="40% - Accent1 8 2 2" xfId="2057"/>
    <cellStyle name="40% - Accent1 8 3" xfId="2058"/>
    <cellStyle name="40% - Accent1 8 3 2" xfId="2059"/>
    <cellStyle name="40% - Accent1 8 4" xfId="2060"/>
    <cellStyle name="40% - Accent1 8 4 2" xfId="2061"/>
    <cellStyle name="40% - Accent1 8 5" xfId="2062"/>
    <cellStyle name="40% - Accent1 8 5 2" xfId="2063"/>
    <cellStyle name="40% - Accent1 8 6" xfId="2064"/>
    <cellStyle name="40% - Accent1 8 6 2" xfId="2065"/>
    <cellStyle name="40% - Accent1 8 7" xfId="2066"/>
    <cellStyle name="40% - Accent1 9" xfId="2067"/>
    <cellStyle name="40% - Accent1 9 2" xfId="2068"/>
    <cellStyle name="40% - Accent1 9 2 2" xfId="2069"/>
    <cellStyle name="40% - Accent1 9 3" xfId="2070"/>
    <cellStyle name="40% - Accent1 9 3 2" xfId="2071"/>
    <cellStyle name="40% - Accent1 9 4" xfId="2072"/>
    <cellStyle name="40% - Accent1 9 4 2" xfId="2073"/>
    <cellStyle name="40% - Accent1 9 5" xfId="2074"/>
    <cellStyle name="40% - Accent1 9 5 2" xfId="2075"/>
    <cellStyle name="40% - Accent1 9 6" xfId="2076"/>
    <cellStyle name="40% - Accent1 9 6 2" xfId="2077"/>
    <cellStyle name="40% - Accent1 9 7" xfId="2078"/>
    <cellStyle name="40% - Accent2 10" xfId="2079"/>
    <cellStyle name="40% - Accent2 10 2" xfId="2080"/>
    <cellStyle name="40% - Accent2 10 2 2" xfId="2081"/>
    <cellStyle name="40% - Accent2 10 3" xfId="2082"/>
    <cellStyle name="40% - Accent2 10 3 2" xfId="2083"/>
    <cellStyle name="40% - Accent2 10 4" xfId="2084"/>
    <cellStyle name="40% - Accent2 10 4 2" xfId="2085"/>
    <cellStyle name="40% - Accent2 10 5" xfId="2086"/>
    <cellStyle name="40% - Accent2 10 5 2" xfId="2087"/>
    <cellStyle name="40% - Accent2 10 6" xfId="2088"/>
    <cellStyle name="40% - Accent2 10 6 2" xfId="2089"/>
    <cellStyle name="40% - Accent2 10 7" xfId="2090"/>
    <cellStyle name="40% - Accent2 11" xfId="2091"/>
    <cellStyle name="40% - Accent2 11 2" xfId="2092"/>
    <cellStyle name="40% - Accent2 11 2 2" xfId="2093"/>
    <cellStyle name="40% - Accent2 11 3" xfId="2094"/>
    <cellStyle name="40% - Accent2 11 3 2" xfId="2095"/>
    <cellStyle name="40% - Accent2 11 4" xfId="2096"/>
    <cellStyle name="40% - Accent2 11 4 2" xfId="2097"/>
    <cellStyle name="40% - Accent2 11 5" xfId="2098"/>
    <cellStyle name="40% - Accent2 11 5 2" xfId="2099"/>
    <cellStyle name="40% - Accent2 11 6" xfId="2100"/>
    <cellStyle name="40% - Accent2 12" xfId="2101"/>
    <cellStyle name="40% - Accent2 12 2" xfId="2102"/>
    <cellStyle name="40% - Accent2 13" xfId="2103"/>
    <cellStyle name="40% - Accent2 13 2" xfId="2104"/>
    <cellStyle name="40% - Accent2 14" xfId="2105"/>
    <cellStyle name="40% - Accent2 14 2" xfId="2106"/>
    <cellStyle name="40% - Accent2 15" xfId="2107"/>
    <cellStyle name="40% - Accent2 15 2" xfId="2108"/>
    <cellStyle name="40% - Accent2 16" xfId="2109"/>
    <cellStyle name="40% - Accent2 16 2" xfId="2110"/>
    <cellStyle name="40% - Accent2 17" xfId="2111"/>
    <cellStyle name="40% - Accent2 18" xfId="2112"/>
    <cellStyle name="40% - Accent2 2" xfId="2113"/>
    <cellStyle name="40% - Accent2 2 10" xfId="2114"/>
    <cellStyle name="40% - Accent2 2 2" xfId="2115"/>
    <cellStyle name="40% - Accent2 2 2 2" xfId="2116"/>
    <cellStyle name="40% - Accent2 2 2 2 2" xfId="2117"/>
    <cellStyle name="40% - Accent2 2 2 3" xfId="2118"/>
    <cellStyle name="40% - Accent2 2 2 3 2" xfId="2119"/>
    <cellStyle name="40% - Accent2 2 2 4" xfId="2120"/>
    <cellStyle name="40% - Accent2 2 2 4 2" xfId="2121"/>
    <cellStyle name="40% - Accent2 2 2 5" xfId="2122"/>
    <cellStyle name="40% - Accent2 2 2 5 2" xfId="2123"/>
    <cellStyle name="40% - Accent2 2 2 6" xfId="2124"/>
    <cellStyle name="40% - Accent2 2 2 6 2" xfId="2125"/>
    <cellStyle name="40% - Accent2 2 2 7" xfId="2126"/>
    <cellStyle name="40% - Accent2 2 2 7 2" xfId="2127"/>
    <cellStyle name="40% - Accent2 2 2 8" xfId="2128"/>
    <cellStyle name="40% - Accent2 2 3" xfId="2129"/>
    <cellStyle name="40% - Accent2 2 3 2" xfId="2130"/>
    <cellStyle name="40% - Accent2 2 3 2 2" xfId="2131"/>
    <cellStyle name="40% - Accent2 2 3 3" xfId="2132"/>
    <cellStyle name="40% - Accent2 2 3 3 2" xfId="2133"/>
    <cellStyle name="40% - Accent2 2 3 4" xfId="2134"/>
    <cellStyle name="40% - Accent2 2 3 4 2" xfId="2135"/>
    <cellStyle name="40% - Accent2 2 3 5" xfId="2136"/>
    <cellStyle name="40% - Accent2 2 3 5 2" xfId="2137"/>
    <cellStyle name="40% - Accent2 2 3 6" xfId="2138"/>
    <cellStyle name="40% - Accent2 2 3 6 2" xfId="2139"/>
    <cellStyle name="40% - Accent2 2 3 7" xfId="2140"/>
    <cellStyle name="40% - Accent2 2 4" xfId="2141"/>
    <cellStyle name="40% - Accent2 2 4 2" xfId="2142"/>
    <cellStyle name="40% - Accent2 2 5" xfId="2143"/>
    <cellStyle name="40% - Accent2 2 5 2" xfId="2144"/>
    <cellStyle name="40% - Accent2 2 6" xfId="2145"/>
    <cellStyle name="40% - Accent2 2 6 2" xfId="2146"/>
    <cellStyle name="40% - Accent2 2 7" xfId="2147"/>
    <cellStyle name="40% - Accent2 2 7 2" xfId="2148"/>
    <cellStyle name="40% - Accent2 2 8" xfId="2149"/>
    <cellStyle name="40% - Accent2 2 8 2" xfId="2150"/>
    <cellStyle name="40% - Accent2 2 9" xfId="2151"/>
    <cellStyle name="40% - Accent2 2 9 2" xfId="2152"/>
    <cellStyle name="40% - Accent2 2_ACCOUNT" xfId="2153"/>
    <cellStyle name="40% - Accent2 3" xfId="2154"/>
    <cellStyle name="40% - Accent2 3 10" xfId="2155"/>
    <cellStyle name="40% - Accent2 3 2" xfId="2156"/>
    <cellStyle name="40% - Accent2 3 2 2" xfId="2157"/>
    <cellStyle name="40% - Accent2 3 2 2 2" xfId="2158"/>
    <cellStyle name="40% - Accent2 3 2 3" xfId="2159"/>
    <cellStyle name="40% - Accent2 3 2 3 2" xfId="2160"/>
    <cellStyle name="40% - Accent2 3 2 4" xfId="2161"/>
    <cellStyle name="40% - Accent2 3 2 4 2" xfId="2162"/>
    <cellStyle name="40% - Accent2 3 2 5" xfId="2163"/>
    <cellStyle name="40% - Accent2 3 2 5 2" xfId="2164"/>
    <cellStyle name="40% - Accent2 3 2 6" xfId="2165"/>
    <cellStyle name="40% - Accent2 3 2 6 2" xfId="2166"/>
    <cellStyle name="40% - Accent2 3 2 7" xfId="2167"/>
    <cellStyle name="40% - Accent2 3 2 7 2" xfId="2168"/>
    <cellStyle name="40% - Accent2 3 2 8" xfId="2169"/>
    <cellStyle name="40% - Accent2 3 3" xfId="2170"/>
    <cellStyle name="40% - Accent2 3 3 2" xfId="2171"/>
    <cellStyle name="40% - Accent2 3 3 2 2" xfId="2172"/>
    <cellStyle name="40% - Accent2 3 3 3" xfId="2173"/>
    <cellStyle name="40% - Accent2 3 3 3 2" xfId="2174"/>
    <cellStyle name="40% - Accent2 3 3 4" xfId="2175"/>
    <cellStyle name="40% - Accent2 3 3 4 2" xfId="2176"/>
    <cellStyle name="40% - Accent2 3 3 5" xfId="2177"/>
    <cellStyle name="40% - Accent2 3 3 5 2" xfId="2178"/>
    <cellStyle name="40% - Accent2 3 3 6" xfId="2179"/>
    <cellStyle name="40% - Accent2 3 3 6 2" xfId="2180"/>
    <cellStyle name="40% - Accent2 3 3 7" xfId="2181"/>
    <cellStyle name="40% - Accent2 3 4" xfId="2182"/>
    <cellStyle name="40% - Accent2 3 4 2" xfId="2183"/>
    <cellStyle name="40% - Accent2 3 5" xfId="2184"/>
    <cellStyle name="40% - Accent2 3 5 2" xfId="2185"/>
    <cellStyle name="40% - Accent2 3 6" xfId="2186"/>
    <cellStyle name="40% - Accent2 3 6 2" xfId="2187"/>
    <cellStyle name="40% - Accent2 3 7" xfId="2188"/>
    <cellStyle name="40% - Accent2 3 7 2" xfId="2189"/>
    <cellStyle name="40% - Accent2 3 8" xfId="2190"/>
    <cellStyle name="40% - Accent2 3 8 2" xfId="2191"/>
    <cellStyle name="40% - Accent2 3 9" xfId="2192"/>
    <cellStyle name="40% - Accent2 3 9 2" xfId="2193"/>
    <cellStyle name="40% - Accent2 3_ACCOUNT" xfId="2194"/>
    <cellStyle name="40% - Accent2 4" xfId="2195"/>
    <cellStyle name="40% - Accent2 4 2" xfId="2196"/>
    <cellStyle name="40% - Accent2 4 2 2" xfId="2197"/>
    <cellStyle name="40% - Accent2 4 3" xfId="2198"/>
    <cellStyle name="40% - Accent2 4 3 2" xfId="2199"/>
    <cellStyle name="40% - Accent2 4 4" xfId="2200"/>
    <cellStyle name="40% - Accent2 5" xfId="2201"/>
    <cellStyle name="40% - Accent2 5 10" xfId="2202"/>
    <cellStyle name="40% - Accent2 5 2" xfId="2203"/>
    <cellStyle name="40% - Accent2 5 2 2" xfId="2204"/>
    <cellStyle name="40% - Accent2 5 2 2 2" xfId="2205"/>
    <cellStyle name="40% - Accent2 5 2 3" xfId="2206"/>
    <cellStyle name="40% - Accent2 5 2 3 2" xfId="2207"/>
    <cellStyle name="40% - Accent2 5 2 4" xfId="2208"/>
    <cellStyle name="40% - Accent2 5 2 4 2" xfId="2209"/>
    <cellStyle name="40% - Accent2 5 2 5" xfId="2210"/>
    <cellStyle name="40% - Accent2 5 2 5 2" xfId="2211"/>
    <cellStyle name="40% - Accent2 5 2 6" xfId="2212"/>
    <cellStyle name="40% - Accent2 5 2 6 2" xfId="2213"/>
    <cellStyle name="40% - Accent2 5 2 7" xfId="2214"/>
    <cellStyle name="40% - Accent2 5 3" xfId="2215"/>
    <cellStyle name="40% - Accent2 5 3 2" xfId="2216"/>
    <cellStyle name="40% - Accent2 5 3 2 2" xfId="2217"/>
    <cellStyle name="40% - Accent2 5 3 3" xfId="2218"/>
    <cellStyle name="40% - Accent2 5 3 3 2" xfId="2219"/>
    <cellStyle name="40% - Accent2 5 3 4" xfId="2220"/>
    <cellStyle name="40% - Accent2 5 3 4 2" xfId="2221"/>
    <cellStyle name="40% - Accent2 5 3 5" xfId="2222"/>
    <cellStyle name="40% - Accent2 5 3 5 2" xfId="2223"/>
    <cellStyle name="40% - Accent2 5 3 6" xfId="2224"/>
    <cellStyle name="40% - Accent2 5 3 6 2" xfId="2225"/>
    <cellStyle name="40% - Accent2 5 3 7" xfId="2226"/>
    <cellStyle name="40% - Accent2 5 4" xfId="2227"/>
    <cellStyle name="40% - Accent2 5 4 2" xfId="2228"/>
    <cellStyle name="40% - Accent2 5 5" xfId="2229"/>
    <cellStyle name="40% - Accent2 5 5 2" xfId="2230"/>
    <cellStyle name="40% - Accent2 5 6" xfId="2231"/>
    <cellStyle name="40% - Accent2 5 6 2" xfId="2232"/>
    <cellStyle name="40% - Accent2 5 7" xfId="2233"/>
    <cellStyle name="40% - Accent2 5 7 2" xfId="2234"/>
    <cellStyle name="40% - Accent2 5 8" xfId="2235"/>
    <cellStyle name="40% - Accent2 5 8 2" xfId="2236"/>
    <cellStyle name="40% - Accent2 5 9" xfId="2237"/>
    <cellStyle name="40% - Accent2 5 9 2" xfId="2238"/>
    <cellStyle name="40% - Accent2 6" xfId="2239"/>
    <cellStyle name="40% - Accent2 6 2" xfId="2240"/>
    <cellStyle name="40% - Accent2 6 2 2" xfId="2241"/>
    <cellStyle name="40% - Accent2 6 2 2 2" xfId="2242"/>
    <cellStyle name="40% - Accent2 6 2 3" xfId="2243"/>
    <cellStyle name="40% - Accent2 6 2 3 2" xfId="2244"/>
    <cellStyle name="40% - Accent2 6 2 4" xfId="2245"/>
    <cellStyle name="40% - Accent2 6 2 4 2" xfId="2246"/>
    <cellStyle name="40% - Accent2 6 2 5" xfId="2247"/>
    <cellStyle name="40% - Accent2 6 2 5 2" xfId="2248"/>
    <cellStyle name="40% - Accent2 6 2 6" xfId="2249"/>
    <cellStyle name="40% - Accent2 6 2 6 2" xfId="2250"/>
    <cellStyle name="40% - Accent2 6 2 7" xfId="2251"/>
    <cellStyle name="40% - Accent2 6 3" xfId="2252"/>
    <cellStyle name="40% - Accent2 6 3 2" xfId="2253"/>
    <cellStyle name="40% - Accent2 6 3 2 2" xfId="2254"/>
    <cellStyle name="40% - Accent2 6 3 3" xfId="2255"/>
    <cellStyle name="40% - Accent2 6 3 3 2" xfId="2256"/>
    <cellStyle name="40% - Accent2 6 3 4" xfId="2257"/>
    <cellStyle name="40% - Accent2 6 3 4 2" xfId="2258"/>
    <cellStyle name="40% - Accent2 6 3 5" xfId="2259"/>
    <cellStyle name="40% - Accent2 6 3 5 2" xfId="2260"/>
    <cellStyle name="40% - Accent2 6 3 6" xfId="2261"/>
    <cellStyle name="40% - Accent2 6 3 6 2" xfId="2262"/>
    <cellStyle name="40% - Accent2 6 3 7" xfId="2263"/>
    <cellStyle name="40% - Accent2 6 4" xfId="2264"/>
    <cellStyle name="40% - Accent2 6 4 2" xfId="2265"/>
    <cellStyle name="40% - Accent2 6 5" xfId="2266"/>
    <cellStyle name="40% - Accent2 6 5 2" xfId="2267"/>
    <cellStyle name="40% - Accent2 6 6" xfId="2268"/>
    <cellStyle name="40% - Accent2 6 6 2" xfId="2269"/>
    <cellStyle name="40% - Accent2 6 7" xfId="2270"/>
    <cellStyle name="40% - Accent2 6 7 2" xfId="2271"/>
    <cellStyle name="40% - Accent2 6 8" xfId="2272"/>
    <cellStyle name="40% - Accent2 6 8 2" xfId="2273"/>
    <cellStyle name="40% - Accent2 6 9" xfId="2274"/>
    <cellStyle name="40% - Accent2 7" xfId="2275"/>
    <cellStyle name="40% - Accent2 7 2" xfId="2276"/>
    <cellStyle name="40% - Accent2 7 2 2" xfId="2277"/>
    <cellStyle name="40% - Accent2 7 2 2 2" xfId="2278"/>
    <cellStyle name="40% - Accent2 7 2 3" xfId="2279"/>
    <cellStyle name="40% - Accent2 7 2 3 2" xfId="2280"/>
    <cellStyle name="40% - Accent2 7 2 4" xfId="2281"/>
    <cellStyle name="40% - Accent2 7 2 4 2" xfId="2282"/>
    <cellStyle name="40% - Accent2 7 2 5" xfId="2283"/>
    <cellStyle name="40% - Accent2 7 2 5 2" xfId="2284"/>
    <cellStyle name="40% - Accent2 7 2 6" xfId="2285"/>
    <cellStyle name="40% - Accent2 7 2 6 2" xfId="2286"/>
    <cellStyle name="40% - Accent2 7 2 7" xfId="2287"/>
    <cellStyle name="40% - Accent2 7 3" xfId="2288"/>
    <cellStyle name="40% - Accent2 7 3 2" xfId="2289"/>
    <cellStyle name="40% - Accent2 7 4" xfId="2290"/>
    <cellStyle name="40% - Accent2 7 4 2" xfId="2291"/>
    <cellStyle name="40% - Accent2 7 5" xfId="2292"/>
    <cellStyle name="40% - Accent2 7 5 2" xfId="2293"/>
    <cellStyle name="40% - Accent2 7 6" xfId="2294"/>
    <cellStyle name="40% - Accent2 7 6 2" xfId="2295"/>
    <cellStyle name="40% - Accent2 7 7" xfId="2296"/>
    <cellStyle name="40% - Accent2 7 7 2" xfId="2297"/>
    <cellStyle name="40% - Accent2 7 8" xfId="2298"/>
    <cellStyle name="40% - Accent2 8" xfId="2299"/>
    <cellStyle name="40% - Accent2 8 2" xfId="2300"/>
    <cellStyle name="40% - Accent2 8 2 2" xfId="2301"/>
    <cellStyle name="40% - Accent2 8 3" xfId="2302"/>
    <cellStyle name="40% - Accent2 8 3 2" xfId="2303"/>
    <cellStyle name="40% - Accent2 8 4" xfId="2304"/>
    <cellStyle name="40% - Accent2 8 4 2" xfId="2305"/>
    <cellStyle name="40% - Accent2 8 5" xfId="2306"/>
    <cellStyle name="40% - Accent2 8 5 2" xfId="2307"/>
    <cellStyle name="40% - Accent2 8 6" xfId="2308"/>
    <cellStyle name="40% - Accent2 8 6 2" xfId="2309"/>
    <cellStyle name="40% - Accent2 8 7" xfId="2310"/>
    <cellStyle name="40% - Accent2 9" xfId="2311"/>
    <cellStyle name="40% - Accent2 9 2" xfId="2312"/>
    <cellStyle name="40% - Accent2 9 2 2" xfId="2313"/>
    <cellStyle name="40% - Accent2 9 3" xfId="2314"/>
    <cellStyle name="40% - Accent2 9 3 2" xfId="2315"/>
    <cellStyle name="40% - Accent2 9 4" xfId="2316"/>
    <cellStyle name="40% - Accent2 9 4 2" xfId="2317"/>
    <cellStyle name="40% - Accent2 9 5" xfId="2318"/>
    <cellStyle name="40% - Accent2 9 5 2" xfId="2319"/>
    <cellStyle name="40% - Accent2 9 6" xfId="2320"/>
    <cellStyle name="40% - Accent2 9 6 2" xfId="2321"/>
    <cellStyle name="40% - Accent2 9 7" xfId="2322"/>
    <cellStyle name="40% - Accent3 10" xfId="2323"/>
    <cellStyle name="40% - Accent3 11" xfId="2324"/>
    <cellStyle name="40% - Accent3 2" xfId="2325"/>
    <cellStyle name="40% - Accent3 2 10" xfId="2326"/>
    <cellStyle name="40% - Accent3 2 10 2" xfId="2327"/>
    <cellStyle name="40% - Accent3 2 11" xfId="2328"/>
    <cellStyle name="40% - Accent3 2 11 2" xfId="2329"/>
    <cellStyle name="40% - Accent3 2 12" xfId="2330"/>
    <cellStyle name="40% - Accent3 2 12 2" xfId="2331"/>
    <cellStyle name="40% - Accent3 2 13" xfId="2332"/>
    <cellStyle name="40% - Accent3 2 14" xfId="2333"/>
    <cellStyle name="40% - Accent3 2 2" xfId="2334"/>
    <cellStyle name="40% - Accent3 2 2 2" xfId="2335"/>
    <cellStyle name="40% - Accent3 2 2 2 2" xfId="2336"/>
    <cellStyle name="40% - Accent3 2 2 3" xfId="2337"/>
    <cellStyle name="40% - Accent3 2 2 3 2" xfId="2338"/>
    <cellStyle name="40% - Accent3 2 2 4" xfId="2339"/>
    <cellStyle name="40% - Accent3 2 3" xfId="2340"/>
    <cellStyle name="40% - Accent3 2 3 2" xfId="2341"/>
    <cellStyle name="40% - Accent3 2 3 2 2" xfId="2342"/>
    <cellStyle name="40% - Accent3 2 3 2 2 2" xfId="2343"/>
    <cellStyle name="40% - Accent3 2 3 2 3" xfId="2344"/>
    <cellStyle name="40% - Accent3 2 3 2 3 2" xfId="2345"/>
    <cellStyle name="40% - Accent3 2 3 2 4" xfId="2346"/>
    <cellStyle name="40% - Accent3 2 3 2 4 2" xfId="2347"/>
    <cellStyle name="40% - Accent3 2 3 2 5" xfId="2348"/>
    <cellStyle name="40% - Accent3 2 3 2 5 2" xfId="2349"/>
    <cellStyle name="40% - Accent3 2 3 2 6" xfId="2350"/>
    <cellStyle name="40% - Accent3 2 3 2 6 2" xfId="2351"/>
    <cellStyle name="40% - Accent3 2 3 2 7" xfId="2352"/>
    <cellStyle name="40% - Accent3 2 3 3" xfId="2353"/>
    <cellStyle name="40% - Accent3 2 3 3 2" xfId="2354"/>
    <cellStyle name="40% - Accent3 2 3 4" xfId="2355"/>
    <cellStyle name="40% - Accent3 2 3 4 2" xfId="2356"/>
    <cellStyle name="40% - Accent3 2 3 5" xfId="2357"/>
    <cellStyle name="40% - Accent3 2 3 5 2" xfId="2358"/>
    <cellStyle name="40% - Accent3 2 3 6" xfId="2359"/>
    <cellStyle name="40% - Accent3 2 3 6 2" xfId="2360"/>
    <cellStyle name="40% - Accent3 2 3 7" xfId="2361"/>
    <cellStyle name="40% - Accent3 2 3 7 2" xfId="2362"/>
    <cellStyle name="40% - Accent3 2 3 8" xfId="2363"/>
    <cellStyle name="40% - Accent3 2 4" xfId="2364"/>
    <cellStyle name="40% - Accent3 2 4 2" xfId="2365"/>
    <cellStyle name="40% - Accent3 2 4 2 2" xfId="2366"/>
    <cellStyle name="40% - Accent3 2 4 3" xfId="2367"/>
    <cellStyle name="40% - Accent3 2 4 3 2" xfId="2368"/>
    <cellStyle name="40% - Accent3 2 4 4" xfId="2369"/>
    <cellStyle name="40% - Accent3 2 4 4 2" xfId="2370"/>
    <cellStyle name="40% - Accent3 2 4 5" xfId="2371"/>
    <cellStyle name="40% - Accent3 2 4 5 2" xfId="2372"/>
    <cellStyle name="40% - Accent3 2 4 6" xfId="2373"/>
    <cellStyle name="40% - Accent3 2 4 6 2" xfId="2374"/>
    <cellStyle name="40% - Accent3 2 4 7" xfId="2375"/>
    <cellStyle name="40% - Accent3 2 5" xfId="2376"/>
    <cellStyle name="40% - Accent3 2 5 2" xfId="2377"/>
    <cellStyle name="40% - Accent3 2 5 2 2" xfId="2378"/>
    <cellStyle name="40% - Accent3 2 5 3" xfId="2379"/>
    <cellStyle name="40% - Accent3 2 5 3 2" xfId="2380"/>
    <cellStyle name="40% - Accent3 2 5 4" xfId="2381"/>
    <cellStyle name="40% - Accent3 2 5 4 2" xfId="2382"/>
    <cellStyle name="40% - Accent3 2 5 5" xfId="2383"/>
    <cellStyle name="40% - Accent3 2 5 5 2" xfId="2384"/>
    <cellStyle name="40% - Accent3 2 5 6" xfId="2385"/>
    <cellStyle name="40% - Accent3 2 5 6 2" xfId="2386"/>
    <cellStyle name="40% - Accent3 2 5 7" xfId="2387"/>
    <cellStyle name="40% - Accent3 2 6" xfId="2388"/>
    <cellStyle name="40% - Accent3 2 6 2" xfId="2389"/>
    <cellStyle name="40% - Accent3 2 6 2 2" xfId="2390"/>
    <cellStyle name="40% - Accent3 2 6 3" xfId="2391"/>
    <cellStyle name="40% - Accent3 2 6 3 2" xfId="2392"/>
    <cellStyle name="40% - Accent3 2 6 4" xfId="2393"/>
    <cellStyle name="40% - Accent3 2 6 4 2" xfId="2394"/>
    <cellStyle name="40% - Accent3 2 6 5" xfId="2395"/>
    <cellStyle name="40% - Accent3 2 6 5 2" xfId="2396"/>
    <cellStyle name="40% - Accent3 2 6 6" xfId="2397"/>
    <cellStyle name="40% - Accent3 2 6 6 2" xfId="2398"/>
    <cellStyle name="40% - Accent3 2 6 7" xfId="2399"/>
    <cellStyle name="40% - Accent3 2 7" xfId="2400"/>
    <cellStyle name="40% - Accent3 2 7 2" xfId="2401"/>
    <cellStyle name="40% - Accent3 2 7 2 2" xfId="2402"/>
    <cellStyle name="40% - Accent3 2 7 3" xfId="2403"/>
    <cellStyle name="40% - Accent3 2 7 3 2" xfId="2404"/>
    <cellStyle name="40% - Accent3 2 7 4" xfId="2405"/>
    <cellStyle name="40% - Accent3 2 7 4 2" xfId="2406"/>
    <cellStyle name="40% - Accent3 2 7 5" xfId="2407"/>
    <cellStyle name="40% - Accent3 2 7 5 2" xfId="2408"/>
    <cellStyle name="40% - Accent3 2 7 6" xfId="2409"/>
    <cellStyle name="40% - Accent3 2 8" xfId="2410"/>
    <cellStyle name="40% - Accent3 2 8 2" xfId="2411"/>
    <cellStyle name="40% - Accent3 2 9" xfId="2412"/>
    <cellStyle name="40% - Accent3 2 9 2" xfId="2413"/>
    <cellStyle name="40% - Accent3 2_ACCOUNT" xfId="2414"/>
    <cellStyle name="40% - Accent3 3" xfId="2415"/>
    <cellStyle name="40% - Accent3 3 10" xfId="2416"/>
    <cellStyle name="40% - Accent3 3 2" xfId="2417"/>
    <cellStyle name="40% - Accent3 3 2 2" xfId="2418"/>
    <cellStyle name="40% - Accent3 3 2 2 2" xfId="2419"/>
    <cellStyle name="40% - Accent3 3 2 3" xfId="2420"/>
    <cellStyle name="40% - Accent3 3 2 3 2" xfId="2421"/>
    <cellStyle name="40% - Accent3 3 2 4" xfId="2422"/>
    <cellStyle name="40% - Accent3 3 2 4 2" xfId="2423"/>
    <cellStyle name="40% - Accent3 3 2 5" xfId="2424"/>
    <cellStyle name="40% - Accent3 3 2 5 2" xfId="2425"/>
    <cellStyle name="40% - Accent3 3 2 6" xfId="2426"/>
    <cellStyle name="40% - Accent3 3 2 6 2" xfId="2427"/>
    <cellStyle name="40% - Accent3 3 2 7" xfId="2428"/>
    <cellStyle name="40% - Accent3 3 2 7 2" xfId="2429"/>
    <cellStyle name="40% - Accent3 3 2 8" xfId="2430"/>
    <cellStyle name="40% - Accent3 3 3" xfId="2431"/>
    <cellStyle name="40% - Accent3 3 3 2" xfId="2432"/>
    <cellStyle name="40% - Accent3 3 3 2 2" xfId="2433"/>
    <cellStyle name="40% - Accent3 3 3 3" xfId="2434"/>
    <cellStyle name="40% - Accent3 3 3 3 2" xfId="2435"/>
    <cellStyle name="40% - Accent3 3 3 4" xfId="2436"/>
    <cellStyle name="40% - Accent3 3 3 4 2" xfId="2437"/>
    <cellStyle name="40% - Accent3 3 3 5" xfId="2438"/>
    <cellStyle name="40% - Accent3 3 3 5 2" xfId="2439"/>
    <cellStyle name="40% - Accent3 3 3 6" xfId="2440"/>
    <cellStyle name="40% - Accent3 3 3 6 2" xfId="2441"/>
    <cellStyle name="40% - Accent3 3 3 7" xfId="2442"/>
    <cellStyle name="40% - Accent3 3 4" xfId="2443"/>
    <cellStyle name="40% - Accent3 3 4 2" xfId="2444"/>
    <cellStyle name="40% - Accent3 3 5" xfId="2445"/>
    <cellStyle name="40% - Accent3 3 5 2" xfId="2446"/>
    <cellStyle name="40% - Accent3 3 6" xfId="2447"/>
    <cellStyle name="40% - Accent3 3 6 2" xfId="2448"/>
    <cellStyle name="40% - Accent3 3 7" xfId="2449"/>
    <cellStyle name="40% - Accent3 3 7 2" xfId="2450"/>
    <cellStyle name="40% - Accent3 3 8" xfId="2451"/>
    <cellStyle name="40% - Accent3 3 8 2" xfId="2452"/>
    <cellStyle name="40% - Accent3 3 9" xfId="2453"/>
    <cellStyle name="40% - Accent3 3 9 2" xfId="2454"/>
    <cellStyle name="40% - Accent3 3_ACCOUNT" xfId="2455"/>
    <cellStyle name="40% - Accent3 4" xfId="2456"/>
    <cellStyle name="40% - Accent3 4 2" xfId="2457"/>
    <cellStyle name="40% - Accent3 4 2 2" xfId="2458"/>
    <cellStyle name="40% - Accent3 4 3" xfId="2459"/>
    <cellStyle name="40% - Accent3 4 3 2" xfId="2460"/>
    <cellStyle name="40% - Accent3 4 4" xfId="2461"/>
    <cellStyle name="40% - Accent3 5" xfId="2462"/>
    <cellStyle name="40% - Accent3 5 10" xfId="2463"/>
    <cellStyle name="40% - Accent3 5 2" xfId="2464"/>
    <cellStyle name="40% - Accent3 5 2 2" xfId="2465"/>
    <cellStyle name="40% - Accent3 5 2 2 2" xfId="2466"/>
    <cellStyle name="40% - Accent3 5 2 3" xfId="2467"/>
    <cellStyle name="40% - Accent3 5 2 3 2" xfId="2468"/>
    <cellStyle name="40% - Accent3 5 2 4" xfId="2469"/>
    <cellStyle name="40% - Accent3 5 2 4 2" xfId="2470"/>
    <cellStyle name="40% - Accent3 5 2 5" xfId="2471"/>
    <cellStyle name="40% - Accent3 5 2 5 2" xfId="2472"/>
    <cellStyle name="40% - Accent3 5 2 6" xfId="2473"/>
    <cellStyle name="40% - Accent3 5 2 6 2" xfId="2474"/>
    <cellStyle name="40% - Accent3 5 2 7" xfId="2475"/>
    <cellStyle name="40% - Accent3 5 3" xfId="2476"/>
    <cellStyle name="40% - Accent3 5 3 2" xfId="2477"/>
    <cellStyle name="40% - Accent3 5 3 2 2" xfId="2478"/>
    <cellStyle name="40% - Accent3 5 3 3" xfId="2479"/>
    <cellStyle name="40% - Accent3 5 3 3 2" xfId="2480"/>
    <cellStyle name="40% - Accent3 5 3 4" xfId="2481"/>
    <cellStyle name="40% - Accent3 5 3 4 2" xfId="2482"/>
    <cellStyle name="40% - Accent3 5 3 5" xfId="2483"/>
    <cellStyle name="40% - Accent3 5 3 5 2" xfId="2484"/>
    <cellStyle name="40% - Accent3 5 3 6" xfId="2485"/>
    <cellStyle name="40% - Accent3 5 3 6 2" xfId="2486"/>
    <cellStyle name="40% - Accent3 5 3 7" xfId="2487"/>
    <cellStyle name="40% - Accent3 5 4" xfId="2488"/>
    <cellStyle name="40% - Accent3 5 4 2" xfId="2489"/>
    <cellStyle name="40% - Accent3 5 5" xfId="2490"/>
    <cellStyle name="40% - Accent3 5 5 2" xfId="2491"/>
    <cellStyle name="40% - Accent3 5 6" xfId="2492"/>
    <cellStyle name="40% - Accent3 5 6 2" xfId="2493"/>
    <cellStyle name="40% - Accent3 5 7" xfId="2494"/>
    <cellStyle name="40% - Accent3 5 7 2" xfId="2495"/>
    <cellStyle name="40% - Accent3 5 8" xfId="2496"/>
    <cellStyle name="40% - Accent3 5 8 2" xfId="2497"/>
    <cellStyle name="40% - Accent3 5 9" xfId="2498"/>
    <cellStyle name="40% - Accent3 5 9 2" xfId="2499"/>
    <cellStyle name="40% - Accent3 6" xfId="2500"/>
    <cellStyle name="40% - Accent3 6 2" xfId="2501"/>
    <cellStyle name="40% - Accent3 6 2 2" xfId="2502"/>
    <cellStyle name="40% - Accent3 6 2 2 2" xfId="2503"/>
    <cellStyle name="40% - Accent3 6 2 3" xfId="2504"/>
    <cellStyle name="40% - Accent3 6 2 3 2" xfId="2505"/>
    <cellStyle name="40% - Accent3 6 2 4" xfId="2506"/>
    <cellStyle name="40% - Accent3 6 2 4 2" xfId="2507"/>
    <cellStyle name="40% - Accent3 6 2 5" xfId="2508"/>
    <cellStyle name="40% - Accent3 6 2 5 2" xfId="2509"/>
    <cellStyle name="40% - Accent3 6 2 6" xfId="2510"/>
    <cellStyle name="40% - Accent3 6 2 6 2" xfId="2511"/>
    <cellStyle name="40% - Accent3 6 2 7" xfId="2512"/>
    <cellStyle name="40% - Accent3 6 3" xfId="2513"/>
    <cellStyle name="40% - Accent3 6 3 2" xfId="2514"/>
    <cellStyle name="40% - Accent3 6 3 2 2" xfId="2515"/>
    <cellStyle name="40% - Accent3 6 3 3" xfId="2516"/>
    <cellStyle name="40% - Accent3 6 3 3 2" xfId="2517"/>
    <cellStyle name="40% - Accent3 6 3 4" xfId="2518"/>
    <cellStyle name="40% - Accent3 6 3 4 2" xfId="2519"/>
    <cellStyle name="40% - Accent3 6 3 5" xfId="2520"/>
    <cellStyle name="40% - Accent3 6 3 5 2" xfId="2521"/>
    <cellStyle name="40% - Accent3 6 3 6" xfId="2522"/>
    <cellStyle name="40% - Accent3 6 3 6 2" xfId="2523"/>
    <cellStyle name="40% - Accent3 6 3 7" xfId="2524"/>
    <cellStyle name="40% - Accent3 6 4" xfId="2525"/>
    <cellStyle name="40% - Accent3 6 4 2" xfId="2526"/>
    <cellStyle name="40% - Accent3 6 5" xfId="2527"/>
    <cellStyle name="40% - Accent3 6 5 2" xfId="2528"/>
    <cellStyle name="40% - Accent3 6 6" xfId="2529"/>
    <cellStyle name="40% - Accent3 6 6 2" xfId="2530"/>
    <cellStyle name="40% - Accent3 6 7" xfId="2531"/>
    <cellStyle name="40% - Accent3 6 7 2" xfId="2532"/>
    <cellStyle name="40% - Accent3 6 8" xfId="2533"/>
    <cellStyle name="40% - Accent3 6 8 2" xfId="2534"/>
    <cellStyle name="40% - Accent3 6 9" xfId="2535"/>
    <cellStyle name="40% - Accent3 7" xfId="2536"/>
    <cellStyle name="40% - Accent3 7 2" xfId="2537"/>
    <cellStyle name="40% - Accent3 7 2 2" xfId="2538"/>
    <cellStyle name="40% - Accent3 7 3" xfId="2539"/>
    <cellStyle name="40% - Accent3 7 3 2" xfId="2540"/>
    <cellStyle name="40% - Accent3 7 4" xfId="2541"/>
    <cellStyle name="40% - Accent3 7 4 2" xfId="2542"/>
    <cellStyle name="40% - Accent3 7 5" xfId="2543"/>
    <cellStyle name="40% - Accent3 7 5 2" xfId="2544"/>
    <cellStyle name="40% - Accent3 7 6" xfId="2545"/>
    <cellStyle name="40% - Accent3 7 6 2" xfId="2546"/>
    <cellStyle name="40% - Accent3 7 7" xfId="2547"/>
    <cellStyle name="40% - Accent3 8" xfId="2548"/>
    <cellStyle name="40% - Accent3 8 2" xfId="2549"/>
    <cellStyle name="40% - Accent3 8 2 2" xfId="2550"/>
    <cellStyle name="40% - Accent3 8 3" xfId="2551"/>
    <cellStyle name="40% - Accent3 8 3 2" xfId="2552"/>
    <cellStyle name="40% - Accent3 8 4" xfId="2553"/>
    <cellStyle name="40% - Accent3 8 4 2" xfId="2554"/>
    <cellStyle name="40% - Accent3 8 5" xfId="2555"/>
    <cellStyle name="40% - Accent3 8 5 2" xfId="2556"/>
    <cellStyle name="40% - Accent3 8 6" xfId="2557"/>
    <cellStyle name="40% - Accent3 8 6 2" xfId="2558"/>
    <cellStyle name="40% - Accent3 8 7" xfId="2559"/>
    <cellStyle name="40% - Accent3 9" xfId="2560"/>
    <cellStyle name="40% - Accent3 9 2" xfId="2561"/>
    <cellStyle name="40% - Accent4 10" xfId="2562"/>
    <cellStyle name="40% - Accent4 10 2" xfId="2563"/>
    <cellStyle name="40% - Accent4 10 2 2" xfId="2564"/>
    <cellStyle name="40% - Accent4 10 3" xfId="2565"/>
    <cellStyle name="40% - Accent4 10 3 2" xfId="2566"/>
    <cellStyle name="40% - Accent4 10 4" xfId="2567"/>
    <cellStyle name="40% - Accent4 10 4 2" xfId="2568"/>
    <cellStyle name="40% - Accent4 10 5" xfId="2569"/>
    <cellStyle name="40% - Accent4 10 5 2" xfId="2570"/>
    <cellStyle name="40% - Accent4 10 6" xfId="2571"/>
    <cellStyle name="40% - Accent4 10 6 2" xfId="2572"/>
    <cellStyle name="40% - Accent4 10 7" xfId="2573"/>
    <cellStyle name="40% - Accent4 11" xfId="2574"/>
    <cellStyle name="40% - Accent4 11 2" xfId="2575"/>
    <cellStyle name="40% - Accent4 11 2 2" xfId="2576"/>
    <cellStyle name="40% - Accent4 11 3" xfId="2577"/>
    <cellStyle name="40% - Accent4 11 3 2" xfId="2578"/>
    <cellStyle name="40% - Accent4 11 4" xfId="2579"/>
    <cellStyle name="40% - Accent4 11 4 2" xfId="2580"/>
    <cellStyle name="40% - Accent4 11 5" xfId="2581"/>
    <cellStyle name="40% - Accent4 11 5 2" xfId="2582"/>
    <cellStyle name="40% - Accent4 11 6" xfId="2583"/>
    <cellStyle name="40% - Accent4 12" xfId="2584"/>
    <cellStyle name="40% - Accent4 12 2" xfId="2585"/>
    <cellStyle name="40% - Accent4 13" xfId="2586"/>
    <cellStyle name="40% - Accent4 13 2" xfId="2587"/>
    <cellStyle name="40% - Accent4 14" xfId="2588"/>
    <cellStyle name="40% - Accent4 14 2" xfId="2589"/>
    <cellStyle name="40% - Accent4 15" xfId="2590"/>
    <cellStyle name="40% - Accent4 15 2" xfId="2591"/>
    <cellStyle name="40% - Accent4 16" xfId="2592"/>
    <cellStyle name="40% - Accent4 16 2" xfId="2593"/>
    <cellStyle name="40% - Accent4 17" xfId="2594"/>
    <cellStyle name="40% - Accent4 18" xfId="2595"/>
    <cellStyle name="40% - Accent4 2" xfId="2596"/>
    <cellStyle name="40% - Accent4 2 10" xfId="2597"/>
    <cellStyle name="40% - Accent4 2 2" xfId="2598"/>
    <cellStyle name="40% - Accent4 2 2 2" xfId="2599"/>
    <cellStyle name="40% - Accent4 2 2 2 2" xfId="2600"/>
    <cellStyle name="40% - Accent4 2 2 3" xfId="2601"/>
    <cellStyle name="40% - Accent4 2 2 3 2" xfId="2602"/>
    <cellStyle name="40% - Accent4 2 2 4" xfId="2603"/>
    <cellStyle name="40% - Accent4 2 2 4 2" xfId="2604"/>
    <cellStyle name="40% - Accent4 2 2 5" xfId="2605"/>
    <cellStyle name="40% - Accent4 2 2 5 2" xfId="2606"/>
    <cellStyle name="40% - Accent4 2 2 6" xfId="2607"/>
    <cellStyle name="40% - Accent4 2 2 6 2" xfId="2608"/>
    <cellStyle name="40% - Accent4 2 2 7" xfId="2609"/>
    <cellStyle name="40% - Accent4 2 2 7 2" xfId="2610"/>
    <cellStyle name="40% - Accent4 2 2 8" xfId="2611"/>
    <cellStyle name="40% - Accent4 2 3" xfId="2612"/>
    <cellStyle name="40% - Accent4 2 3 2" xfId="2613"/>
    <cellStyle name="40% - Accent4 2 3 2 2" xfId="2614"/>
    <cellStyle name="40% - Accent4 2 3 3" xfId="2615"/>
    <cellStyle name="40% - Accent4 2 3 3 2" xfId="2616"/>
    <cellStyle name="40% - Accent4 2 3 4" xfId="2617"/>
    <cellStyle name="40% - Accent4 2 3 4 2" xfId="2618"/>
    <cellStyle name="40% - Accent4 2 3 5" xfId="2619"/>
    <cellStyle name="40% - Accent4 2 3 5 2" xfId="2620"/>
    <cellStyle name="40% - Accent4 2 3 6" xfId="2621"/>
    <cellStyle name="40% - Accent4 2 3 6 2" xfId="2622"/>
    <cellStyle name="40% - Accent4 2 3 7" xfId="2623"/>
    <cellStyle name="40% - Accent4 2 4" xfId="2624"/>
    <cellStyle name="40% - Accent4 2 4 2" xfId="2625"/>
    <cellStyle name="40% - Accent4 2 5" xfId="2626"/>
    <cellStyle name="40% - Accent4 2 5 2" xfId="2627"/>
    <cellStyle name="40% - Accent4 2 6" xfId="2628"/>
    <cellStyle name="40% - Accent4 2 6 2" xfId="2629"/>
    <cellStyle name="40% - Accent4 2 7" xfId="2630"/>
    <cellStyle name="40% - Accent4 2 7 2" xfId="2631"/>
    <cellStyle name="40% - Accent4 2 8" xfId="2632"/>
    <cellStyle name="40% - Accent4 2 8 2" xfId="2633"/>
    <cellStyle name="40% - Accent4 2 9" xfId="2634"/>
    <cellStyle name="40% - Accent4 2 9 2" xfId="2635"/>
    <cellStyle name="40% - Accent4 2_ACCOUNT" xfId="2636"/>
    <cellStyle name="40% - Accent4 3" xfId="2637"/>
    <cellStyle name="40% - Accent4 3 10" xfId="2638"/>
    <cellStyle name="40% - Accent4 3 2" xfId="2639"/>
    <cellStyle name="40% - Accent4 3 2 2" xfId="2640"/>
    <cellStyle name="40% - Accent4 3 2 2 2" xfId="2641"/>
    <cellStyle name="40% - Accent4 3 2 3" xfId="2642"/>
    <cellStyle name="40% - Accent4 3 2 3 2" xfId="2643"/>
    <cellStyle name="40% - Accent4 3 2 4" xfId="2644"/>
    <cellStyle name="40% - Accent4 3 2 4 2" xfId="2645"/>
    <cellStyle name="40% - Accent4 3 2 5" xfId="2646"/>
    <cellStyle name="40% - Accent4 3 2 5 2" xfId="2647"/>
    <cellStyle name="40% - Accent4 3 2 6" xfId="2648"/>
    <cellStyle name="40% - Accent4 3 2 6 2" xfId="2649"/>
    <cellStyle name="40% - Accent4 3 2 7" xfId="2650"/>
    <cellStyle name="40% - Accent4 3 2 7 2" xfId="2651"/>
    <cellStyle name="40% - Accent4 3 2 8" xfId="2652"/>
    <cellStyle name="40% - Accent4 3 3" xfId="2653"/>
    <cellStyle name="40% - Accent4 3 3 2" xfId="2654"/>
    <cellStyle name="40% - Accent4 3 3 2 2" xfId="2655"/>
    <cellStyle name="40% - Accent4 3 3 3" xfId="2656"/>
    <cellStyle name="40% - Accent4 3 3 3 2" xfId="2657"/>
    <cellStyle name="40% - Accent4 3 3 4" xfId="2658"/>
    <cellStyle name="40% - Accent4 3 3 4 2" xfId="2659"/>
    <cellStyle name="40% - Accent4 3 3 5" xfId="2660"/>
    <cellStyle name="40% - Accent4 3 3 5 2" xfId="2661"/>
    <cellStyle name="40% - Accent4 3 3 6" xfId="2662"/>
    <cellStyle name="40% - Accent4 3 3 6 2" xfId="2663"/>
    <cellStyle name="40% - Accent4 3 3 7" xfId="2664"/>
    <cellStyle name="40% - Accent4 3 4" xfId="2665"/>
    <cellStyle name="40% - Accent4 3 4 2" xfId="2666"/>
    <cellStyle name="40% - Accent4 3 5" xfId="2667"/>
    <cellStyle name="40% - Accent4 3 5 2" xfId="2668"/>
    <cellStyle name="40% - Accent4 3 6" xfId="2669"/>
    <cellStyle name="40% - Accent4 3 6 2" xfId="2670"/>
    <cellStyle name="40% - Accent4 3 7" xfId="2671"/>
    <cellStyle name="40% - Accent4 3 7 2" xfId="2672"/>
    <cellStyle name="40% - Accent4 3 8" xfId="2673"/>
    <cellStyle name="40% - Accent4 3 8 2" xfId="2674"/>
    <cellStyle name="40% - Accent4 3 9" xfId="2675"/>
    <cellStyle name="40% - Accent4 3 9 2" xfId="2676"/>
    <cellStyle name="40% - Accent4 3_ACCOUNT" xfId="2677"/>
    <cellStyle name="40% - Accent4 4" xfId="2678"/>
    <cellStyle name="40% - Accent4 4 2" xfId="2679"/>
    <cellStyle name="40% - Accent4 4 2 2" xfId="2680"/>
    <cellStyle name="40% - Accent4 4 3" xfId="2681"/>
    <cellStyle name="40% - Accent4 4 3 2" xfId="2682"/>
    <cellStyle name="40% - Accent4 4 4" xfId="2683"/>
    <cellStyle name="40% - Accent4 5" xfId="2684"/>
    <cellStyle name="40% - Accent4 5 10" xfId="2685"/>
    <cellStyle name="40% - Accent4 5 2" xfId="2686"/>
    <cellStyle name="40% - Accent4 5 2 2" xfId="2687"/>
    <cellStyle name="40% - Accent4 5 2 2 2" xfId="2688"/>
    <cellStyle name="40% - Accent4 5 2 3" xfId="2689"/>
    <cellStyle name="40% - Accent4 5 2 3 2" xfId="2690"/>
    <cellStyle name="40% - Accent4 5 2 4" xfId="2691"/>
    <cellStyle name="40% - Accent4 5 2 4 2" xfId="2692"/>
    <cellStyle name="40% - Accent4 5 2 5" xfId="2693"/>
    <cellStyle name="40% - Accent4 5 2 5 2" xfId="2694"/>
    <cellStyle name="40% - Accent4 5 2 6" xfId="2695"/>
    <cellStyle name="40% - Accent4 5 2 6 2" xfId="2696"/>
    <cellStyle name="40% - Accent4 5 2 7" xfId="2697"/>
    <cellStyle name="40% - Accent4 5 3" xfId="2698"/>
    <cellStyle name="40% - Accent4 5 3 2" xfId="2699"/>
    <cellStyle name="40% - Accent4 5 3 2 2" xfId="2700"/>
    <cellStyle name="40% - Accent4 5 3 3" xfId="2701"/>
    <cellStyle name="40% - Accent4 5 3 3 2" xfId="2702"/>
    <cellStyle name="40% - Accent4 5 3 4" xfId="2703"/>
    <cellStyle name="40% - Accent4 5 3 4 2" xfId="2704"/>
    <cellStyle name="40% - Accent4 5 3 5" xfId="2705"/>
    <cellStyle name="40% - Accent4 5 3 5 2" xfId="2706"/>
    <cellStyle name="40% - Accent4 5 3 6" xfId="2707"/>
    <cellStyle name="40% - Accent4 5 3 6 2" xfId="2708"/>
    <cellStyle name="40% - Accent4 5 3 7" xfId="2709"/>
    <cellStyle name="40% - Accent4 5 4" xfId="2710"/>
    <cellStyle name="40% - Accent4 5 4 2" xfId="2711"/>
    <cellStyle name="40% - Accent4 5 5" xfId="2712"/>
    <cellStyle name="40% - Accent4 5 5 2" xfId="2713"/>
    <cellStyle name="40% - Accent4 5 6" xfId="2714"/>
    <cellStyle name="40% - Accent4 5 6 2" xfId="2715"/>
    <cellStyle name="40% - Accent4 5 7" xfId="2716"/>
    <cellStyle name="40% - Accent4 5 7 2" xfId="2717"/>
    <cellStyle name="40% - Accent4 5 8" xfId="2718"/>
    <cellStyle name="40% - Accent4 5 8 2" xfId="2719"/>
    <cellStyle name="40% - Accent4 5 9" xfId="2720"/>
    <cellStyle name="40% - Accent4 5 9 2" xfId="2721"/>
    <cellStyle name="40% - Accent4 6" xfId="2722"/>
    <cellStyle name="40% - Accent4 6 2" xfId="2723"/>
    <cellStyle name="40% - Accent4 6 2 2" xfId="2724"/>
    <cellStyle name="40% - Accent4 6 2 2 2" xfId="2725"/>
    <cellStyle name="40% - Accent4 6 2 3" xfId="2726"/>
    <cellStyle name="40% - Accent4 6 2 3 2" xfId="2727"/>
    <cellStyle name="40% - Accent4 6 2 4" xfId="2728"/>
    <cellStyle name="40% - Accent4 6 2 4 2" xfId="2729"/>
    <cellStyle name="40% - Accent4 6 2 5" xfId="2730"/>
    <cellStyle name="40% - Accent4 6 2 5 2" xfId="2731"/>
    <cellStyle name="40% - Accent4 6 2 6" xfId="2732"/>
    <cellStyle name="40% - Accent4 6 2 6 2" xfId="2733"/>
    <cellStyle name="40% - Accent4 6 2 7" xfId="2734"/>
    <cellStyle name="40% - Accent4 6 3" xfId="2735"/>
    <cellStyle name="40% - Accent4 6 3 2" xfId="2736"/>
    <cellStyle name="40% - Accent4 6 3 2 2" xfId="2737"/>
    <cellStyle name="40% - Accent4 6 3 3" xfId="2738"/>
    <cellStyle name="40% - Accent4 6 3 3 2" xfId="2739"/>
    <cellStyle name="40% - Accent4 6 3 4" xfId="2740"/>
    <cellStyle name="40% - Accent4 6 3 4 2" xfId="2741"/>
    <cellStyle name="40% - Accent4 6 3 5" xfId="2742"/>
    <cellStyle name="40% - Accent4 6 3 5 2" xfId="2743"/>
    <cellStyle name="40% - Accent4 6 3 6" xfId="2744"/>
    <cellStyle name="40% - Accent4 6 3 6 2" xfId="2745"/>
    <cellStyle name="40% - Accent4 6 3 7" xfId="2746"/>
    <cellStyle name="40% - Accent4 6 4" xfId="2747"/>
    <cellStyle name="40% - Accent4 6 4 2" xfId="2748"/>
    <cellStyle name="40% - Accent4 6 5" xfId="2749"/>
    <cellStyle name="40% - Accent4 6 5 2" xfId="2750"/>
    <cellStyle name="40% - Accent4 6 6" xfId="2751"/>
    <cellStyle name="40% - Accent4 6 6 2" xfId="2752"/>
    <cellStyle name="40% - Accent4 6 7" xfId="2753"/>
    <cellStyle name="40% - Accent4 6 7 2" xfId="2754"/>
    <cellStyle name="40% - Accent4 6 8" xfId="2755"/>
    <cellStyle name="40% - Accent4 6 8 2" xfId="2756"/>
    <cellStyle name="40% - Accent4 6 9" xfId="2757"/>
    <cellStyle name="40% - Accent4 7" xfId="2758"/>
    <cellStyle name="40% - Accent4 7 2" xfId="2759"/>
    <cellStyle name="40% - Accent4 7 2 2" xfId="2760"/>
    <cellStyle name="40% - Accent4 7 2 2 2" xfId="2761"/>
    <cellStyle name="40% - Accent4 7 2 3" xfId="2762"/>
    <cellStyle name="40% - Accent4 7 2 3 2" xfId="2763"/>
    <cellStyle name="40% - Accent4 7 2 4" xfId="2764"/>
    <cellStyle name="40% - Accent4 7 2 4 2" xfId="2765"/>
    <cellStyle name="40% - Accent4 7 2 5" xfId="2766"/>
    <cellStyle name="40% - Accent4 7 2 5 2" xfId="2767"/>
    <cellStyle name="40% - Accent4 7 2 6" xfId="2768"/>
    <cellStyle name="40% - Accent4 7 2 6 2" xfId="2769"/>
    <cellStyle name="40% - Accent4 7 2 7" xfId="2770"/>
    <cellStyle name="40% - Accent4 7 3" xfId="2771"/>
    <cellStyle name="40% - Accent4 7 3 2" xfId="2772"/>
    <cellStyle name="40% - Accent4 7 4" xfId="2773"/>
    <cellStyle name="40% - Accent4 7 4 2" xfId="2774"/>
    <cellStyle name="40% - Accent4 7 5" xfId="2775"/>
    <cellStyle name="40% - Accent4 7 5 2" xfId="2776"/>
    <cellStyle name="40% - Accent4 7 6" xfId="2777"/>
    <cellStyle name="40% - Accent4 7 6 2" xfId="2778"/>
    <cellStyle name="40% - Accent4 7 7" xfId="2779"/>
    <cellStyle name="40% - Accent4 7 7 2" xfId="2780"/>
    <cellStyle name="40% - Accent4 7 8" xfId="2781"/>
    <cellStyle name="40% - Accent4 8" xfId="2782"/>
    <cellStyle name="40% - Accent4 8 2" xfId="2783"/>
    <cellStyle name="40% - Accent4 8 2 2" xfId="2784"/>
    <cellStyle name="40% - Accent4 8 3" xfId="2785"/>
    <cellStyle name="40% - Accent4 8 3 2" xfId="2786"/>
    <cellStyle name="40% - Accent4 8 4" xfId="2787"/>
    <cellStyle name="40% - Accent4 8 4 2" xfId="2788"/>
    <cellStyle name="40% - Accent4 8 5" xfId="2789"/>
    <cellStyle name="40% - Accent4 8 5 2" xfId="2790"/>
    <cellStyle name="40% - Accent4 8 6" xfId="2791"/>
    <cellStyle name="40% - Accent4 8 6 2" xfId="2792"/>
    <cellStyle name="40% - Accent4 8 7" xfId="2793"/>
    <cellStyle name="40% - Accent4 9" xfId="2794"/>
    <cellStyle name="40% - Accent4 9 2" xfId="2795"/>
    <cellStyle name="40% - Accent4 9 2 2" xfId="2796"/>
    <cellStyle name="40% - Accent4 9 3" xfId="2797"/>
    <cellStyle name="40% - Accent4 9 3 2" xfId="2798"/>
    <cellStyle name="40% - Accent4 9 4" xfId="2799"/>
    <cellStyle name="40% - Accent4 9 4 2" xfId="2800"/>
    <cellStyle name="40% - Accent4 9 5" xfId="2801"/>
    <cellStyle name="40% - Accent4 9 5 2" xfId="2802"/>
    <cellStyle name="40% - Accent4 9 6" xfId="2803"/>
    <cellStyle name="40% - Accent4 9 6 2" xfId="2804"/>
    <cellStyle name="40% - Accent4 9 7" xfId="2805"/>
    <cellStyle name="40% - Accent5 10" xfId="2806"/>
    <cellStyle name="40% - Accent5 10 2" xfId="2807"/>
    <cellStyle name="40% - Accent5 10 2 2" xfId="2808"/>
    <cellStyle name="40% - Accent5 10 3" xfId="2809"/>
    <cellStyle name="40% - Accent5 10 3 2" xfId="2810"/>
    <cellStyle name="40% - Accent5 10 4" xfId="2811"/>
    <cellStyle name="40% - Accent5 10 4 2" xfId="2812"/>
    <cellStyle name="40% - Accent5 10 5" xfId="2813"/>
    <cellStyle name="40% - Accent5 10 5 2" xfId="2814"/>
    <cellStyle name="40% - Accent5 10 6" xfId="2815"/>
    <cellStyle name="40% - Accent5 10 6 2" xfId="2816"/>
    <cellStyle name="40% - Accent5 10 7" xfId="2817"/>
    <cellStyle name="40% - Accent5 11" xfId="2818"/>
    <cellStyle name="40% - Accent5 11 2" xfId="2819"/>
    <cellStyle name="40% - Accent5 11 2 2" xfId="2820"/>
    <cellStyle name="40% - Accent5 11 3" xfId="2821"/>
    <cellStyle name="40% - Accent5 11 3 2" xfId="2822"/>
    <cellStyle name="40% - Accent5 11 4" xfId="2823"/>
    <cellStyle name="40% - Accent5 11 4 2" xfId="2824"/>
    <cellStyle name="40% - Accent5 11 5" xfId="2825"/>
    <cellStyle name="40% - Accent5 11 5 2" xfId="2826"/>
    <cellStyle name="40% - Accent5 11 6" xfId="2827"/>
    <cellStyle name="40% - Accent5 12" xfId="2828"/>
    <cellStyle name="40% - Accent5 12 2" xfId="2829"/>
    <cellStyle name="40% - Accent5 13" xfId="2830"/>
    <cellStyle name="40% - Accent5 13 2" xfId="2831"/>
    <cellStyle name="40% - Accent5 14" xfId="2832"/>
    <cellStyle name="40% - Accent5 14 2" xfId="2833"/>
    <cellStyle name="40% - Accent5 15" xfId="2834"/>
    <cellStyle name="40% - Accent5 15 2" xfId="2835"/>
    <cellStyle name="40% - Accent5 16" xfId="2836"/>
    <cellStyle name="40% - Accent5 16 2" xfId="2837"/>
    <cellStyle name="40% - Accent5 17" xfId="2838"/>
    <cellStyle name="40% - Accent5 18" xfId="2839"/>
    <cellStyle name="40% - Accent5 2" xfId="2840"/>
    <cellStyle name="40% - Accent5 2 10" xfId="2841"/>
    <cellStyle name="40% - Accent5 2 2" xfId="2842"/>
    <cellStyle name="40% - Accent5 2 2 2" xfId="2843"/>
    <cellStyle name="40% - Accent5 2 2 2 2" xfId="2844"/>
    <cellStyle name="40% - Accent5 2 2 3" xfId="2845"/>
    <cellStyle name="40% - Accent5 2 2 3 2" xfId="2846"/>
    <cellStyle name="40% - Accent5 2 2 4" xfId="2847"/>
    <cellStyle name="40% - Accent5 2 2 4 2" xfId="2848"/>
    <cellStyle name="40% - Accent5 2 2 5" xfId="2849"/>
    <cellStyle name="40% - Accent5 2 2 5 2" xfId="2850"/>
    <cellStyle name="40% - Accent5 2 2 6" xfId="2851"/>
    <cellStyle name="40% - Accent5 2 2 6 2" xfId="2852"/>
    <cellStyle name="40% - Accent5 2 2 7" xfId="2853"/>
    <cellStyle name="40% - Accent5 2 2 7 2" xfId="2854"/>
    <cellStyle name="40% - Accent5 2 2 8" xfId="2855"/>
    <cellStyle name="40% - Accent5 2 3" xfId="2856"/>
    <cellStyle name="40% - Accent5 2 3 2" xfId="2857"/>
    <cellStyle name="40% - Accent5 2 3 2 2" xfId="2858"/>
    <cellStyle name="40% - Accent5 2 3 3" xfId="2859"/>
    <cellStyle name="40% - Accent5 2 3 3 2" xfId="2860"/>
    <cellStyle name="40% - Accent5 2 3 4" xfId="2861"/>
    <cellStyle name="40% - Accent5 2 3 4 2" xfId="2862"/>
    <cellStyle name="40% - Accent5 2 3 5" xfId="2863"/>
    <cellStyle name="40% - Accent5 2 3 5 2" xfId="2864"/>
    <cellStyle name="40% - Accent5 2 3 6" xfId="2865"/>
    <cellStyle name="40% - Accent5 2 3 6 2" xfId="2866"/>
    <cellStyle name="40% - Accent5 2 3 7" xfId="2867"/>
    <cellStyle name="40% - Accent5 2 4" xfId="2868"/>
    <cellStyle name="40% - Accent5 2 4 2" xfId="2869"/>
    <cellStyle name="40% - Accent5 2 5" xfId="2870"/>
    <cellStyle name="40% - Accent5 2 5 2" xfId="2871"/>
    <cellStyle name="40% - Accent5 2 6" xfId="2872"/>
    <cellStyle name="40% - Accent5 2 6 2" xfId="2873"/>
    <cellStyle name="40% - Accent5 2 7" xfId="2874"/>
    <cellStyle name="40% - Accent5 2 7 2" xfId="2875"/>
    <cellStyle name="40% - Accent5 2 8" xfId="2876"/>
    <cellStyle name="40% - Accent5 2 8 2" xfId="2877"/>
    <cellStyle name="40% - Accent5 2 9" xfId="2878"/>
    <cellStyle name="40% - Accent5 2 9 2" xfId="2879"/>
    <cellStyle name="40% - Accent5 2_ACCOUNT" xfId="2880"/>
    <cellStyle name="40% - Accent5 3" xfId="2881"/>
    <cellStyle name="40% - Accent5 3 10" xfId="2882"/>
    <cellStyle name="40% - Accent5 3 2" xfId="2883"/>
    <cellStyle name="40% - Accent5 3 2 2" xfId="2884"/>
    <cellStyle name="40% - Accent5 3 2 2 2" xfId="2885"/>
    <cellStyle name="40% - Accent5 3 2 3" xfId="2886"/>
    <cellStyle name="40% - Accent5 3 2 3 2" xfId="2887"/>
    <cellStyle name="40% - Accent5 3 2 4" xfId="2888"/>
    <cellStyle name="40% - Accent5 3 2 4 2" xfId="2889"/>
    <cellStyle name="40% - Accent5 3 2 5" xfId="2890"/>
    <cellStyle name="40% - Accent5 3 2 5 2" xfId="2891"/>
    <cellStyle name="40% - Accent5 3 2 6" xfId="2892"/>
    <cellStyle name="40% - Accent5 3 2 6 2" xfId="2893"/>
    <cellStyle name="40% - Accent5 3 2 7" xfId="2894"/>
    <cellStyle name="40% - Accent5 3 2 7 2" xfId="2895"/>
    <cellStyle name="40% - Accent5 3 2 8" xfId="2896"/>
    <cellStyle name="40% - Accent5 3 3" xfId="2897"/>
    <cellStyle name="40% - Accent5 3 3 2" xfId="2898"/>
    <cellStyle name="40% - Accent5 3 3 2 2" xfId="2899"/>
    <cellStyle name="40% - Accent5 3 3 3" xfId="2900"/>
    <cellStyle name="40% - Accent5 3 3 3 2" xfId="2901"/>
    <cellStyle name="40% - Accent5 3 3 4" xfId="2902"/>
    <cellStyle name="40% - Accent5 3 3 4 2" xfId="2903"/>
    <cellStyle name="40% - Accent5 3 3 5" xfId="2904"/>
    <cellStyle name="40% - Accent5 3 3 5 2" xfId="2905"/>
    <cellStyle name="40% - Accent5 3 3 6" xfId="2906"/>
    <cellStyle name="40% - Accent5 3 3 6 2" xfId="2907"/>
    <cellStyle name="40% - Accent5 3 3 7" xfId="2908"/>
    <cellStyle name="40% - Accent5 3 4" xfId="2909"/>
    <cellStyle name="40% - Accent5 3 4 2" xfId="2910"/>
    <cellStyle name="40% - Accent5 3 5" xfId="2911"/>
    <cellStyle name="40% - Accent5 3 5 2" xfId="2912"/>
    <cellStyle name="40% - Accent5 3 6" xfId="2913"/>
    <cellStyle name="40% - Accent5 3 6 2" xfId="2914"/>
    <cellStyle name="40% - Accent5 3 7" xfId="2915"/>
    <cellStyle name="40% - Accent5 3 7 2" xfId="2916"/>
    <cellStyle name="40% - Accent5 3 8" xfId="2917"/>
    <cellStyle name="40% - Accent5 3 8 2" xfId="2918"/>
    <cellStyle name="40% - Accent5 3 9" xfId="2919"/>
    <cellStyle name="40% - Accent5 3 9 2" xfId="2920"/>
    <cellStyle name="40% - Accent5 3_ACCOUNT" xfId="2921"/>
    <cellStyle name="40% - Accent5 4" xfId="2922"/>
    <cellStyle name="40% - Accent5 4 2" xfId="2923"/>
    <cellStyle name="40% - Accent5 4 2 2" xfId="2924"/>
    <cellStyle name="40% - Accent5 4 3" xfId="2925"/>
    <cellStyle name="40% - Accent5 4 3 2" xfId="2926"/>
    <cellStyle name="40% - Accent5 4 4" xfId="2927"/>
    <cellStyle name="40% - Accent5 5" xfId="2928"/>
    <cellStyle name="40% - Accent5 5 10" xfId="2929"/>
    <cellStyle name="40% - Accent5 5 2" xfId="2930"/>
    <cellStyle name="40% - Accent5 5 2 2" xfId="2931"/>
    <cellStyle name="40% - Accent5 5 2 2 2" xfId="2932"/>
    <cellStyle name="40% - Accent5 5 2 3" xfId="2933"/>
    <cellStyle name="40% - Accent5 5 2 3 2" xfId="2934"/>
    <cellStyle name="40% - Accent5 5 2 4" xfId="2935"/>
    <cellStyle name="40% - Accent5 5 2 4 2" xfId="2936"/>
    <cellStyle name="40% - Accent5 5 2 5" xfId="2937"/>
    <cellStyle name="40% - Accent5 5 2 5 2" xfId="2938"/>
    <cellStyle name="40% - Accent5 5 2 6" xfId="2939"/>
    <cellStyle name="40% - Accent5 5 2 6 2" xfId="2940"/>
    <cellStyle name="40% - Accent5 5 2 7" xfId="2941"/>
    <cellStyle name="40% - Accent5 5 3" xfId="2942"/>
    <cellStyle name="40% - Accent5 5 3 2" xfId="2943"/>
    <cellStyle name="40% - Accent5 5 3 2 2" xfId="2944"/>
    <cellStyle name="40% - Accent5 5 3 3" xfId="2945"/>
    <cellStyle name="40% - Accent5 5 3 3 2" xfId="2946"/>
    <cellStyle name="40% - Accent5 5 3 4" xfId="2947"/>
    <cellStyle name="40% - Accent5 5 3 4 2" xfId="2948"/>
    <cellStyle name="40% - Accent5 5 3 5" xfId="2949"/>
    <cellStyle name="40% - Accent5 5 3 5 2" xfId="2950"/>
    <cellStyle name="40% - Accent5 5 3 6" xfId="2951"/>
    <cellStyle name="40% - Accent5 5 3 6 2" xfId="2952"/>
    <cellStyle name="40% - Accent5 5 3 7" xfId="2953"/>
    <cellStyle name="40% - Accent5 5 4" xfId="2954"/>
    <cellStyle name="40% - Accent5 5 4 2" xfId="2955"/>
    <cellStyle name="40% - Accent5 5 5" xfId="2956"/>
    <cellStyle name="40% - Accent5 5 5 2" xfId="2957"/>
    <cellStyle name="40% - Accent5 5 6" xfId="2958"/>
    <cellStyle name="40% - Accent5 5 6 2" xfId="2959"/>
    <cellStyle name="40% - Accent5 5 7" xfId="2960"/>
    <cellStyle name="40% - Accent5 5 7 2" xfId="2961"/>
    <cellStyle name="40% - Accent5 5 8" xfId="2962"/>
    <cellStyle name="40% - Accent5 5 8 2" xfId="2963"/>
    <cellStyle name="40% - Accent5 5 9" xfId="2964"/>
    <cellStyle name="40% - Accent5 5 9 2" xfId="2965"/>
    <cellStyle name="40% - Accent5 6" xfId="2966"/>
    <cellStyle name="40% - Accent5 6 2" xfId="2967"/>
    <cellStyle name="40% - Accent5 6 2 2" xfId="2968"/>
    <cellStyle name="40% - Accent5 6 2 2 2" xfId="2969"/>
    <cellStyle name="40% - Accent5 6 2 3" xfId="2970"/>
    <cellStyle name="40% - Accent5 6 2 3 2" xfId="2971"/>
    <cellStyle name="40% - Accent5 6 2 4" xfId="2972"/>
    <cellStyle name="40% - Accent5 6 2 4 2" xfId="2973"/>
    <cellStyle name="40% - Accent5 6 2 5" xfId="2974"/>
    <cellStyle name="40% - Accent5 6 2 5 2" xfId="2975"/>
    <cellStyle name="40% - Accent5 6 2 6" xfId="2976"/>
    <cellStyle name="40% - Accent5 6 2 6 2" xfId="2977"/>
    <cellStyle name="40% - Accent5 6 2 7" xfId="2978"/>
    <cellStyle name="40% - Accent5 6 3" xfId="2979"/>
    <cellStyle name="40% - Accent5 6 3 2" xfId="2980"/>
    <cellStyle name="40% - Accent5 6 3 2 2" xfId="2981"/>
    <cellStyle name="40% - Accent5 6 3 3" xfId="2982"/>
    <cellStyle name="40% - Accent5 6 3 3 2" xfId="2983"/>
    <cellStyle name="40% - Accent5 6 3 4" xfId="2984"/>
    <cellStyle name="40% - Accent5 6 3 4 2" xfId="2985"/>
    <cellStyle name="40% - Accent5 6 3 5" xfId="2986"/>
    <cellStyle name="40% - Accent5 6 3 5 2" xfId="2987"/>
    <cellStyle name="40% - Accent5 6 3 6" xfId="2988"/>
    <cellStyle name="40% - Accent5 6 3 6 2" xfId="2989"/>
    <cellStyle name="40% - Accent5 6 3 7" xfId="2990"/>
    <cellStyle name="40% - Accent5 6 4" xfId="2991"/>
    <cellStyle name="40% - Accent5 6 4 2" xfId="2992"/>
    <cellStyle name="40% - Accent5 6 5" xfId="2993"/>
    <cellStyle name="40% - Accent5 6 5 2" xfId="2994"/>
    <cellStyle name="40% - Accent5 6 6" xfId="2995"/>
    <cellStyle name="40% - Accent5 6 6 2" xfId="2996"/>
    <cellStyle name="40% - Accent5 6 7" xfId="2997"/>
    <cellStyle name="40% - Accent5 6 7 2" xfId="2998"/>
    <cellStyle name="40% - Accent5 6 8" xfId="2999"/>
    <cellStyle name="40% - Accent5 6 8 2" xfId="3000"/>
    <cellStyle name="40% - Accent5 6 9" xfId="3001"/>
    <cellStyle name="40% - Accent5 7" xfId="3002"/>
    <cellStyle name="40% - Accent5 7 2" xfId="3003"/>
    <cellStyle name="40% - Accent5 7 2 2" xfId="3004"/>
    <cellStyle name="40% - Accent5 7 2 2 2" xfId="3005"/>
    <cellStyle name="40% - Accent5 7 2 3" xfId="3006"/>
    <cellStyle name="40% - Accent5 7 2 3 2" xfId="3007"/>
    <cellStyle name="40% - Accent5 7 2 4" xfId="3008"/>
    <cellStyle name="40% - Accent5 7 2 4 2" xfId="3009"/>
    <cellStyle name="40% - Accent5 7 2 5" xfId="3010"/>
    <cellStyle name="40% - Accent5 7 2 5 2" xfId="3011"/>
    <cellStyle name="40% - Accent5 7 2 6" xfId="3012"/>
    <cellStyle name="40% - Accent5 7 2 6 2" xfId="3013"/>
    <cellStyle name="40% - Accent5 7 2 7" xfId="3014"/>
    <cellStyle name="40% - Accent5 7 3" xfId="3015"/>
    <cellStyle name="40% - Accent5 7 3 2" xfId="3016"/>
    <cellStyle name="40% - Accent5 7 4" xfId="3017"/>
    <cellStyle name="40% - Accent5 7 4 2" xfId="3018"/>
    <cellStyle name="40% - Accent5 7 5" xfId="3019"/>
    <cellStyle name="40% - Accent5 7 5 2" xfId="3020"/>
    <cellStyle name="40% - Accent5 7 6" xfId="3021"/>
    <cellStyle name="40% - Accent5 7 6 2" xfId="3022"/>
    <cellStyle name="40% - Accent5 7 7" xfId="3023"/>
    <cellStyle name="40% - Accent5 7 7 2" xfId="3024"/>
    <cellStyle name="40% - Accent5 7 8" xfId="3025"/>
    <cellStyle name="40% - Accent5 8" xfId="3026"/>
    <cellStyle name="40% - Accent5 8 2" xfId="3027"/>
    <cellStyle name="40% - Accent5 8 2 2" xfId="3028"/>
    <cellStyle name="40% - Accent5 8 3" xfId="3029"/>
    <cellStyle name="40% - Accent5 8 3 2" xfId="3030"/>
    <cellStyle name="40% - Accent5 8 4" xfId="3031"/>
    <cellStyle name="40% - Accent5 8 4 2" xfId="3032"/>
    <cellStyle name="40% - Accent5 8 5" xfId="3033"/>
    <cellStyle name="40% - Accent5 8 5 2" xfId="3034"/>
    <cellStyle name="40% - Accent5 8 6" xfId="3035"/>
    <cellStyle name="40% - Accent5 8 6 2" xfId="3036"/>
    <cellStyle name="40% - Accent5 8 7" xfId="3037"/>
    <cellStyle name="40% - Accent5 9" xfId="3038"/>
    <cellStyle name="40% - Accent5 9 2" xfId="3039"/>
    <cellStyle name="40% - Accent5 9 2 2" xfId="3040"/>
    <cellStyle name="40% - Accent5 9 3" xfId="3041"/>
    <cellStyle name="40% - Accent5 9 3 2" xfId="3042"/>
    <cellStyle name="40% - Accent5 9 4" xfId="3043"/>
    <cellStyle name="40% - Accent5 9 4 2" xfId="3044"/>
    <cellStyle name="40% - Accent5 9 5" xfId="3045"/>
    <cellStyle name="40% - Accent5 9 5 2" xfId="3046"/>
    <cellStyle name="40% - Accent5 9 6" xfId="3047"/>
    <cellStyle name="40% - Accent5 9 6 2" xfId="3048"/>
    <cellStyle name="40% - Accent5 9 7" xfId="3049"/>
    <cellStyle name="40% - Accent6 10" xfId="3050"/>
    <cellStyle name="40% - Accent6 10 2" xfId="3051"/>
    <cellStyle name="40% - Accent6 10 2 2" xfId="3052"/>
    <cellStyle name="40% - Accent6 10 3" xfId="3053"/>
    <cellStyle name="40% - Accent6 10 3 2" xfId="3054"/>
    <cellStyle name="40% - Accent6 10 4" xfId="3055"/>
    <cellStyle name="40% - Accent6 10 4 2" xfId="3056"/>
    <cellStyle name="40% - Accent6 10 5" xfId="3057"/>
    <cellStyle name="40% - Accent6 10 5 2" xfId="3058"/>
    <cellStyle name="40% - Accent6 10 6" xfId="3059"/>
    <cellStyle name="40% - Accent6 10 6 2" xfId="3060"/>
    <cellStyle name="40% - Accent6 10 7" xfId="3061"/>
    <cellStyle name="40% - Accent6 11" xfId="3062"/>
    <cellStyle name="40% - Accent6 11 2" xfId="3063"/>
    <cellStyle name="40% - Accent6 11 2 2" xfId="3064"/>
    <cellStyle name="40% - Accent6 11 3" xfId="3065"/>
    <cellStyle name="40% - Accent6 11 3 2" xfId="3066"/>
    <cellStyle name="40% - Accent6 11 4" xfId="3067"/>
    <cellStyle name="40% - Accent6 11 4 2" xfId="3068"/>
    <cellStyle name="40% - Accent6 11 5" xfId="3069"/>
    <cellStyle name="40% - Accent6 11 5 2" xfId="3070"/>
    <cellStyle name="40% - Accent6 11 6" xfId="3071"/>
    <cellStyle name="40% - Accent6 12" xfId="3072"/>
    <cellStyle name="40% - Accent6 12 2" xfId="3073"/>
    <cellStyle name="40% - Accent6 13" xfId="3074"/>
    <cellStyle name="40% - Accent6 13 2" xfId="3075"/>
    <cellStyle name="40% - Accent6 14" xfId="3076"/>
    <cellStyle name="40% - Accent6 14 2" xfId="3077"/>
    <cellStyle name="40% - Accent6 15" xfId="3078"/>
    <cellStyle name="40% - Accent6 15 2" xfId="3079"/>
    <cellStyle name="40% - Accent6 16" xfId="3080"/>
    <cellStyle name="40% - Accent6 16 2" xfId="3081"/>
    <cellStyle name="40% - Accent6 17" xfId="3082"/>
    <cellStyle name="40% - Accent6 18" xfId="3083"/>
    <cellStyle name="40% - Accent6 2" xfId="3084"/>
    <cellStyle name="40% - Accent6 2 10" xfId="3085"/>
    <cellStyle name="40% - Accent6 2 2" xfId="3086"/>
    <cellStyle name="40% - Accent6 2 2 2" xfId="3087"/>
    <cellStyle name="40% - Accent6 2 2 2 2" xfId="3088"/>
    <cellStyle name="40% - Accent6 2 2 3" xfId="3089"/>
    <cellStyle name="40% - Accent6 2 2 3 2" xfId="3090"/>
    <cellStyle name="40% - Accent6 2 2 4" xfId="3091"/>
    <cellStyle name="40% - Accent6 2 2 4 2" xfId="3092"/>
    <cellStyle name="40% - Accent6 2 2 5" xfId="3093"/>
    <cellStyle name="40% - Accent6 2 2 5 2" xfId="3094"/>
    <cellStyle name="40% - Accent6 2 2 6" xfId="3095"/>
    <cellStyle name="40% - Accent6 2 2 6 2" xfId="3096"/>
    <cellStyle name="40% - Accent6 2 2 7" xfId="3097"/>
    <cellStyle name="40% - Accent6 2 2 7 2" xfId="3098"/>
    <cellStyle name="40% - Accent6 2 2 8" xfId="3099"/>
    <cellStyle name="40% - Accent6 2 3" xfId="3100"/>
    <cellStyle name="40% - Accent6 2 3 2" xfId="3101"/>
    <cellStyle name="40% - Accent6 2 3 2 2" xfId="3102"/>
    <cellStyle name="40% - Accent6 2 3 3" xfId="3103"/>
    <cellStyle name="40% - Accent6 2 3 3 2" xfId="3104"/>
    <cellStyle name="40% - Accent6 2 3 4" xfId="3105"/>
    <cellStyle name="40% - Accent6 2 3 4 2" xfId="3106"/>
    <cellStyle name="40% - Accent6 2 3 5" xfId="3107"/>
    <cellStyle name="40% - Accent6 2 3 5 2" xfId="3108"/>
    <cellStyle name="40% - Accent6 2 3 6" xfId="3109"/>
    <cellStyle name="40% - Accent6 2 3 6 2" xfId="3110"/>
    <cellStyle name="40% - Accent6 2 3 7" xfId="3111"/>
    <cellStyle name="40% - Accent6 2 4" xfId="3112"/>
    <cellStyle name="40% - Accent6 2 4 2" xfId="3113"/>
    <cellStyle name="40% - Accent6 2 5" xfId="3114"/>
    <cellStyle name="40% - Accent6 2 5 2" xfId="3115"/>
    <cellStyle name="40% - Accent6 2 6" xfId="3116"/>
    <cellStyle name="40% - Accent6 2 6 2" xfId="3117"/>
    <cellStyle name="40% - Accent6 2 7" xfId="3118"/>
    <cellStyle name="40% - Accent6 2 7 2" xfId="3119"/>
    <cellStyle name="40% - Accent6 2 8" xfId="3120"/>
    <cellStyle name="40% - Accent6 2 8 2" xfId="3121"/>
    <cellStyle name="40% - Accent6 2 9" xfId="3122"/>
    <cellStyle name="40% - Accent6 2 9 2" xfId="3123"/>
    <cellStyle name="40% - Accent6 2_ACCOUNT" xfId="3124"/>
    <cellStyle name="40% - Accent6 3" xfId="3125"/>
    <cellStyle name="40% - Accent6 3 10" xfId="3126"/>
    <cellStyle name="40% - Accent6 3 2" xfId="3127"/>
    <cellStyle name="40% - Accent6 3 2 2" xfId="3128"/>
    <cellStyle name="40% - Accent6 3 2 2 2" xfId="3129"/>
    <cellStyle name="40% - Accent6 3 2 3" xfId="3130"/>
    <cellStyle name="40% - Accent6 3 2 3 2" xfId="3131"/>
    <cellStyle name="40% - Accent6 3 2 4" xfId="3132"/>
    <cellStyle name="40% - Accent6 3 2 4 2" xfId="3133"/>
    <cellStyle name="40% - Accent6 3 2 5" xfId="3134"/>
    <cellStyle name="40% - Accent6 3 2 5 2" xfId="3135"/>
    <cellStyle name="40% - Accent6 3 2 6" xfId="3136"/>
    <cellStyle name="40% - Accent6 3 2 6 2" xfId="3137"/>
    <cellStyle name="40% - Accent6 3 2 7" xfId="3138"/>
    <cellStyle name="40% - Accent6 3 2 7 2" xfId="3139"/>
    <cellStyle name="40% - Accent6 3 2 8" xfId="3140"/>
    <cellStyle name="40% - Accent6 3 3" xfId="3141"/>
    <cellStyle name="40% - Accent6 3 3 2" xfId="3142"/>
    <cellStyle name="40% - Accent6 3 3 2 2" xfId="3143"/>
    <cellStyle name="40% - Accent6 3 3 3" xfId="3144"/>
    <cellStyle name="40% - Accent6 3 3 3 2" xfId="3145"/>
    <cellStyle name="40% - Accent6 3 3 4" xfId="3146"/>
    <cellStyle name="40% - Accent6 3 3 4 2" xfId="3147"/>
    <cellStyle name="40% - Accent6 3 3 5" xfId="3148"/>
    <cellStyle name="40% - Accent6 3 3 5 2" xfId="3149"/>
    <cellStyle name="40% - Accent6 3 3 6" xfId="3150"/>
    <cellStyle name="40% - Accent6 3 3 6 2" xfId="3151"/>
    <cellStyle name="40% - Accent6 3 3 7" xfId="3152"/>
    <cellStyle name="40% - Accent6 3 4" xfId="3153"/>
    <cellStyle name="40% - Accent6 3 4 2" xfId="3154"/>
    <cellStyle name="40% - Accent6 3 5" xfId="3155"/>
    <cellStyle name="40% - Accent6 3 5 2" xfId="3156"/>
    <cellStyle name="40% - Accent6 3 6" xfId="3157"/>
    <cellStyle name="40% - Accent6 3 6 2" xfId="3158"/>
    <cellStyle name="40% - Accent6 3 7" xfId="3159"/>
    <cellStyle name="40% - Accent6 3 7 2" xfId="3160"/>
    <cellStyle name="40% - Accent6 3 8" xfId="3161"/>
    <cellStyle name="40% - Accent6 3 8 2" xfId="3162"/>
    <cellStyle name="40% - Accent6 3 9" xfId="3163"/>
    <cellStyle name="40% - Accent6 3 9 2" xfId="3164"/>
    <cellStyle name="40% - Accent6 3_ACCOUNT" xfId="3165"/>
    <cellStyle name="40% - Accent6 4" xfId="3166"/>
    <cellStyle name="40% - Accent6 4 2" xfId="3167"/>
    <cellStyle name="40% - Accent6 4 2 2" xfId="3168"/>
    <cellStyle name="40% - Accent6 4 3" xfId="3169"/>
    <cellStyle name="40% - Accent6 4 3 2" xfId="3170"/>
    <cellStyle name="40% - Accent6 4 4" xfId="3171"/>
    <cellStyle name="40% - Accent6 5" xfId="3172"/>
    <cellStyle name="40% - Accent6 5 10" xfId="3173"/>
    <cellStyle name="40% - Accent6 5 2" xfId="3174"/>
    <cellStyle name="40% - Accent6 5 2 2" xfId="3175"/>
    <cellStyle name="40% - Accent6 5 2 2 2" xfId="3176"/>
    <cellStyle name="40% - Accent6 5 2 3" xfId="3177"/>
    <cellStyle name="40% - Accent6 5 2 3 2" xfId="3178"/>
    <cellStyle name="40% - Accent6 5 2 4" xfId="3179"/>
    <cellStyle name="40% - Accent6 5 2 4 2" xfId="3180"/>
    <cellStyle name="40% - Accent6 5 2 5" xfId="3181"/>
    <cellStyle name="40% - Accent6 5 2 5 2" xfId="3182"/>
    <cellStyle name="40% - Accent6 5 2 6" xfId="3183"/>
    <cellStyle name="40% - Accent6 5 2 6 2" xfId="3184"/>
    <cellStyle name="40% - Accent6 5 2 7" xfId="3185"/>
    <cellStyle name="40% - Accent6 5 3" xfId="3186"/>
    <cellStyle name="40% - Accent6 5 3 2" xfId="3187"/>
    <cellStyle name="40% - Accent6 5 3 2 2" xfId="3188"/>
    <cellStyle name="40% - Accent6 5 3 3" xfId="3189"/>
    <cellStyle name="40% - Accent6 5 3 3 2" xfId="3190"/>
    <cellStyle name="40% - Accent6 5 3 4" xfId="3191"/>
    <cellStyle name="40% - Accent6 5 3 4 2" xfId="3192"/>
    <cellStyle name="40% - Accent6 5 3 5" xfId="3193"/>
    <cellStyle name="40% - Accent6 5 3 5 2" xfId="3194"/>
    <cellStyle name="40% - Accent6 5 3 6" xfId="3195"/>
    <cellStyle name="40% - Accent6 5 3 6 2" xfId="3196"/>
    <cellStyle name="40% - Accent6 5 3 7" xfId="3197"/>
    <cellStyle name="40% - Accent6 5 4" xfId="3198"/>
    <cellStyle name="40% - Accent6 5 4 2" xfId="3199"/>
    <cellStyle name="40% - Accent6 5 5" xfId="3200"/>
    <cellStyle name="40% - Accent6 5 5 2" xfId="3201"/>
    <cellStyle name="40% - Accent6 5 6" xfId="3202"/>
    <cellStyle name="40% - Accent6 5 6 2" xfId="3203"/>
    <cellStyle name="40% - Accent6 5 7" xfId="3204"/>
    <cellStyle name="40% - Accent6 5 7 2" xfId="3205"/>
    <cellStyle name="40% - Accent6 5 8" xfId="3206"/>
    <cellStyle name="40% - Accent6 5 8 2" xfId="3207"/>
    <cellStyle name="40% - Accent6 5 9" xfId="3208"/>
    <cellStyle name="40% - Accent6 5 9 2" xfId="3209"/>
    <cellStyle name="40% - Accent6 6" xfId="3210"/>
    <cellStyle name="40% - Accent6 6 2" xfId="3211"/>
    <cellStyle name="40% - Accent6 6 2 2" xfId="3212"/>
    <cellStyle name="40% - Accent6 6 2 2 2" xfId="3213"/>
    <cellStyle name="40% - Accent6 6 2 3" xfId="3214"/>
    <cellStyle name="40% - Accent6 6 2 3 2" xfId="3215"/>
    <cellStyle name="40% - Accent6 6 2 4" xfId="3216"/>
    <cellStyle name="40% - Accent6 6 2 4 2" xfId="3217"/>
    <cellStyle name="40% - Accent6 6 2 5" xfId="3218"/>
    <cellStyle name="40% - Accent6 6 2 5 2" xfId="3219"/>
    <cellStyle name="40% - Accent6 6 2 6" xfId="3220"/>
    <cellStyle name="40% - Accent6 6 2 6 2" xfId="3221"/>
    <cellStyle name="40% - Accent6 6 2 7" xfId="3222"/>
    <cellStyle name="40% - Accent6 6 3" xfId="3223"/>
    <cellStyle name="40% - Accent6 6 3 2" xfId="3224"/>
    <cellStyle name="40% - Accent6 6 3 2 2" xfId="3225"/>
    <cellStyle name="40% - Accent6 6 3 3" xfId="3226"/>
    <cellStyle name="40% - Accent6 6 3 3 2" xfId="3227"/>
    <cellStyle name="40% - Accent6 6 3 4" xfId="3228"/>
    <cellStyle name="40% - Accent6 6 3 4 2" xfId="3229"/>
    <cellStyle name="40% - Accent6 6 3 5" xfId="3230"/>
    <cellStyle name="40% - Accent6 6 3 5 2" xfId="3231"/>
    <cellStyle name="40% - Accent6 6 3 6" xfId="3232"/>
    <cellStyle name="40% - Accent6 6 3 6 2" xfId="3233"/>
    <cellStyle name="40% - Accent6 6 3 7" xfId="3234"/>
    <cellStyle name="40% - Accent6 6 4" xfId="3235"/>
    <cellStyle name="40% - Accent6 6 4 2" xfId="3236"/>
    <cellStyle name="40% - Accent6 6 5" xfId="3237"/>
    <cellStyle name="40% - Accent6 6 5 2" xfId="3238"/>
    <cellStyle name="40% - Accent6 6 6" xfId="3239"/>
    <cellStyle name="40% - Accent6 6 6 2" xfId="3240"/>
    <cellStyle name="40% - Accent6 6 7" xfId="3241"/>
    <cellStyle name="40% - Accent6 6 7 2" xfId="3242"/>
    <cellStyle name="40% - Accent6 6 8" xfId="3243"/>
    <cellStyle name="40% - Accent6 6 8 2" xfId="3244"/>
    <cellStyle name="40% - Accent6 6 9" xfId="3245"/>
    <cellStyle name="40% - Accent6 7" xfId="3246"/>
    <cellStyle name="40% - Accent6 7 2" xfId="3247"/>
    <cellStyle name="40% - Accent6 7 2 2" xfId="3248"/>
    <cellStyle name="40% - Accent6 7 2 2 2" xfId="3249"/>
    <cellStyle name="40% - Accent6 7 2 3" xfId="3250"/>
    <cellStyle name="40% - Accent6 7 2 3 2" xfId="3251"/>
    <cellStyle name="40% - Accent6 7 2 4" xfId="3252"/>
    <cellStyle name="40% - Accent6 7 2 4 2" xfId="3253"/>
    <cellStyle name="40% - Accent6 7 2 5" xfId="3254"/>
    <cellStyle name="40% - Accent6 7 2 5 2" xfId="3255"/>
    <cellStyle name="40% - Accent6 7 2 6" xfId="3256"/>
    <cellStyle name="40% - Accent6 7 2 6 2" xfId="3257"/>
    <cellStyle name="40% - Accent6 7 2 7" xfId="3258"/>
    <cellStyle name="40% - Accent6 7 3" xfId="3259"/>
    <cellStyle name="40% - Accent6 7 3 2" xfId="3260"/>
    <cellStyle name="40% - Accent6 7 4" xfId="3261"/>
    <cellStyle name="40% - Accent6 7 4 2" xfId="3262"/>
    <cellStyle name="40% - Accent6 7 5" xfId="3263"/>
    <cellStyle name="40% - Accent6 7 5 2" xfId="3264"/>
    <cellStyle name="40% - Accent6 7 6" xfId="3265"/>
    <cellStyle name="40% - Accent6 7 6 2" xfId="3266"/>
    <cellStyle name="40% - Accent6 7 7" xfId="3267"/>
    <cellStyle name="40% - Accent6 7 7 2" xfId="3268"/>
    <cellStyle name="40% - Accent6 7 8" xfId="3269"/>
    <cellStyle name="40% - Accent6 8" xfId="3270"/>
    <cellStyle name="40% - Accent6 8 2" xfId="3271"/>
    <cellStyle name="40% - Accent6 8 2 2" xfId="3272"/>
    <cellStyle name="40% - Accent6 8 3" xfId="3273"/>
    <cellStyle name="40% - Accent6 8 3 2" xfId="3274"/>
    <cellStyle name="40% - Accent6 8 4" xfId="3275"/>
    <cellStyle name="40% - Accent6 8 4 2" xfId="3276"/>
    <cellStyle name="40% - Accent6 8 5" xfId="3277"/>
    <cellStyle name="40% - Accent6 8 5 2" xfId="3278"/>
    <cellStyle name="40% - Accent6 8 6" xfId="3279"/>
    <cellStyle name="40% - Accent6 8 6 2" xfId="3280"/>
    <cellStyle name="40% - Accent6 8 7" xfId="3281"/>
    <cellStyle name="40% - Accent6 9" xfId="3282"/>
    <cellStyle name="40% - Accent6 9 2" xfId="3283"/>
    <cellStyle name="40% - Accent6 9 2 2" xfId="3284"/>
    <cellStyle name="40% - Accent6 9 3" xfId="3285"/>
    <cellStyle name="40% - Accent6 9 3 2" xfId="3286"/>
    <cellStyle name="40% - Accent6 9 4" xfId="3287"/>
    <cellStyle name="40% - Accent6 9 4 2" xfId="3288"/>
    <cellStyle name="40% - Accent6 9 5" xfId="3289"/>
    <cellStyle name="40% - Accent6 9 5 2" xfId="3290"/>
    <cellStyle name="40% - Accent6 9 6" xfId="3291"/>
    <cellStyle name="40% - Accent6 9 6 2" xfId="3292"/>
    <cellStyle name="40% - Accent6 9 7" xfId="3293"/>
    <cellStyle name="40% - akcent 1" xfId="194"/>
    <cellStyle name="40% - akcent 2" xfId="195"/>
    <cellStyle name="40% - akcent 3" xfId="196"/>
    <cellStyle name="40% - akcent 4" xfId="197"/>
    <cellStyle name="40% - akcent 5" xfId="198"/>
    <cellStyle name="40% - akcent 6" xfId="199"/>
    <cellStyle name="40% - Dekorfärg1" xfId="3294"/>
    <cellStyle name="40% - Dekorfärg1 2" xfId="3295"/>
    <cellStyle name="40% - Dekorfärg1 2 2" xfId="3296"/>
    <cellStyle name="40% - Dekorfärg1 3" xfId="3297"/>
    <cellStyle name="40% - Dekorfärg2" xfId="3298"/>
    <cellStyle name="40% - Dekorfärg2 2" xfId="3299"/>
    <cellStyle name="40% - Dekorfärg2 2 2" xfId="3300"/>
    <cellStyle name="40% - Dekorfärg2 3" xfId="3301"/>
    <cellStyle name="40% - Dekorfärg3" xfId="3302"/>
    <cellStyle name="40% - Dekorfärg3 2" xfId="3303"/>
    <cellStyle name="40% - Dekorfärg3 2 2" xfId="3304"/>
    <cellStyle name="40% - Dekorfärg3 3" xfId="3305"/>
    <cellStyle name="40% - Dekorfärg4" xfId="3306"/>
    <cellStyle name="40% - Dekorfärg4 2" xfId="3307"/>
    <cellStyle name="40% - Dekorfärg4 2 2" xfId="3308"/>
    <cellStyle name="40% - Dekorfärg4 3" xfId="3309"/>
    <cellStyle name="40% - Dekorfärg5" xfId="3310"/>
    <cellStyle name="40% - Dekorfärg5 2" xfId="3311"/>
    <cellStyle name="40% - Dekorfärg5 2 2" xfId="3312"/>
    <cellStyle name="40% - Dekorfärg5 3" xfId="3313"/>
    <cellStyle name="40% - Dekorfärg6" xfId="3314"/>
    <cellStyle name="40% - Dekorfärg6 2" xfId="3315"/>
    <cellStyle name="40% - Dekorfärg6 2 2" xfId="3316"/>
    <cellStyle name="40% - Dekorfärg6 3" xfId="3317"/>
    <cellStyle name="60% - Accent1 2" xfId="3318"/>
    <cellStyle name="60% - Accent1 3" xfId="3319"/>
    <cellStyle name="60% - Accent2 2" xfId="3320"/>
    <cellStyle name="60% - Accent2 3" xfId="3321"/>
    <cellStyle name="60% - Accent3 2" xfId="3322"/>
    <cellStyle name="60% - Accent3 2 2" xfId="3323"/>
    <cellStyle name="60% - Accent3 2 3" xfId="3324"/>
    <cellStyle name="60% - Accent3 3" xfId="3325"/>
    <cellStyle name="60% - Accent3 4" xfId="3326"/>
    <cellStyle name="60% - Accent4 2" xfId="3327"/>
    <cellStyle name="60% - Accent4 2 2" xfId="3328"/>
    <cellStyle name="60% - Accent4 2 3" xfId="3329"/>
    <cellStyle name="60% - Accent4 3" xfId="3330"/>
    <cellStyle name="60% - Accent4 4" xfId="3331"/>
    <cellStyle name="60% - Accent5 2" xfId="3332"/>
    <cellStyle name="60% - Accent5 3" xfId="3333"/>
    <cellStyle name="60% - Accent6 2" xfId="3334"/>
    <cellStyle name="60% - Accent6 2 2" xfId="3335"/>
    <cellStyle name="60% - Accent6 2 3" xfId="3336"/>
    <cellStyle name="60% - Accent6 3" xfId="3337"/>
    <cellStyle name="60% - Accent6 4" xfId="3338"/>
    <cellStyle name="60% - akcent 1" xfId="200"/>
    <cellStyle name="60% - akcent 2" xfId="201"/>
    <cellStyle name="60% - akcent 3" xfId="202"/>
    <cellStyle name="60% - akcent 4" xfId="203"/>
    <cellStyle name="60% - akcent 5" xfId="204"/>
    <cellStyle name="60% - akcent 6" xfId="205"/>
    <cellStyle name="60% - Dekorfärg1" xfId="3339"/>
    <cellStyle name="60% - Dekorfärg2" xfId="3340"/>
    <cellStyle name="60% - Dekorfärg3" xfId="3341"/>
    <cellStyle name="60% - Dekorfärg4" xfId="3342"/>
    <cellStyle name="60% - Dekorfärg5" xfId="3343"/>
    <cellStyle name="60% - Dekorfärg6" xfId="3344"/>
    <cellStyle name="Accent1 - 20%" xfId="206"/>
    <cellStyle name="Accent1 - 40%" xfId="207"/>
    <cellStyle name="Accent1 - 60%" xfId="208"/>
    <cellStyle name="Accent1 2" xfId="3345"/>
    <cellStyle name="Accent1 3" xfId="3346"/>
    <cellStyle name="Accent2 - 20%" xfId="209"/>
    <cellStyle name="Accent2 - 40%" xfId="210"/>
    <cellStyle name="Accent2 - 60%" xfId="211"/>
    <cellStyle name="Accent2 2" xfId="3347"/>
    <cellStyle name="Accent2 3" xfId="3348"/>
    <cellStyle name="Accent3 - 20%" xfId="212"/>
    <cellStyle name="Accent3 - 40%" xfId="213"/>
    <cellStyle name="Accent3 - 60%" xfId="214"/>
    <cellStyle name="Accent3 2" xfId="3349"/>
    <cellStyle name="Accent3 3" xfId="3350"/>
    <cellStyle name="Accent4 - 20%" xfId="215"/>
    <cellStyle name="Accent4 - 40%" xfId="216"/>
    <cellStyle name="Accent4 - 60%" xfId="217"/>
    <cellStyle name="Accent4 2" xfId="3351"/>
    <cellStyle name="Accent4 3" xfId="3352"/>
    <cellStyle name="Accent5 - 20%" xfId="218"/>
    <cellStyle name="Accent5 - 40%" xfId="219"/>
    <cellStyle name="Accent5 - 60%" xfId="220"/>
    <cellStyle name="Accent5 2" xfId="3353"/>
    <cellStyle name="Accent5 3" xfId="3354"/>
    <cellStyle name="Accent6 - 20%" xfId="221"/>
    <cellStyle name="Accent6 - 40%" xfId="222"/>
    <cellStyle name="Accent6 - 60%" xfId="223"/>
    <cellStyle name="Accent6 2" xfId="3355"/>
    <cellStyle name="Accent6 3" xfId="3356"/>
    <cellStyle name="Akcent 1" xfId="224"/>
    <cellStyle name="Akcent 2" xfId="225"/>
    <cellStyle name="Akcent 3" xfId="226"/>
    <cellStyle name="Akcent 4" xfId="227"/>
    <cellStyle name="Akcent 5" xfId="228"/>
    <cellStyle name="Akcent 6" xfId="229"/>
    <cellStyle name="alternate" xfId="230"/>
    <cellStyle name="Anteckning" xfId="3357"/>
    <cellStyle name="Anteckning 2" xfId="4035"/>
    <cellStyle name="Anteckning 2 2" xfId="4997"/>
    <cellStyle name="Anteckning 2 3" xfId="5636"/>
    <cellStyle name="Anteckning 3" xfId="4034"/>
    <cellStyle name="Anteckning 3 2" xfId="4996"/>
    <cellStyle name="Anteckning 3 3" xfId="5635"/>
    <cellStyle name="Anteckning 4" xfId="4358"/>
    <cellStyle name="Anteckning 4 2" xfId="5316"/>
    <cellStyle name="Anteckning 4 3" xfId="5935"/>
    <cellStyle name="Anteckning 5" xfId="4804"/>
    <cellStyle name="Anteckning 6" xfId="4803"/>
    <cellStyle name="ar-h1" xfId="22"/>
    <cellStyle name="ar-h3" xfId="23"/>
    <cellStyle name="ar-h4" xfId="4008"/>
    <cellStyle name="ar-hilite" xfId="26"/>
    <cellStyle name="ar-hilite 2" xfId="32"/>
    <cellStyle name="ar-hilite-total" xfId="28"/>
    <cellStyle name="ar-small-thead-1_font15" xfId="24"/>
    <cellStyle name="ar-small-thead-1-noblod" xfId="25"/>
    <cellStyle name="ar-text-in-table" xfId="4009"/>
    <cellStyle name="ar-text-in-table 2" xfId="4202"/>
    <cellStyle name="ar-text-in-table 2 2" xfId="5164"/>
    <cellStyle name="ar-text-in-table 2 3" xfId="5785"/>
    <cellStyle name="ar-text-in-table 3" xfId="4343"/>
    <cellStyle name="ar-text-in-table 3 2" xfId="5301"/>
    <cellStyle name="ar-text-in-table 3 3" xfId="5926"/>
    <cellStyle name="ar-text-in-table 4" xfId="4523"/>
    <cellStyle name="ar-text-in-table 4 2" xfId="5477"/>
    <cellStyle name="ar-text-in-table 4 3" xfId="6082"/>
    <cellStyle name="ar-text-in-table 5" xfId="4971"/>
    <cellStyle name="ar-text-in-table 6" xfId="5618"/>
    <cellStyle name="ar-total" xfId="27"/>
    <cellStyle name="ar-total 2" xfId="31"/>
    <cellStyle name="ar-total-no-bold" xfId="29"/>
    <cellStyle name="Bad 2" xfId="3358"/>
    <cellStyle name="Bad 3" xfId="3359"/>
    <cellStyle name="Beräkning" xfId="3360"/>
    <cellStyle name="Beräkning 2" xfId="4036"/>
    <cellStyle name="Beräkning 2 2" xfId="4998"/>
    <cellStyle name="Beräkning 2 3" xfId="5637"/>
    <cellStyle name="Beräkning 3" xfId="4033"/>
    <cellStyle name="Beräkning 3 2" xfId="4995"/>
    <cellStyle name="Beräkning 3 3" xfId="5634"/>
    <cellStyle name="Beräkning 4" xfId="4359"/>
    <cellStyle name="Beräkning 4 2" xfId="5317"/>
    <cellStyle name="Beräkning 4 3" xfId="5936"/>
    <cellStyle name="Beräkning 5" xfId="4805"/>
    <cellStyle name="Beräkning 6" xfId="4802"/>
    <cellStyle name="Bold/Border" xfId="231"/>
    <cellStyle name="Bra" xfId="3361"/>
    <cellStyle name="Bullet" xfId="232"/>
    <cellStyle name="Calculation 2" xfId="3362"/>
    <cellStyle name="Calculation 2 2" xfId="4037"/>
    <cellStyle name="Calculation 2 2 2" xfId="4999"/>
    <cellStyle name="Calculation 2 2 3" xfId="5638"/>
    <cellStyle name="Calculation 2 3" xfId="4032"/>
    <cellStyle name="Calculation 2 3 2" xfId="4994"/>
    <cellStyle name="Calculation 2 3 3" xfId="5633"/>
    <cellStyle name="Calculation 2 4" xfId="4360"/>
    <cellStyle name="Calculation 2 4 2" xfId="5318"/>
    <cellStyle name="Calculation 2 4 3" xfId="5937"/>
    <cellStyle name="Calculation 2 5" xfId="4806"/>
    <cellStyle name="Calculation 2 6" xfId="4801"/>
    <cellStyle name="Calculation 3" xfId="3363"/>
    <cellStyle name="Calculation 3 2" xfId="4038"/>
    <cellStyle name="Calculation 3 2 2" xfId="5000"/>
    <cellStyle name="Calculation 3 2 3" xfId="5639"/>
    <cellStyle name="Calculation 3 3" xfId="4031"/>
    <cellStyle name="Calculation 3 3 2" xfId="4993"/>
    <cellStyle name="Calculation 3 3 3" xfId="5632"/>
    <cellStyle name="Calculation 3 4" xfId="4361"/>
    <cellStyle name="Calculation 3 4 2" xfId="5319"/>
    <cellStyle name="Calculation 3 4 3" xfId="5938"/>
    <cellStyle name="Calculation 3 5" xfId="4807"/>
    <cellStyle name="Calculation 3 6" xfId="4800"/>
    <cellStyle name="Check Cell 2" xfId="3364"/>
    <cellStyle name="Check Cell 3" xfId="3365"/>
    <cellStyle name="Comma" xfId="1" builtinId="3"/>
    <cellStyle name="comma - value" xfId="233"/>
    <cellStyle name="Comma 2" xfId="20"/>
    <cellStyle name="Comma 2 2" xfId="42"/>
    <cellStyle name="Comma 2_Notes 6-7" xfId="234"/>
    <cellStyle name="Comma0" xfId="235"/>
    <cellStyle name="Comma0 - Modelo1" xfId="236"/>
    <cellStyle name="Comma0 - Style1" xfId="237"/>
    <cellStyle name="Comma1 - Modelo2" xfId="238"/>
    <cellStyle name="Comma1 - Style2" xfId="239"/>
    <cellStyle name="Dane wejściowe" xfId="240"/>
    <cellStyle name="Dane wejściowe 2" xfId="4020"/>
    <cellStyle name="Dane wejściowe 2 2" xfId="4982"/>
    <cellStyle name="Dane wejściowe 2 3" xfId="5621"/>
    <cellStyle name="Dane wejściowe 3" xfId="4047"/>
    <cellStyle name="Dane wejściowe 3 2" xfId="5009"/>
    <cellStyle name="Dane wejściowe 3 3" xfId="5648"/>
    <cellStyle name="Dane wejściowe 4" xfId="4352"/>
    <cellStyle name="Dane wejściowe 4 2" xfId="5310"/>
    <cellStyle name="Dane wejściowe 4 3" xfId="5929"/>
    <cellStyle name="Dane wejściowe 5" xfId="4787"/>
    <cellStyle name="Dane wejściowe 6" xfId="4816"/>
    <cellStyle name="Dane wyjściowe" xfId="241"/>
    <cellStyle name="Dane wyjściowe 2" xfId="4021"/>
    <cellStyle name="Dane wyjściowe 2 2" xfId="4983"/>
    <cellStyle name="Dane wyjściowe 2 3" xfId="5622"/>
    <cellStyle name="Dane wyjściowe 3" xfId="4046"/>
    <cellStyle name="Dane wyjściowe 3 2" xfId="5008"/>
    <cellStyle name="Dane wyjściowe 3 3" xfId="5647"/>
    <cellStyle name="Dane wyjściowe 4" xfId="4353"/>
    <cellStyle name="Dane wyjściowe 4 2" xfId="5311"/>
    <cellStyle name="Dane wyjściowe 4 3" xfId="5930"/>
    <cellStyle name="Dane wyjściowe 5" xfId="4788"/>
    <cellStyle name="Dane wyjściowe 6" xfId="4815"/>
    <cellStyle name="Dash" xfId="242"/>
    <cellStyle name="Date" xfId="243"/>
    <cellStyle name="Dato" xfId="244"/>
    <cellStyle name="Dia" xfId="245"/>
    <cellStyle name="Dobre" xfId="246"/>
    <cellStyle name="done" xfId="247"/>
    <cellStyle name="Dziesiêtny [0]_1" xfId="248"/>
    <cellStyle name="Dziesiêtny_1" xfId="249"/>
    <cellStyle name="Dålig" xfId="3366"/>
    <cellStyle name="En dec" xfId="250"/>
    <cellStyle name="Encabez1" xfId="251"/>
    <cellStyle name="Encabez2" xfId="252"/>
    <cellStyle name="Euro" xfId="253"/>
    <cellStyle name="Explanatory Text 2" xfId="3367"/>
    <cellStyle name="Explanatory Text 3" xfId="3368"/>
    <cellStyle name="F2" xfId="254"/>
    <cellStyle name="F3" xfId="255"/>
    <cellStyle name="F4" xfId="256"/>
    <cellStyle name="F5" xfId="257"/>
    <cellStyle name="F6" xfId="258"/>
    <cellStyle name="F7" xfId="259"/>
    <cellStyle name="F8" xfId="260"/>
    <cellStyle name="Fijo" xfId="261"/>
    <cellStyle name="Financiero" xfId="262"/>
    <cellStyle name="Färg1" xfId="3369"/>
    <cellStyle name="Färg2" xfId="3370"/>
    <cellStyle name="Färg3" xfId="3371"/>
    <cellStyle name="Färg4" xfId="3372"/>
    <cellStyle name="Färg5" xfId="3373"/>
    <cellStyle name="Färg6" xfId="3374"/>
    <cellStyle name="Förklarande text" xfId="3375"/>
    <cellStyle name="Good 2" xfId="3376"/>
    <cellStyle name="Good 3" xfId="3377"/>
    <cellStyle name="Grey" xfId="263"/>
    <cellStyle name="Header1" xfId="264"/>
    <cellStyle name="Header2" xfId="265"/>
    <cellStyle name="Heading 1 2" xfId="3378"/>
    <cellStyle name="Heading 1 3" xfId="3379"/>
    <cellStyle name="Heading 2 2" xfId="3380"/>
    <cellStyle name="Heading 2 3" xfId="3381"/>
    <cellStyle name="Heading 3 2" xfId="3382"/>
    <cellStyle name="Heading 3 2 2" xfId="3988"/>
    <cellStyle name="Heading 3 2 2 2" xfId="4339"/>
    <cellStyle name="Heading 3 2 2 2 2" xfId="5922"/>
    <cellStyle name="Heading 3 2 2 3" xfId="4503"/>
    <cellStyle name="Heading 3 2 2 3 2" xfId="6078"/>
    <cellStyle name="Heading 3 2 2 4" xfId="5614"/>
    <cellStyle name="Heading 3 3" xfId="3383"/>
    <cellStyle name="Heading 3 3 2" xfId="3989"/>
    <cellStyle name="Heading 3 3 2 2" xfId="4340"/>
    <cellStyle name="Heading 3 3 2 2 2" xfId="5923"/>
    <cellStyle name="Heading 3 3 2 3" xfId="4504"/>
    <cellStyle name="Heading 3 3 2 3 2" xfId="6079"/>
    <cellStyle name="Heading 3 3 2 4" xfId="5615"/>
    <cellStyle name="Heading 4 2" xfId="3384"/>
    <cellStyle name="Heading 4 3" xfId="3385"/>
    <cellStyle name="Hyperlinkki" xfId="266"/>
    <cellStyle name="Indata" xfId="3386"/>
    <cellStyle name="Indata 2" xfId="4039"/>
    <cellStyle name="Indata 2 2" xfId="5001"/>
    <cellStyle name="Indata 2 3" xfId="5640"/>
    <cellStyle name="Indata 3" xfId="4030"/>
    <cellStyle name="Indata 3 2" xfId="4992"/>
    <cellStyle name="Indata 3 3" xfId="5631"/>
    <cellStyle name="Indata 4" xfId="4362"/>
    <cellStyle name="Indata 4 2" xfId="5320"/>
    <cellStyle name="Indata 4 3" xfId="5939"/>
    <cellStyle name="Indata 5" xfId="4808"/>
    <cellStyle name="Indata 6" xfId="4799"/>
    <cellStyle name="Input [yellow]" xfId="267"/>
    <cellStyle name="Input 2" xfId="3387"/>
    <cellStyle name="Input 2 2" xfId="4040"/>
    <cellStyle name="Input 2 2 2" xfId="5002"/>
    <cellStyle name="Input 2 2 3" xfId="5641"/>
    <cellStyle name="Input 2 3" xfId="4029"/>
    <cellStyle name="Input 2 3 2" xfId="4991"/>
    <cellStyle name="Input 2 3 3" xfId="5630"/>
    <cellStyle name="Input 2 4" xfId="4363"/>
    <cellStyle name="Input 2 4 2" xfId="5321"/>
    <cellStyle name="Input 2 4 3" xfId="5940"/>
    <cellStyle name="Input 2 5" xfId="4809"/>
    <cellStyle name="Input 2 6" xfId="4798"/>
    <cellStyle name="Input 3" xfId="3388"/>
    <cellStyle name="Input 3 2" xfId="4041"/>
    <cellStyle name="Input 3 2 2" xfId="5003"/>
    <cellStyle name="Input 3 2 3" xfId="5642"/>
    <cellStyle name="Input 3 3" xfId="4028"/>
    <cellStyle name="Input 3 3 2" xfId="4990"/>
    <cellStyle name="Input 3 3 3" xfId="5629"/>
    <cellStyle name="Input 3 4" xfId="4364"/>
    <cellStyle name="Input 3 4 2" xfId="5322"/>
    <cellStyle name="Input 3 4 3" xfId="5941"/>
    <cellStyle name="Input 3 5" xfId="4810"/>
    <cellStyle name="Input 3 6" xfId="4797"/>
    <cellStyle name="InputBlueFont" xfId="268"/>
    <cellStyle name="Komórka połączona" xfId="269"/>
    <cellStyle name="Komórka zaznaczona" xfId="270"/>
    <cellStyle name="Konto" xfId="271"/>
    <cellStyle name="Kontrollcell" xfId="3389"/>
    <cellStyle name="Linked Cell 2" xfId="3390"/>
    <cellStyle name="Linked Cell 3" xfId="3391"/>
    <cellStyle name="Länkad cell" xfId="3392"/>
    <cellStyle name="Millares [0]_10 AVERIAS MASIVAS + ANT" xfId="272"/>
    <cellStyle name="Millares_10 AVERIAS MASIVAS + ANT" xfId="273"/>
    <cellStyle name="Millions" xfId="274"/>
    <cellStyle name="Moneda [0]_10 AVERIAS MASIVAS + ANT" xfId="275"/>
    <cellStyle name="Moneda_10 AVERIAS MASIVAS + ANT" xfId="276"/>
    <cellStyle name="Nagłówek 1" xfId="277"/>
    <cellStyle name="Nagłówek 2" xfId="278"/>
    <cellStyle name="Nagłówek 3" xfId="279"/>
    <cellStyle name="Nagłówek 3 2" xfId="3990"/>
    <cellStyle name="Nagłówek 3 2 2" xfId="4341"/>
    <cellStyle name="Nagłówek 3 2 2 2" xfId="5924"/>
    <cellStyle name="Nagłówek 3 2 3" xfId="4505"/>
    <cellStyle name="Nagłówek 3 2 3 2" xfId="6080"/>
    <cellStyle name="Nagłówek 3 2 4" xfId="5616"/>
    <cellStyle name="Nagłówek 4" xfId="280"/>
    <cellStyle name="Navn" xfId="281"/>
    <cellStyle name="Neutral 2" xfId="3393"/>
    <cellStyle name="Neutral 3" xfId="3394"/>
    <cellStyle name="Neutralne" xfId="282"/>
    <cellStyle name="Niezdef." xfId="283"/>
    <cellStyle name="Normaali_12" xfId="284"/>
    <cellStyle name="Normal" xfId="0" builtinId="0"/>
    <cellStyle name="Normal - Style1" xfId="285"/>
    <cellStyle name="Normal 10" xfId="3395"/>
    <cellStyle name="Normal 100" xfId="3396"/>
    <cellStyle name="Normal 101" xfId="3397"/>
    <cellStyle name="Normal 102" xfId="3398"/>
    <cellStyle name="Normal 103" xfId="3399"/>
    <cellStyle name="Normal 104" xfId="3400"/>
    <cellStyle name="Normal 105" xfId="3401"/>
    <cellStyle name="Normal 106" xfId="3402"/>
    <cellStyle name="Normal 107" xfId="3403"/>
    <cellStyle name="Normal 108" xfId="3404"/>
    <cellStyle name="Normal 109" xfId="3405"/>
    <cellStyle name="Normal 11" xfId="3406"/>
    <cellStyle name="Normal 110" xfId="3407"/>
    <cellStyle name="Normal 111" xfId="3408"/>
    <cellStyle name="Normal 112" xfId="3409"/>
    <cellStyle name="Normal 113" xfId="3410"/>
    <cellStyle name="Normal 114" xfId="3411"/>
    <cellStyle name="Normal 115" xfId="3412"/>
    <cellStyle name="Normal 116" xfId="3413"/>
    <cellStyle name="Normal 117" xfId="3414"/>
    <cellStyle name="Normal 118" xfId="3415"/>
    <cellStyle name="Normal 119" xfId="3416"/>
    <cellStyle name="Normal 12" xfId="3417"/>
    <cellStyle name="Normal 120" xfId="3418"/>
    <cellStyle name="Normal 121" xfId="3419"/>
    <cellStyle name="Normal 122" xfId="3420"/>
    <cellStyle name="Normal 123" xfId="3421"/>
    <cellStyle name="Normal 124" xfId="3422"/>
    <cellStyle name="Normal 125" xfId="3423"/>
    <cellStyle name="Normal 126" xfId="3424"/>
    <cellStyle name="Normal 127" xfId="3425"/>
    <cellStyle name="Normal 128" xfId="3426"/>
    <cellStyle name="Normal 129" xfId="3427"/>
    <cellStyle name="Normal 13" xfId="3428"/>
    <cellStyle name="Normal 130" xfId="3429"/>
    <cellStyle name="Normal 131" xfId="3430"/>
    <cellStyle name="Normal 132" xfId="3431"/>
    <cellStyle name="Normal 133" xfId="3432"/>
    <cellStyle name="Normal 134" xfId="3433"/>
    <cellStyle name="Normal 135" xfId="3434"/>
    <cellStyle name="Normal 136" xfId="3435"/>
    <cellStyle name="Normal 137" xfId="3436"/>
    <cellStyle name="Normal 138" xfId="3437"/>
    <cellStyle name="Normal 139" xfId="3438"/>
    <cellStyle name="Normal 14" xfId="3439"/>
    <cellStyle name="Normal 140" xfId="3440"/>
    <cellStyle name="Normal 141" xfId="3441"/>
    <cellStyle name="Normal 142" xfId="3442"/>
    <cellStyle name="Normal 143" xfId="3443"/>
    <cellStyle name="Normal 144" xfId="3444"/>
    <cellStyle name="Normal 145" xfId="3445"/>
    <cellStyle name="Normal 146" xfId="3446"/>
    <cellStyle name="Normal 147" xfId="3447"/>
    <cellStyle name="Normal 148" xfId="3448"/>
    <cellStyle name="Normal 149" xfId="3449"/>
    <cellStyle name="Normal 15" xfId="3450"/>
    <cellStyle name="Normal 150" xfId="3451"/>
    <cellStyle name="Normal 151" xfId="3452"/>
    <cellStyle name="Normal 152" xfId="3453"/>
    <cellStyle name="Normal 153" xfId="3454"/>
    <cellStyle name="Normal 154" xfId="3455"/>
    <cellStyle name="Normal 155" xfId="3456"/>
    <cellStyle name="Normal 156" xfId="3457"/>
    <cellStyle name="Normal 157" xfId="3458"/>
    <cellStyle name="Normal 157 10" xfId="3459"/>
    <cellStyle name="Normal 157 2" xfId="3460"/>
    <cellStyle name="Normal 157 2 2" xfId="3461"/>
    <cellStyle name="Normal 157 2 2 2" xfId="3462"/>
    <cellStyle name="Normal 157 2 3" xfId="3463"/>
    <cellStyle name="Normal 157 2 3 2" xfId="3464"/>
    <cellStyle name="Normal 157 2 4" xfId="3465"/>
    <cellStyle name="Normal 157 2 4 2" xfId="3466"/>
    <cellStyle name="Normal 157 2 5" xfId="3467"/>
    <cellStyle name="Normal 157 2 5 2" xfId="3468"/>
    <cellStyle name="Normal 157 2 6" xfId="3469"/>
    <cellStyle name="Normal 157 2 6 2" xfId="3470"/>
    <cellStyle name="Normal 157 2 7" xfId="3471"/>
    <cellStyle name="Normal 157 2 7 2" xfId="3472"/>
    <cellStyle name="Normal 157 2 8" xfId="3473"/>
    <cellStyle name="Normal 157 3" xfId="3474"/>
    <cellStyle name="Normal 157 3 2" xfId="3475"/>
    <cellStyle name="Normal 157 3 2 2" xfId="3476"/>
    <cellStyle name="Normal 157 3 3" xfId="3477"/>
    <cellStyle name="Normal 157 3 3 2" xfId="3478"/>
    <cellStyle name="Normal 157 3 4" xfId="3479"/>
    <cellStyle name="Normal 157 3 4 2" xfId="3480"/>
    <cellStyle name="Normal 157 3 5" xfId="3481"/>
    <cellStyle name="Normal 157 3 5 2" xfId="3482"/>
    <cellStyle name="Normal 157 3 6" xfId="3483"/>
    <cellStyle name="Normal 157 3 6 2" xfId="3484"/>
    <cellStyle name="Normal 157 3 7" xfId="3485"/>
    <cellStyle name="Normal 157 4" xfId="3486"/>
    <cellStyle name="Normal 157 4 2" xfId="3487"/>
    <cellStyle name="Normal 157 5" xfId="3488"/>
    <cellStyle name="Normal 157 5 2" xfId="3489"/>
    <cellStyle name="Normal 157 6" xfId="3490"/>
    <cellStyle name="Normal 157 6 2" xfId="3491"/>
    <cellStyle name="Normal 157 7" xfId="3492"/>
    <cellStyle name="Normal 157 7 2" xfId="3493"/>
    <cellStyle name="Normal 157 8" xfId="3494"/>
    <cellStyle name="Normal 157 8 2" xfId="3495"/>
    <cellStyle name="Normal 157 9" xfId="3496"/>
    <cellStyle name="Normal 157 9 2" xfId="3497"/>
    <cellStyle name="Normal 157_ACCOUNT" xfId="3498"/>
    <cellStyle name="Normal 158" xfId="3499"/>
    <cellStyle name="Normal 159" xfId="3500"/>
    <cellStyle name="Normal 159 10" xfId="3501"/>
    <cellStyle name="Normal 159 2" xfId="3502"/>
    <cellStyle name="Normal 159 2 2" xfId="3503"/>
    <cellStyle name="Normal 159 2 2 2" xfId="3504"/>
    <cellStyle name="Normal 159 2 3" xfId="3505"/>
    <cellStyle name="Normal 159 2 3 2" xfId="3506"/>
    <cellStyle name="Normal 159 2 4" xfId="3507"/>
    <cellStyle name="Normal 159 2 4 2" xfId="3508"/>
    <cellStyle name="Normal 159 2 5" xfId="3509"/>
    <cellStyle name="Normal 159 2 5 2" xfId="3510"/>
    <cellStyle name="Normal 159 2 6" xfId="3511"/>
    <cellStyle name="Normal 159 2 6 2" xfId="3512"/>
    <cellStyle name="Normal 159 2 7" xfId="3513"/>
    <cellStyle name="Normal 159 2 7 2" xfId="3514"/>
    <cellStyle name="Normal 159 2 8" xfId="3515"/>
    <cellStyle name="Normal 159 3" xfId="3516"/>
    <cellStyle name="Normal 159 3 2" xfId="3517"/>
    <cellStyle name="Normal 159 3 2 2" xfId="3518"/>
    <cellStyle name="Normal 159 3 3" xfId="3519"/>
    <cellStyle name="Normal 159 3 3 2" xfId="3520"/>
    <cellStyle name="Normal 159 3 4" xfId="3521"/>
    <cellStyle name="Normal 159 3 4 2" xfId="3522"/>
    <cellStyle name="Normal 159 3 5" xfId="3523"/>
    <cellStyle name="Normal 159 3 5 2" xfId="3524"/>
    <cellStyle name="Normal 159 3 6" xfId="3525"/>
    <cellStyle name="Normal 159 3 6 2" xfId="3526"/>
    <cellStyle name="Normal 159 3 7" xfId="3527"/>
    <cellStyle name="Normal 159 4" xfId="3528"/>
    <cellStyle name="Normal 159 4 2" xfId="3529"/>
    <cellStyle name="Normal 159 5" xfId="3530"/>
    <cellStyle name="Normal 159 5 2" xfId="3531"/>
    <cellStyle name="Normal 159 6" xfId="3532"/>
    <cellStyle name="Normal 159 6 2" xfId="3533"/>
    <cellStyle name="Normal 159 7" xfId="3534"/>
    <cellStyle name="Normal 159 7 2" xfId="3535"/>
    <cellStyle name="Normal 159 8" xfId="3536"/>
    <cellStyle name="Normal 159 8 2" xfId="3537"/>
    <cellStyle name="Normal 159 9" xfId="3538"/>
    <cellStyle name="Normal 159 9 2" xfId="3539"/>
    <cellStyle name="Normal 159_ACCOUNT" xfId="3540"/>
    <cellStyle name="Normal 16" xfId="3541"/>
    <cellStyle name="Normal 160" xfId="3542"/>
    <cellStyle name="Normal 161" xfId="3543"/>
    <cellStyle name="Normal 161 10" xfId="3544"/>
    <cellStyle name="Normal 161 2" xfId="3545"/>
    <cellStyle name="Normal 161 2 2" xfId="3546"/>
    <cellStyle name="Normal 161 2 2 2" xfId="3547"/>
    <cellStyle name="Normal 161 2 3" xfId="3548"/>
    <cellStyle name="Normal 161 2 3 2" xfId="3549"/>
    <cellStyle name="Normal 161 2 4" xfId="3550"/>
    <cellStyle name="Normal 161 2 4 2" xfId="3551"/>
    <cellStyle name="Normal 161 2 5" xfId="3552"/>
    <cellStyle name="Normal 161 2 5 2" xfId="3553"/>
    <cellStyle name="Normal 161 2 6" xfId="3554"/>
    <cellStyle name="Normal 161 2 6 2" xfId="3555"/>
    <cellStyle name="Normal 161 2 7" xfId="3556"/>
    <cellStyle name="Normal 161 2 7 2" xfId="3557"/>
    <cellStyle name="Normal 161 2 8" xfId="3558"/>
    <cellStyle name="Normal 161 3" xfId="3559"/>
    <cellStyle name="Normal 161 3 2" xfId="3560"/>
    <cellStyle name="Normal 161 3 2 2" xfId="3561"/>
    <cellStyle name="Normal 161 3 3" xfId="3562"/>
    <cellStyle name="Normal 161 3 3 2" xfId="3563"/>
    <cellStyle name="Normal 161 3 4" xfId="3564"/>
    <cellStyle name="Normal 161 3 4 2" xfId="3565"/>
    <cellStyle name="Normal 161 3 5" xfId="3566"/>
    <cellStyle name="Normal 161 3 5 2" xfId="3567"/>
    <cellStyle name="Normal 161 3 6" xfId="3568"/>
    <cellStyle name="Normal 161 3 6 2" xfId="3569"/>
    <cellStyle name="Normal 161 3 7" xfId="3570"/>
    <cellStyle name="Normal 161 4" xfId="3571"/>
    <cellStyle name="Normal 161 4 2" xfId="3572"/>
    <cellStyle name="Normal 161 5" xfId="3573"/>
    <cellStyle name="Normal 161 5 2" xfId="3574"/>
    <cellStyle name="Normal 161 6" xfId="3575"/>
    <cellStyle name="Normal 161 6 2" xfId="3576"/>
    <cellStyle name="Normal 161 7" xfId="3577"/>
    <cellStyle name="Normal 161 7 2" xfId="3578"/>
    <cellStyle name="Normal 161 8" xfId="3579"/>
    <cellStyle name="Normal 161 8 2" xfId="3580"/>
    <cellStyle name="Normal 161 9" xfId="3581"/>
    <cellStyle name="Normal 161 9 2" xfId="3582"/>
    <cellStyle name="Normal 161_ACCOUNT" xfId="3583"/>
    <cellStyle name="Normal 162" xfId="3584"/>
    <cellStyle name="Normal 163" xfId="3585"/>
    <cellStyle name="Normal 164" xfId="3586"/>
    <cellStyle name="Normal 165" xfId="3587"/>
    <cellStyle name="Normal 166" xfId="3588"/>
    <cellStyle name="Normal 167" xfId="3589"/>
    <cellStyle name="Normal 168" xfId="3590"/>
    <cellStyle name="Normal 169" xfId="3591"/>
    <cellStyle name="Normal 17" xfId="3592"/>
    <cellStyle name="Normal 170" xfId="3593"/>
    <cellStyle name="Normal 171" xfId="3594"/>
    <cellStyle name="Normal 172" xfId="3595"/>
    <cellStyle name="Normal 173" xfId="3596"/>
    <cellStyle name="Normal 174" xfId="3597"/>
    <cellStyle name="Normal 175" xfId="3598"/>
    <cellStyle name="Normal 176" xfId="3599"/>
    <cellStyle name="Normal 177" xfId="3600"/>
    <cellStyle name="Normal 178" xfId="3601"/>
    <cellStyle name="Normal 179" xfId="3602"/>
    <cellStyle name="Normal 18" xfId="3603"/>
    <cellStyle name="Normal 180" xfId="3604"/>
    <cellStyle name="Normal 181" xfId="3605"/>
    <cellStyle name="Normal 182" xfId="3606"/>
    <cellStyle name="Normal 183" xfId="3607"/>
    <cellStyle name="Normal 183 10" xfId="3608"/>
    <cellStyle name="Normal 183 2" xfId="3609"/>
    <cellStyle name="Normal 183 2 2" xfId="3610"/>
    <cellStyle name="Normal 183 2 2 2" xfId="3611"/>
    <cellStyle name="Normal 183 2 3" xfId="3612"/>
    <cellStyle name="Normal 183 2 3 2" xfId="3613"/>
    <cellStyle name="Normal 183 2 4" xfId="3614"/>
    <cellStyle name="Normal 183 2 4 2" xfId="3615"/>
    <cellStyle name="Normal 183 2 5" xfId="3616"/>
    <cellStyle name="Normal 183 2 5 2" xfId="3617"/>
    <cellStyle name="Normal 183 2 6" xfId="3618"/>
    <cellStyle name="Normal 183 2 6 2" xfId="3619"/>
    <cellStyle name="Normal 183 2 7" xfId="3620"/>
    <cellStyle name="Normal 183 3" xfId="3621"/>
    <cellStyle name="Normal 183 3 2" xfId="3622"/>
    <cellStyle name="Normal 183 3 2 2" xfId="3623"/>
    <cellStyle name="Normal 183 3 3" xfId="3624"/>
    <cellStyle name="Normal 183 3 3 2" xfId="3625"/>
    <cellStyle name="Normal 183 3 4" xfId="3626"/>
    <cellStyle name="Normal 183 3 4 2" xfId="3627"/>
    <cellStyle name="Normal 183 3 5" xfId="3628"/>
    <cellStyle name="Normal 183 3 5 2" xfId="3629"/>
    <cellStyle name="Normal 183 3 6" xfId="3630"/>
    <cellStyle name="Normal 183 3 6 2" xfId="3631"/>
    <cellStyle name="Normal 183 3 7" xfId="3632"/>
    <cellStyle name="Normal 183 4" xfId="3633"/>
    <cellStyle name="Normal 183 4 2" xfId="3634"/>
    <cellStyle name="Normal 183 5" xfId="3635"/>
    <cellStyle name="Normal 183 5 2" xfId="3636"/>
    <cellStyle name="Normal 183 6" xfId="3637"/>
    <cellStyle name="Normal 183 6 2" xfId="3638"/>
    <cellStyle name="Normal 183 7" xfId="3639"/>
    <cellStyle name="Normal 183 7 2" xfId="3640"/>
    <cellStyle name="Normal 183 8" xfId="3641"/>
    <cellStyle name="Normal 183 8 2" xfId="3642"/>
    <cellStyle name="Normal 183 9" xfId="3643"/>
    <cellStyle name="Normal 183 9 2" xfId="3644"/>
    <cellStyle name="Normal 184" xfId="3645"/>
    <cellStyle name="Normal 184 2" xfId="3646"/>
    <cellStyle name="Normal 184 2 2" xfId="3647"/>
    <cellStyle name="Normal 184 2 2 2" xfId="3648"/>
    <cellStyle name="Normal 184 2 3" xfId="3649"/>
    <cellStyle name="Normal 184 2 3 2" xfId="3650"/>
    <cellStyle name="Normal 184 2 4" xfId="3651"/>
    <cellStyle name="Normal 184 2 4 2" xfId="3652"/>
    <cellStyle name="Normal 184 2 5" xfId="3653"/>
    <cellStyle name="Normal 184 2 5 2" xfId="3654"/>
    <cellStyle name="Normal 184 2 6" xfId="3655"/>
    <cellStyle name="Normal 184 2 6 2" xfId="3656"/>
    <cellStyle name="Normal 184 2 7" xfId="3657"/>
    <cellStyle name="Normal 184 3" xfId="3658"/>
    <cellStyle name="Normal 184 3 2" xfId="3659"/>
    <cellStyle name="Normal 184 3 2 2" xfId="3660"/>
    <cellStyle name="Normal 184 3 3" xfId="3661"/>
    <cellStyle name="Normal 184 3 3 2" xfId="3662"/>
    <cellStyle name="Normal 184 3 4" xfId="3663"/>
    <cellStyle name="Normal 184 3 4 2" xfId="3664"/>
    <cellStyle name="Normal 184 3 5" xfId="3665"/>
    <cellStyle name="Normal 184 3 5 2" xfId="3666"/>
    <cellStyle name="Normal 184 3 6" xfId="3667"/>
    <cellStyle name="Normal 184 3 6 2" xfId="3668"/>
    <cellStyle name="Normal 184 3 7" xfId="3669"/>
    <cellStyle name="Normal 184 4" xfId="3670"/>
    <cellStyle name="Normal 184 4 2" xfId="3671"/>
    <cellStyle name="Normal 184 5" xfId="3672"/>
    <cellStyle name="Normal 184 5 2" xfId="3673"/>
    <cellStyle name="Normal 184 6" xfId="3674"/>
    <cellStyle name="Normal 184 6 2" xfId="3675"/>
    <cellStyle name="Normal 184 7" xfId="3676"/>
    <cellStyle name="Normal 184 7 2" xfId="3677"/>
    <cellStyle name="Normal 184 8" xfId="3678"/>
    <cellStyle name="Normal 184 8 2" xfId="3679"/>
    <cellStyle name="Normal 184 9" xfId="3680"/>
    <cellStyle name="Normal 185" xfId="3681"/>
    <cellStyle name="Normal 186" xfId="3682"/>
    <cellStyle name="Normal 186 2" xfId="3683"/>
    <cellStyle name="Normal 187" xfId="3684"/>
    <cellStyle name="Normal 187 2" xfId="3685"/>
    <cellStyle name="Normal 188" xfId="16"/>
    <cellStyle name="Normal 189" xfId="4524"/>
    <cellStyle name="Normal 19" xfId="3686"/>
    <cellStyle name="Normal 190" xfId="4599"/>
    <cellStyle name="Normal 190 2" xfId="4765"/>
    <cellStyle name="Normal 191" xfId="4600"/>
    <cellStyle name="Normal 191 2" xfId="4766"/>
    <cellStyle name="Normal 192" xfId="4601"/>
    <cellStyle name="Normal 192 2" xfId="4767"/>
    <cellStyle name="Normal 193" xfId="4602"/>
    <cellStyle name="Normal 193 2" xfId="4768"/>
    <cellStyle name="Normal 194" xfId="4603"/>
    <cellStyle name="Normal 194 2" xfId="4769"/>
    <cellStyle name="Normal 195" xfId="4604"/>
    <cellStyle name="Normal 195 2" xfId="4770"/>
    <cellStyle name="Normal 196" xfId="4605"/>
    <cellStyle name="Normal 196 2" xfId="4771"/>
    <cellStyle name="Normal 197" xfId="4606"/>
    <cellStyle name="Normal 197 2" xfId="4772"/>
    <cellStyle name="Normal 198" xfId="4607"/>
    <cellStyle name="Normal 198 2" xfId="4773"/>
    <cellStyle name="Normal 199" xfId="4608"/>
    <cellStyle name="Normal 199 2" xfId="4774"/>
    <cellStyle name="Normal 2" xfId="10"/>
    <cellStyle name="Normal 2 10" xfId="30"/>
    <cellStyle name="Normal 2 10 2" xfId="4617"/>
    <cellStyle name="Normal 2 11" xfId="4525"/>
    <cellStyle name="Normal 2 11 2" xfId="4691"/>
    <cellStyle name="Normal 2 12" xfId="4611"/>
    <cellStyle name="Normal 2 13" xfId="4779"/>
    <cellStyle name="Normal 2 2" xfId="11"/>
    <cellStyle name="Normal 2 2 2" xfId="13"/>
    <cellStyle name="Normal 2 2 2 2" xfId="4004"/>
    <cellStyle name="Normal 2 2 2 2 2" xfId="4198"/>
    <cellStyle name="Normal 2 2 2 2 2 2" xfId="4571"/>
    <cellStyle name="Normal 2 2 2 2 2 2 2" xfId="4737"/>
    <cellStyle name="Normal 2 2 2 2 2 3" xfId="4663"/>
    <cellStyle name="Normal 2 2 2 2 2 4" xfId="5160"/>
    <cellStyle name="Normal 2 2 2 2 3" xfId="4519"/>
    <cellStyle name="Normal 2 2 2 2 3 2" xfId="4595"/>
    <cellStyle name="Normal 2 2 2 2 3 2 2" xfId="4761"/>
    <cellStyle name="Normal 2 2 2 2 3 3" xfId="4687"/>
    <cellStyle name="Normal 2 2 2 2 3 4" xfId="5473"/>
    <cellStyle name="Normal 2 2 2 2 4" xfId="4545"/>
    <cellStyle name="Normal 2 2 2 2 4 2" xfId="4711"/>
    <cellStyle name="Normal 2 2 2 2 5" xfId="4637"/>
    <cellStyle name="Normal 2 2 2 2 6" xfId="4967"/>
    <cellStyle name="Normal 2 2 2 3" xfId="4186"/>
    <cellStyle name="Normal 2 2 2 3 2" xfId="4559"/>
    <cellStyle name="Normal 2 2 2 3 2 2" xfId="4725"/>
    <cellStyle name="Normal 2 2 2 3 3" xfId="4651"/>
    <cellStyle name="Normal 2 2 2 3 4" xfId="5148"/>
    <cellStyle name="Normal 2 2 2 4" xfId="4506"/>
    <cellStyle name="Normal 2 2 2 4 2" xfId="4583"/>
    <cellStyle name="Normal 2 2 2 4 2 2" xfId="4749"/>
    <cellStyle name="Normal 2 2 2 4 3" xfId="4675"/>
    <cellStyle name="Normal 2 2 2 4 4" xfId="5461"/>
    <cellStyle name="Normal 2 2 2 5" xfId="3991"/>
    <cellStyle name="Normal 2 2 2 5 2" xfId="4625"/>
    <cellStyle name="Normal 2 2 2 6" xfId="4533"/>
    <cellStyle name="Normal 2 2 2 6 2" xfId="4699"/>
    <cellStyle name="Normal 2 2 2 7" xfId="4614"/>
    <cellStyle name="Normal 2 2 2 8" xfId="4955"/>
    <cellStyle name="Normal 2 2 3" xfId="3998"/>
    <cellStyle name="Normal 2 2 3 2" xfId="4192"/>
    <cellStyle name="Normal 2 2 3 2 2" xfId="4565"/>
    <cellStyle name="Normal 2 2 3 2 2 2" xfId="4731"/>
    <cellStyle name="Normal 2 2 3 2 3" xfId="4657"/>
    <cellStyle name="Normal 2 2 3 2 4" xfId="5154"/>
    <cellStyle name="Normal 2 2 3 3" xfId="4513"/>
    <cellStyle name="Normal 2 2 3 3 2" xfId="4589"/>
    <cellStyle name="Normal 2 2 3 3 2 2" xfId="4755"/>
    <cellStyle name="Normal 2 2 3 3 3" xfId="4681"/>
    <cellStyle name="Normal 2 2 3 3 4" xfId="5467"/>
    <cellStyle name="Normal 2 2 3 4" xfId="4539"/>
    <cellStyle name="Normal 2 2 3 4 2" xfId="4705"/>
    <cellStyle name="Normal 2 2 3 5" xfId="4631"/>
    <cellStyle name="Normal 2 2 3 6" xfId="4961"/>
    <cellStyle name="Normal 2 2 4" xfId="4014"/>
    <cellStyle name="Normal 2 2 4 2" xfId="4553"/>
    <cellStyle name="Normal 2 2 4 2 2" xfId="4719"/>
    <cellStyle name="Normal 2 2 4 3" xfId="4645"/>
    <cellStyle name="Normal 2 2 4 4" xfId="4976"/>
    <cellStyle name="Normal 2 2 5" xfId="4346"/>
    <cellStyle name="Normal 2 2 5 2" xfId="4577"/>
    <cellStyle name="Normal 2 2 5 2 2" xfId="4743"/>
    <cellStyle name="Normal 2 2 5 3" xfId="4669"/>
    <cellStyle name="Normal 2 2 5 4" xfId="5304"/>
    <cellStyle name="Normal 2 2 6" xfId="36"/>
    <cellStyle name="Normal 2 2 6 2" xfId="4619"/>
    <cellStyle name="Normal 2 2 7" xfId="4527"/>
    <cellStyle name="Normal 2 2 7 2" xfId="4693"/>
    <cellStyle name="Normal 2 2 8" xfId="4612"/>
    <cellStyle name="Normal 2 2 9" xfId="4781"/>
    <cellStyle name="Normal 2 3" xfId="12"/>
    <cellStyle name="Normal 2 3 2" xfId="38"/>
    <cellStyle name="Normal 2 3 3" xfId="4613"/>
    <cellStyle name="Normal 2 4" xfId="45"/>
    <cellStyle name="Normal 2 4 2" xfId="3992"/>
    <cellStyle name="Normal 2 4 2 2" xfId="4005"/>
    <cellStyle name="Normal 2 4 2 2 2" xfId="4199"/>
    <cellStyle name="Normal 2 4 2 2 2 2" xfId="4572"/>
    <cellStyle name="Normal 2 4 2 2 2 2 2" xfId="4738"/>
    <cellStyle name="Normal 2 4 2 2 2 3" xfId="4664"/>
    <cellStyle name="Normal 2 4 2 2 2 4" xfId="5161"/>
    <cellStyle name="Normal 2 4 2 2 3" xfId="4520"/>
    <cellStyle name="Normal 2 4 2 2 3 2" xfId="4596"/>
    <cellStyle name="Normal 2 4 2 2 3 2 2" xfId="4762"/>
    <cellStyle name="Normal 2 4 2 2 3 3" xfId="4688"/>
    <cellStyle name="Normal 2 4 2 2 3 4" xfId="5474"/>
    <cellStyle name="Normal 2 4 2 2 4" xfId="4546"/>
    <cellStyle name="Normal 2 4 2 2 4 2" xfId="4712"/>
    <cellStyle name="Normal 2 4 2 2 5" xfId="4638"/>
    <cellStyle name="Normal 2 4 2 2 6" xfId="4968"/>
    <cellStyle name="Normal 2 4 2 3" xfId="4187"/>
    <cellStyle name="Normal 2 4 2 3 2" xfId="4560"/>
    <cellStyle name="Normal 2 4 2 3 2 2" xfId="4726"/>
    <cellStyle name="Normal 2 4 2 3 3" xfId="4652"/>
    <cellStyle name="Normal 2 4 2 3 4" xfId="5149"/>
    <cellStyle name="Normal 2 4 2 4" xfId="4507"/>
    <cellStyle name="Normal 2 4 2 4 2" xfId="4584"/>
    <cellStyle name="Normal 2 4 2 4 2 2" xfId="4750"/>
    <cellStyle name="Normal 2 4 2 4 3" xfId="4676"/>
    <cellStyle name="Normal 2 4 2 4 4" xfId="5462"/>
    <cellStyle name="Normal 2 4 2 5" xfId="4534"/>
    <cellStyle name="Normal 2 4 2 5 2" xfId="4700"/>
    <cellStyle name="Normal 2 4 2 6" xfId="4626"/>
    <cellStyle name="Normal 2 4 2 7" xfId="4956"/>
    <cellStyle name="Normal 2 4 3" xfId="4001"/>
    <cellStyle name="Normal 2 4 3 2" xfId="4195"/>
    <cellStyle name="Normal 2 4 3 2 2" xfId="4568"/>
    <cellStyle name="Normal 2 4 3 2 2 2" xfId="4734"/>
    <cellStyle name="Normal 2 4 3 2 3" xfId="4660"/>
    <cellStyle name="Normal 2 4 3 2 4" xfId="5157"/>
    <cellStyle name="Normal 2 4 3 3" xfId="4516"/>
    <cellStyle name="Normal 2 4 3 3 2" xfId="4592"/>
    <cellStyle name="Normal 2 4 3 3 2 2" xfId="4758"/>
    <cellStyle name="Normal 2 4 3 3 3" xfId="4684"/>
    <cellStyle name="Normal 2 4 3 3 4" xfId="5470"/>
    <cellStyle name="Normal 2 4 3 4" xfId="4542"/>
    <cellStyle name="Normal 2 4 3 4 2" xfId="4708"/>
    <cellStyle name="Normal 2 4 3 5" xfId="4634"/>
    <cellStyle name="Normal 2 4 3 6" xfId="4964"/>
    <cellStyle name="Normal 2 4 4" xfId="4019"/>
    <cellStyle name="Normal 2 4 4 2" xfId="4556"/>
    <cellStyle name="Normal 2 4 4 2 2" xfId="4722"/>
    <cellStyle name="Normal 2 4 4 3" xfId="4648"/>
    <cellStyle name="Normal 2 4 4 4" xfId="4981"/>
    <cellStyle name="Normal 2 4 5" xfId="4351"/>
    <cellStyle name="Normal 2 4 5 2" xfId="4580"/>
    <cellStyle name="Normal 2 4 5 2 2" xfId="4746"/>
    <cellStyle name="Normal 2 4 5 3" xfId="4672"/>
    <cellStyle name="Normal 2 4 5 4" xfId="5309"/>
    <cellStyle name="Normal 2 4 6" xfId="4530"/>
    <cellStyle name="Normal 2 4 6 2" xfId="4696"/>
    <cellStyle name="Normal 2 4 7" xfId="4622"/>
    <cellStyle name="Normal 2 4 8" xfId="4786"/>
    <cellStyle name="Normal 2 5" xfId="3986"/>
    <cellStyle name="Normal 2 5 2" xfId="4002"/>
    <cellStyle name="Normal 2 5 2 2" xfId="4196"/>
    <cellStyle name="Normal 2 5 2 2 2" xfId="4569"/>
    <cellStyle name="Normal 2 5 2 2 2 2" xfId="4735"/>
    <cellStyle name="Normal 2 5 2 2 3" xfId="4661"/>
    <cellStyle name="Normal 2 5 2 2 4" xfId="5158"/>
    <cellStyle name="Normal 2 5 2 3" xfId="4517"/>
    <cellStyle name="Normal 2 5 2 3 2" xfId="4593"/>
    <cellStyle name="Normal 2 5 2 3 2 2" xfId="4759"/>
    <cellStyle name="Normal 2 5 2 3 3" xfId="4685"/>
    <cellStyle name="Normal 2 5 2 3 4" xfId="5471"/>
    <cellStyle name="Normal 2 5 2 4" xfId="4543"/>
    <cellStyle name="Normal 2 5 2 4 2" xfId="4709"/>
    <cellStyle name="Normal 2 5 2 5" xfId="4635"/>
    <cellStyle name="Normal 2 5 2 6" xfId="4965"/>
    <cellStyle name="Normal 2 5 3" xfId="4184"/>
    <cellStyle name="Normal 2 5 3 2" xfId="4557"/>
    <cellStyle name="Normal 2 5 3 2 2" xfId="4723"/>
    <cellStyle name="Normal 2 5 3 3" xfId="4649"/>
    <cellStyle name="Normal 2 5 3 4" xfId="5146"/>
    <cellStyle name="Normal 2 5 4" xfId="4501"/>
    <cellStyle name="Normal 2 5 4 2" xfId="4581"/>
    <cellStyle name="Normal 2 5 4 2 2" xfId="4747"/>
    <cellStyle name="Normal 2 5 4 3" xfId="4673"/>
    <cellStyle name="Normal 2 5 4 4" xfId="5459"/>
    <cellStyle name="Normal 2 5 5" xfId="4531"/>
    <cellStyle name="Normal 2 5 5 2" xfId="4697"/>
    <cellStyle name="Normal 2 5 6" xfId="4623"/>
    <cellStyle name="Normal 2 5 7" xfId="4953"/>
    <cellStyle name="Normal 2 6" xfId="3996"/>
    <cellStyle name="Normal 2 6 2" xfId="4190"/>
    <cellStyle name="Normal 2 6 2 2" xfId="4563"/>
    <cellStyle name="Normal 2 6 2 2 2" xfId="4729"/>
    <cellStyle name="Normal 2 6 2 3" xfId="4655"/>
    <cellStyle name="Normal 2 6 2 4" xfId="5152"/>
    <cellStyle name="Normal 2 6 3" xfId="4511"/>
    <cellStyle name="Normal 2 6 3 2" xfId="4587"/>
    <cellStyle name="Normal 2 6 3 2 2" xfId="4753"/>
    <cellStyle name="Normal 2 6 3 3" xfId="4679"/>
    <cellStyle name="Normal 2 6 3 4" xfId="5465"/>
    <cellStyle name="Normal 2 6 4" xfId="4537"/>
    <cellStyle name="Normal 2 6 4 2" xfId="4703"/>
    <cellStyle name="Normal 2 6 5" xfId="4629"/>
    <cellStyle name="Normal 2 6 6" xfId="4959"/>
    <cellStyle name="Normal 2 7" xfId="4010"/>
    <cellStyle name="Normal 2 7 2" xfId="4549"/>
    <cellStyle name="Normal 2 7 2 2" xfId="4715"/>
    <cellStyle name="Normal 2 7 3" xfId="4641"/>
    <cellStyle name="Normal 2 7 4" xfId="4972"/>
    <cellStyle name="Normal 2 8" xfId="4012"/>
    <cellStyle name="Normal 2 8 2" xfId="4551"/>
    <cellStyle name="Normal 2 8 2 2" xfId="4717"/>
    <cellStyle name="Normal 2 8 3" xfId="4643"/>
    <cellStyle name="Normal 2 8 4" xfId="4974"/>
    <cellStyle name="Normal 2 9" xfId="4344"/>
    <cellStyle name="Normal 2 9 2" xfId="4575"/>
    <cellStyle name="Normal 2 9 2 2" xfId="4741"/>
    <cellStyle name="Normal 2 9 3" xfId="4667"/>
    <cellStyle name="Normal 2 9 4" xfId="5302"/>
    <cellStyle name="Normal 2_Adj in cashflow Q2" xfId="286"/>
    <cellStyle name="Normal 20" xfId="3687"/>
    <cellStyle name="Normal 200" xfId="4609"/>
    <cellStyle name="Normal 200 2" xfId="4775"/>
    <cellStyle name="Normal 201" xfId="4610"/>
    <cellStyle name="Normal 201 2" xfId="4776"/>
    <cellStyle name="Normal 202" xfId="4777"/>
    <cellStyle name="Normal 203" xfId="4796"/>
    <cellStyle name="Normal 21" xfId="3688"/>
    <cellStyle name="Normal 22" xfId="3689"/>
    <cellStyle name="Normal 23" xfId="3690"/>
    <cellStyle name="Normal 24" xfId="3691"/>
    <cellStyle name="Normal 25" xfId="3692"/>
    <cellStyle name="Normal 26" xfId="3693"/>
    <cellStyle name="Normal 27" xfId="3694"/>
    <cellStyle name="Normal 28" xfId="3695"/>
    <cellStyle name="Normal 29" xfId="3696"/>
    <cellStyle name="Normal 3" xfId="14"/>
    <cellStyle name="Normal 3 10" xfId="3698"/>
    <cellStyle name="Normal 3 10 2" xfId="3699"/>
    <cellStyle name="Normal 3 11" xfId="3700"/>
    <cellStyle name="Normal 3 11 2" xfId="3701"/>
    <cellStyle name="Normal 3 12" xfId="3702"/>
    <cellStyle name="Normal 3 13" xfId="41"/>
    <cellStyle name="Normal 3 14" xfId="4615"/>
    <cellStyle name="Normal 3 2" xfId="3703"/>
    <cellStyle name="Normal 3 2 2" xfId="3704"/>
    <cellStyle name="Normal 3 2 2 2" xfId="3705"/>
    <cellStyle name="Normal 3 2 3" xfId="3706"/>
    <cellStyle name="Normal 3 3" xfId="3707"/>
    <cellStyle name="Normal 3 3 2" xfId="3708"/>
    <cellStyle name="Normal 3 3 2 2" xfId="3709"/>
    <cellStyle name="Normal 3 3 3" xfId="3710"/>
    <cellStyle name="Normal 3 3 3 2" xfId="3711"/>
    <cellStyle name="Normal 3 3 4" xfId="3712"/>
    <cellStyle name="Normal 3 3 4 2" xfId="3713"/>
    <cellStyle name="Normal 3 3 5" xfId="3714"/>
    <cellStyle name="Normal 3 3 5 2" xfId="3715"/>
    <cellStyle name="Normal 3 3 6" xfId="3716"/>
    <cellStyle name="Normal 3 3 6 2" xfId="3717"/>
    <cellStyle name="Normal 3 3 7" xfId="3718"/>
    <cellStyle name="Normal 3 4" xfId="3719"/>
    <cellStyle name="Normal 3 4 2" xfId="3720"/>
    <cellStyle name="Normal 3 4 2 2" xfId="3721"/>
    <cellStyle name="Normal 3 4 3" xfId="3722"/>
    <cellStyle name="Normal 3 4 3 2" xfId="3723"/>
    <cellStyle name="Normal 3 4 4" xfId="3724"/>
    <cellStyle name="Normal 3 4 4 2" xfId="3725"/>
    <cellStyle name="Normal 3 4 5" xfId="3726"/>
    <cellStyle name="Normal 3 4 5 2" xfId="3727"/>
    <cellStyle name="Normal 3 4 6" xfId="3728"/>
    <cellStyle name="Normal 3 4 6 2" xfId="3729"/>
    <cellStyle name="Normal 3 4 7" xfId="3730"/>
    <cellStyle name="Normal 3 5" xfId="3731"/>
    <cellStyle name="Normal 3 5 2" xfId="3732"/>
    <cellStyle name="Normal 3 5 2 2" xfId="3733"/>
    <cellStyle name="Normal 3 5 3" xfId="3734"/>
    <cellStyle name="Normal 3 5 3 2" xfId="3735"/>
    <cellStyle name="Normal 3 5 4" xfId="3736"/>
    <cellStyle name="Normal 3 5 4 2" xfId="3737"/>
    <cellStyle name="Normal 3 5 5" xfId="3738"/>
    <cellStyle name="Normal 3 5 5 2" xfId="3739"/>
    <cellStyle name="Normal 3 5 6" xfId="3740"/>
    <cellStyle name="Normal 3 5 6 2" xfId="3741"/>
    <cellStyle name="Normal 3 5 7" xfId="3742"/>
    <cellStyle name="Normal 3 6" xfId="3743"/>
    <cellStyle name="Normal 3 6 2" xfId="3744"/>
    <cellStyle name="Normal 3 6 2 2" xfId="3745"/>
    <cellStyle name="Normal 3 6 3" xfId="3746"/>
    <cellStyle name="Normal 3 6 3 2" xfId="3747"/>
    <cellStyle name="Normal 3 6 4" xfId="3748"/>
    <cellStyle name="Normal 3 6 4 2" xfId="3749"/>
    <cellStyle name="Normal 3 6 5" xfId="3750"/>
    <cellStyle name="Normal 3 6 5 2" xfId="3751"/>
    <cellStyle name="Normal 3 6 6" xfId="3752"/>
    <cellStyle name="Normal 3 7" xfId="3753"/>
    <cellStyle name="Normal 3 8" xfId="3754"/>
    <cellStyle name="Normal 3 8 2" xfId="3755"/>
    <cellStyle name="Normal 3 9" xfId="3756"/>
    <cellStyle name="Normal 3 9 2" xfId="3757"/>
    <cellStyle name="Normal 3_IS + BS" xfId="3697"/>
    <cellStyle name="Normal 30" xfId="3758"/>
    <cellStyle name="Normal 31" xfId="3759"/>
    <cellStyle name="Normal 32" xfId="3760"/>
    <cellStyle name="Normal 33" xfId="3761"/>
    <cellStyle name="Normal 34" xfId="3762"/>
    <cellStyle name="Normal 35" xfId="3763"/>
    <cellStyle name="Normal 36" xfId="3764"/>
    <cellStyle name="Normal 37" xfId="3765"/>
    <cellStyle name="Normal 38" xfId="3766"/>
    <cellStyle name="Normal 39" xfId="3767"/>
    <cellStyle name="Normal 4" xfId="15"/>
    <cellStyle name="Normal 4 2" xfId="3769"/>
    <cellStyle name="Normal 4 3" xfId="3770"/>
    <cellStyle name="Normal 4 4" xfId="35"/>
    <cellStyle name="Normal 4 5" xfId="4616"/>
    <cellStyle name="Normal 4_IS + BS" xfId="3768"/>
    <cellStyle name="Normal 40" xfId="3771"/>
    <cellStyle name="Normal 41" xfId="3772"/>
    <cellStyle name="Normal 42" xfId="3773"/>
    <cellStyle name="Normal 43" xfId="3774"/>
    <cellStyle name="Normal 44" xfId="3775"/>
    <cellStyle name="Normal 45" xfId="3776"/>
    <cellStyle name="Normal 46" xfId="3777"/>
    <cellStyle name="Normal 47" xfId="3778"/>
    <cellStyle name="Normal 48" xfId="3779"/>
    <cellStyle name="Normal 49" xfId="3780"/>
    <cellStyle name="Normal 5" xfId="37"/>
    <cellStyle name="Normal 5 2" xfId="3987"/>
    <cellStyle name="Normal 5 2 2" xfId="4003"/>
    <cellStyle name="Normal 5 2 2 2" xfId="4197"/>
    <cellStyle name="Normal 5 2 2 2 2" xfId="4570"/>
    <cellStyle name="Normal 5 2 2 2 2 2" xfId="4736"/>
    <cellStyle name="Normal 5 2 2 2 3" xfId="4662"/>
    <cellStyle name="Normal 5 2 2 2 4" xfId="5159"/>
    <cellStyle name="Normal 5 2 2 3" xfId="4518"/>
    <cellStyle name="Normal 5 2 2 3 2" xfId="4594"/>
    <cellStyle name="Normal 5 2 2 3 2 2" xfId="4760"/>
    <cellStyle name="Normal 5 2 2 3 3" xfId="4686"/>
    <cellStyle name="Normal 5 2 2 3 4" xfId="5472"/>
    <cellStyle name="Normal 5 2 2 4" xfId="4544"/>
    <cellStyle name="Normal 5 2 2 4 2" xfId="4710"/>
    <cellStyle name="Normal 5 2 2 5" xfId="4636"/>
    <cellStyle name="Normal 5 2 2 6" xfId="4966"/>
    <cellStyle name="Normal 5 2 3" xfId="4185"/>
    <cellStyle name="Normal 5 2 3 2" xfId="4558"/>
    <cellStyle name="Normal 5 2 3 2 2" xfId="4724"/>
    <cellStyle name="Normal 5 2 3 3" xfId="4650"/>
    <cellStyle name="Normal 5 2 3 4" xfId="5147"/>
    <cellStyle name="Normal 5 2 4" xfId="4502"/>
    <cellStyle name="Normal 5 2 4 2" xfId="4582"/>
    <cellStyle name="Normal 5 2 4 2 2" xfId="4748"/>
    <cellStyle name="Normal 5 2 4 3" xfId="4674"/>
    <cellStyle name="Normal 5 2 4 4" xfId="5460"/>
    <cellStyle name="Normal 5 2 5" xfId="4532"/>
    <cellStyle name="Normal 5 2 5 2" xfId="4698"/>
    <cellStyle name="Normal 5 2 6" xfId="4624"/>
    <cellStyle name="Normal 5 2 7" xfId="4954"/>
    <cellStyle name="Normal 5 3" xfId="3999"/>
    <cellStyle name="Normal 5 3 2" xfId="4193"/>
    <cellStyle name="Normal 5 3 2 2" xfId="4566"/>
    <cellStyle name="Normal 5 3 2 2 2" xfId="4732"/>
    <cellStyle name="Normal 5 3 2 3" xfId="4658"/>
    <cellStyle name="Normal 5 3 2 4" xfId="5155"/>
    <cellStyle name="Normal 5 3 3" xfId="4514"/>
    <cellStyle name="Normal 5 3 3 2" xfId="4590"/>
    <cellStyle name="Normal 5 3 3 2 2" xfId="4756"/>
    <cellStyle name="Normal 5 3 3 3" xfId="4682"/>
    <cellStyle name="Normal 5 3 3 4" xfId="5468"/>
    <cellStyle name="Normal 5 3 4" xfId="4540"/>
    <cellStyle name="Normal 5 3 4 2" xfId="4706"/>
    <cellStyle name="Normal 5 3 5" xfId="4632"/>
    <cellStyle name="Normal 5 3 6" xfId="4962"/>
    <cellStyle name="Normal 5 4" xfId="4011"/>
    <cellStyle name="Normal 5 4 2" xfId="4550"/>
    <cellStyle name="Normal 5 4 2 2" xfId="4716"/>
    <cellStyle name="Normal 5 4 3" xfId="4642"/>
    <cellStyle name="Normal 5 4 4" xfId="4973"/>
    <cellStyle name="Normal 5 5" xfId="4015"/>
    <cellStyle name="Normal 5 5 2" xfId="4554"/>
    <cellStyle name="Normal 5 5 2 2" xfId="4720"/>
    <cellStyle name="Normal 5 5 3" xfId="4646"/>
    <cellStyle name="Normal 5 5 4" xfId="4977"/>
    <cellStyle name="Normal 5 6" xfId="4347"/>
    <cellStyle name="Normal 5 6 2" xfId="4578"/>
    <cellStyle name="Normal 5 6 2 2" xfId="4744"/>
    <cellStyle name="Normal 5 6 3" xfId="4670"/>
    <cellStyle name="Normal 5 6 4" xfId="5305"/>
    <cellStyle name="Normal 5 7" xfId="4528"/>
    <cellStyle name="Normal 5 7 2" xfId="4694"/>
    <cellStyle name="Normal 5 8" xfId="4620"/>
    <cellStyle name="Normal 5 9" xfId="4782"/>
    <cellStyle name="Normal 50" xfId="3781"/>
    <cellStyle name="Normal 51" xfId="3782"/>
    <cellStyle name="Normal 52" xfId="3783"/>
    <cellStyle name="Normal 53" xfId="3784"/>
    <cellStyle name="Normal 54" xfId="3785"/>
    <cellStyle name="Normal 55" xfId="3786"/>
    <cellStyle name="Normal 56" xfId="3787"/>
    <cellStyle name="Normal 57" xfId="3788"/>
    <cellStyle name="Normal 58" xfId="3789"/>
    <cellStyle name="Normal 59" xfId="3790"/>
    <cellStyle name="Normal 6" xfId="3791"/>
    <cellStyle name="Normal 6 2" xfId="3792"/>
    <cellStyle name="Normal 6 3" xfId="3793"/>
    <cellStyle name="Normal 60" xfId="3794"/>
    <cellStyle name="Normal 61" xfId="3795"/>
    <cellStyle name="Normal 62" xfId="3796"/>
    <cellStyle name="Normal 63" xfId="3797"/>
    <cellStyle name="Normal 64" xfId="3798"/>
    <cellStyle name="Normal 65" xfId="3799"/>
    <cellStyle name="Normal 66" xfId="3800"/>
    <cellStyle name="Normal 67" xfId="3801"/>
    <cellStyle name="Normal 68" xfId="3802"/>
    <cellStyle name="Normal 69" xfId="3803"/>
    <cellStyle name="Normal 7" xfId="3804"/>
    <cellStyle name="Normal 70" xfId="3805"/>
    <cellStyle name="Normal 71" xfId="3806"/>
    <cellStyle name="Normal 72" xfId="3807"/>
    <cellStyle name="Normal 73" xfId="3808"/>
    <cellStyle name="Normal 74" xfId="3809"/>
    <cellStyle name="Normal 75" xfId="3810"/>
    <cellStyle name="Normal 76" xfId="3811"/>
    <cellStyle name="Normal 77" xfId="3812"/>
    <cellStyle name="Normal 78" xfId="3813"/>
    <cellStyle name="Normal 79" xfId="3814"/>
    <cellStyle name="Normal 8" xfId="3815"/>
    <cellStyle name="Normal 80" xfId="3816"/>
    <cellStyle name="Normal 81" xfId="3817"/>
    <cellStyle name="Normal 82" xfId="3818"/>
    <cellStyle name="Normal 83" xfId="3819"/>
    <cellStyle name="Normal 84" xfId="3820"/>
    <cellStyle name="Normal 85" xfId="3821"/>
    <cellStyle name="Normal 86" xfId="3822"/>
    <cellStyle name="Normal 87" xfId="3823"/>
    <cellStyle name="Normal 88" xfId="3824"/>
    <cellStyle name="Normal 89" xfId="3825"/>
    <cellStyle name="Normal 9" xfId="3826"/>
    <cellStyle name="Normal 90" xfId="3827"/>
    <cellStyle name="Normal 91" xfId="3828"/>
    <cellStyle name="Normal 92" xfId="3829"/>
    <cellStyle name="Normal 93" xfId="3830"/>
    <cellStyle name="Normal 94" xfId="3831"/>
    <cellStyle name="Normal 95" xfId="3832"/>
    <cellStyle name="Normal 96" xfId="3833"/>
    <cellStyle name="Normal 97" xfId="3834"/>
    <cellStyle name="Normal 98" xfId="3835"/>
    <cellStyle name="Normal 99" xfId="3836"/>
    <cellStyle name="Normal_Calculation of Key figures Taina 2" xfId="6083"/>
    <cellStyle name="Normal_cf" xfId="2"/>
    <cellStyle name="Normal_Fortum_Quarterly_info_Q1_2010" xfId="3"/>
    <cellStyle name="Normal_Operational key figures_segments" xfId="4"/>
    <cellStyle name="Normal_Q1 2010" xfId="5"/>
    <cellStyle name="Normal_Quarterly info Q1 2009-Q1 2010 ENG" xfId="6"/>
    <cellStyle name="Normal_Sheet2" xfId="7"/>
    <cellStyle name="Normal_Sheet3" xfId="8"/>
    <cellStyle name="Normal_Sheet4" xfId="9"/>
    <cellStyle name="Normal1" xfId="287"/>
    <cellStyle name="normální_Rozvaha - aktiva" xfId="288"/>
    <cellStyle name="Normalny 2" xfId="289"/>
    <cellStyle name="Normalny 2 2" xfId="290"/>
    <cellStyle name="Normalny 2_Bytom and Zabrze  adj acq 04 01 20121" xfId="291"/>
    <cellStyle name="Normalny 3" xfId="292"/>
    <cellStyle name="Normalny 4" xfId="293"/>
    <cellStyle name="Normalny_0" xfId="294"/>
    <cellStyle name="normбlnм_laroux" xfId="295"/>
    <cellStyle name="Norロaali_maㇲket pri㋣e forecast for budget1" xfId="296"/>
    <cellStyle name="Note 10" xfId="3837"/>
    <cellStyle name="Note 10 2" xfId="3838"/>
    <cellStyle name="Note 10 2 2" xfId="3839"/>
    <cellStyle name="Note 10 2 2 2" xfId="3840"/>
    <cellStyle name="Note 10 2 2 2 2" xfId="4051"/>
    <cellStyle name="Note 10 2 2 2 2 2" xfId="5013"/>
    <cellStyle name="Note 10 2 2 2 2 3" xfId="5652"/>
    <cellStyle name="Note 10 2 2 2 3" xfId="4206"/>
    <cellStyle name="Note 10 2 2 2 3 2" xfId="5168"/>
    <cellStyle name="Note 10 2 2 2 3 3" xfId="5789"/>
    <cellStyle name="Note 10 2 2 2 4" xfId="4368"/>
    <cellStyle name="Note 10 2 2 2 4 2" xfId="5326"/>
    <cellStyle name="Note 10 2 2 2 4 3" xfId="5945"/>
    <cellStyle name="Note 10 2 2 2 5" xfId="4820"/>
    <cellStyle name="Note 10 2 2 2 6" xfId="5481"/>
    <cellStyle name="Note 10 2 2 3" xfId="4050"/>
    <cellStyle name="Note 10 2 2 3 2" xfId="5012"/>
    <cellStyle name="Note 10 2 2 3 3" xfId="5651"/>
    <cellStyle name="Note 10 2 2 4" xfId="4205"/>
    <cellStyle name="Note 10 2 2 4 2" xfId="5167"/>
    <cellStyle name="Note 10 2 2 4 3" xfId="5788"/>
    <cellStyle name="Note 10 2 2 5" xfId="4367"/>
    <cellStyle name="Note 10 2 2 5 2" xfId="5325"/>
    <cellStyle name="Note 10 2 2 5 3" xfId="5944"/>
    <cellStyle name="Note 10 2 2 6" xfId="4819"/>
    <cellStyle name="Note 10 2 2 7" xfId="5480"/>
    <cellStyle name="Note 10 2 3" xfId="3841"/>
    <cellStyle name="Note 10 2 3 2" xfId="4052"/>
    <cellStyle name="Note 10 2 3 2 2" xfId="5014"/>
    <cellStyle name="Note 10 2 3 2 3" xfId="5653"/>
    <cellStyle name="Note 10 2 3 3" xfId="4207"/>
    <cellStyle name="Note 10 2 3 3 2" xfId="5169"/>
    <cellStyle name="Note 10 2 3 3 3" xfId="5790"/>
    <cellStyle name="Note 10 2 3 4" xfId="4369"/>
    <cellStyle name="Note 10 2 3 4 2" xfId="5327"/>
    <cellStyle name="Note 10 2 3 4 3" xfId="5946"/>
    <cellStyle name="Note 10 2 3 5" xfId="4821"/>
    <cellStyle name="Note 10 2 3 6" xfId="5482"/>
    <cellStyle name="Note 10 2 4" xfId="4049"/>
    <cellStyle name="Note 10 2 4 2" xfId="5011"/>
    <cellStyle name="Note 10 2 4 3" xfId="5650"/>
    <cellStyle name="Note 10 2 5" xfId="4204"/>
    <cellStyle name="Note 10 2 5 2" xfId="5166"/>
    <cellStyle name="Note 10 2 5 3" xfId="5787"/>
    <cellStyle name="Note 10 2 6" xfId="4366"/>
    <cellStyle name="Note 10 2 6 2" xfId="5324"/>
    <cellStyle name="Note 10 2 6 3" xfId="5943"/>
    <cellStyle name="Note 10 2 7" xfId="4818"/>
    <cellStyle name="Note 10 2 8" xfId="5479"/>
    <cellStyle name="Note 10 3" xfId="3842"/>
    <cellStyle name="Note 10 3 2" xfId="3843"/>
    <cellStyle name="Note 10 3 2 2" xfId="4054"/>
    <cellStyle name="Note 10 3 2 2 2" xfId="5016"/>
    <cellStyle name="Note 10 3 2 2 3" xfId="5655"/>
    <cellStyle name="Note 10 3 2 3" xfId="4209"/>
    <cellStyle name="Note 10 3 2 3 2" xfId="5171"/>
    <cellStyle name="Note 10 3 2 3 3" xfId="5792"/>
    <cellStyle name="Note 10 3 2 4" xfId="4371"/>
    <cellStyle name="Note 10 3 2 4 2" xfId="5329"/>
    <cellStyle name="Note 10 3 2 4 3" xfId="5948"/>
    <cellStyle name="Note 10 3 2 5" xfId="4823"/>
    <cellStyle name="Note 10 3 2 6" xfId="5484"/>
    <cellStyle name="Note 10 3 3" xfId="4053"/>
    <cellStyle name="Note 10 3 3 2" xfId="5015"/>
    <cellStyle name="Note 10 3 3 3" xfId="5654"/>
    <cellStyle name="Note 10 3 4" xfId="4208"/>
    <cellStyle name="Note 10 3 4 2" xfId="5170"/>
    <cellStyle name="Note 10 3 4 3" xfId="5791"/>
    <cellStyle name="Note 10 3 5" xfId="4370"/>
    <cellStyle name="Note 10 3 5 2" xfId="5328"/>
    <cellStyle name="Note 10 3 5 3" xfId="5947"/>
    <cellStyle name="Note 10 3 6" xfId="4822"/>
    <cellStyle name="Note 10 3 7" xfId="5483"/>
    <cellStyle name="Note 10 4" xfId="3844"/>
    <cellStyle name="Note 10 4 2" xfId="4055"/>
    <cellStyle name="Note 10 4 2 2" xfId="5017"/>
    <cellStyle name="Note 10 4 2 3" xfId="5656"/>
    <cellStyle name="Note 10 4 3" xfId="4210"/>
    <cellStyle name="Note 10 4 3 2" xfId="5172"/>
    <cellStyle name="Note 10 4 3 3" xfId="5793"/>
    <cellStyle name="Note 10 4 4" xfId="4372"/>
    <cellStyle name="Note 10 4 4 2" xfId="5330"/>
    <cellStyle name="Note 10 4 4 3" xfId="5949"/>
    <cellStyle name="Note 10 4 5" xfId="4824"/>
    <cellStyle name="Note 10 4 6" xfId="5485"/>
    <cellStyle name="Note 10 5" xfId="4048"/>
    <cellStyle name="Note 10 5 2" xfId="5010"/>
    <cellStyle name="Note 10 5 3" xfId="5649"/>
    <cellStyle name="Note 10 6" xfId="4203"/>
    <cellStyle name="Note 10 6 2" xfId="5165"/>
    <cellStyle name="Note 10 6 3" xfId="5786"/>
    <cellStyle name="Note 10 7" xfId="4365"/>
    <cellStyle name="Note 10 7 2" xfId="5323"/>
    <cellStyle name="Note 10 7 3" xfId="5942"/>
    <cellStyle name="Note 10 8" xfId="4817"/>
    <cellStyle name="Note 10 9" xfId="5478"/>
    <cellStyle name="Note 11" xfId="3845"/>
    <cellStyle name="Note 11 2" xfId="3846"/>
    <cellStyle name="Note 11 2 2" xfId="3847"/>
    <cellStyle name="Note 11 2 2 2" xfId="3848"/>
    <cellStyle name="Note 11 2 2 2 2" xfId="4059"/>
    <cellStyle name="Note 11 2 2 2 2 2" xfId="5021"/>
    <cellStyle name="Note 11 2 2 2 2 3" xfId="5660"/>
    <cellStyle name="Note 11 2 2 2 3" xfId="4214"/>
    <cellStyle name="Note 11 2 2 2 3 2" xfId="5176"/>
    <cellStyle name="Note 11 2 2 2 3 3" xfId="5797"/>
    <cellStyle name="Note 11 2 2 2 4" xfId="4376"/>
    <cellStyle name="Note 11 2 2 2 4 2" xfId="5334"/>
    <cellStyle name="Note 11 2 2 2 4 3" xfId="5953"/>
    <cellStyle name="Note 11 2 2 2 5" xfId="4828"/>
    <cellStyle name="Note 11 2 2 2 6" xfId="5489"/>
    <cellStyle name="Note 11 2 2 3" xfId="4058"/>
    <cellStyle name="Note 11 2 2 3 2" xfId="5020"/>
    <cellStyle name="Note 11 2 2 3 3" xfId="5659"/>
    <cellStyle name="Note 11 2 2 4" xfId="4213"/>
    <cellStyle name="Note 11 2 2 4 2" xfId="5175"/>
    <cellStyle name="Note 11 2 2 4 3" xfId="5796"/>
    <cellStyle name="Note 11 2 2 5" xfId="4375"/>
    <cellStyle name="Note 11 2 2 5 2" xfId="5333"/>
    <cellStyle name="Note 11 2 2 5 3" xfId="5952"/>
    <cellStyle name="Note 11 2 2 6" xfId="4827"/>
    <cellStyle name="Note 11 2 2 7" xfId="5488"/>
    <cellStyle name="Note 11 2 3" xfId="3849"/>
    <cellStyle name="Note 11 2 3 2" xfId="4060"/>
    <cellStyle name="Note 11 2 3 2 2" xfId="5022"/>
    <cellStyle name="Note 11 2 3 2 3" xfId="5661"/>
    <cellStyle name="Note 11 2 3 3" xfId="4215"/>
    <cellStyle name="Note 11 2 3 3 2" xfId="5177"/>
    <cellStyle name="Note 11 2 3 3 3" xfId="5798"/>
    <cellStyle name="Note 11 2 3 4" xfId="4377"/>
    <cellStyle name="Note 11 2 3 4 2" xfId="5335"/>
    <cellStyle name="Note 11 2 3 4 3" xfId="5954"/>
    <cellStyle name="Note 11 2 3 5" xfId="4829"/>
    <cellStyle name="Note 11 2 3 6" xfId="5490"/>
    <cellStyle name="Note 11 2 4" xfId="4057"/>
    <cellStyle name="Note 11 2 4 2" xfId="5019"/>
    <cellStyle name="Note 11 2 4 3" xfId="5658"/>
    <cellStyle name="Note 11 2 5" xfId="4212"/>
    <cellStyle name="Note 11 2 5 2" xfId="5174"/>
    <cellStyle name="Note 11 2 5 3" xfId="5795"/>
    <cellStyle name="Note 11 2 6" xfId="4374"/>
    <cellStyle name="Note 11 2 6 2" xfId="5332"/>
    <cellStyle name="Note 11 2 6 3" xfId="5951"/>
    <cellStyle name="Note 11 2 7" xfId="4826"/>
    <cellStyle name="Note 11 2 8" xfId="5487"/>
    <cellStyle name="Note 11 3" xfId="3850"/>
    <cellStyle name="Note 11 3 2" xfId="3851"/>
    <cellStyle name="Note 11 3 2 2" xfId="4062"/>
    <cellStyle name="Note 11 3 2 2 2" xfId="5024"/>
    <cellStyle name="Note 11 3 2 2 3" xfId="5663"/>
    <cellStyle name="Note 11 3 2 3" xfId="4217"/>
    <cellStyle name="Note 11 3 2 3 2" xfId="5179"/>
    <cellStyle name="Note 11 3 2 3 3" xfId="5800"/>
    <cellStyle name="Note 11 3 2 4" xfId="4379"/>
    <cellStyle name="Note 11 3 2 4 2" xfId="5337"/>
    <cellStyle name="Note 11 3 2 4 3" xfId="5956"/>
    <cellStyle name="Note 11 3 2 5" xfId="4831"/>
    <cellStyle name="Note 11 3 2 6" xfId="5492"/>
    <cellStyle name="Note 11 3 3" xfId="4061"/>
    <cellStyle name="Note 11 3 3 2" xfId="5023"/>
    <cellStyle name="Note 11 3 3 3" xfId="5662"/>
    <cellStyle name="Note 11 3 4" xfId="4216"/>
    <cellStyle name="Note 11 3 4 2" xfId="5178"/>
    <cellStyle name="Note 11 3 4 3" xfId="5799"/>
    <cellStyle name="Note 11 3 5" xfId="4378"/>
    <cellStyle name="Note 11 3 5 2" xfId="5336"/>
    <cellStyle name="Note 11 3 5 3" xfId="5955"/>
    <cellStyle name="Note 11 3 6" xfId="4830"/>
    <cellStyle name="Note 11 3 7" xfId="5491"/>
    <cellStyle name="Note 11 4" xfId="3852"/>
    <cellStyle name="Note 11 4 2" xfId="4063"/>
    <cellStyle name="Note 11 4 2 2" xfId="5025"/>
    <cellStyle name="Note 11 4 2 3" xfId="5664"/>
    <cellStyle name="Note 11 4 3" xfId="4218"/>
    <cellStyle name="Note 11 4 3 2" xfId="5180"/>
    <cellStyle name="Note 11 4 3 3" xfId="5801"/>
    <cellStyle name="Note 11 4 4" xfId="4380"/>
    <cellStyle name="Note 11 4 4 2" xfId="5338"/>
    <cellStyle name="Note 11 4 4 3" xfId="5957"/>
    <cellStyle name="Note 11 4 5" xfId="4832"/>
    <cellStyle name="Note 11 4 6" xfId="5493"/>
    <cellStyle name="Note 11 5" xfId="4056"/>
    <cellStyle name="Note 11 5 2" xfId="5018"/>
    <cellStyle name="Note 11 5 3" xfId="5657"/>
    <cellStyle name="Note 11 6" xfId="4211"/>
    <cellStyle name="Note 11 6 2" xfId="5173"/>
    <cellStyle name="Note 11 6 3" xfId="5794"/>
    <cellStyle name="Note 11 7" xfId="4373"/>
    <cellStyle name="Note 11 7 2" xfId="5331"/>
    <cellStyle name="Note 11 7 3" xfId="5950"/>
    <cellStyle name="Note 11 8" xfId="4825"/>
    <cellStyle name="Note 11 9" xfId="5486"/>
    <cellStyle name="Note 12" xfId="3853"/>
    <cellStyle name="Note 12 2" xfId="3854"/>
    <cellStyle name="Note 12 2 2" xfId="3855"/>
    <cellStyle name="Note 12 2 2 2" xfId="3856"/>
    <cellStyle name="Note 12 2 2 2 2" xfId="4067"/>
    <cellStyle name="Note 12 2 2 2 2 2" xfId="5029"/>
    <cellStyle name="Note 12 2 2 2 2 3" xfId="5668"/>
    <cellStyle name="Note 12 2 2 2 3" xfId="4222"/>
    <cellStyle name="Note 12 2 2 2 3 2" xfId="5184"/>
    <cellStyle name="Note 12 2 2 2 3 3" xfId="5805"/>
    <cellStyle name="Note 12 2 2 2 4" xfId="4384"/>
    <cellStyle name="Note 12 2 2 2 4 2" xfId="5342"/>
    <cellStyle name="Note 12 2 2 2 4 3" xfId="5961"/>
    <cellStyle name="Note 12 2 2 2 5" xfId="4836"/>
    <cellStyle name="Note 12 2 2 2 6" xfId="5497"/>
    <cellStyle name="Note 12 2 2 3" xfId="4066"/>
    <cellStyle name="Note 12 2 2 3 2" xfId="5028"/>
    <cellStyle name="Note 12 2 2 3 3" xfId="5667"/>
    <cellStyle name="Note 12 2 2 4" xfId="4221"/>
    <cellStyle name="Note 12 2 2 4 2" xfId="5183"/>
    <cellStyle name="Note 12 2 2 4 3" xfId="5804"/>
    <cellStyle name="Note 12 2 2 5" xfId="4383"/>
    <cellStyle name="Note 12 2 2 5 2" xfId="5341"/>
    <cellStyle name="Note 12 2 2 5 3" xfId="5960"/>
    <cellStyle name="Note 12 2 2 6" xfId="4835"/>
    <cellStyle name="Note 12 2 2 7" xfId="5496"/>
    <cellStyle name="Note 12 2 3" xfId="3857"/>
    <cellStyle name="Note 12 2 3 2" xfId="4068"/>
    <cellStyle name="Note 12 2 3 2 2" xfId="5030"/>
    <cellStyle name="Note 12 2 3 2 3" xfId="5669"/>
    <cellStyle name="Note 12 2 3 3" xfId="4223"/>
    <cellStyle name="Note 12 2 3 3 2" xfId="5185"/>
    <cellStyle name="Note 12 2 3 3 3" xfId="5806"/>
    <cellStyle name="Note 12 2 3 4" xfId="4385"/>
    <cellStyle name="Note 12 2 3 4 2" xfId="5343"/>
    <cellStyle name="Note 12 2 3 4 3" xfId="5962"/>
    <cellStyle name="Note 12 2 3 5" xfId="4837"/>
    <cellStyle name="Note 12 2 3 6" xfId="5498"/>
    <cellStyle name="Note 12 2 4" xfId="4065"/>
    <cellStyle name="Note 12 2 4 2" xfId="5027"/>
    <cellStyle name="Note 12 2 4 3" xfId="5666"/>
    <cellStyle name="Note 12 2 5" xfId="4220"/>
    <cellStyle name="Note 12 2 5 2" xfId="5182"/>
    <cellStyle name="Note 12 2 5 3" xfId="5803"/>
    <cellStyle name="Note 12 2 6" xfId="4382"/>
    <cellStyle name="Note 12 2 6 2" xfId="5340"/>
    <cellStyle name="Note 12 2 6 3" xfId="5959"/>
    <cellStyle name="Note 12 2 7" xfId="4834"/>
    <cellStyle name="Note 12 2 8" xfId="5495"/>
    <cellStyle name="Note 12 3" xfId="3858"/>
    <cellStyle name="Note 12 3 2" xfId="3859"/>
    <cellStyle name="Note 12 3 2 2" xfId="4070"/>
    <cellStyle name="Note 12 3 2 2 2" xfId="5032"/>
    <cellStyle name="Note 12 3 2 2 3" xfId="5671"/>
    <cellStyle name="Note 12 3 2 3" xfId="4225"/>
    <cellStyle name="Note 12 3 2 3 2" xfId="5187"/>
    <cellStyle name="Note 12 3 2 3 3" xfId="5808"/>
    <cellStyle name="Note 12 3 2 4" xfId="4387"/>
    <cellStyle name="Note 12 3 2 4 2" xfId="5345"/>
    <cellStyle name="Note 12 3 2 4 3" xfId="5964"/>
    <cellStyle name="Note 12 3 2 5" xfId="4839"/>
    <cellStyle name="Note 12 3 2 6" xfId="5500"/>
    <cellStyle name="Note 12 3 3" xfId="4069"/>
    <cellStyle name="Note 12 3 3 2" xfId="5031"/>
    <cellStyle name="Note 12 3 3 3" xfId="5670"/>
    <cellStyle name="Note 12 3 4" xfId="4224"/>
    <cellStyle name="Note 12 3 4 2" xfId="5186"/>
    <cellStyle name="Note 12 3 4 3" xfId="5807"/>
    <cellStyle name="Note 12 3 5" xfId="4386"/>
    <cellStyle name="Note 12 3 5 2" xfId="5344"/>
    <cellStyle name="Note 12 3 5 3" xfId="5963"/>
    <cellStyle name="Note 12 3 6" xfId="4838"/>
    <cellStyle name="Note 12 3 7" xfId="5499"/>
    <cellStyle name="Note 12 4" xfId="3860"/>
    <cellStyle name="Note 12 4 2" xfId="4071"/>
    <cellStyle name="Note 12 4 2 2" xfId="5033"/>
    <cellStyle name="Note 12 4 2 3" xfId="5672"/>
    <cellStyle name="Note 12 4 3" xfId="4226"/>
    <cellStyle name="Note 12 4 3 2" xfId="5188"/>
    <cellStyle name="Note 12 4 3 3" xfId="5809"/>
    <cellStyle name="Note 12 4 4" xfId="4388"/>
    <cellStyle name="Note 12 4 4 2" xfId="5346"/>
    <cellStyle name="Note 12 4 4 3" xfId="5965"/>
    <cellStyle name="Note 12 4 5" xfId="4840"/>
    <cellStyle name="Note 12 4 6" xfId="5501"/>
    <cellStyle name="Note 12 5" xfId="4064"/>
    <cellStyle name="Note 12 5 2" xfId="5026"/>
    <cellStyle name="Note 12 5 3" xfId="5665"/>
    <cellStyle name="Note 12 6" xfId="4219"/>
    <cellStyle name="Note 12 6 2" xfId="5181"/>
    <cellStyle name="Note 12 6 3" xfId="5802"/>
    <cellStyle name="Note 12 7" xfId="4381"/>
    <cellStyle name="Note 12 7 2" xfId="5339"/>
    <cellStyle name="Note 12 7 3" xfId="5958"/>
    <cellStyle name="Note 12 8" xfId="4833"/>
    <cellStyle name="Note 12 9" xfId="5494"/>
    <cellStyle name="Note 13" xfId="3861"/>
    <cellStyle name="Note 13 2" xfId="3862"/>
    <cellStyle name="Note 13 2 2" xfId="3863"/>
    <cellStyle name="Note 13 2 2 2" xfId="4074"/>
    <cellStyle name="Note 13 2 2 2 2" xfId="5036"/>
    <cellStyle name="Note 13 2 2 2 3" xfId="5675"/>
    <cellStyle name="Note 13 2 2 3" xfId="4229"/>
    <cellStyle name="Note 13 2 2 3 2" xfId="5191"/>
    <cellStyle name="Note 13 2 2 3 3" xfId="5812"/>
    <cellStyle name="Note 13 2 2 4" xfId="4391"/>
    <cellStyle name="Note 13 2 2 4 2" xfId="5349"/>
    <cellStyle name="Note 13 2 2 4 3" xfId="5968"/>
    <cellStyle name="Note 13 2 2 5" xfId="4843"/>
    <cellStyle name="Note 13 2 2 6" xfId="5504"/>
    <cellStyle name="Note 13 2 3" xfId="4073"/>
    <cellStyle name="Note 13 2 3 2" xfId="5035"/>
    <cellStyle name="Note 13 2 3 3" xfId="5674"/>
    <cellStyle name="Note 13 2 4" xfId="4228"/>
    <cellStyle name="Note 13 2 4 2" xfId="5190"/>
    <cellStyle name="Note 13 2 4 3" xfId="5811"/>
    <cellStyle name="Note 13 2 5" xfId="4390"/>
    <cellStyle name="Note 13 2 5 2" xfId="5348"/>
    <cellStyle name="Note 13 2 5 3" xfId="5967"/>
    <cellStyle name="Note 13 2 6" xfId="4842"/>
    <cellStyle name="Note 13 2 7" xfId="5503"/>
    <cellStyle name="Note 13 3" xfId="3864"/>
    <cellStyle name="Note 13 3 2" xfId="3865"/>
    <cellStyle name="Note 13 3 2 2" xfId="4076"/>
    <cellStyle name="Note 13 3 2 2 2" xfId="5038"/>
    <cellStyle name="Note 13 3 2 2 3" xfId="5677"/>
    <cellStyle name="Note 13 3 2 3" xfId="4231"/>
    <cellStyle name="Note 13 3 2 3 2" xfId="5193"/>
    <cellStyle name="Note 13 3 2 3 3" xfId="5814"/>
    <cellStyle name="Note 13 3 2 4" xfId="4393"/>
    <cellStyle name="Note 13 3 2 4 2" xfId="5351"/>
    <cellStyle name="Note 13 3 2 4 3" xfId="5970"/>
    <cellStyle name="Note 13 3 2 5" xfId="4845"/>
    <cellStyle name="Note 13 3 2 6" xfId="5506"/>
    <cellStyle name="Note 13 3 3" xfId="4075"/>
    <cellStyle name="Note 13 3 3 2" xfId="5037"/>
    <cellStyle name="Note 13 3 3 3" xfId="5676"/>
    <cellStyle name="Note 13 3 4" xfId="4230"/>
    <cellStyle name="Note 13 3 4 2" xfId="5192"/>
    <cellStyle name="Note 13 3 4 3" xfId="5813"/>
    <cellStyle name="Note 13 3 5" xfId="4392"/>
    <cellStyle name="Note 13 3 5 2" xfId="5350"/>
    <cellStyle name="Note 13 3 5 3" xfId="5969"/>
    <cellStyle name="Note 13 3 6" xfId="4844"/>
    <cellStyle name="Note 13 3 7" xfId="5505"/>
    <cellStyle name="Note 13 4" xfId="3866"/>
    <cellStyle name="Note 13 4 2" xfId="4077"/>
    <cellStyle name="Note 13 4 2 2" xfId="5039"/>
    <cellStyle name="Note 13 4 2 3" xfId="5678"/>
    <cellStyle name="Note 13 4 3" xfId="4232"/>
    <cellStyle name="Note 13 4 3 2" xfId="5194"/>
    <cellStyle name="Note 13 4 3 3" xfId="5815"/>
    <cellStyle name="Note 13 4 4" xfId="4394"/>
    <cellStyle name="Note 13 4 4 2" xfId="5352"/>
    <cellStyle name="Note 13 4 4 3" xfId="5971"/>
    <cellStyle name="Note 13 4 5" xfId="4846"/>
    <cellStyle name="Note 13 4 6" xfId="5507"/>
    <cellStyle name="Note 13 5" xfId="4072"/>
    <cellStyle name="Note 13 5 2" xfId="5034"/>
    <cellStyle name="Note 13 5 3" xfId="5673"/>
    <cellStyle name="Note 13 6" xfId="4227"/>
    <cellStyle name="Note 13 6 2" xfId="5189"/>
    <cellStyle name="Note 13 6 3" xfId="5810"/>
    <cellStyle name="Note 13 7" xfId="4389"/>
    <cellStyle name="Note 13 7 2" xfId="5347"/>
    <cellStyle name="Note 13 7 3" xfId="5966"/>
    <cellStyle name="Note 13 8" xfId="4841"/>
    <cellStyle name="Note 13 9" xfId="5502"/>
    <cellStyle name="Note 14" xfId="3867"/>
    <cellStyle name="Note 14 2" xfId="3868"/>
    <cellStyle name="Note 14 2 2" xfId="3869"/>
    <cellStyle name="Note 14 2 2 2" xfId="4080"/>
    <cellStyle name="Note 14 2 2 2 2" xfId="5042"/>
    <cellStyle name="Note 14 2 2 2 3" xfId="5681"/>
    <cellStyle name="Note 14 2 2 3" xfId="4235"/>
    <cellStyle name="Note 14 2 2 3 2" xfId="5197"/>
    <cellStyle name="Note 14 2 2 3 3" xfId="5818"/>
    <cellStyle name="Note 14 2 2 4" xfId="4397"/>
    <cellStyle name="Note 14 2 2 4 2" xfId="5355"/>
    <cellStyle name="Note 14 2 2 4 3" xfId="5974"/>
    <cellStyle name="Note 14 2 2 5" xfId="4849"/>
    <cellStyle name="Note 14 2 2 6" xfId="5510"/>
    <cellStyle name="Note 14 2 3" xfId="4079"/>
    <cellStyle name="Note 14 2 3 2" xfId="5041"/>
    <cellStyle name="Note 14 2 3 3" xfId="5680"/>
    <cellStyle name="Note 14 2 4" xfId="4234"/>
    <cellStyle name="Note 14 2 4 2" xfId="5196"/>
    <cellStyle name="Note 14 2 4 3" xfId="5817"/>
    <cellStyle name="Note 14 2 5" xfId="4396"/>
    <cellStyle name="Note 14 2 5 2" xfId="5354"/>
    <cellStyle name="Note 14 2 5 3" xfId="5973"/>
    <cellStyle name="Note 14 2 6" xfId="4848"/>
    <cellStyle name="Note 14 2 7" xfId="5509"/>
    <cellStyle name="Note 14 3" xfId="3870"/>
    <cellStyle name="Note 14 3 2" xfId="3871"/>
    <cellStyle name="Note 14 3 2 2" xfId="4082"/>
    <cellStyle name="Note 14 3 2 2 2" xfId="5044"/>
    <cellStyle name="Note 14 3 2 2 3" xfId="5683"/>
    <cellStyle name="Note 14 3 2 3" xfId="4237"/>
    <cellStyle name="Note 14 3 2 3 2" xfId="5199"/>
    <cellStyle name="Note 14 3 2 3 3" xfId="5820"/>
    <cellStyle name="Note 14 3 2 4" xfId="4399"/>
    <cellStyle name="Note 14 3 2 4 2" xfId="5357"/>
    <cellStyle name="Note 14 3 2 4 3" xfId="5976"/>
    <cellStyle name="Note 14 3 2 5" xfId="4851"/>
    <cellStyle name="Note 14 3 2 6" xfId="5512"/>
    <cellStyle name="Note 14 3 3" xfId="4081"/>
    <cellStyle name="Note 14 3 3 2" xfId="5043"/>
    <cellStyle name="Note 14 3 3 3" xfId="5682"/>
    <cellStyle name="Note 14 3 4" xfId="4236"/>
    <cellStyle name="Note 14 3 4 2" xfId="5198"/>
    <cellStyle name="Note 14 3 4 3" xfId="5819"/>
    <cellStyle name="Note 14 3 5" xfId="4398"/>
    <cellStyle name="Note 14 3 5 2" xfId="5356"/>
    <cellStyle name="Note 14 3 5 3" xfId="5975"/>
    <cellStyle name="Note 14 3 6" xfId="4850"/>
    <cellStyle name="Note 14 3 7" xfId="5511"/>
    <cellStyle name="Note 14 4" xfId="3872"/>
    <cellStyle name="Note 14 4 2" xfId="4083"/>
    <cellStyle name="Note 14 4 2 2" xfId="5045"/>
    <cellStyle name="Note 14 4 2 3" xfId="5684"/>
    <cellStyle name="Note 14 4 3" xfId="4238"/>
    <cellStyle name="Note 14 4 3 2" xfId="5200"/>
    <cellStyle name="Note 14 4 3 3" xfId="5821"/>
    <cellStyle name="Note 14 4 4" xfId="4400"/>
    <cellStyle name="Note 14 4 4 2" xfId="5358"/>
    <cellStyle name="Note 14 4 4 3" xfId="5977"/>
    <cellStyle name="Note 14 4 5" xfId="4852"/>
    <cellStyle name="Note 14 4 6" xfId="5513"/>
    <cellStyle name="Note 14 5" xfId="4078"/>
    <cellStyle name="Note 14 5 2" xfId="5040"/>
    <cellStyle name="Note 14 5 3" xfId="5679"/>
    <cellStyle name="Note 14 6" xfId="4233"/>
    <cellStyle name="Note 14 6 2" xfId="5195"/>
    <cellStyle name="Note 14 6 3" xfId="5816"/>
    <cellStyle name="Note 14 7" xfId="4395"/>
    <cellStyle name="Note 14 7 2" xfId="5353"/>
    <cellStyle name="Note 14 7 3" xfId="5972"/>
    <cellStyle name="Note 14 8" xfId="4847"/>
    <cellStyle name="Note 14 9" xfId="5508"/>
    <cellStyle name="Note 15" xfId="3873"/>
    <cellStyle name="Note 15 2" xfId="3874"/>
    <cellStyle name="Note 15 2 2" xfId="3875"/>
    <cellStyle name="Note 15 2 2 2" xfId="4086"/>
    <cellStyle name="Note 15 2 2 2 2" xfId="5048"/>
    <cellStyle name="Note 15 2 2 2 3" xfId="5687"/>
    <cellStyle name="Note 15 2 2 3" xfId="4241"/>
    <cellStyle name="Note 15 2 2 3 2" xfId="5203"/>
    <cellStyle name="Note 15 2 2 3 3" xfId="5824"/>
    <cellStyle name="Note 15 2 2 4" xfId="4403"/>
    <cellStyle name="Note 15 2 2 4 2" xfId="5361"/>
    <cellStyle name="Note 15 2 2 4 3" xfId="5980"/>
    <cellStyle name="Note 15 2 2 5" xfId="4855"/>
    <cellStyle name="Note 15 2 2 6" xfId="5516"/>
    <cellStyle name="Note 15 2 3" xfId="4085"/>
    <cellStyle name="Note 15 2 3 2" xfId="5047"/>
    <cellStyle name="Note 15 2 3 3" xfId="5686"/>
    <cellStyle name="Note 15 2 4" xfId="4240"/>
    <cellStyle name="Note 15 2 4 2" xfId="5202"/>
    <cellStyle name="Note 15 2 4 3" xfId="5823"/>
    <cellStyle name="Note 15 2 5" xfId="4402"/>
    <cellStyle name="Note 15 2 5 2" xfId="5360"/>
    <cellStyle name="Note 15 2 5 3" xfId="5979"/>
    <cellStyle name="Note 15 2 6" xfId="4854"/>
    <cellStyle name="Note 15 2 7" xfId="5515"/>
    <cellStyle name="Note 15 3" xfId="3876"/>
    <cellStyle name="Note 15 3 2" xfId="4087"/>
    <cellStyle name="Note 15 3 2 2" xfId="5049"/>
    <cellStyle name="Note 15 3 2 3" xfId="5688"/>
    <cellStyle name="Note 15 3 3" xfId="4242"/>
    <cellStyle name="Note 15 3 3 2" xfId="5204"/>
    <cellStyle name="Note 15 3 3 3" xfId="5825"/>
    <cellStyle name="Note 15 3 4" xfId="4404"/>
    <cellStyle name="Note 15 3 4 2" xfId="5362"/>
    <cellStyle name="Note 15 3 4 3" xfId="5981"/>
    <cellStyle name="Note 15 3 5" xfId="4856"/>
    <cellStyle name="Note 15 3 6" xfId="5517"/>
    <cellStyle name="Note 15 4" xfId="4084"/>
    <cellStyle name="Note 15 4 2" xfId="5046"/>
    <cellStyle name="Note 15 4 3" xfId="5685"/>
    <cellStyle name="Note 15 5" xfId="4239"/>
    <cellStyle name="Note 15 5 2" xfId="5201"/>
    <cellStyle name="Note 15 5 3" xfId="5822"/>
    <cellStyle name="Note 15 6" xfId="4401"/>
    <cellStyle name="Note 15 6 2" xfId="5359"/>
    <cellStyle name="Note 15 6 3" xfId="5978"/>
    <cellStyle name="Note 15 7" xfId="4853"/>
    <cellStyle name="Note 15 8" xfId="5514"/>
    <cellStyle name="Note 16" xfId="3877"/>
    <cellStyle name="Note 16 2" xfId="3878"/>
    <cellStyle name="Note 16 2 2" xfId="3879"/>
    <cellStyle name="Note 16 2 2 2" xfId="4090"/>
    <cellStyle name="Note 16 2 2 2 2" xfId="5052"/>
    <cellStyle name="Note 16 2 2 2 3" xfId="5691"/>
    <cellStyle name="Note 16 2 2 3" xfId="4245"/>
    <cellStyle name="Note 16 2 2 3 2" xfId="5207"/>
    <cellStyle name="Note 16 2 2 3 3" xfId="5828"/>
    <cellStyle name="Note 16 2 2 4" xfId="4407"/>
    <cellStyle name="Note 16 2 2 4 2" xfId="5365"/>
    <cellStyle name="Note 16 2 2 4 3" xfId="5984"/>
    <cellStyle name="Note 16 2 2 5" xfId="4859"/>
    <cellStyle name="Note 16 2 2 6" xfId="5520"/>
    <cellStyle name="Note 16 2 3" xfId="4089"/>
    <cellStyle name="Note 16 2 3 2" xfId="5051"/>
    <cellStyle name="Note 16 2 3 3" xfId="5690"/>
    <cellStyle name="Note 16 2 4" xfId="4244"/>
    <cellStyle name="Note 16 2 4 2" xfId="5206"/>
    <cellStyle name="Note 16 2 4 3" xfId="5827"/>
    <cellStyle name="Note 16 2 5" xfId="4406"/>
    <cellStyle name="Note 16 2 5 2" xfId="5364"/>
    <cellStyle name="Note 16 2 5 3" xfId="5983"/>
    <cellStyle name="Note 16 2 6" xfId="4858"/>
    <cellStyle name="Note 16 2 7" xfId="5519"/>
    <cellStyle name="Note 16 3" xfId="3880"/>
    <cellStyle name="Note 16 3 2" xfId="3881"/>
    <cellStyle name="Note 16 3 2 2" xfId="4092"/>
    <cellStyle name="Note 16 3 2 2 2" xfId="5054"/>
    <cellStyle name="Note 16 3 2 2 3" xfId="5693"/>
    <cellStyle name="Note 16 3 2 3" xfId="4247"/>
    <cellStyle name="Note 16 3 2 3 2" xfId="5209"/>
    <cellStyle name="Note 16 3 2 3 3" xfId="5830"/>
    <cellStyle name="Note 16 3 2 4" xfId="4409"/>
    <cellStyle name="Note 16 3 2 4 2" xfId="5367"/>
    <cellStyle name="Note 16 3 2 4 3" xfId="5986"/>
    <cellStyle name="Note 16 3 2 5" xfId="4861"/>
    <cellStyle name="Note 16 3 2 6" xfId="5522"/>
    <cellStyle name="Note 16 3 3" xfId="4091"/>
    <cellStyle name="Note 16 3 3 2" xfId="5053"/>
    <cellStyle name="Note 16 3 3 3" xfId="5692"/>
    <cellStyle name="Note 16 3 4" xfId="4246"/>
    <cellStyle name="Note 16 3 4 2" xfId="5208"/>
    <cellStyle name="Note 16 3 4 3" xfId="5829"/>
    <cellStyle name="Note 16 3 5" xfId="4408"/>
    <cellStyle name="Note 16 3 5 2" xfId="5366"/>
    <cellStyle name="Note 16 3 5 3" xfId="5985"/>
    <cellStyle name="Note 16 3 6" xfId="4860"/>
    <cellStyle name="Note 16 3 7" xfId="5521"/>
    <cellStyle name="Note 16 4" xfId="3882"/>
    <cellStyle name="Note 16 4 2" xfId="4093"/>
    <cellStyle name="Note 16 4 2 2" xfId="5055"/>
    <cellStyle name="Note 16 4 2 3" xfId="5694"/>
    <cellStyle name="Note 16 4 3" xfId="4248"/>
    <cellStyle name="Note 16 4 3 2" xfId="5210"/>
    <cellStyle name="Note 16 4 3 3" xfId="5831"/>
    <cellStyle name="Note 16 4 4" xfId="4410"/>
    <cellStyle name="Note 16 4 4 2" xfId="5368"/>
    <cellStyle name="Note 16 4 4 3" xfId="5987"/>
    <cellStyle name="Note 16 4 5" xfId="4862"/>
    <cellStyle name="Note 16 4 6" xfId="5523"/>
    <cellStyle name="Note 16 5" xfId="4088"/>
    <cellStyle name="Note 16 5 2" xfId="5050"/>
    <cellStyle name="Note 16 5 3" xfId="5689"/>
    <cellStyle name="Note 16 6" xfId="4243"/>
    <cellStyle name="Note 16 6 2" xfId="5205"/>
    <cellStyle name="Note 16 6 3" xfId="5826"/>
    <cellStyle name="Note 16 7" xfId="4405"/>
    <cellStyle name="Note 16 7 2" xfId="5363"/>
    <cellStyle name="Note 16 7 3" xfId="5982"/>
    <cellStyle name="Note 16 8" xfId="4857"/>
    <cellStyle name="Note 16 9" xfId="5518"/>
    <cellStyle name="Note 17" xfId="3883"/>
    <cellStyle name="Note 17 2" xfId="3884"/>
    <cellStyle name="Note 17 2 10" xfId="4412"/>
    <cellStyle name="Note 17 2 10 2" xfId="5370"/>
    <cellStyle name="Note 17 2 10 3" xfId="5989"/>
    <cellStyle name="Note 17 2 11" xfId="4864"/>
    <cellStyle name="Note 17 2 12" xfId="5525"/>
    <cellStyle name="Note 17 2 2" xfId="3885"/>
    <cellStyle name="Note 17 2 2 2" xfId="3886"/>
    <cellStyle name="Note 17 2 2 2 2" xfId="4097"/>
    <cellStyle name="Note 17 2 2 2 2 2" xfId="5059"/>
    <cellStyle name="Note 17 2 2 2 2 3" xfId="5698"/>
    <cellStyle name="Note 17 2 2 2 3" xfId="4252"/>
    <cellStyle name="Note 17 2 2 2 3 2" xfId="5214"/>
    <cellStyle name="Note 17 2 2 2 3 3" xfId="5835"/>
    <cellStyle name="Note 17 2 2 2 4" xfId="4414"/>
    <cellStyle name="Note 17 2 2 2 4 2" xfId="5372"/>
    <cellStyle name="Note 17 2 2 2 4 3" xfId="5991"/>
    <cellStyle name="Note 17 2 2 2 5" xfId="4866"/>
    <cellStyle name="Note 17 2 2 2 6" xfId="5527"/>
    <cellStyle name="Note 17 2 2 3" xfId="4096"/>
    <cellStyle name="Note 17 2 2 3 2" xfId="5058"/>
    <cellStyle name="Note 17 2 2 3 3" xfId="5697"/>
    <cellStyle name="Note 17 2 2 4" xfId="4251"/>
    <cellStyle name="Note 17 2 2 4 2" xfId="5213"/>
    <cellStyle name="Note 17 2 2 4 3" xfId="5834"/>
    <cellStyle name="Note 17 2 2 5" xfId="4413"/>
    <cellStyle name="Note 17 2 2 5 2" xfId="5371"/>
    <cellStyle name="Note 17 2 2 5 3" xfId="5990"/>
    <cellStyle name="Note 17 2 2 6" xfId="4865"/>
    <cellStyle name="Note 17 2 2 7" xfId="5526"/>
    <cellStyle name="Note 17 2 3" xfId="3887"/>
    <cellStyle name="Note 17 2 3 2" xfId="3888"/>
    <cellStyle name="Note 17 2 3 2 2" xfId="4099"/>
    <cellStyle name="Note 17 2 3 2 2 2" xfId="5061"/>
    <cellStyle name="Note 17 2 3 2 2 3" xfId="5700"/>
    <cellStyle name="Note 17 2 3 2 3" xfId="4254"/>
    <cellStyle name="Note 17 2 3 2 3 2" xfId="5216"/>
    <cellStyle name="Note 17 2 3 2 3 3" xfId="5837"/>
    <cellStyle name="Note 17 2 3 2 4" xfId="4416"/>
    <cellStyle name="Note 17 2 3 2 4 2" xfId="5374"/>
    <cellStyle name="Note 17 2 3 2 4 3" xfId="5993"/>
    <cellStyle name="Note 17 2 3 2 5" xfId="4868"/>
    <cellStyle name="Note 17 2 3 2 6" xfId="5529"/>
    <cellStyle name="Note 17 2 3 3" xfId="4098"/>
    <cellStyle name="Note 17 2 3 3 2" xfId="5060"/>
    <cellStyle name="Note 17 2 3 3 3" xfId="5699"/>
    <cellStyle name="Note 17 2 3 4" xfId="4253"/>
    <cellStyle name="Note 17 2 3 4 2" xfId="5215"/>
    <cellStyle name="Note 17 2 3 4 3" xfId="5836"/>
    <cellStyle name="Note 17 2 3 5" xfId="4415"/>
    <cellStyle name="Note 17 2 3 5 2" xfId="5373"/>
    <cellStyle name="Note 17 2 3 5 3" xfId="5992"/>
    <cellStyle name="Note 17 2 3 6" xfId="4867"/>
    <cellStyle name="Note 17 2 3 7" xfId="5528"/>
    <cellStyle name="Note 17 2 4" xfId="3889"/>
    <cellStyle name="Note 17 2 4 2" xfId="3890"/>
    <cellStyle name="Note 17 2 4 2 2" xfId="4101"/>
    <cellStyle name="Note 17 2 4 2 2 2" xfId="5063"/>
    <cellStyle name="Note 17 2 4 2 2 3" xfId="5702"/>
    <cellStyle name="Note 17 2 4 2 3" xfId="4256"/>
    <cellStyle name="Note 17 2 4 2 3 2" xfId="5218"/>
    <cellStyle name="Note 17 2 4 2 3 3" xfId="5839"/>
    <cellStyle name="Note 17 2 4 2 4" xfId="4418"/>
    <cellStyle name="Note 17 2 4 2 4 2" xfId="5376"/>
    <cellStyle name="Note 17 2 4 2 4 3" xfId="5995"/>
    <cellStyle name="Note 17 2 4 2 5" xfId="4870"/>
    <cellStyle name="Note 17 2 4 2 6" xfId="5531"/>
    <cellStyle name="Note 17 2 4 3" xfId="4100"/>
    <cellStyle name="Note 17 2 4 3 2" xfId="5062"/>
    <cellStyle name="Note 17 2 4 3 3" xfId="5701"/>
    <cellStyle name="Note 17 2 4 4" xfId="4255"/>
    <cellStyle name="Note 17 2 4 4 2" xfId="5217"/>
    <cellStyle name="Note 17 2 4 4 3" xfId="5838"/>
    <cellStyle name="Note 17 2 4 5" xfId="4417"/>
    <cellStyle name="Note 17 2 4 5 2" xfId="5375"/>
    <cellStyle name="Note 17 2 4 5 3" xfId="5994"/>
    <cellStyle name="Note 17 2 4 6" xfId="4869"/>
    <cellStyle name="Note 17 2 4 7" xfId="5530"/>
    <cellStyle name="Note 17 2 5" xfId="3891"/>
    <cellStyle name="Note 17 2 5 2" xfId="3892"/>
    <cellStyle name="Note 17 2 5 2 2" xfId="4103"/>
    <cellStyle name="Note 17 2 5 2 2 2" xfId="5065"/>
    <cellStyle name="Note 17 2 5 2 2 3" xfId="5704"/>
    <cellStyle name="Note 17 2 5 2 3" xfId="4258"/>
    <cellStyle name="Note 17 2 5 2 3 2" xfId="5220"/>
    <cellStyle name="Note 17 2 5 2 3 3" xfId="5841"/>
    <cellStyle name="Note 17 2 5 2 4" xfId="4420"/>
    <cellStyle name="Note 17 2 5 2 4 2" xfId="5378"/>
    <cellStyle name="Note 17 2 5 2 4 3" xfId="5997"/>
    <cellStyle name="Note 17 2 5 2 5" xfId="4872"/>
    <cellStyle name="Note 17 2 5 2 6" xfId="5533"/>
    <cellStyle name="Note 17 2 5 3" xfId="4102"/>
    <cellStyle name="Note 17 2 5 3 2" xfId="5064"/>
    <cellStyle name="Note 17 2 5 3 3" xfId="5703"/>
    <cellStyle name="Note 17 2 5 4" xfId="4257"/>
    <cellStyle name="Note 17 2 5 4 2" xfId="5219"/>
    <cellStyle name="Note 17 2 5 4 3" xfId="5840"/>
    <cellStyle name="Note 17 2 5 5" xfId="4419"/>
    <cellStyle name="Note 17 2 5 5 2" xfId="5377"/>
    <cellStyle name="Note 17 2 5 5 3" xfId="5996"/>
    <cellStyle name="Note 17 2 5 6" xfId="4871"/>
    <cellStyle name="Note 17 2 5 7" xfId="5532"/>
    <cellStyle name="Note 17 2 6" xfId="3893"/>
    <cellStyle name="Note 17 2 6 2" xfId="3894"/>
    <cellStyle name="Note 17 2 6 2 2" xfId="4105"/>
    <cellStyle name="Note 17 2 6 2 2 2" xfId="5067"/>
    <cellStyle name="Note 17 2 6 2 2 3" xfId="5706"/>
    <cellStyle name="Note 17 2 6 2 3" xfId="4260"/>
    <cellStyle name="Note 17 2 6 2 3 2" xfId="5222"/>
    <cellStyle name="Note 17 2 6 2 3 3" xfId="5843"/>
    <cellStyle name="Note 17 2 6 2 4" xfId="4422"/>
    <cellStyle name="Note 17 2 6 2 4 2" xfId="5380"/>
    <cellStyle name="Note 17 2 6 2 4 3" xfId="5999"/>
    <cellStyle name="Note 17 2 6 2 5" xfId="4874"/>
    <cellStyle name="Note 17 2 6 2 6" xfId="5535"/>
    <cellStyle name="Note 17 2 6 3" xfId="4104"/>
    <cellStyle name="Note 17 2 6 3 2" xfId="5066"/>
    <cellStyle name="Note 17 2 6 3 3" xfId="5705"/>
    <cellStyle name="Note 17 2 6 4" xfId="4259"/>
    <cellStyle name="Note 17 2 6 4 2" xfId="5221"/>
    <cellStyle name="Note 17 2 6 4 3" xfId="5842"/>
    <cellStyle name="Note 17 2 6 5" xfId="4421"/>
    <cellStyle name="Note 17 2 6 5 2" xfId="5379"/>
    <cellStyle name="Note 17 2 6 5 3" xfId="5998"/>
    <cellStyle name="Note 17 2 6 6" xfId="4873"/>
    <cellStyle name="Note 17 2 6 7" xfId="5534"/>
    <cellStyle name="Note 17 2 7" xfId="3895"/>
    <cellStyle name="Note 17 2 7 2" xfId="4106"/>
    <cellStyle name="Note 17 2 7 2 2" xfId="5068"/>
    <cellStyle name="Note 17 2 7 2 3" xfId="5707"/>
    <cellStyle name="Note 17 2 7 3" xfId="4261"/>
    <cellStyle name="Note 17 2 7 3 2" xfId="5223"/>
    <cellStyle name="Note 17 2 7 3 3" xfId="5844"/>
    <cellStyle name="Note 17 2 7 4" xfId="4423"/>
    <cellStyle name="Note 17 2 7 4 2" xfId="5381"/>
    <cellStyle name="Note 17 2 7 4 3" xfId="6000"/>
    <cellStyle name="Note 17 2 7 5" xfId="4875"/>
    <cellStyle name="Note 17 2 7 6" xfId="5536"/>
    <cellStyle name="Note 17 2 8" xfId="4095"/>
    <cellStyle name="Note 17 2 8 2" xfId="5057"/>
    <cellStyle name="Note 17 2 8 3" xfId="5696"/>
    <cellStyle name="Note 17 2 9" xfId="4250"/>
    <cellStyle name="Note 17 2 9 2" xfId="5212"/>
    <cellStyle name="Note 17 2 9 3" xfId="5833"/>
    <cellStyle name="Note 17 3" xfId="3896"/>
    <cellStyle name="Note 17 3 2" xfId="4107"/>
    <cellStyle name="Note 17 3 2 2" xfId="5069"/>
    <cellStyle name="Note 17 3 2 3" xfId="5708"/>
    <cellStyle name="Note 17 3 3" xfId="4262"/>
    <cellStyle name="Note 17 3 3 2" xfId="5224"/>
    <cellStyle name="Note 17 3 3 3" xfId="5845"/>
    <cellStyle name="Note 17 3 4" xfId="4424"/>
    <cellStyle name="Note 17 3 4 2" xfId="5382"/>
    <cellStyle name="Note 17 3 4 3" xfId="6001"/>
    <cellStyle name="Note 17 3 5" xfId="4876"/>
    <cellStyle name="Note 17 3 6" xfId="5537"/>
    <cellStyle name="Note 17 4" xfId="4094"/>
    <cellStyle name="Note 17 4 2" xfId="5056"/>
    <cellStyle name="Note 17 4 3" xfId="5695"/>
    <cellStyle name="Note 17 5" xfId="4249"/>
    <cellStyle name="Note 17 5 2" xfId="5211"/>
    <cellStyle name="Note 17 5 3" xfId="5832"/>
    <cellStyle name="Note 17 6" xfId="4411"/>
    <cellStyle name="Note 17 6 2" xfId="5369"/>
    <cellStyle name="Note 17 6 3" xfId="5988"/>
    <cellStyle name="Note 17 7" xfId="4863"/>
    <cellStyle name="Note 17 8" xfId="5524"/>
    <cellStyle name="Note 18" xfId="3897"/>
    <cellStyle name="Note 18 2" xfId="4108"/>
    <cellStyle name="Note 18 2 2" xfId="5070"/>
    <cellStyle name="Note 18 2 3" xfId="5709"/>
    <cellStyle name="Note 18 3" xfId="4263"/>
    <cellStyle name="Note 18 3 2" xfId="5225"/>
    <cellStyle name="Note 18 3 3" xfId="5846"/>
    <cellStyle name="Note 18 4" xfId="4425"/>
    <cellStyle name="Note 18 4 2" xfId="5383"/>
    <cellStyle name="Note 18 4 3" xfId="6002"/>
    <cellStyle name="Note 18 5" xfId="4877"/>
    <cellStyle name="Note 18 6" xfId="5538"/>
    <cellStyle name="Note 2" xfId="3898"/>
    <cellStyle name="Note 2 10" xfId="4878"/>
    <cellStyle name="Note 2 11" xfId="5539"/>
    <cellStyle name="Note 2 2" xfId="3899"/>
    <cellStyle name="Note 2 2 2" xfId="3900"/>
    <cellStyle name="Note 2 2 2 2" xfId="3901"/>
    <cellStyle name="Note 2 2 2 2 2" xfId="4112"/>
    <cellStyle name="Note 2 2 2 2 2 2" xfId="5074"/>
    <cellStyle name="Note 2 2 2 2 2 3" xfId="5713"/>
    <cellStyle name="Note 2 2 2 2 3" xfId="4267"/>
    <cellStyle name="Note 2 2 2 2 3 2" xfId="5229"/>
    <cellStyle name="Note 2 2 2 2 3 3" xfId="5850"/>
    <cellStyle name="Note 2 2 2 2 4" xfId="4429"/>
    <cellStyle name="Note 2 2 2 2 4 2" xfId="5387"/>
    <cellStyle name="Note 2 2 2 2 4 3" xfId="6006"/>
    <cellStyle name="Note 2 2 2 2 5" xfId="4881"/>
    <cellStyle name="Note 2 2 2 2 6" xfId="5542"/>
    <cellStyle name="Note 2 2 2 3" xfId="4111"/>
    <cellStyle name="Note 2 2 2 3 2" xfId="5073"/>
    <cellStyle name="Note 2 2 2 3 3" xfId="5712"/>
    <cellStyle name="Note 2 2 2 4" xfId="4266"/>
    <cellStyle name="Note 2 2 2 4 2" xfId="5228"/>
    <cellStyle name="Note 2 2 2 4 3" xfId="5849"/>
    <cellStyle name="Note 2 2 2 5" xfId="4428"/>
    <cellStyle name="Note 2 2 2 5 2" xfId="5386"/>
    <cellStyle name="Note 2 2 2 5 3" xfId="6005"/>
    <cellStyle name="Note 2 2 2 6" xfId="4880"/>
    <cellStyle name="Note 2 2 2 7" xfId="5541"/>
    <cellStyle name="Note 2 2 3" xfId="3902"/>
    <cellStyle name="Note 2 2 3 2" xfId="3903"/>
    <cellStyle name="Note 2 2 3 2 2" xfId="4114"/>
    <cellStyle name="Note 2 2 3 2 2 2" xfId="5076"/>
    <cellStyle name="Note 2 2 3 2 2 3" xfId="5715"/>
    <cellStyle name="Note 2 2 3 2 3" xfId="4269"/>
    <cellStyle name="Note 2 2 3 2 3 2" xfId="5231"/>
    <cellStyle name="Note 2 2 3 2 3 3" xfId="5852"/>
    <cellStyle name="Note 2 2 3 2 4" xfId="4431"/>
    <cellStyle name="Note 2 2 3 2 4 2" xfId="5389"/>
    <cellStyle name="Note 2 2 3 2 4 3" xfId="6008"/>
    <cellStyle name="Note 2 2 3 2 5" xfId="4883"/>
    <cellStyle name="Note 2 2 3 2 6" xfId="5544"/>
    <cellStyle name="Note 2 2 3 3" xfId="4113"/>
    <cellStyle name="Note 2 2 3 3 2" xfId="5075"/>
    <cellStyle name="Note 2 2 3 3 3" xfId="5714"/>
    <cellStyle name="Note 2 2 3 4" xfId="4268"/>
    <cellStyle name="Note 2 2 3 4 2" xfId="5230"/>
    <cellStyle name="Note 2 2 3 4 3" xfId="5851"/>
    <cellStyle name="Note 2 2 3 5" xfId="4430"/>
    <cellStyle name="Note 2 2 3 5 2" xfId="5388"/>
    <cellStyle name="Note 2 2 3 5 3" xfId="6007"/>
    <cellStyle name="Note 2 2 3 6" xfId="4882"/>
    <cellStyle name="Note 2 2 3 7" xfId="5543"/>
    <cellStyle name="Note 2 2 4" xfId="3904"/>
    <cellStyle name="Note 2 2 4 2" xfId="4115"/>
    <cellStyle name="Note 2 2 4 2 2" xfId="5077"/>
    <cellStyle name="Note 2 2 4 2 3" xfId="5716"/>
    <cellStyle name="Note 2 2 4 3" xfId="4270"/>
    <cellStyle name="Note 2 2 4 3 2" xfId="5232"/>
    <cellStyle name="Note 2 2 4 3 3" xfId="5853"/>
    <cellStyle name="Note 2 2 4 4" xfId="4432"/>
    <cellStyle name="Note 2 2 4 4 2" xfId="5390"/>
    <cellStyle name="Note 2 2 4 4 3" xfId="6009"/>
    <cellStyle name="Note 2 2 4 5" xfId="4884"/>
    <cellStyle name="Note 2 2 4 6" xfId="5545"/>
    <cellStyle name="Note 2 2 5" xfId="4110"/>
    <cellStyle name="Note 2 2 5 2" xfId="5072"/>
    <cellStyle name="Note 2 2 5 3" xfId="5711"/>
    <cellStyle name="Note 2 2 6" xfId="4265"/>
    <cellStyle name="Note 2 2 6 2" xfId="5227"/>
    <cellStyle name="Note 2 2 6 3" xfId="5848"/>
    <cellStyle name="Note 2 2 7" xfId="4427"/>
    <cellStyle name="Note 2 2 7 2" xfId="5385"/>
    <cellStyle name="Note 2 2 7 3" xfId="6004"/>
    <cellStyle name="Note 2 2 8" xfId="4879"/>
    <cellStyle name="Note 2 2 9" xfId="5540"/>
    <cellStyle name="Note 2 3" xfId="3905"/>
    <cellStyle name="Note 2 3 2" xfId="3906"/>
    <cellStyle name="Note 2 3 2 2" xfId="4117"/>
    <cellStyle name="Note 2 3 2 2 2" xfId="5079"/>
    <cellStyle name="Note 2 3 2 2 3" xfId="5718"/>
    <cellStyle name="Note 2 3 2 3" xfId="4272"/>
    <cellStyle name="Note 2 3 2 3 2" xfId="5234"/>
    <cellStyle name="Note 2 3 2 3 3" xfId="5855"/>
    <cellStyle name="Note 2 3 2 4" xfId="4434"/>
    <cellStyle name="Note 2 3 2 4 2" xfId="5392"/>
    <cellStyle name="Note 2 3 2 4 3" xfId="6011"/>
    <cellStyle name="Note 2 3 2 5" xfId="4886"/>
    <cellStyle name="Note 2 3 2 6" xfId="5547"/>
    <cellStyle name="Note 2 3 3" xfId="4116"/>
    <cellStyle name="Note 2 3 3 2" xfId="5078"/>
    <cellStyle name="Note 2 3 3 3" xfId="5717"/>
    <cellStyle name="Note 2 3 4" xfId="4271"/>
    <cellStyle name="Note 2 3 4 2" xfId="5233"/>
    <cellStyle name="Note 2 3 4 3" xfId="5854"/>
    <cellStyle name="Note 2 3 5" xfId="4433"/>
    <cellStyle name="Note 2 3 5 2" xfId="5391"/>
    <cellStyle name="Note 2 3 5 3" xfId="6010"/>
    <cellStyle name="Note 2 3 6" xfId="4885"/>
    <cellStyle name="Note 2 3 7" xfId="5546"/>
    <cellStyle name="Note 2 4" xfId="3907"/>
    <cellStyle name="Note 2 4 2" xfId="3908"/>
    <cellStyle name="Note 2 4 2 2" xfId="4119"/>
    <cellStyle name="Note 2 4 2 2 2" xfId="5081"/>
    <cellStyle name="Note 2 4 2 2 3" xfId="5720"/>
    <cellStyle name="Note 2 4 2 3" xfId="4274"/>
    <cellStyle name="Note 2 4 2 3 2" xfId="5236"/>
    <cellStyle name="Note 2 4 2 3 3" xfId="5857"/>
    <cellStyle name="Note 2 4 2 4" xfId="4436"/>
    <cellStyle name="Note 2 4 2 4 2" xfId="5394"/>
    <cellStyle name="Note 2 4 2 4 3" xfId="6013"/>
    <cellStyle name="Note 2 4 2 5" xfId="4888"/>
    <cellStyle name="Note 2 4 2 6" xfId="5549"/>
    <cellStyle name="Note 2 4 3" xfId="4118"/>
    <cellStyle name="Note 2 4 3 2" xfId="5080"/>
    <cellStyle name="Note 2 4 3 3" xfId="5719"/>
    <cellStyle name="Note 2 4 4" xfId="4273"/>
    <cellStyle name="Note 2 4 4 2" xfId="5235"/>
    <cellStyle name="Note 2 4 4 3" xfId="5856"/>
    <cellStyle name="Note 2 4 5" xfId="4435"/>
    <cellStyle name="Note 2 4 5 2" xfId="5393"/>
    <cellStyle name="Note 2 4 5 3" xfId="6012"/>
    <cellStyle name="Note 2 4 6" xfId="4887"/>
    <cellStyle name="Note 2 4 7" xfId="5548"/>
    <cellStyle name="Note 2 5" xfId="3909"/>
    <cellStyle name="Note 2 5 2" xfId="4120"/>
    <cellStyle name="Note 2 5 2 2" xfId="5082"/>
    <cellStyle name="Note 2 5 2 3" xfId="5721"/>
    <cellStyle name="Note 2 5 3" xfId="4275"/>
    <cellStyle name="Note 2 5 3 2" xfId="5237"/>
    <cellStyle name="Note 2 5 3 3" xfId="5858"/>
    <cellStyle name="Note 2 5 4" xfId="4437"/>
    <cellStyle name="Note 2 5 4 2" xfId="5395"/>
    <cellStyle name="Note 2 5 4 3" xfId="6014"/>
    <cellStyle name="Note 2 5 5" xfId="4889"/>
    <cellStyle name="Note 2 5 6" xfId="5550"/>
    <cellStyle name="Note 2 6" xfId="3910"/>
    <cellStyle name="Note 2 6 2" xfId="4121"/>
    <cellStyle name="Note 2 6 2 2" xfId="5083"/>
    <cellStyle name="Note 2 6 2 3" xfId="5722"/>
    <cellStyle name="Note 2 6 3" xfId="4276"/>
    <cellStyle name="Note 2 6 3 2" xfId="5238"/>
    <cellStyle name="Note 2 6 3 3" xfId="5859"/>
    <cellStyle name="Note 2 6 4" xfId="4438"/>
    <cellStyle name="Note 2 6 4 2" xfId="5396"/>
    <cellStyle name="Note 2 6 4 3" xfId="6015"/>
    <cellStyle name="Note 2 6 5" xfId="4890"/>
    <cellStyle name="Note 2 6 6" xfId="5551"/>
    <cellStyle name="Note 2 7" xfId="4109"/>
    <cellStyle name="Note 2 7 2" xfId="5071"/>
    <cellStyle name="Note 2 7 3" xfId="5710"/>
    <cellStyle name="Note 2 8" xfId="4264"/>
    <cellStyle name="Note 2 8 2" xfId="5226"/>
    <cellStyle name="Note 2 8 3" xfId="5847"/>
    <cellStyle name="Note 2 9" xfId="4426"/>
    <cellStyle name="Note 2 9 2" xfId="5384"/>
    <cellStyle name="Note 2 9 3" xfId="6003"/>
    <cellStyle name="Note 3" xfId="3911"/>
    <cellStyle name="Note 3 2" xfId="3912"/>
    <cellStyle name="Note 3 2 2" xfId="3913"/>
    <cellStyle name="Note 3 2 2 2" xfId="3914"/>
    <cellStyle name="Note 3 2 2 2 2" xfId="4125"/>
    <cellStyle name="Note 3 2 2 2 2 2" xfId="5087"/>
    <cellStyle name="Note 3 2 2 2 2 3" xfId="5726"/>
    <cellStyle name="Note 3 2 2 2 3" xfId="4280"/>
    <cellStyle name="Note 3 2 2 2 3 2" xfId="5242"/>
    <cellStyle name="Note 3 2 2 2 3 3" xfId="5863"/>
    <cellStyle name="Note 3 2 2 2 4" xfId="4442"/>
    <cellStyle name="Note 3 2 2 2 4 2" xfId="5400"/>
    <cellStyle name="Note 3 2 2 2 4 3" xfId="6019"/>
    <cellStyle name="Note 3 2 2 2 5" xfId="4894"/>
    <cellStyle name="Note 3 2 2 2 6" xfId="5555"/>
    <cellStyle name="Note 3 2 2 3" xfId="4124"/>
    <cellStyle name="Note 3 2 2 3 2" xfId="5086"/>
    <cellStyle name="Note 3 2 2 3 3" xfId="5725"/>
    <cellStyle name="Note 3 2 2 4" xfId="4279"/>
    <cellStyle name="Note 3 2 2 4 2" xfId="5241"/>
    <cellStyle name="Note 3 2 2 4 3" xfId="5862"/>
    <cellStyle name="Note 3 2 2 5" xfId="4441"/>
    <cellStyle name="Note 3 2 2 5 2" xfId="5399"/>
    <cellStyle name="Note 3 2 2 5 3" xfId="6018"/>
    <cellStyle name="Note 3 2 2 6" xfId="4893"/>
    <cellStyle name="Note 3 2 2 7" xfId="5554"/>
    <cellStyle name="Note 3 2 3" xfId="3915"/>
    <cellStyle name="Note 3 2 3 2" xfId="4126"/>
    <cellStyle name="Note 3 2 3 2 2" xfId="5088"/>
    <cellStyle name="Note 3 2 3 2 3" xfId="5727"/>
    <cellStyle name="Note 3 2 3 3" xfId="4281"/>
    <cellStyle name="Note 3 2 3 3 2" xfId="5243"/>
    <cellStyle name="Note 3 2 3 3 3" xfId="5864"/>
    <cellStyle name="Note 3 2 3 4" xfId="4443"/>
    <cellStyle name="Note 3 2 3 4 2" xfId="5401"/>
    <cellStyle name="Note 3 2 3 4 3" xfId="6020"/>
    <cellStyle name="Note 3 2 3 5" xfId="4895"/>
    <cellStyle name="Note 3 2 3 6" xfId="5556"/>
    <cellStyle name="Note 3 2 4" xfId="4123"/>
    <cellStyle name="Note 3 2 4 2" xfId="5085"/>
    <cellStyle name="Note 3 2 4 3" xfId="5724"/>
    <cellStyle name="Note 3 2 5" xfId="4278"/>
    <cellStyle name="Note 3 2 5 2" xfId="5240"/>
    <cellStyle name="Note 3 2 5 3" xfId="5861"/>
    <cellStyle name="Note 3 2 6" xfId="4440"/>
    <cellStyle name="Note 3 2 6 2" xfId="5398"/>
    <cellStyle name="Note 3 2 6 3" xfId="6017"/>
    <cellStyle name="Note 3 2 7" xfId="4892"/>
    <cellStyle name="Note 3 2 8" xfId="5553"/>
    <cellStyle name="Note 3 3" xfId="3916"/>
    <cellStyle name="Note 3 3 2" xfId="3917"/>
    <cellStyle name="Note 3 3 2 2" xfId="4128"/>
    <cellStyle name="Note 3 3 2 2 2" xfId="5090"/>
    <cellStyle name="Note 3 3 2 2 3" xfId="5729"/>
    <cellStyle name="Note 3 3 2 3" xfId="4283"/>
    <cellStyle name="Note 3 3 2 3 2" xfId="5245"/>
    <cellStyle name="Note 3 3 2 3 3" xfId="5866"/>
    <cellStyle name="Note 3 3 2 4" xfId="4445"/>
    <cellStyle name="Note 3 3 2 4 2" xfId="5403"/>
    <cellStyle name="Note 3 3 2 4 3" xfId="6022"/>
    <cellStyle name="Note 3 3 2 5" xfId="4897"/>
    <cellStyle name="Note 3 3 2 6" xfId="5558"/>
    <cellStyle name="Note 3 3 3" xfId="4127"/>
    <cellStyle name="Note 3 3 3 2" xfId="5089"/>
    <cellStyle name="Note 3 3 3 3" xfId="5728"/>
    <cellStyle name="Note 3 3 4" xfId="4282"/>
    <cellStyle name="Note 3 3 4 2" xfId="5244"/>
    <cellStyle name="Note 3 3 4 3" xfId="5865"/>
    <cellStyle name="Note 3 3 5" xfId="4444"/>
    <cellStyle name="Note 3 3 5 2" xfId="5402"/>
    <cellStyle name="Note 3 3 5 3" xfId="6021"/>
    <cellStyle name="Note 3 3 6" xfId="4896"/>
    <cellStyle name="Note 3 3 7" xfId="5557"/>
    <cellStyle name="Note 3 4" xfId="3918"/>
    <cellStyle name="Note 3 4 2" xfId="4129"/>
    <cellStyle name="Note 3 4 2 2" xfId="5091"/>
    <cellStyle name="Note 3 4 2 3" xfId="5730"/>
    <cellStyle name="Note 3 4 3" xfId="4284"/>
    <cellStyle name="Note 3 4 3 2" xfId="5246"/>
    <cellStyle name="Note 3 4 3 3" xfId="5867"/>
    <cellStyle name="Note 3 4 4" xfId="4446"/>
    <cellStyle name="Note 3 4 4 2" xfId="5404"/>
    <cellStyle name="Note 3 4 4 3" xfId="6023"/>
    <cellStyle name="Note 3 4 5" xfId="4898"/>
    <cellStyle name="Note 3 4 6" xfId="5559"/>
    <cellStyle name="Note 3 5" xfId="4122"/>
    <cellStyle name="Note 3 5 2" xfId="5084"/>
    <cellStyle name="Note 3 5 3" xfId="5723"/>
    <cellStyle name="Note 3 6" xfId="4277"/>
    <cellStyle name="Note 3 6 2" xfId="5239"/>
    <cellStyle name="Note 3 6 3" xfId="5860"/>
    <cellStyle name="Note 3 7" xfId="4439"/>
    <cellStyle name="Note 3 7 2" xfId="5397"/>
    <cellStyle name="Note 3 7 3" xfId="6016"/>
    <cellStyle name="Note 3 8" xfId="4891"/>
    <cellStyle name="Note 3 9" xfId="5552"/>
    <cellStyle name="Note 4" xfId="3919"/>
    <cellStyle name="Note 4 2" xfId="3920"/>
    <cellStyle name="Note 4 2 2" xfId="3921"/>
    <cellStyle name="Note 4 2 2 2" xfId="3922"/>
    <cellStyle name="Note 4 2 2 2 2" xfId="4133"/>
    <cellStyle name="Note 4 2 2 2 2 2" xfId="5095"/>
    <cellStyle name="Note 4 2 2 2 2 3" xfId="5734"/>
    <cellStyle name="Note 4 2 2 2 3" xfId="4288"/>
    <cellStyle name="Note 4 2 2 2 3 2" xfId="5250"/>
    <cellStyle name="Note 4 2 2 2 3 3" xfId="5871"/>
    <cellStyle name="Note 4 2 2 2 4" xfId="4450"/>
    <cellStyle name="Note 4 2 2 2 4 2" xfId="5408"/>
    <cellStyle name="Note 4 2 2 2 4 3" xfId="6027"/>
    <cellStyle name="Note 4 2 2 2 5" xfId="4902"/>
    <cellStyle name="Note 4 2 2 2 6" xfId="5563"/>
    <cellStyle name="Note 4 2 2 3" xfId="4132"/>
    <cellStyle name="Note 4 2 2 3 2" xfId="5094"/>
    <cellStyle name="Note 4 2 2 3 3" xfId="5733"/>
    <cellStyle name="Note 4 2 2 4" xfId="4287"/>
    <cellStyle name="Note 4 2 2 4 2" xfId="5249"/>
    <cellStyle name="Note 4 2 2 4 3" xfId="5870"/>
    <cellStyle name="Note 4 2 2 5" xfId="4449"/>
    <cellStyle name="Note 4 2 2 5 2" xfId="5407"/>
    <cellStyle name="Note 4 2 2 5 3" xfId="6026"/>
    <cellStyle name="Note 4 2 2 6" xfId="4901"/>
    <cellStyle name="Note 4 2 2 7" xfId="5562"/>
    <cellStyle name="Note 4 2 3" xfId="3923"/>
    <cellStyle name="Note 4 2 3 2" xfId="4134"/>
    <cellStyle name="Note 4 2 3 2 2" xfId="5096"/>
    <cellStyle name="Note 4 2 3 2 3" xfId="5735"/>
    <cellStyle name="Note 4 2 3 3" xfId="4289"/>
    <cellStyle name="Note 4 2 3 3 2" xfId="5251"/>
    <cellStyle name="Note 4 2 3 3 3" xfId="5872"/>
    <cellStyle name="Note 4 2 3 4" xfId="4451"/>
    <cellStyle name="Note 4 2 3 4 2" xfId="5409"/>
    <cellStyle name="Note 4 2 3 4 3" xfId="6028"/>
    <cellStyle name="Note 4 2 3 5" xfId="4903"/>
    <cellStyle name="Note 4 2 3 6" xfId="5564"/>
    <cellStyle name="Note 4 2 4" xfId="4131"/>
    <cellStyle name="Note 4 2 4 2" xfId="5093"/>
    <cellStyle name="Note 4 2 4 3" xfId="5732"/>
    <cellStyle name="Note 4 2 5" xfId="4286"/>
    <cellStyle name="Note 4 2 5 2" xfId="5248"/>
    <cellStyle name="Note 4 2 5 3" xfId="5869"/>
    <cellStyle name="Note 4 2 6" xfId="4448"/>
    <cellStyle name="Note 4 2 6 2" xfId="5406"/>
    <cellStyle name="Note 4 2 6 3" xfId="6025"/>
    <cellStyle name="Note 4 2 7" xfId="4900"/>
    <cellStyle name="Note 4 2 8" xfId="5561"/>
    <cellStyle name="Note 4 3" xfId="3924"/>
    <cellStyle name="Note 4 3 2" xfId="3925"/>
    <cellStyle name="Note 4 3 2 2" xfId="4136"/>
    <cellStyle name="Note 4 3 2 2 2" xfId="5098"/>
    <cellStyle name="Note 4 3 2 2 3" xfId="5737"/>
    <cellStyle name="Note 4 3 2 3" xfId="4291"/>
    <cellStyle name="Note 4 3 2 3 2" xfId="5253"/>
    <cellStyle name="Note 4 3 2 3 3" xfId="5874"/>
    <cellStyle name="Note 4 3 2 4" xfId="4453"/>
    <cellStyle name="Note 4 3 2 4 2" xfId="5411"/>
    <cellStyle name="Note 4 3 2 4 3" xfId="6030"/>
    <cellStyle name="Note 4 3 2 5" xfId="4905"/>
    <cellStyle name="Note 4 3 2 6" xfId="5566"/>
    <cellStyle name="Note 4 3 3" xfId="4135"/>
    <cellStyle name="Note 4 3 3 2" xfId="5097"/>
    <cellStyle name="Note 4 3 3 3" xfId="5736"/>
    <cellStyle name="Note 4 3 4" xfId="4290"/>
    <cellStyle name="Note 4 3 4 2" xfId="5252"/>
    <cellStyle name="Note 4 3 4 3" xfId="5873"/>
    <cellStyle name="Note 4 3 5" xfId="4452"/>
    <cellStyle name="Note 4 3 5 2" xfId="5410"/>
    <cellStyle name="Note 4 3 5 3" xfId="6029"/>
    <cellStyle name="Note 4 3 6" xfId="4904"/>
    <cellStyle name="Note 4 3 7" xfId="5565"/>
    <cellStyle name="Note 4 4" xfId="3926"/>
    <cellStyle name="Note 4 4 2" xfId="4137"/>
    <cellStyle name="Note 4 4 2 2" xfId="5099"/>
    <cellStyle name="Note 4 4 2 3" xfId="5738"/>
    <cellStyle name="Note 4 4 3" xfId="4292"/>
    <cellStyle name="Note 4 4 3 2" xfId="5254"/>
    <cellStyle name="Note 4 4 3 3" xfId="5875"/>
    <cellStyle name="Note 4 4 4" xfId="4454"/>
    <cellStyle name="Note 4 4 4 2" xfId="5412"/>
    <cellStyle name="Note 4 4 4 3" xfId="6031"/>
    <cellStyle name="Note 4 4 5" xfId="4906"/>
    <cellStyle name="Note 4 4 6" xfId="5567"/>
    <cellStyle name="Note 4 5" xfId="4130"/>
    <cellStyle name="Note 4 5 2" xfId="5092"/>
    <cellStyle name="Note 4 5 3" xfId="5731"/>
    <cellStyle name="Note 4 6" xfId="4285"/>
    <cellStyle name="Note 4 6 2" xfId="5247"/>
    <cellStyle name="Note 4 6 3" xfId="5868"/>
    <cellStyle name="Note 4 7" xfId="4447"/>
    <cellStyle name="Note 4 7 2" xfId="5405"/>
    <cellStyle name="Note 4 7 3" xfId="6024"/>
    <cellStyle name="Note 4 8" xfId="4899"/>
    <cellStyle name="Note 4 9" xfId="5560"/>
    <cellStyle name="Note 5" xfId="3927"/>
    <cellStyle name="Note 5 2" xfId="3928"/>
    <cellStyle name="Note 5 2 2" xfId="3929"/>
    <cellStyle name="Note 5 2 2 2" xfId="3930"/>
    <cellStyle name="Note 5 2 2 2 2" xfId="4141"/>
    <cellStyle name="Note 5 2 2 2 2 2" xfId="5103"/>
    <cellStyle name="Note 5 2 2 2 2 3" xfId="5742"/>
    <cellStyle name="Note 5 2 2 2 3" xfId="4296"/>
    <cellStyle name="Note 5 2 2 2 3 2" xfId="5258"/>
    <cellStyle name="Note 5 2 2 2 3 3" xfId="5879"/>
    <cellStyle name="Note 5 2 2 2 4" xfId="4458"/>
    <cellStyle name="Note 5 2 2 2 4 2" xfId="5416"/>
    <cellStyle name="Note 5 2 2 2 4 3" xfId="6035"/>
    <cellStyle name="Note 5 2 2 2 5" xfId="4910"/>
    <cellStyle name="Note 5 2 2 2 6" xfId="5571"/>
    <cellStyle name="Note 5 2 2 3" xfId="4140"/>
    <cellStyle name="Note 5 2 2 3 2" xfId="5102"/>
    <cellStyle name="Note 5 2 2 3 3" xfId="5741"/>
    <cellStyle name="Note 5 2 2 4" xfId="4295"/>
    <cellStyle name="Note 5 2 2 4 2" xfId="5257"/>
    <cellStyle name="Note 5 2 2 4 3" xfId="5878"/>
    <cellStyle name="Note 5 2 2 5" xfId="4457"/>
    <cellStyle name="Note 5 2 2 5 2" xfId="5415"/>
    <cellStyle name="Note 5 2 2 5 3" xfId="6034"/>
    <cellStyle name="Note 5 2 2 6" xfId="4909"/>
    <cellStyle name="Note 5 2 2 7" xfId="5570"/>
    <cellStyle name="Note 5 2 3" xfId="3931"/>
    <cellStyle name="Note 5 2 3 2" xfId="4142"/>
    <cellStyle name="Note 5 2 3 2 2" xfId="5104"/>
    <cellStyle name="Note 5 2 3 2 3" xfId="5743"/>
    <cellStyle name="Note 5 2 3 3" xfId="4297"/>
    <cellStyle name="Note 5 2 3 3 2" xfId="5259"/>
    <cellStyle name="Note 5 2 3 3 3" xfId="5880"/>
    <cellStyle name="Note 5 2 3 4" xfId="4459"/>
    <cellStyle name="Note 5 2 3 4 2" xfId="5417"/>
    <cellStyle name="Note 5 2 3 4 3" xfId="6036"/>
    <cellStyle name="Note 5 2 3 5" xfId="4911"/>
    <cellStyle name="Note 5 2 3 6" xfId="5572"/>
    <cellStyle name="Note 5 2 4" xfId="4139"/>
    <cellStyle name="Note 5 2 4 2" xfId="5101"/>
    <cellStyle name="Note 5 2 4 3" xfId="5740"/>
    <cellStyle name="Note 5 2 5" xfId="4294"/>
    <cellStyle name="Note 5 2 5 2" xfId="5256"/>
    <cellStyle name="Note 5 2 5 3" xfId="5877"/>
    <cellStyle name="Note 5 2 6" xfId="4456"/>
    <cellStyle name="Note 5 2 6 2" xfId="5414"/>
    <cellStyle name="Note 5 2 6 3" xfId="6033"/>
    <cellStyle name="Note 5 2 7" xfId="4908"/>
    <cellStyle name="Note 5 2 8" xfId="5569"/>
    <cellStyle name="Note 5 3" xfId="3932"/>
    <cellStyle name="Note 5 3 2" xfId="3933"/>
    <cellStyle name="Note 5 3 2 2" xfId="4144"/>
    <cellStyle name="Note 5 3 2 2 2" xfId="5106"/>
    <cellStyle name="Note 5 3 2 2 3" xfId="5745"/>
    <cellStyle name="Note 5 3 2 3" xfId="4299"/>
    <cellStyle name="Note 5 3 2 3 2" xfId="5261"/>
    <cellStyle name="Note 5 3 2 3 3" xfId="5882"/>
    <cellStyle name="Note 5 3 2 4" xfId="4461"/>
    <cellStyle name="Note 5 3 2 4 2" xfId="5419"/>
    <cellStyle name="Note 5 3 2 4 3" xfId="6038"/>
    <cellStyle name="Note 5 3 2 5" xfId="4913"/>
    <cellStyle name="Note 5 3 2 6" xfId="5574"/>
    <cellStyle name="Note 5 3 3" xfId="4143"/>
    <cellStyle name="Note 5 3 3 2" xfId="5105"/>
    <cellStyle name="Note 5 3 3 3" xfId="5744"/>
    <cellStyle name="Note 5 3 4" xfId="4298"/>
    <cellStyle name="Note 5 3 4 2" xfId="5260"/>
    <cellStyle name="Note 5 3 4 3" xfId="5881"/>
    <cellStyle name="Note 5 3 5" xfId="4460"/>
    <cellStyle name="Note 5 3 5 2" xfId="5418"/>
    <cellStyle name="Note 5 3 5 3" xfId="6037"/>
    <cellStyle name="Note 5 3 6" xfId="4912"/>
    <cellStyle name="Note 5 3 7" xfId="5573"/>
    <cellStyle name="Note 5 4" xfId="3934"/>
    <cellStyle name="Note 5 4 2" xfId="4145"/>
    <cellStyle name="Note 5 4 2 2" xfId="5107"/>
    <cellStyle name="Note 5 4 2 3" xfId="5746"/>
    <cellStyle name="Note 5 4 3" xfId="4300"/>
    <cellStyle name="Note 5 4 3 2" xfId="5262"/>
    <cellStyle name="Note 5 4 3 3" xfId="5883"/>
    <cellStyle name="Note 5 4 4" xfId="4462"/>
    <cellStyle name="Note 5 4 4 2" xfId="5420"/>
    <cellStyle name="Note 5 4 4 3" xfId="6039"/>
    <cellStyle name="Note 5 4 5" xfId="4914"/>
    <cellStyle name="Note 5 4 6" xfId="5575"/>
    <cellStyle name="Note 5 5" xfId="4138"/>
    <cellStyle name="Note 5 5 2" xfId="5100"/>
    <cellStyle name="Note 5 5 3" xfId="5739"/>
    <cellStyle name="Note 5 6" xfId="4293"/>
    <cellStyle name="Note 5 6 2" xfId="5255"/>
    <cellStyle name="Note 5 6 3" xfId="5876"/>
    <cellStyle name="Note 5 7" xfId="4455"/>
    <cellStyle name="Note 5 7 2" xfId="5413"/>
    <cellStyle name="Note 5 7 3" xfId="6032"/>
    <cellStyle name="Note 5 8" xfId="4907"/>
    <cellStyle name="Note 5 9" xfId="5568"/>
    <cellStyle name="Note 6" xfId="3935"/>
    <cellStyle name="Note 6 2" xfId="3936"/>
    <cellStyle name="Note 6 2 2" xfId="3937"/>
    <cellStyle name="Note 6 2 2 2" xfId="3938"/>
    <cellStyle name="Note 6 2 2 2 2" xfId="4149"/>
    <cellStyle name="Note 6 2 2 2 2 2" xfId="5111"/>
    <cellStyle name="Note 6 2 2 2 2 3" xfId="5750"/>
    <cellStyle name="Note 6 2 2 2 3" xfId="4304"/>
    <cellStyle name="Note 6 2 2 2 3 2" xfId="5266"/>
    <cellStyle name="Note 6 2 2 2 3 3" xfId="5887"/>
    <cellStyle name="Note 6 2 2 2 4" xfId="4466"/>
    <cellStyle name="Note 6 2 2 2 4 2" xfId="5424"/>
    <cellStyle name="Note 6 2 2 2 4 3" xfId="6043"/>
    <cellStyle name="Note 6 2 2 2 5" xfId="4918"/>
    <cellStyle name="Note 6 2 2 2 6" xfId="5579"/>
    <cellStyle name="Note 6 2 2 3" xfId="4148"/>
    <cellStyle name="Note 6 2 2 3 2" xfId="5110"/>
    <cellStyle name="Note 6 2 2 3 3" xfId="5749"/>
    <cellStyle name="Note 6 2 2 4" xfId="4303"/>
    <cellStyle name="Note 6 2 2 4 2" xfId="5265"/>
    <cellStyle name="Note 6 2 2 4 3" xfId="5886"/>
    <cellStyle name="Note 6 2 2 5" xfId="4465"/>
    <cellStyle name="Note 6 2 2 5 2" xfId="5423"/>
    <cellStyle name="Note 6 2 2 5 3" xfId="6042"/>
    <cellStyle name="Note 6 2 2 6" xfId="4917"/>
    <cellStyle name="Note 6 2 2 7" xfId="5578"/>
    <cellStyle name="Note 6 2 3" xfId="3939"/>
    <cellStyle name="Note 6 2 3 2" xfId="4150"/>
    <cellStyle name="Note 6 2 3 2 2" xfId="5112"/>
    <cellStyle name="Note 6 2 3 2 3" xfId="5751"/>
    <cellStyle name="Note 6 2 3 3" xfId="4305"/>
    <cellStyle name="Note 6 2 3 3 2" xfId="5267"/>
    <cellStyle name="Note 6 2 3 3 3" xfId="5888"/>
    <cellStyle name="Note 6 2 3 4" xfId="4467"/>
    <cellStyle name="Note 6 2 3 4 2" xfId="5425"/>
    <cellStyle name="Note 6 2 3 4 3" xfId="6044"/>
    <cellStyle name="Note 6 2 3 5" xfId="4919"/>
    <cellStyle name="Note 6 2 3 6" xfId="5580"/>
    <cellStyle name="Note 6 2 4" xfId="4147"/>
    <cellStyle name="Note 6 2 4 2" xfId="5109"/>
    <cellStyle name="Note 6 2 4 3" xfId="5748"/>
    <cellStyle name="Note 6 2 5" xfId="4302"/>
    <cellStyle name="Note 6 2 5 2" xfId="5264"/>
    <cellStyle name="Note 6 2 5 3" xfId="5885"/>
    <cellStyle name="Note 6 2 6" xfId="4464"/>
    <cellStyle name="Note 6 2 6 2" xfId="5422"/>
    <cellStyle name="Note 6 2 6 3" xfId="6041"/>
    <cellStyle name="Note 6 2 7" xfId="4916"/>
    <cellStyle name="Note 6 2 8" xfId="5577"/>
    <cellStyle name="Note 6 3" xfId="3940"/>
    <cellStyle name="Note 6 3 2" xfId="3941"/>
    <cellStyle name="Note 6 3 2 2" xfId="4152"/>
    <cellStyle name="Note 6 3 2 2 2" xfId="5114"/>
    <cellStyle name="Note 6 3 2 2 3" xfId="5753"/>
    <cellStyle name="Note 6 3 2 3" xfId="4307"/>
    <cellStyle name="Note 6 3 2 3 2" xfId="5269"/>
    <cellStyle name="Note 6 3 2 3 3" xfId="5890"/>
    <cellStyle name="Note 6 3 2 4" xfId="4469"/>
    <cellStyle name="Note 6 3 2 4 2" xfId="5427"/>
    <cellStyle name="Note 6 3 2 4 3" xfId="6046"/>
    <cellStyle name="Note 6 3 2 5" xfId="4921"/>
    <cellStyle name="Note 6 3 2 6" xfId="5582"/>
    <cellStyle name="Note 6 3 3" xfId="4151"/>
    <cellStyle name="Note 6 3 3 2" xfId="5113"/>
    <cellStyle name="Note 6 3 3 3" xfId="5752"/>
    <cellStyle name="Note 6 3 4" xfId="4306"/>
    <cellStyle name="Note 6 3 4 2" xfId="5268"/>
    <cellStyle name="Note 6 3 4 3" xfId="5889"/>
    <cellStyle name="Note 6 3 5" xfId="4468"/>
    <cellStyle name="Note 6 3 5 2" xfId="5426"/>
    <cellStyle name="Note 6 3 5 3" xfId="6045"/>
    <cellStyle name="Note 6 3 6" xfId="4920"/>
    <cellStyle name="Note 6 3 7" xfId="5581"/>
    <cellStyle name="Note 6 4" xfId="3942"/>
    <cellStyle name="Note 6 4 2" xfId="4153"/>
    <cellStyle name="Note 6 4 2 2" xfId="5115"/>
    <cellStyle name="Note 6 4 2 3" xfId="5754"/>
    <cellStyle name="Note 6 4 3" xfId="4308"/>
    <cellStyle name="Note 6 4 3 2" xfId="5270"/>
    <cellStyle name="Note 6 4 3 3" xfId="5891"/>
    <cellStyle name="Note 6 4 4" xfId="4470"/>
    <cellStyle name="Note 6 4 4 2" xfId="5428"/>
    <cellStyle name="Note 6 4 4 3" xfId="6047"/>
    <cellStyle name="Note 6 4 5" xfId="4922"/>
    <cellStyle name="Note 6 4 6" xfId="5583"/>
    <cellStyle name="Note 6 5" xfId="4146"/>
    <cellStyle name="Note 6 5 2" xfId="5108"/>
    <cellStyle name="Note 6 5 3" xfId="5747"/>
    <cellStyle name="Note 6 6" xfId="4301"/>
    <cellStyle name="Note 6 6 2" xfId="5263"/>
    <cellStyle name="Note 6 6 3" xfId="5884"/>
    <cellStyle name="Note 6 7" xfId="4463"/>
    <cellStyle name="Note 6 7 2" xfId="5421"/>
    <cellStyle name="Note 6 7 3" xfId="6040"/>
    <cellStyle name="Note 6 8" xfId="4915"/>
    <cellStyle name="Note 6 9" xfId="5576"/>
    <cellStyle name="Note 7" xfId="3943"/>
    <cellStyle name="Note 7 2" xfId="3944"/>
    <cellStyle name="Note 7 2 2" xfId="3945"/>
    <cellStyle name="Note 7 2 2 2" xfId="3946"/>
    <cellStyle name="Note 7 2 2 2 2" xfId="4157"/>
    <cellStyle name="Note 7 2 2 2 2 2" xfId="5119"/>
    <cellStyle name="Note 7 2 2 2 2 3" xfId="5758"/>
    <cellStyle name="Note 7 2 2 2 3" xfId="4312"/>
    <cellStyle name="Note 7 2 2 2 3 2" xfId="5274"/>
    <cellStyle name="Note 7 2 2 2 3 3" xfId="5895"/>
    <cellStyle name="Note 7 2 2 2 4" xfId="4474"/>
    <cellStyle name="Note 7 2 2 2 4 2" xfId="5432"/>
    <cellStyle name="Note 7 2 2 2 4 3" xfId="6051"/>
    <cellStyle name="Note 7 2 2 2 5" xfId="4926"/>
    <cellStyle name="Note 7 2 2 2 6" xfId="5587"/>
    <cellStyle name="Note 7 2 2 3" xfId="4156"/>
    <cellStyle name="Note 7 2 2 3 2" xfId="5118"/>
    <cellStyle name="Note 7 2 2 3 3" xfId="5757"/>
    <cellStyle name="Note 7 2 2 4" xfId="4311"/>
    <cellStyle name="Note 7 2 2 4 2" xfId="5273"/>
    <cellStyle name="Note 7 2 2 4 3" xfId="5894"/>
    <cellStyle name="Note 7 2 2 5" xfId="4473"/>
    <cellStyle name="Note 7 2 2 5 2" xfId="5431"/>
    <cellStyle name="Note 7 2 2 5 3" xfId="6050"/>
    <cellStyle name="Note 7 2 2 6" xfId="4925"/>
    <cellStyle name="Note 7 2 2 7" xfId="5586"/>
    <cellStyle name="Note 7 2 3" xfId="3947"/>
    <cellStyle name="Note 7 2 3 2" xfId="4158"/>
    <cellStyle name="Note 7 2 3 2 2" xfId="5120"/>
    <cellStyle name="Note 7 2 3 2 3" xfId="5759"/>
    <cellStyle name="Note 7 2 3 3" xfId="4313"/>
    <cellStyle name="Note 7 2 3 3 2" xfId="5275"/>
    <cellStyle name="Note 7 2 3 3 3" xfId="5896"/>
    <cellStyle name="Note 7 2 3 4" xfId="4475"/>
    <cellStyle name="Note 7 2 3 4 2" xfId="5433"/>
    <cellStyle name="Note 7 2 3 4 3" xfId="6052"/>
    <cellStyle name="Note 7 2 3 5" xfId="4927"/>
    <cellStyle name="Note 7 2 3 6" xfId="5588"/>
    <cellStyle name="Note 7 2 4" xfId="4155"/>
    <cellStyle name="Note 7 2 4 2" xfId="5117"/>
    <cellStyle name="Note 7 2 4 3" xfId="5756"/>
    <cellStyle name="Note 7 2 5" xfId="4310"/>
    <cellStyle name="Note 7 2 5 2" xfId="5272"/>
    <cellStyle name="Note 7 2 5 3" xfId="5893"/>
    <cellStyle name="Note 7 2 6" xfId="4472"/>
    <cellStyle name="Note 7 2 6 2" xfId="5430"/>
    <cellStyle name="Note 7 2 6 3" xfId="6049"/>
    <cellStyle name="Note 7 2 7" xfId="4924"/>
    <cellStyle name="Note 7 2 8" xfId="5585"/>
    <cellStyle name="Note 7 3" xfId="3948"/>
    <cellStyle name="Note 7 3 2" xfId="3949"/>
    <cellStyle name="Note 7 3 2 2" xfId="4160"/>
    <cellStyle name="Note 7 3 2 2 2" xfId="5122"/>
    <cellStyle name="Note 7 3 2 2 3" xfId="5761"/>
    <cellStyle name="Note 7 3 2 3" xfId="4315"/>
    <cellStyle name="Note 7 3 2 3 2" xfId="5277"/>
    <cellStyle name="Note 7 3 2 3 3" xfId="5898"/>
    <cellStyle name="Note 7 3 2 4" xfId="4477"/>
    <cellStyle name="Note 7 3 2 4 2" xfId="5435"/>
    <cellStyle name="Note 7 3 2 4 3" xfId="6054"/>
    <cellStyle name="Note 7 3 2 5" xfId="4929"/>
    <cellStyle name="Note 7 3 2 6" xfId="5590"/>
    <cellStyle name="Note 7 3 3" xfId="4159"/>
    <cellStyle name="Note 7 3 3 2" xfId="5121"/>
    <cellStyle name="Note 7 3 3 3" xfId="5760"/>
    <cellStyle name="Note 7 3 4" xfId="4314"/>
    <cellStyle name="Note 7 3 4 2" xfId="5276"/>
    <cellStyle name="Note 7 3 4 3" xfId="5897"/>
    <cellStyle name="Note 7 3 5" xfId="4476"/>
    <cellStyle name="Note 7 3 5 2" xfId="5434"/>
    <cellStyle name="Note 7 3 5 3" xfId="6053"/>
    <cellStyle name="Note 7 3 6" xfId="4928"/>
    <cellStyle name="Note 7 3 7" xfId="5589"/>
    <cellStyle name="Note 7 4" xfId="3950"/>
    <cellStyle name="Note 7 4 2" xfId="4161"/>
    <cellStyle name="Note 7 4 2 2" xfId="5123"/>
    <cellStyle name="Note 7 4 2 3" xfId="5762"/>
    <cellStyle name="Note 7 4 3" xfId="4316"/>
    <cellStyle name="Note 7 4 3 2" xfId="5278"/>
    <cellStyle name="Note 7 4 3 3" xfId="5899"/>
    <cellStyle name="Note 7 4 4" xfId="4478"/>
    <cellStyle name="Note 7 4 4 2" xfId="5436"/>
    <cellStyle name="Note 7 4 4 3" xfId="6055"/>
    <cellStyle name="Note 7 4 5" xfId="4930"/>
    <cellStyle name="Note 7 4 6" xfId="5591"/>
    <cellStyle name="Note 7 5" xfId="4154"/>
    <cellStyle name="Note 7 5 2" xfId="5116"/>
    <cellStyle name="Note 7 5 3" xfId="5755"/>
    <cellStyle name="Note 7 6" xfId="4309"/>
    <cellStyle name="Note 7 6 2" xfId="5271"/>
    <cellStyle name="Note 7 6 3" xfId="5892"/>
    <cellStyle name="Note 7 7" xfId="4471"/>
    <cellStyle name="Note 7 7 2" xfId="5429"/>
    <cellStyle name="Note 7 7 3" xfId="6048"/>
    <cellStyle name="Note 7 8" xfId="4923"/>
    <cellStyle name="Note 7 9" xfId="5584"/>
    <cellStyle name="Note 8" xfId="3951"/>
    <cellStyle name="Note 8 2" xfId="3952"/>
    <cellStyle name="Note 8 2 2" xfId="3953"/>
    <cellStyle name="Note 8 2 2 2" xfId="3954"/>
    <cellStyle name="Note 8 2 2 2 2" xfId="4165"/>
    <cellStyle name="Note 8 2 2 2 2 2" xfId="5127"/>
    <cellStyle name="Note 8 2 2 2 2 3" xfId="5766"/>
    <cellStyle name="Note 8 2 2 2 3" xfId="4320"/>
    <cellStyle name="Note 8 2 2 2 3 2" xfId="5282"/>
    <cellStyle name="Note 8 2 2 2 3 3" xfId="5903"/>
    <cellStyle name="Note 8 2 2 2 4" xfId="4482"/>
    <cellStyle name="Note 8 2 2 2 4 2" xfId="5440"/>
    <cellStyle name="Note 8 2 2 2 4 3" xfId="6059"/>
    <cellStyle name="Note 8 2 2 2 5" xfId="4934"/>
    <cellStyle name="Note 8 2 2 2 6" xfId="5595"/>
    <cellStyle name="Note 8 2 2 3" xfId="4164"/>
    <cellStyle name="Note 8 2 2 3 2" xfId="5126"/>
    <cellStyle name="Note 8 2 2 3 3" xfId="5765"/>
    <cellStyle name="Note 8 2 2 4" xfId="4319"/>
    <cellStyle name="Note 8 2 2 4 2" xfId="5281"/>
    <cellStyle name="Note 8 2 2 4 3" xfId="5902"/>
    <cellStyle name="Note 8 2 2 5" xfId="4481"/>
    <cellStyle name="Note 8 2 2 5 2" xfId="5439"/>
    <cellStyle name="Note 8 2 2 5 3" xfId="6058"/>
    <cellStyle name="Note 8 2 2 6" xfId="4933"/>
    <cellStyle name="Note 8 2 2 7" xfId="5594"/>
    <cellStyle name="Note 8 2 3" xfId="3955"/>
    <cellStyle name="Note 8 2 3 2" xfId="4166"/>
    <cellStyle name="Note 8 2 3 2 2" xfId="5128"/>
    <cellStyle name="Note 8 2 3 2 3" xfId="5767"/>
    <cellStyle name="Note 8 2 3 3" xfId="4321"/>
    <cellStyle name="Note 8 2 3 3 2" xfId="5283"/>
    <cellStyle name="Note 8 2 3 3 3" xfId="5904"/>
    <cellStyle name="Note 8 2 3 4" xfId="4483"/>
    <cellStyle name="Note 8 2 3 4 2" xfId="5441"/>
    <cellStyle name="Note 8 2 3 4 3" xfId="6060"/>
    <cellStyle name="Note 8 2 3 5" xfId="4935"/>
    <cellStyle name="Note 8 2 3 6" xfId="5596"/>
    <cellStyle name="Note 8 2 4" xfId="4163"/>
    <cellStyle name="Note 8 2 4 2" xfId="5125"/>
    <cellStyle name="Note 8 2 4 3" xfId="5764"/>
    <cellStyle name="Note 8 2 5" xfId="4318"/>
    <cellStyle name="Note 8 2 5 2" xfId="5280"/>
    <cellStyle name="Note 8 2 5 3" xfId="5901"/>
    <cellStyle name="Note 8 2 6" xfId="4480"/>
    <cellStyle name="Note 8 2 6 2" xfId="5438"/>
    <cellStyle name="Note 8 2 6 3" xfId="6057"/>
    <cellStyle name="Note 8 2 7" xfId="4932"/>
    <cellStyle name="Note 8 2 8" xfId="5593"/>
    <cellStyle name="Note 8 3" xfId="3956"/>
    <cellStyle name="Note 8 3 2" xfId="3957"/>
    <cellStyle name="Note 8 3 2 2" xfId="4168"/>
    <cellStyle name="Note 8 3 2 2 2" xfId="5130"/>
    <cellStyle name="Note 8 3 2 2 3" xfId="5769"/>
    <cellStyle name="Note 8 3 2 3" xfId="4323"/>
    <cellStyle name="Note 8 3 2 3 2" xfId="5285"/>
    <cellStyle name="Note 8 3 2 3 3" xfId="5906"/>
    <cellStyle name="Note 8 3 2 4" xfId="4485"/>
    <cellStyle name="Note 8 3 2 4 2" xfId="5443"/>
    <cellStyle name="Note 8 3 2 4 3" xfId="6062"/>
    <cellStyle name="Note 8 3 2 5" xfId="4937"/>
    <cellStyle name="Note 8 3 2 6" xfId="5598"/>
    <cellStyle name="Note 8 3 3" xfId="4167"/>
    <cellStyle name="Note 8 3 3 2" xfId="5129"/>
    <cellStyle name="Note 8 3 3 3" xfId="5768"/>
    <cellStyle name="Note 8 3 4" xfId="4322"/>
    <cellStyle name="Note 8 3 4 2" xfId="5284"/>
    <cellStyle name="Note 8 3 4 3" xfId="5905"/>
    <cellStyle name="Note 8 3 5" xfId="4484"/>
    <cellStyle name="Note 8 3 5 2" xfId="5442"/>
    <cellStyle name="Note 8 3 5 3" xfId="6061"/>
    <cellStyle name="Note 8 3 6" xfId="4936"/>
    <cellStyle name="Note 8 3 7" xfId="5597"/>
    <cellStyle name="Note 8 4" xfId="3958"/>
    <cellStyle name="Note 8 4 2" xfId="4169"/>
    <cellStyle name="Note 8 4 2 2" xfId="5131"/>
    <cellStyle name="Note 8 4 2 3" xfId="5770"/>
    <cellStyle name="Note 8 4 3" xfId="4324"/>
    <cellStyle name="Note 8 4 3 2" xfId="5286"/>
    <cellStyle name="Note 8 4 3 3" xfId="5907"/>
    <cellStyle name="Note 8 4 4" xfId="4486"/>
    <cellStyle name="Note 8 4 4 2" xfId="5444"/>
    <cellStyle name="Note 8 4 4 3" xfId="6063"/>
    <cellStyle name="Note 8 4 5" xfId="4938"/>
    <cellStyle name="Note 8 4 6" xfId="5599"/>
    <cellStyle name="Note 8 5" xfId="4162"/>
    <cellStyle name="Note 8 5 2" xfId="5124"/>
    <cellStyle name="Note 8 5 3" xfId="5763"/>
    <cellStyle name="Note 8 6" xfId="4317"/>
    <cellStyle name="Note 8 6 2" xfId="5279"/>
    <cellStyle name="Note 8 6 3" xfId="5900"/>
    <cellStyle name="Note 8 7" xfId="4479"/>
    <cellStyle name="Note 8 7 2" xfId="5437"/>
    <cellStyle name="Note 8 7 3" xfId="6056"/>
    <cellStyle name="Note 8 8" xfId="4931"/>
    <cellStyle name="Note 8 9" xfId="5592"/>
    <cellStyle name="Note 9" xfId="3959"/>
    <cellStyle name="Note 9 2" xfId="3960"/>
    <cellStyle name="Note 9 2 2" xfId="3961"/>
    <cellStyle name="Note 9 2 2 2" xfId="3962"/>
    <cellStyle name="Note 9 2 2 2 2" xfId="4173"/>
    <cellStyle name="Note 9 2 2 2 2 2" xfId="5135"/>
    <cellStyle name="Note 9 2 2 2 2 3" xfId="5774"/>
    <cellStyle name="Note 9 2 2 2 3" xfId="4328"/>
    <cellStyle name="Note 9 2 2 2 3 2" xfId="5290"/>
    <cellStyle name="Note 9 2 2 2 3 3" xfId="5911"/>
    <cellStyle name="Note 9 2 2 2 4" xfId="4490"/>
    <cellStyle name="Note 9 2 2 2 4 2" xfId="5448"/>
    <cellStyle name="Note 9 2 2 2 4 3" xfId="6067"/>
    <cellStyle name="Note 9 2 2 2 5" xfId="4942"/>
    <cellStyle name="Note 9 2 2 2 6" xfId="5603"/>
    <cellStyle name="Note 9 2 2 3" xfId="4172"/>
    <cellStyle name="Note 9 2 2 3 2" xfId="5134"/>
    <cellStyle name="Note 9 2 2 3 3" xfId="5773"/>
    <cellStyle name="Note 9 2 2 4" xfId="4327"/>
    <cellStyle name="Note 9 2 2 4 2" xfId="5289"/>
    <cellStyle name="Note 9 2 2 4 3" xfId="5910"/>
    <cellStyle name="Note 9 2 2 5" xfId="4489"/>
    <cellStyle name="Note 9 2 2 5 2" xfId="5447"/>
    <cellStyle name="Note 9 2 2 5 3" xfId="6066"/>
    <cellStyle name="Note 9 2 2 6" xfId="4941"/>
    <cellStyle name="Note 9 2 2 7" xfId="5602"/>
    <cellStyle name="Note 9 2 3" xfId="3963"/>
    <cellStyle name="Note 9 2 3 2" xfId="4174"/>
    <cellStyle name="Note 9 2 3 2 2" xfId="5136"/>
    <cellStyle name="Note 9 2 3 2 3" xfId="5775"/>
    <cellStyle name="Note 9 2 3 3" xfId="4329"/>
    <cellStyle name="Note 9 2 3 3 2" xfId="5291"/>
    <cellStyle name="Note 9 2 3 3 3" xfId="5912"/>
    <cellStyle name="Note 9 2 3 4" xfId="4491"/>
    <cellStyle name="Note 9 2 3 4 2" xfId="5449"/>
    <cellStyle name="Note 9 2 3 4 3" xfId="6068"/>
    <cellStyle name="Note 9 2 3 5" xfId="4943"/>
    <cellStyle name="Note 9 2 3 6" xfId="5604"/>
    <cellStyle name="Note 9 2 4" xfId="4171"/>
    <cellStyle name="Note 9 2 4 2" xfId="5133"/>
    <cellStyle name="Note 9 2 4 3" xfId="5772"/>
    <cellStyle name="Note 9 2 5" xfId="4326"/>
    <cellStyle name="Note 9 2 5 2" xfId="5288"/>
    <cellStyle name="Note 9 2 5 3" xfId="5909"/>
    <cellStyle name="Note 9 2 6" xfId="4488"/>
    <cellStyle name="Note 9 2 6 2" xfId="5446"/>
    <cellStyle name="Note 9 2 6 3" xfId="6065"/>
    <cellStyle name="Note 9 2 7" xfId="4940"/>
    <cellStyle name="Note 9 2 8" xfId="5601"/>
    <cellStyle name="Note 9 3" xfId="3964"/>
    <cellStyle name="Note 9 3 2" xfId="3965"/>
    <cellStyle name="Note 9 3 2 2" xfId="4176"/>
    <cellStyle name="Note 9 3 2 2 2" xfId="5138"/>
    <cellStyle name="Note 9 3 2 2 3" xfId="5777"/>
    <cellStyle name="Note 9 3 2 3" xfId="4331"/>
    <cellStyle name="Note 9 3 2 3 2" xfId="5293"/>
    <cellStyle name="Note 9 3 2 3 3" xfId="5914"/>
    <cellStyle name="Note 9 3 2 4" xfId="4493"/>
    <cellStyle name="Note 9 3 2 4 2" xfId="5451"/>
    <cellStyle name="Note 9 3 2 4 3" xfId="6070"/>
    <cellStyle name="Note 9 3 2 5" xfId="4945"/>
    <cellStyle name="Note 9 3 2 6" xfId="5606"/>
    <cellStyle name="Note 9 3 3" xfId="4175"/>
    <cellStyle name="Note 9 3 3 2" xfId="5137"/>
    <cellStyle name="Note 9 3 3 3" xfId="5776"/>
    <cellStyle name="Note 9 3 4" xfId="4330"/>
    <cellStyle name="Note 9 3 4 2" xfId="5292"/>
    <cellStyle name="Note 9 3 4 3" xfId="5913"/>
    <cellStyle name="Note 9 3 5" xfId="4492"/>
    <cellStyle name="Note 9 3 5 2" xfId="5450"/>
    <cellStyle name="Note 9 3 5 3" xfId="6069"/>
    <cellStyle name="Note 9 3 6" xfId="4944"/>
    <cellStyle name="Note 9 3 7" xfId="5605"/>
    <cellStyle name="Note 9 4" xfId="3966"/>
    <cellStyle name="Note 9 4 2" xfId="4177"/>
    <cellStyle name="Note 9 4 2 2" xfId="5139"/>
    <cellStyle name="Note 9 4 2 3" xfId="5778"/>
    <cellStyle name="Note 9 4 3" xfId="4332"/>
    <cellStyle name="Note 9 4 3 2" xfId="5294"/>
    <cellStyle name="Note 9 4 3 3" xfId="5915"/>
    <cellStyle name="Note 9 4 4" xfId="4494"/>
    <cellStyle name="Note 9 4 4 2" xfId="5452"/>
    <cellStyle name="Note 9 4 4 3" xfId="6071"/>
    <cellStyle name="Note 9 4 5" xfId="4946"/>
    <cellStyle name="Note 9 4 6" xfId="5607"/>
    <cellStyle name="Note 9 5" xfId="4170"/>
    <cellStyle name="Note 9 5 2" xfId="5132"/>
    <cellStyle name="Note 9 5 3" xfId="5771"/>
    <cellStyle name="Note 9 6" xfId="4325"/>
    <cellStyle name="Note 9 6 2" xfId="5287"/>
    <cellStyle name="Note 9 6 3" xfId="5908"/>
    <cellStyle name="Note 9 7" xfId="4487"/>
    <cellStyle name="Note 9 7 2" xfId="5445"/>
    <cellStyle name="Note 9 7 3" xfId="6064"/>
    <cellStyle name="Note 9 8" xfId="4939"/>
    <cellStyle name="Note 9 9" xfId="5600"/>
    <cellStyle name="Obliczenia" xfId="297"/>
    <cellStyle name="Obliczenia 2" xfId="4022"/>
    <cellStyle name="Obliczenia 2 2" xfId="4984"/>
    <cellStyle name="Obliczenia 2 3" xfId="5623"/>
    <cellStyle name="Obliczenia 3" xfId="4045"/>
    <cellStyle name="Obliczenia 3 2" xfId="5007"/>
    <cellStyle name="Obliczenia 3 3" xfId="5646"/>
    <cellStyle name="Obliczenia 4" xfId="4354"/>
    <cellStyle name="Obliczenia 4 2" xfId="5312"/>
    <cellStyle name="Obliczenia 4 3" xfId="5931"/>
    <cellStyle name="Obliczenia 5" xfId="4789"/>
    <cellStyle name="Obliczenia 6" xfId="4814"/>
    <cellStyle name="Odefinierad" xfId="298"/>
    <cellStyle name="Opisy" xfId="299"/>
    <cellStyle name="Output 2" xfId="3967"/>
    <cellStyle name="Output 2 2" xfId="4178"/>
    <cellStyle name="Output 2 2 2" xfId="5140"/>
    <cellStyle name="Output 2 2 3" xfId="5779"/>
    <cellStyle name="Output 2 3" xfId="4333"/>
    <cellStyle name="Output 2 3 2" xfId="5295"/>
    <cellStyle name="Output 2 3 3" xfId="5916"/>
    <cellStyle name="Output 2 4" xfId="4495"/>
    <cellStyle name="Output 2 4 2" xfId="5453"/>
    <cellStyle name="Output 2 4 3" xfId="6072"/>
    <cellStyle name="Output 2 5" xfId="4947"/>
    <cellStyle name="Output 2 6" xfId="5608"/>
    <cellStyle name="Output 3" xfId="3968"/>
    <cellStyle name="Output 3 2" xfId="4179"/>
    <cellStyle name="Output 3 2 2" xfId="5141"/>
    <cellStyle name="Output 3 2 3" xfId="5780"/>
    <cellStyle name="Output 3 3" xfId="4334"/>
    <cellStyle name="Output 3 3 2" xfId="5296"/>
    <cellStyle name="Output 3 3 3" xfId="5917"/>
    <cellStyle name="Output 3 4" xfId="4496"/>
    <cellStyle name="Output 3 4 2" xfId="5454"/>
    <cellStyle name="Output 3 4 3" xfId="6073"/>
    <cellStyle name="Output 3 5" xfId="4948"/>
    <cellStyle name="Output 3 6" xfId="5609"/>
    <cellStyle name="Output Amounts" xfId="34"/>
    <cellStyle name="Output Column Headings" xfId="300"/>
    <cellStyle name="Output Line Items" xfId="301"/>
    <cellStyle name="Output Report Heading" xfId="302"/>
    <cellStyle name="Output Report Title" xfId="303"/>
    <cellStyle name="Overskrift" xfId="304"/>
    <cellStyle name="PALANTIR_INCONSCISTENCY_JOURNAL" xfId="305"/>
    <cellStyle name="Percent [2]" xfId="306"/>
    <cellStyle name="Percent 2" xfId="21"/>
    <cellStyle name="Percent 2 2" xfId="43"/>
    <cellStyle name="Percent 2 3" xfId="3969"/>
    <cellStyle name="Percent 3" xfId="33"/>
    <cellStyle name="Percent 3 2" xfId="44"/>
    <cellStyle name="Percent 3 2 2" xfId="3994"/>
    <cellStyle name="Percent 3 2 2 2" xfId="4007"/>
    <cellStyle name="Percent 3 2 2 2 2" xfId="4201"/>
    <cellStyle name="Percent 3 2 2 2 2 2" xfId="4574"/>
    <cellStyle name="Percent 3 2 2 2 2 2 2" xfId="4740"/>
    <cellStyle name="Percent 3 2 2 2 2 3" xfId="4666"/>
    <cellStyle name="Percent 3 2 2 2 2 4" xfId="5163"/>
    <cellStyle name="Percent 3 2 2 2 3" xfId="4522"/>
    <cellStyle name="Percent 3 2 2 2 3 2" xfId="4598"/>
    <cellStyle name="Percent 3 2 2 2 3 2 2" xfId="4764"/>
    <cellStyle name="Percent 3 2 2 2 3 3" xfId="4690"/>
    <cellStyle name="Percent 3 2 2 2 3 4" xfId="5476"/>
    <cellStyle name="Percent 3 2 2 2 4" xfId="4548"/>
    <cellStyle name="Percent 3 2 2 2 4 2" xfId="4714"/>
    <cellStyle name="Percent 3 2 2 2 5" xfId="4640"/>
    <cellStyle name="Percent 3 2 2 2 6" xfId="4970"/>
    <cellStyle name="Percent 3 2 2 3" xfId="4189"/>
    <cellStyle name="Percent 3 2 2 3 2" xfId="4562"/>
    <cellStyle name="Percent 3 2 2 3 2 2" xfId="4728"/>
    <cellStyle name="Percent 3 2 2 3 3" xfId="4654"/>
    <cellStyle name="Percent 3 2 2 3 4" xfId="5151"/>
    <cellStyle name="Percent 3 2 2 4" xfId="4509"/>
    <cellStyle name="Percent 3 2 2 4 2" xfId="4586"/>
    <cellStyle name="Percent 3 2 2 4 2 2" xfId="4752"/>
    <cellStyle name="Percent 3 2 2 4 3" xfId="4678"/>
    <cellStyle name="Percent 3 2 2 4 4" xfId="5464"/>
    <cellStyle name="Percent 3 2 2 5" xfId="4536"/>
    <cellStyle name="Percent 3 2 2 5 2" xfId="4702"/>
    <cellStyle name="Percent 3 2 2 6" xfId="4628"/>
    <cellStyle name="Percent 3 2 2 7" xfId="4958"/>
    <cellStyle name="Percent 3 2 3" xfId="4000"/>
    <cellStyle name="Percent 3 2 3 2" xfId="4194"/>
    <cellStyle name="Percent 3 2 3 2 2" xfId="4567"/>
    <cellStyle name="Percent 3 2 3 2 2 2" xfId="4733"/>
    <cellStyle name="Percent 3 2 3 2 3" xfId="4659"/>
    <cellStyle name="Percent 3 2 3 2 4" xfId="5156"/>
    <cellStyle name="Percent 3 2 3 3" xfId="4515"/>
    <cellStyle name="Percent 3 2 3 3 2" xfId="4591"/>
    <cellStyle name="Percent 3 2 3 3 2 2" xfId="4757"/>
    <cellStyle name="Percent 3 2 3 3 3" xfId="4683"/>
    <cellStyle name="Percent 3 2 3 3 4" xfId="5469"/>
    <cellStyle name="Percent 3 2 3 4" xfId="4541"/>
    <cellStyle name="Percent 3 2 3 4 2" xfId="4707"/>
    <cellStyle name="Percent 3 2 3 5" xfId="4633"/>
    <cellStyle name="Percent 3 2 3 6" xfId="4963"/>
    <cellStyle name="Percent 3 2 4" xfId="4018"/>
    <cellStyle name="Percent 3 2 4 2" xfId="4555"/>
    <cellStyle name="Percent 3 2 4 2 2" xfId="4721"/>
    <cellStyle name="Percent 3 2 4 3" xfId="4647"/>
    <cellStyle name="Percent 3 2 4 4" xfId="4980"/>
    <cellStyle name="Percent 3 2 5" xfId="4350"/>
    <cellStyle name="Percent 3 2 5 2" xfId="4579"/>
    <cellStyle name="Percent 3 2 5 2 2" xfId="4745"/>
    <cellStyle name="Percent 3 2 5 3" xfId="4671"/>
    <cellStyle name="Percent 3 2 5 4" xfId="5308"/>
    <cellStyle name="Percent 3 2 6" xfId="4529"/>
    <cellStyle name="Percent 3 2 6 2" xfId="4695"/>
    <cellStyle name="Percent 3 2 7" xfId="4621"/>
    <cellStyle name="Percent 3 2 8" xfId="4785"/>
    <cellStyle name="Percent 3 3" xfId="3993"/>
    <cellStyle name="Percent 3 3 2" xfId="4006"/>
    <cellStyle name="Percent 3 3 2 2" xfId="4200"/>
    <cellStyle name="Percent 3 3 2 2 2" xfId="4573"/>
    <cellStyle name="Percent 3 3 2 2 2 2" xfId="4739"/>
    <cellStyle name="Percent 3 3 2 2 3" xfId="4665"/>
    <cellStyle name="Percent 3 3 2 2 4" xfId="5162"/>
    <cellStyle name="Percent 3 3 2 3" xfId="4521"/>
    <cellStyle name="Percent 3 3 2 3 2" xfId="4597"/>
    <cellStyle name="Percent 3 3 2 3 2 2" xfId="4763"/>
    <cellStyle name="Percent 3 3 2 3 3" xfId="4689"/>
    <cellStyle name="Percent 3 3 2 3 4" xfId="5475"/>
    <cellStyle name="Percent 3 3 2 4" xfId="4547"/>
    <cellStyle name="Percent 3 3 2 4 2" xfId="4713"/>
    <cellStyle name="Percent 3 3 2 5" xfId="4639"/>
    <cellStyle name="Percent 3 3 2 6" xfId="4969"/>
    <cellStyle name="Percent 3 3 3" xfId="4188"/>
    <cellStyle name="Percent 3 3 3 2" xfId="4561"/>
    <cellStyle name="Percent 3 3 3 2 2" xfId="4727"/>
    <cellStyle name="Percent 3 3 3 3" xfId="4653"/>
    <cellStyle name="Percent 3 3 3 4" xfId="5150"/>
    <cellStyle name="Percent 3 3 4" xfId="4508"/>
    <cellStyle name="Percent 3 3 4 2" xfId="4585"/>
    <cellStyle name="Percent 3 3 4 2 2" xfId="4751"/>
    <cellStyle name="Percent 3 3 4 3" xfId="4677"/>
    <cellStyle name="Percent 3 3 4 4" xfId="5463"/>
    <cellStyle name="Percent 3 3 5" xfId="4535"/>
    <cellStyle name="Percent 3 3 5 2" xfId="4701"/>
    <cellStyle name="Percent 3 3 6" xfId="4627"/>
    <cellStyle name="Percent 3 3 7" xfId="4957"/>
    <cellStyle name="Percent 3 4" xfId="3997"/>
    <cellStyle name="Percent 3 4 2" xfId="4191"/>
    <cellStyle name="Percent 3 4 2 2" xfId="4564"/>
    <cellStyle name="Percent 3 4 2 2 2" xfId="4730"/>
    <cellStyle name="Percent 3 4 2 3" xfId="4656"/>
    <cellStyle name="Percent 3 4 2 4" xfId="5153"/>
    <cellStyle name="Percent 3 4 3" xfId="4512"/>
    <cellStyle name="Percent 3 4 3 2" xfId="4588"/>
    <cellStyle name="Percent 3 4 3 2 2" xfId="4754"/>
    <cellStyle name="Percent 3 4 3 3" xfId="4680"/>
    <cellStyle name="Percent 3 4 3 4" xfId="5466"/>
    <cellStyle name="Percent 3 4 4" xfId="4538"/>
    <cellStyle name="Percent 3 4 4 2" xfId="4704"/>
    <cellStyle name="Percent 3 4 5" xfId="4630"/>
    <cellStyle name="Percent 3 4 6" xfId="4960"/>
    <cellStyle name="Percent 3 5" xfId="4013"/>
    <cellStyle name="Percent 3 5 2" xfId="4552"/>
    <cellStyle name="Percent 3 5 2 2" xfId="4718"/>
    <cellStyle name="Percent 3 5 3" xfId="4644"/>
    <cellStyle name="Percent 3 5 4" xfId="4975"/>
    <cellStyle name="Percent 3 6" xfId="4345"/>
    <cellStyle name="Percent 3 6 2" xfId="4576"/>
    <cellStyle name="Percent 3 6 2 2" xfId="4742"/>
    <cellStyle name="Percent 3 6 3" xfId="4668"/>
    <cellStyle name="Percent 3 6 4" xfId="5303"/>
    <cellStyle name="Percent 3 7" xfId="4526"/>
    <cellStyle name="Percent 3 7 2" xfId="4692"/>
    <cellStyle name="Percent 3 8" xfId="4618"/>
    <cellStyle name="Percent 3 9" xfId="4780"/>
    <cellStyle name="Percent 4" xfId="17"/>
    <cellStyle name="Percent 5" xfId="4778"/>
    <cellStyle name="Percent 6" xfId="4795"/>
    <cellStyle name="Pilkku_1999 Mmk" xfId="307"/>
    <cellStyle name="pogrubiony" xfId="308"/>
    <cellStyle name="Price_Body" xfId="309"/>
    <cellStyle name="Procentowy 2" xfId="310"/>
    <cellStyle name="Procentowy 3" xfId="311"/>
    <cellStyle name="Prosent" xfId="312"/>
    <cellStyle name="Prosentti_Fin plan 99_30" xfId="313"/>
    <cellStyle name="Pyör. luku_1999 Mmk" xfId="314"/>
    <cellStyle name="Pyör. valuutta_1999 Mmk" xfId="315"/>
    <cellStyle name="Rapport" xfId="316"/>
    <cellStyle name="Ratio" xfId="317"/>
    <cellStyle name="Rubrik" xfId="3970"/>
    <cellStyle name="Rubrik 1" xfId="3971"/>
    <cellStyle name="Rubrik 2" xfId="3972"/>
    <cellStyle name="Rubrik 3" xfId="3973"/>
    <cellStyle name="Rubrik 3 2" xfId="3995"/>
    <cellStyle name="Rubrik 3 2 2" xfId="4342"/>
    <cellStyle name="Rubrik 3 2 2 2" xfId="5925"/>
    <cellStyle name="Rubrik 3 2 3" xfId="4510"/>
    <cellStyle name="Rubrik 3 2 3 2" xfId="6081"/>
    <cellStyle name="Rubrik 3 2 4" xfId="5617"/>
    <cellStyle name="Rubrik 4" xfId="3974"/>
    <cellStyle name="s_Valuation " xfId="318"/>
    <cellStyle name="SAPBEXstdData" xfId="18"/>
    <cellStyle name="SAPBEXstdData 2" xfId="39"/>
    <cellStyle name="SAPBEXstdData 2 2" xfId="4016"/>
    <cellStyle name="SAPBEXstdData 2 2 2" xfId="4978"/>
    <cellStyle name="SAPBEXstdData 2 2 3" xfId="5619"/>
    <cellStyle name="SAPBEXstdData 2 3" xfId="4026"/>
    <cellStyle name="SAPBEXstdData 2 3 2" xfId="4988"/>
    <cellStyle name="SAPBEXstdData 2 3 3" xfId="5627"/>
    <cellStyle name="SAPBEXstdData 2 4" xfId="4348"/>
    <cellStyle name="SAPBEXstdData 2 4 2" xfId="5306"/>
    <cellStyle name="SAPBEXstdData 2 4 3" xfId="5927"/>
    <cellStyle name="SAPBEXstdData 2 5" xfId="4783"/>
    <cellStyle name="SAPBEXstdData 2 6" xfId="4793"/>
    <cellStyle name="SAPBEXstdData_IS + BS" xfId="3975"/>
    <cellStyle name="SAPBEXstdItemX" xfId="19"/>
    <cellStyle name="SAPBEXstdItemX 2" xfId="40"/>
    <cellStyle name="SAPBEXstdItemX 2 2" xfId="4017"/>
    <cellStyle name="SAPBEXstdItemX 2 2 2" xfId="4979"/>
    <cellStyle name="SAPBEXstdItemX 2 2 3" xfId="5620"/>
    <cellStyle name="SAPBEXstdItemX 2 3" xfId="4025"/>
    <cellStyle name="SAPBEXstdItemX 2 3 2" xfId="4987"/>
    <cellStyle name="SAPBEXstdItemX 2 3 3" xfId="5626"/>
    <cellStyle name="SAPBEXstdItemX 2 4" xfId="4349"/>
    <cellStyle name="SAPBEXstdItemX 2 4 2" xfId="5307"/>
    <cellStyle name="SAPBEXstdItemX 2 4 3" xfId="5928"/>
    <cellStyle name="SAPBEXstdItemX 2 5" xfId="4784"/>
    <cellStyle name="SAPBEXstdItemX 2 6" xfId="4792"/>
    <cellStyle name="SAPBEXstdItemX_IS + BS" xfId="3976"/>
    <cellStyle name="Seuraava hyperlinkki_Analysis" xfId="319"/>
    <cellStyle name="Sheet Title" xfId="320"/>
    <cellStyle name="Sisäinen korko" xfId="321"/>
    <cellStyle name="Sisäinen korko 2" xfId="4023"/>
    <cellStyle name="Sisäinen korko 2 2" xfId="4985"/>
    <cellStyle name="Sisäinen korko 2 3" xfId="5624"/>
    <cellStyle name="Sisäinen korko 3" xfId="4044"/>
    <cellStyle name="Sisäinen korko 3 2" xfId="5006"/>
    <cellStyle name="Sisäinen korko 3 3" xfId="5645"/>
    <cellStyle name="Sisäinen korko 4" xfId="4355"/>
    <cellStyle name="Sisäinen korko 4 2" xfId="5313"/>
    <cellStyle name="Sisäinen korko 4 3" xfId="5932"/>
    <cellStyle name="Sisäinen korko 5" xfId="4790"/>
    <cellStyle name="Sisäinen korko 6" xfId="4813"/>
    <cellStyle name="ssp " xfId="322"/>
    <cellStyle name="Style 1" xfId="323"/>
    <cellStyle name="STYLE1 - Style1" xfId="324"/>
    <cellStyle name="Sum" xfId="325"/>
    <cellStyle name="Suma" xfId="326"/>
    <cellStyle name="Suma 2" xfId="4024"/>
    <cellStyle name="Suma 2 2" xfId="4986"/>
    <cellStyle name="Suma 2 3" xfId="5625"/>
    <cellStyle name="Suma 3" xfId="4043"/>
    <cellStyle name="Suma 3 2" xfId="5005"/>
    <cellStyle name="Suma 3 3" xfId="5644"/>
    <cellStyle name="Suma 4" xfId="4356"/>
    <cellStyle name="Suma 4 2" xfId="5314"/>
    <cellStyle name="Suma 4 3" xfId="5933"/>
    <cellStyle name="Suma 5" xfId="4791"/>
    <cellStyle name="Suma 6" xfId="4812"/>
    <cellStyle name="Summa" xfId="3977"/>
    <cellStyle name="Summa 2" xfId="4180"/>
    <cellStyle name="Summa 2 2" xfId="5142"/>
    <cellStyle name="Summa 2 3" xfId="5781"/>
    <cellStyle name="Summa 3" xfId="4335"/>
    <cellStyle name="Summa 3 2" xfId="5297"/>
    <cellStyle name="Summa 3 3" xfId="5918"/>
    <cellStyle name="Summa 4" xfId="4497"/>
    <cellStyle name="Summa 4 2" xfId="5455"/>
    <cellStyle name="Summa 4 3" xfId="6074"/>
    <cellStyle name="Summa 5" xfId="4949"/>
    <cellStyle name="Summa 6" xfId="5610"/>
    <cellStyle name="t" xfId="327"/>
    <cellStyle name="t_Sale of Streamgate Black 31_1_2013" xfId="328"/>
    <cellStyle name="t_Sale of Streamgate North 20121231" xfId="329"/>
    <cellStyle name="Tall" xfId="330"/>
    <cellStyle name="Tekst objaśnienia" xfId="331"/>
    <cellStyle name="Tekst ostrzeżenia" xfId="332"/>
    <cellStyle name="Title 2" xfId="3978"/>
    <cellStyle name="Title 3" xfId="3979"/>
    <cellStyle name="Total 2" xfId="3980"/>
    <cellStyle name="Total 2 2" xfId="4181"/>
    <cellStyle name="Total 2 2 2" xfId="5143"/>
    <cellStyle name="Total 2 2 3" xfId="5782"/>
    <cellStyle name="Total 2 3" xfId="4336"/>
    <cellStyle name="Total 2 3 2" xfId="5298"/>
    <cellStyle name="Total 2 3 3" xfId="5919"/>
    <cellStyle name="Total 2 4" xfId="4498"/>
    <cellStyle name="Total 2 4 2" xfId="5456"/>
    <cellStyle name="Total 2 4 3" xfId="6075"/>
    <cellStyle name="Total 2 5" xfId="4950"/>
    <cellStyle name="Total 2 6" xfId="5611"/>
    <cellStyle name="Total 3" xfId="3981"/>
    <cellStyle name="Total 3 2" xfId="4182"/>
    <cellStyle name="Total 3 2 2" xfId="5144"/>
    <cellStyle name="Total 3 2 3" xfId="5783"/>
    <cellStyle name="Total 3 3" xfId="4337"/>
    <cellStyle name="Total 3 3 2" xfId="5299"/>
    <cellStyle name="Total 3 3 3" xfId="5920"/>
    <cellStyle name="Total 3 4" xfId="4499"/>
    <cellStyle name="Total 3 4 2" xfId="5457"/>
    <cellStyle name="Total 3 4 3" xfId="6076"/>
    <cellStyle name="Total 3 5" xfId="4951"/>
    <cellStyle name="Total 3 6" xfId="5612"/>
    <cellStyle name="Tusen⫴al_KARS⯋Ä96" xfId="333"/>
    <cellStyle name="Tusenskille [0]_Bok1" xfId="334"/>
    <cellStyle name="Tusenskille_Bok1" xfId="335"/>
    <cellStyle name="Tusental (0)_AB KALLSTRÖMMEN" xfId="336"/>
    <cellStyle name="Tusental N" xfId="337"/>
    <cellStyle name="Tusental_AB KALLSTRÖMMEN" xfId="338"/>
    <cellStyle name="Tytuł" xfId="339"/>
    <cellStyle name="Utdata" xfId="3982"/>
    <cellStyle name="Utdata 2" xfId="4183"/>
    <cellStyle name="Utdata 2 2" xfId="5145"/>
    <cellStyle name="Utdata 2 3" xfId="5784"/>
    <cellStyle name="Utdata 3" xfId="4338"/>
    <cellStyle name="Utdata 3 2" xfId="5300"/>
    <cellStyle name="Utdata 3 3" xfId="5921"/>
    <cellStyle name="Utdata 4" xfId="4500"/>
    <cellStyle name="Utdata 4 2" xfId="5458"/>
    <cellStyle name="Utdata 4 3" xfId="6077"/>
    <cellStyle name="Utdata 5" xfId="4952"/>
    <cellStyle name="Utdata 6" xfId="5613"/>
    <cellStyle name="Uwaga" xfId="340"/>
    <cellStyle name="Uwaga 2" xfId="4027"/>
    <cellStyle name="Uwaga 2 2" xfId="4989"/>
    <cellStyle name="Uwaga 2 3" xfId="5628"/>
    <cellStyle name="Uwaga 3" xfId="4042"/>
    <cellStyle name="Uwaga 3 2" xfId="5004"/>
    <cellStyle name="Uwaga 3 3" xfId="5643"/>
    <cellStyle name="Uwaga 4" xfId="4357"/>
    <cellStyle name="Uwaga 4 2" xfId="5315"/>
    <cellStyle name="Uwaga 4 3" xfId="5934"/>
    <cellStyle name="Uwaga 5" xfId="4794"/>
    <cellStyle name="Uwaga 6" xfId="4811"/>
    <cellStyle name="Valuta (0)_AB KALLSTRÖMMEN" xfId="341"/>
    <cellStyle name="Valuta [0]_Bok1" xfId="342"/>
    <cellStyle name="Valuta_AB KALLSTRÖMMEN" xfId="343"/>
    <cellStyle name="Walutowy [0]_1" xfId="344"/>
    <cellStyle name="Walutowy_1" xfId="345"/>
    <cellStyle name="Valuutta_1999 Mmk" xfId="346"/>
    <cellStyle name="Warning Text 2" xfId="3983"/>
    <cellStyle name="Warning Text 3" xfId="3984"/>
    <cellStyle name="Varningstext" xfId="3985"/>
    <cellStyle name="Währung [0]_laroux" xfId="347"/>
    <cellStyle name="Währung_laroux" xfId="348"/>
    <cellStyle name="Złe" xfId="349"/>
    <cellStyle name="Беззащитный" xfId="350"/>
    <cellStyle name="Заголовок" xfId="351"/>
    <cellStyle name="ЗаголовокСтолбца" xfId="352"/>
    <cellStyle name="Защитный" xfId="353"/>
    <cellStyle name="Значение" xfId="354"/>
    <cellStyle name="Мой заголовок" xfId="355"/>
    <cellStyle name="Мой заголовок листа" xfId="356"/>
    <cellStyle name="Мои наименования показателей" xfId="357"/>
    <cellStyle name="Обычный_!Расчет рыночной стоимости ОФ по всей ТГК -1" xfId="358"/>
    <cellStyle name="Текстовый" xfId="359"/>
    <cellStyle name="Тысячи [0]_3Com" xfId="360"/>
    <cellStyle name="Тысячи_3Com" xfId="361"/>
    <cellStyle name="Финансовый_!Расчет рыночной стоимости ОФ по всей ТГК -1" xfId="362"/>
    <cellStyle name="Формула" xfId="363"/>
    <cellStyle name="ФормулаВБ" xfId="364"/>
    <cellStyle name="ФормулаНаКонтроль" xfId="365"/>
    <cellStyle name="Џђћ–…ќ’ќ›‰" xfId="36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61</xdr:row>
      <xdr:rowOff>0</xdr:rowOff>
    </xdr:from>
    <xdr:to>
      <xdr:col>0</xdr:col>
      <xdr:colOff>628650</xdr:colOff>
      <xdr:row>62</xdr:row>
      <xdr:rowOff>25400</xdr:rowOff>
    </xdr:to>
    <xdr:sp macro="" textlink="">
      <xdr:nvSpPr>
        <xdr:cNvPr id="11662" name="Text Box 2">
          <a:extLst>
            <a:ext uri="{FF2B5EF4-FFF2-40B4-BE49-F238E27FC236}">
              <a16:creationId xmlns:a16="http://schemas.microsoft.com/office/drawing/2014/main" xmlns=""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61</xdr:row>
      <xdr:rowOff>0</xdr:rowOff>
    </xdr:from>
    <xdr:to>
      <xdr:col>0</xdr:col>
      <xdr:colOff>628650</xdr:colOff>
      <xdr:row>62</xdr:row>
      <xdr:rowOff>25400</xdr:rowOff>
    </xdr:to>
    <xdr:sp macro="" textlink="">
      <xdr:nvSpPr>
        <xdr:cNvPr id="11664" name="Text Box 4">
          <a:extLst>
            <a:ext uri="{FF2B5EF4-FFF2-40B4-BE49-F238E27FC236}">
              <a16:creationId xmlns:a16="http://schemas.microsoft.com/office/drawing/2014/main" xmlns=""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42</xdr:row>
      <xdr:rowOff>0</xdr:rowOff>
    </xdr:from>
    <xdr:to>
      <xdr:col>27</xdr:col>
      <xdr:colOff>723900</xdr:colOff>
      <xdr:row>43</xdr:row>
      <xdr:rowOff>57151</xdr:rowOff>
    </xdr:to>
    <xdr:sp macro="" textlink="">
      <xdr:nvSpPr>
        <xdr:cNvPr id="6" name="Text Box 1">
          <a:extLst>
            <a:ext uri="{FF2B5EF4-FFF2-40B4-BE49-F238E27FC236}">
              <a16:creationId xmlns:a16="http://schemas.microsoft.com/office/drawing/2014/main" xmlns=""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42</xdr:row>
      <xdr:rowOff>0</xdr:rowOff>
    </xdr:from>
    <xdr:to>
      <xdr:col>28</xdr:col>
      <xdr:colOff>114300</xdr:colOff>
      <xdr:row>43</xdr:row>
      <xdr:rowOff>57151</xdr:rowOff>
    </xdr:to>
    <xdr:sp macro="" textlink="">
      <xdr:nvSpPr>
        <xdr:cNvPr id="7" name="Text Box 2">
          <a:extLst>
            <a:ext uri="{FF2B5EF4-FFF2-40B4-BE49-F238E27FC236}">
              <a16:creationId xmlns:a16="http://schemas.microsoft.com/office/drawing/2014/main" xmlns=""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42</xdr:row>
      <xdr:rowOff>0</xdr:rowOff>
    </xdr:from>
    <xdr:to>
      <xdr:col>27</xdr:col>
      <xdr:colOff>723900</xdr:colOff>
      <xdr:row>43</xdr:row>
      <xdr:rowOff>57151</xdr:rowOff>
    </xdr:to>
    <xdr:sp macro="" textlink="">
      <xdr:nvSpPr>
        <xdr:cNvPr id="8" name="Text Box 3">
          <a:extLst>
            <a:ext uri="{FF2B5EF4-FFF2-40B4-BE49-F238E27FC236}">
              <a16:creationId xmlns:a16="http://schemas.microsoft.com/office/drawing/2014/main" xmlns=""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42</xdr:row>
      <xdr:rowOff>0</xdr:rowOff>
    </xdr:from>
    <xdr:to>
      <xdr:col>28</xdr:col>
      <xdr:colOff>114300</xdr:colOff>
      <xdr:row>43</xdr:row>
      <xdr:rowOff>57151</xdr:rowOff>
    </xdr:to>
    <xdr:sp macro="" textlink="">
      <xdr:nvSpPr>
        <xdr:cNvPr id="9" name="Text Box 4">
          <a:extLst>
            <a:ext uri="{FF2B5EF4-FFF2-40B4-BE49-F238E27FC236}">
              <a16:creationId xmlns:a16="http://schemas.microsoft.com/office/drawing/2014/main" xmlns=""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 name="Text Box 34">
          <a:extLst>
            <a:ext uri="{FF2B5EF4-FFF2-40B4-BE49-F238E27FC236}">
              <a16:creationId xmlns:a16="http://schemas.microsoft.com/office/drawing/2014/main" xmlns="" id="{00000000-0008-0000-0C00-000003000000}"/>
            </a:ext>
          </a:extLst>
        </xdr:cNvPr>
        <xdr:cNvSpPr txBox="1">
          <a:spLocks noChangeArrowheads="1"/>
        </xdr:cNvSpPr>
      </xdr:nvSpPr>
      <xdr:spPr bwMode="auto">
        <a:xfrm>
          <a:off x="0" y="504825"/>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xmlns=""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xmlns=""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xmlns=""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xmlns=""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xmlns=""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xmlns=""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xmlns=""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xmlns=""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511"/>
  <sheetViews>
    <sheetView tabSelected="1" view="pageBreakPreview" zoomScale="60" zoomScaleNormal="75" workbookViewId="0">
      <pane xSplit="3" topLeftCell="D1" activePane="topRight" state="frozen"/>
      <selection activeCell="A394" sqref="A1:XFD1048576"/>
      <selection pane="topRight" activeCell="AH69" sqref="AH69"/>
    </sheetView>
  </sheetViews>
  <sheetFormatPr defaultColWidth="8.88671875" defaultRowHeight="18"/>
  <cols>
    <col min="1" max="1" width="14.44140625" style="49" customWidth="1"/>
    <col min="2" max="2" width="1.88671875" style="49" customWidth="1"/>
    <col min="3" max="3" width="113.44140625" style="49" customWidth="1"/>
    <col min="4" max="7" width="10.33203125" style="497" customWidth="1"/>
    <col min="8" max="12" width="10.33203125" style="116" customWidth="1"/>
    <col min="13" max="15" width="10.33203125" style="592" customWidth="1"/>
    <col min="16" max="26" width="10.33203125" style="705" customWidth="1"/>
    <col min="27" max="27" width="10.33203125" style="118" customWidth="1"/>
    <col min="28" max="73" width="8.88671875" style="116"/>
    <col min="74" max="16384" width="8.88671875" style="49"/>
  </cols>
  <sheetData>
    <row r="1" spans="1:73" s="58" customFormat="1" ht="39" customHeight="1">
      <c r="A1" s="590" t="s">
        <v>0</v>
      </c>
      <c r="B1" s="256"/>
      <c r="C1" s="256"/>
      <c r="D1" s="121"/>
      <c r="E1" s="121"/>
      <c r="F1" s="121"/>
      <c r="G1" s="121"/>
      <c r="H1" s="121"/>
      <c r="I1" s="121"/>
      <c r="J1" s="121"/>
      <c r="K1" s="121"/>
      <c r="L1" s="121"/>
      <c r="M1" s="594"/>
      <c r="N1" s="594"/>
      <c r="O1" s="594"/>
      <c r="P1" s="594"/>
      <c r="Q1" s="594"/>
      <c r="R1" s="594"/>
      <c r="S1" s="594"/>
      <c r="T1" s="594"/>
      <c r="U1" s="594"/>
      <c r="V1" s="594"/>
      <c r="W1" s="594"/>
      <c r="X1" s="594"/>
      <c r="Y1" s="594"/>
      <c r="Z1" s="594"/>
      <c r="AA1" s="134"/>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row>
    <row r="2" spans="1:73" ht="21.95" customHeight="1">
      <c r="A2" s="143" t="s">
        <v>470</v>
      </c>
      <c r="B2" s="144"/>
      <c r="C2" s="144"/>
      <c r="D2" s="116"/>
      <c r="E2" s="116"/>
      <c r="F2" s="116"/>
      <c r="G2" s="116"/>
    </row>
    <row r="3" spans="1:73" ht="78" customHeight="1">
      <c r="A3" s="770" t="s">
        <v>538</v>
      </c>
      <c r="B3" s="770"/>
      <c r="C3" s="770"/>
      <c r="D3" s="770"/>
      <c r="E3" s="770"/>
      <c r="F3" s="770"/>
      <c r="G3" s="770"/>
      <c r="H3" s="770"/>
      <c r="I3" s="770"/>
      <c r="J3" s="770"/>
      <c r="K3" s="770"/>
    </row>
    <row r="4" spans="1:73" ht="18.75">
      <c r="A4" s="148"/>
      <c r="B4" s="144"/>
      <c r="C4" s="144"/>
      <c r="D4" s="116"/>
      <c r="E4" s="116"/>
      <c r="F4" s="116"/>
      <c r="G4" s="116"/>
    </row>
    <row r="5" spans="1:73" s="704" customFormat="1" ht="39.6" customHeight="1">
      <c r="A5" s="767" t="s">
        <v>654</v>
      </c>
      <c r="B5" s="767"/>
      <c r="C5" s="767"/>
      <c r="D5" s="767"/>
      <c r="E5" s="767"/>
      <c r="F5" s="767"/>
      <c r="G5" s="767"/>
      <c r="H5" s="767"/>
      <c r="I5" s="767"/>
      <c r="J5" s="767"/>
      <c r="K5" s="767"/>
      <c r="L5" s="626"/>
      <c r="M5" s="626"/>
      <c r="N5" s="626"/>
      <c r="O5" s="626"/>
      <c r="P5" s="626"/>
      <c r="Q5" s="626"/>
      <c r="R5" s="626"/>
      <c r="S5" s="626"/>
      <c r="T5" s="626"/>
      <c r="U5" s="626"/>
      <c r="V5" s="626"/>
      <c r="W5" s="626"/>
      <c r="X5" s="626"/>
      <c r="Y5" s="626"/>
      <c r="Z5" s="626"/>
      <c r="AA5" s="508"/>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A5" s="705"/>
      <c r="BB5" s="705"/>
      <c r="BC5" s="705"/>
      <c r="BD5" s="705"/>
      <c r="BE5" s="705"/>
      <c r="BF5" s="705"/>
      <c r="BG5" s="705"/>
      <c r="BH5" s="705"/>
      <c r="BI5" s="705"/>
      <c r="BJ5" s="705"/>
      <c r="BK5" s="705"/>
      <c r="BL5" s="705"/>
      <c r="BM5" s="705"/>
      <c r="BN5" s="705"/>
      <c r="BO5" s="705"/>
      <c r="BP5" s="705"/>
      <c r="BQ5" s="705"/>
      <c r="BR5" s="705"/>
      <c r="BS5" s="705"/>
      <c r="BT5" s="705"/>
      <c r="BU5" s="705"/>
    </row>
    <row r="6" spans="1:73" ht="60.75" customHeight="1">
      <c r="A6" s="767" t="s">
        <v>554</v>
      </c>
      <c r="B6" s="767"/>
      <c r="C6" s="767"/>
      <c r="D6" s="767"/>
      <c r="E6" s="767"/>
      <c r="F6" s="767"/>
      <c r="G6" s="767"/>
      <c r="H6" s="767"/>
      <c r="I6" s="767"/>
      <c r="J6" s="767"/>
      <c r="K6" s="767"/>
      <c r="L6" s="506"/>
      <c r="M6" s="626"/>
      <c r="N6" s="626"/>
      <c r="O6" s="626"/>
      <c r="P6" s="626"/>
      <c r="Q6" s="626"/>
      <c r="R6" s="626"/>
      <c r="S6" s="626"/>
      <c r="T6" s="626"/>
      <c r="U6" s="626"/>
      <c r="V6" s="626"/>
      <c r="W6" s="626"/>
      <c r="X6" s="626"/>
      <c r="Y6" s="626"/>
      <c r="Z6" s="626"/>
      <c r="AA6" s="508"/>
    </row>
    <row r="7" spans="1:73" ht="61.5" customHeight="1">
      <c r="A7" s="767" t="s">
        <v>681</v>
      </c>
      <c r="B7" s="767"/>
      <c r="C7" s="767"/>
      <c r="D7" s="767"/>
      <c r="E7" s="767"/>
      <c r="F7" s="767"/>
      <c r="G7" s="767"/>
      <c r="H7" s="767"/>
      <c r="I7" s="767"/>
      <c r="J7" s="767"/>
      <c r="K7" s="767"/>
      <c r="L7" s="506"/>
      <c r="M7" s="626"/>
      <c r="N7" s="626"/>
      <c r="O7" s="626"/>
      <c r="P7" s="626"/>
      <c r="Q7" s="626"/>
      <c r="R7" s="626"/>
      <c r="S7" s="626"/>
      <c r="T7" s="626"/>
      <c r="U7" s="626"/>
      <c r="V7" s="626"/>
      <c r="W7" s="626"/>
      <c r="X7" s="626"/>
      <c r="Y7" s="626"/>
      <c r="Z7" s="626"/>
      <c r="AA7" s="508"/>
    </row>
    <row r="8" spans="1:73" ht="25.5" customHeight="1">
      <c r="A8" s="767" t="s">
        <v>478</v>
      </c>
      <c r="B8" s="767"/>
      <c r="C8" s="767"/>
      <c r="D8" s="767"/>
      <c r="E8" s="767"/>
      <c r="F8" s="767"/>
      <c r="G8" s="767"/>
      <c r="H8" s="767"/>
      <c r="I8" s="767"/>
      <c r="J8" s="767"/>
      <c r="K8" s="767"/>
      <c r="L8" s="506"/>
      <c r="M8" s="626"/>
      <c r="N8" s="626"/>
      <c r="O8" s="626"/>
      <c r="P8" s="626"/>
      <c r="Q8" s="626"/>
      <c r="R8" s="626"/>
      <c r="S8" s="626"/>
      <c r="T8" s="626"/>
      <c r="U8" s="626"/>
      <c r="V8" s="626"/>
      <c r="W8" s="626"/>
      <c r="X8" s="626"/>
      <c r="Y8" s="626"/>
      <c r="Z8" s="626"/>
      <c r="AA8" s="508"/>
    </row>
    <row r="9" spans="1:73" ht="18" customHeight="1">
      <c r="A9" s="767"/>
      <c r="B9" s="767"/>
      <c r="C9" s="767"/>
      <c r="D9" s="767"/>
      <c r="E9" s="767"/>
      <c r="F9" s="767"/>
      <c r="G9" s="767"/>
      <c r="H9" s="506"/>
      <c r="I9" s="506"/>
      <c r="J9" s="506"/>
      <c r="K9" s="506"/>
      <c r="L9" s="506"/>
      <c r="M9" s="626"/>
      <c r="N9" s="626"/>
      <c r="O9" s="626"/>
      <c r="P9" s="626"/>
      <c r="Q9" s="626"/>
      <c r="R9" s="626"/>
      <c r="S9" s="626"/>
      <c r="T9" s="626"/>
      <c r="U9" s="626"/>
      <c r="V9" s="626"/>
      <c r="W9" s="626"/>
      <c r="X9" s="626"/>
      <c r="Y9" s="626"/>
      <c r="Z9" s="626"/>
      <c r="AA9" s="508"/>
    </row>
    <row r="10" spans="1:73" ht="39" customHeight="1">
      <c r="A10" s="767" t="s">
        <v>535</v>
      </c>
      <c r="B10" s="767"/>
      <c r="C10" s="767"/>
      <c r="D10" s="767"/>
      <c r="E10" s="767"/>
      <c r="F10" s="767"/>
      <c r="G10" s="767"/>
      <c r="H10" s="767"/>
      <c r="I10" s="767"/>
      <c r="J10" s="767"/>
      <c r="K10" s="767"/>
      <c r="L10" s="506"/>
      <c r="M10" s="626"/>
      <c r="N10" s="626"/>
      <c r="O10" s="626"/>
      <c r="P10" s="626"/>
      <c r="Q10" s="626"/>
      <c r="R10" s="626"/>
      <c r="S10" s="626"/>
      <c r="T10" s="626"/>
      <c r="U10" s="626"/>
      <c r="V10" s="626"/>
      <c r="W10" s="626"/>
      <c r="X10" s="626"/>
      <c r="Y10" s="626"/>
      <c r="Z10" s="626"/>
      <c r="AA10" s="508"/>
    </row>
    <row r="11" spans="1:73" ht="21" customHeight="1">
      <c r="A11" s="148"/>
      <c r="B11" s="144"/>
      <c r="C11" s="144"/>
      <c r="D11" s="116"/>
      <c r="E11" s="116"/>
      <c r="F11" s="116"/>
      <c r="G11" s="116"/>
    </row>
    <row r="12" spans="1:73" ht="20.100000000000001" customHeight="1">
      <c r="A12" s="143" t="s">
        <v>1</v>
      </c>
      <c r="B12" s="144"/>
      <c r="C12" s="144"/>
      <c r="D12" s="116"/>
      <c r="E12" s="116"/>
      <c r="F12" s="116"/>
      <c r="G12" s="116"/>
    </row>
    <row r="13" spans="1:73" ht="37.5" customHeight="1" thickBot="1">
      <c r="A13" s="529" t="s">
        <v>271</v>
      </c>
      <c r="B13" s="525"/>
      <c r="C13" s="152"/>
      <c r="D13" s="425" t="s">
        <v>427</v>
      </c>
      <c r="E13" s="425" t="s">
        <v>443</v>
      </c>
      <c r="F13" s="425" t="s">
        <v>446</v>
      </c>
      <c r="G13" s="425" t="s">
        <v>452</v>
      </c>
      <c r="H13" s="425" t="s">
        <v>457</v>
      </c>
      <c r="I13" s="425" t="s">
        <v>483</v>
      </c>
      <c r="J13" s="425" t="s">
        <v>486</v>
      </c>
      <c r="K13" s="425" t="s">
        <v>488</v>
      </c>
      <c r="L13" s="425" t="s">
        <v>491</v>
      </c>
      <c r="M13" s="606" t="s">
        <v>539</v>
      </c>
      <c r="N13" s="606" t="s">
        <v>560</v>
      </c>
      <c r="O13" s="606" t="s">
        <v>567</v>
      </c>
      <c r="P13" s="606" t="s">
        <v>577</v>
      </c>
      <c r="Q13" s="606" t="s">
        <v>603</v>
      </c>
      <c r="R13" s="606" t="s">
        <v>625</v>
      </c>
      <c r="S13" s="606" t="s">
        <v>634</v>
      </c>
      <c r="T13" s="606" t="s">
        <v>638</v>
      </c>
      <c r="U13" s="606" t="s">
        <v>658</v>
      </c>
      <c r="V13" s="606" t="s">
        <v>663</v>
      </c>
      <c r="W13" s="606" t="s">
        <v>669</v>
      </c>
      <c r="X13" s="606" t="s">
        <v>671</v>
      </c>
      <c r="Y13" s="606" t="s">
        <v>682</v>
      </c>
      <c r="Z13" s="606" t="s">
        <v>690</v>
      </c>
      <c r="AA13" s="565" t="s">
        <v>739</v>
      </c>
    </row>
    <row r="14" spans="1:73" ht="20.100000000000001" customHeight="1">
      <c r="A14" s="147"/>
      <c r="B14" s="146"/>
      <c r="C14" s="157"/>
      <c r="D14" s="119"/>
      <c r="E14" s="119"/>
      <c r="F14" s="119"/>
      <c r="G14" s="119"/>
      <c r="H14" s="119"/>
      <c r="I14" s="119"/>
      <c r="J14" s="119"/>
      <c r="K14" s="119"/>
      <c r="L14" s="119"/>
      <c r="M14" s="593"/>
      <c r="N14" s="593"/>
      <c r="O14" s="593"/>
      <c r="P14" s="707"/>
      <c r="Q14" s="707"/>
      <c r="R14" s="707"/>
      <c r="S14" s="707"/>
      <c r="T14" s="707"/>
      <c r="U14" s="707"/>
      <c r="V14" s="707"/>
      <c r="W14" s="707"/>
      <c r="X14" s="707"/>
      <c r="Y14" s="707"/>
      <c r="Z14" s="707"/>
      <c r="AA14" s="455"/>
    </row>
    <row r="15" spans="1:73" ht="20.100000000000001" customHeight="1">
      <c r="A15" s="147" t="s">
        <v>10</v>
      </c>
      <c r="B15" s="146"/>
      <c r="C15" s="157"/>
      <c r="D15" s="415">
        <v>1654</v>
      </c>
      <c r="E15" s="415">
        <v>1205</v>
      </c>
      <c r="F15" s="415">
        <v>1060</v>
      </c>
      <c r="G15" s="415">
        <v>1390</v>
      </c>
      <c r="H15" s="415">
        <v>1208</v>
      </c>
      <c r="I15" s="415">
        <v>886</v>
      </c>
      <c r="J15" s="415">
        <v>861</v>
      </c>
      <c r="K15" s="415">
        <v>1133</v>
      </c>
      <c r="L15" s="415">
        <v>1040</v>
      </c>
      <c r="M15" s="604">
        <v>794</v>
      </c>
      <c r="N15" s="604">
        <v>661</v>
      </c>
      <c r="O15" s="604">
        <v>964</v>
      </c>
      <c r="P15" s="604">
        <v>989</v>
      </c>
      <c r="Q15" s="604">
        <v>768</v>
      </c>
      <c r="R15" s="604">
        <v>732</v>
      </c>
      <c r="S15" s="604">
        <v>1143</v>
      </c>
      <c r="T15" s="604">
        <v>1232</v>
      </c>
      <c r="U15" s="604">
        <v>937</v>
      </c>
      <c r="V15" s="604">
        <v>919</v>
      </c>
      <c r="W15" s="604">
        <v>1432</v>
      </c>
      <c r="X15" s="604">
        <v>1585</v>
      </c>
      <c r="Y15" s="604">
        <v>1087</v>
      </c>
      <c r="Z15" s="604">
        <v>971</v>
      </c>
      <c r="AA15" s="566">
        <v>1599</v>
      </c>
    </row>
    <row r="16" spans="1:73" ht="20.100000000000001" customHeight="1">
      <c r="A16" s="144" t="s">
        <v>11</v>
      </c>
      <c r="B16" s="146"/>
      <c r="C16" s="157"/>
      <c r="D16" s="426">
        <v>13</v>
      </c>
      <c r="E16" s="426">
        <v>18</v>
      </c>
      <c r="F16" s="426">
        <v>9</v>
      </c>
      <c r="G16" s="426">
        <v>53</v>
      </c>
      <c r="H16" s="426">
        <v>6</v>
      </c>
      <c r="I16" s="426">
        <v>9</v>
      </c>
      <c r="J16" s="426">
        <v>12</v>
      </c>
      <c r="K16" s="426">
        <v>34</v>
      </c>
      <c r="L16" s="426">
        <v>8</v>
      </c>
      <c r="M16" s="607">
        <v>12</v>
      </c>
      <c r="N16" s="607">
        <v>10</v>
      </c>
      <c r="O16" s="607">
        <v>9</v>
      </c>
      <c r="P16" s="607">
        <v>9</v>
      </c>
      <c r="Q16" s="607">
        <v>9</v>
      </c>
      <c r="R16" s="607">
        <v>8</v>
      </c>
      <c r="S16" s="607">
        <v>7</v>
      </c>
      <c r="T16" s="607">
        <v>8</v>
      </c>
      <c r="U16" s="607">
        <v>9</v>
      </c>
      <c r="V16" s="607">
        <v>8</v>
      </c>
      <c r="W16" s="607">
        <v>29</v>
      </c>
      <c r="X16" s="607">
        <v>24</v>
      </c>
      <c r="Y16" s="607">
        <v>18</v>
      </c>
      <c r="Z16" s="607">
        <v>47</v>
      </c>
      <c r="AA16" s="567">
        <v>41</v>
      </c>
    </row>
    <row r="17" spans="1:123" ht="20.100000000000001" customHeight="1">
      <c r="A17" s="166" t="s">
        <v>12</v>
      </c>
      <c r="B17" s="146"/>
      <c r="C17" s="157"/>
      <c r="D17" s="415">
        <v>-738</v>
      </c>
      <c r="E17" s="415">
        <v>-512</v>
      </c>
      <c r="F17" s="415">
        <v>-476</v>
      </c>
      <c r="G17" s="415">
        <v>-545</v>
      </c>
      <c r="H17" s="415">
        <v>-551</v>
      </c>
      <c r="I17" s="415">
        <v>-388</v>
      </c>
      <c r="J17" s="415">
        <v>-414</v>
      </c>
      <c r="K17" s="415">
        <v>-473</v>
      </c>
      <c r="L17" s="415">
        <v>-433</v>
      </c>
      <c r="M17" s="604">
        <v>-362</v>
      </c>
      <c r="N17" s="604">
        <v>-312</v>
      </c>
      <c r="O17" s="604">
        <v>-408</v>
      </c>
      <c r="P17" s="604">
        <v>-456</v>
      </c>
      <c r="Q17" s="604">
        <v>-380</v>
      </c>
      <c r="R17" s="604">
        <v>-394</v>
      </c>
      <c r="S17" s="604">
        <v>-600</v>
      </c>
      <c r="T17" s="604">
        <v>-604</v>
      </c>
      <c r="U17" s="604">
        <v>-483</v>
      </c>
      <c r="V17" s="604">
        <v>-466</v>
      </c>
      <c r="W17" s="604">
        <v>-747</v>
      </c>
      <c r="X17" s="604">
        <v>-825</v>
      </c>
      <c r="Y17" s="604">
        <v>-555</v>
      </c>
      <c r="Z17" s="604">
        <v>-545</v>
      </c>
      <c r="AA17" s="566">
        <v>-870</v>
      </c>
    </row>
    <row r="18" spans="1:123" ht="20.100000000000001" customHeight="1">
      <c r="A18" s="166" t="s">
        <v>471</v>
      </c>
      <c r="B18" s="146"/>
      <c r="C18" s="157"/>
      <c r="D18" s="426">
        <v>-120</v>
      </c>
      <c r="E18" s="426">
        <v>-117</v>
      </c>
      <c r="F18" s="426">
        <v>-101</v>
      </c>
      <c r="G18" s="426">
        <v>-123</v>
      </c>
      <c r="H18" s="426">
        <v>-97</v>
      </c>
      <c r="I18" s="426">
        <v>-91</v>
      </c>
      <c r="J18" s="426">
        <v>-89</v>
      </c>
      <c r="K18" s="426">
        <v>-92</v>
      </c>
      <c r="L18" s="426">
        <v>-83</v>
      </c>
      <c r="M18" s="607">
        <v>-93</v>
      </c>
      <c r="N18" s="607">
        <v>-80</v>
      </c>
      <c r="O18" s="607">
        <v>-95</v>
      </c>
      <c r="P18" s="607">
        <v>-79</v>
      </c>
      <c r="Q18" s="607">
        <v>-80</v>
      </c>
      <c r="R18" s="607">
        <v>-75</v>
      </c>
      <c r="S18" s="607">
        <v>-99</v>
      </c>
      <c r="T18" s="607">
        <v>-93</v>
      </c>
      <c r="U18" s="607">
        <v>-106</v>
      </c>
      <c r="V18" s="607">
        <v>-102</v>
      </c>
      <c r="W18" s="607">
        <v>-122</v>
      </c>
      <c r="X18" s="607">
        <v>-113</v>
      </c>
      <c r="Y18" s="607">
        <v>-121</v>
      </c>
      <c r="Z18" s="607">
        <v>-105</v>
      </c>
      <c r="AA18" s="567">
        <v>-119</v>
      </c>
    </row>
    <row r="19" spans="1:123" ht="20.100000000000001" customHeight="1">
      <c r="A19" s="166" t="s">
        <v>192</v>
      </c>
      <c r="B19" s="146"/>
      <c r="C19" s="157"/>
      <c r="D19" s="415">
        <v>-140</v>
      </c>
      <c r="E19" s="415">
        <v>-150</v>
      </c>
      <c r="F19" s="415">
        <v>-169</v>
      </c>
      <c r="G19" s="415">
        <v>-162</v>
      </c>
      <c r="H19" s="415">
        <v>-97</v>
      </c>
      <c r="I19" s="415">
        <v>-96</v>
      </c>
      <c r="J19" s="415">
        <v>-96</v>
      </c>
      <c r="K19" s="415">
        <v>-87</v>
      </c>
      <c r="L19" s="415">
        <v>-83</v>
      </c>
      <c r="M19" s="604">
        <v>-87</v>
      </c>
      <c r="N19" s="604">
        <v>-83</v>
      </c>
      <c r="O19" s="604">
        <v>-92</v>
      </c>
      <c r="P19" s="604">
        <v>-84</v>
      </c>
      <c r="Q19" s="604">
        <v>-87</v>
      </c>
      <c r="R19" s="604">
        <v>-93</v>
      </c>
      <c r="S19" s="604">
        <v>-110</v>
      </c>
      <c r="T19" s="604">
        <v>-110</v>
      </c>
      <c r="U19" s="604">
        <v>-111</v>
      </c>
      <c r="V19" s="604">
        <v>-116</v>
      </c>
      <c r="W19" s="604">
        <v>-128</v>
      </c>
      <c r="X19" s="604">
        <v>-133</v>
      </c>
      <c r="Y19" s="604">
        <v>-130</v>
      </c>
      <c r="Z19" s="604">
        <v>-134</v>
      </c>
      <c r="AA19" s="566">
        <v>-139</v>
      </c>
    </row>
    <row r="20" spans="1:123" ht="20.100000000000001" customHeight="1">
      <c r="A20" s="168" t="s">
        <v>15</v>
      </c>
      <c r="B20" s="192"/>
      <c r="C20" s="170"/>
      <c r="D20" s="427">
        <v>-144</v>
      </c>
      <c r="E20" s="427">
        <v>-155</v>
      </c>
      <c r="F20" s="427">
        <v>-158</v>
      </c>
      <c r="G20" s="427">
        <v>-191</v>
      </c>
      <c r="H20" s="427">
        <v>-110</v>
      </c>
      <c r="I20" s="427">
        <v>-110</v>
      </c>
      <c r="J20" s="427">
        <v>-128</v>
      </c>
      <c r="K20" s="427">
        <v>-144</v>
      </c>
      <c r="L20" s="427">
        <v>-105</v>
      </c>
      <c r="M20" s="608">
        <v>-120</v>
      </c>
      <c r="N20" s="608">
        <v>-116</v>
      </c>
      <c r="O20" s="608">
        <v>-135</v>
      </c>
      <c r="P20" s="608">
        <v>-105</v>
      </c>
      <c r="Q20" s="608">
        <v>-108</v>
      </c>
      <c r="R20" s="608">
        <v>-119</v>
      </c>
      <c r="S20" s="608">
        <v>-153</v>
      </c>
      <c r="T20" s="608">
        <v>-120</v>
      </c>
      <c r="U20" s="608">
        <v>-138</v>
      </c>
      <c r="V20" s="608">
        <v>-150</v>
      </c>
      <c r="W20" s="608">
        <v>-168</v>
      </c>
      <c r="X20" s="608">
        <v>-133</v>
      </c>
      <c r="Y20" s="608">
        <v>-145</v>
      </c>
      <c r="Z20" s="608">
        <v>-138</v>
      </c>
      <c r="AA20" s="568">
        <v>-178</v>
      </c>
    </row>
    <row r="21" spans="1:123" ht="20.100000000000001" customHeight="1">
      <c r="A21" s="147" t="s">
        <v>142</v>
      </c>
      <c r="B21" s="146"/>
      <c r="C21" s="157"/>
      <c r="D21" s="428">
        <v>524</v>
      </c>
      <c r="E21" s="428">
        <v>289</v>
      </c>
      <c r="F21" s="428">
        <v>167</v>
      </c>
      <c r="G21" s="428">
        <v>423</v>
      </c>
      <c r="H21" s="428">
        <v>358</v>
      </c>
      <c r="I21" s="428">
        <v>210</v>
      </c>
      <c r="J21" s="428">
        <v>147</v>
      </c>
      <c r="K21" s="428">
        <v>370</v>
      </c>
      <c r="L21" s="428">
        <v>343</v>
      </c>
      <c r="M21" s="609">
        <v>143</v>
      </c>
      <c r="N21" s="609">
        <v>79</v>
      </c>
      <c r="O21" s="609">
        <v>243</v>
      </c>
      <c r="P21" s="609">
        <v>275</v>
      </c>
      <c r="Q21" s="609">
        <v>122</v>
      </c>
      <c r="R21" s="609">
        <v>58</v>
      </c>
      <c r="S21" s="609">
        <v>188</v>
      </c>
      <c r="T21" s="609">
        <v>313</v>
      </c>
      <c r="U21" s="609">
        <v>109</v>
      </c>
      <c r="V21" s="609">
        <v>94</v>
      </c>
      <c r="W21" s="609">
        <v>295</v>
      </c>
      <c r="X21" s="609">
        <v>405</v>
      </c>
      <c r="Y21" s="609">
        <v>153</v>
      </c>
      <c r="Z21" s="609">
        <v>96</v>
      </c>
      <c r="AA21" s="569">
        <v>333</v>
      </c>
    </row>
    <row r="22" spans="1:123" ht="20.100000000000001" customHeight="1">
      <c r="A22" s="175" t="s">
        <v>284</v>
      </c>
      <c r="B22" s="192"/>
      <c r="C22" s="170"/>
      <c r="D22" s="427">
        <v>-47</v>
      </c>
      <c r="E22" s="427">
        <v>140</v>
      </c>
      <c r="F22" s="427">
        <v>-70</v>
      </c>
      <c r="G22" s="427">
        <v>83</v>
      </c>
      <c r="H22" s="427">
        <v>8</v>
      </c>
      <c r="I22" s="427">
        <v>23</v>
      </c>
      <c r="J22" s="427">
        <v>-34</v>
      </c>
      <c r="K22" s="427">
        <v>214</v>
      </c>
      <c r="L22" s="427">
        <v>7</v>
      </c>
      <c r="M22" s="608">
        <v>1</v>
      </c>
      <c r="N22" s="608">
        <v>-761</v>
      </c>
      <c r="O22" s="608">
        <v>-205</v>
      </c>
      <c r="P22" s="608">
        <v>94</v>
      </c>
      <c r="Q22" s="608">
        <v>-54</v>
      </c>
      <c r="R22" s="608">
        <v>-65</v>
      </c>
      <c r="S22" s="608">
        <v>14</v>
      </c>
      <c r="T22" s="608">
        <v>76</v>
      </c>
      <c r="U22" s="608">
        <v>-42</v>
      </c>
      <c r="V22" s="608">
        <v>293</v>
      </c>
      <c r="W22" s="608">
        <v>20</v>
      </c>
      <c r="X22" s="608">
        <v>77</v>
      </c>
      <c r="Y22" s="608">
        <v>103</v>
      </c>
      <c r="Z22" s="608">
        <v>-5</v>
      </c>
      <c r="AA22" s="568">
        <v>-24</v>
      </c>
    </row>
    <row r="23" spans="1:123" s="48" customFormat="1" ht="20.100000000000001" customHeight="1">
      <c r="A23" s="147" t="s">
        <v>16</v>
      </c>
      <c r="B23" s="147"/>
      <c r="C23" s="157"/>
      <c r="D23" s="122">
        <v>477</v>
      </c>
      <c r="E23" s="122">
        <v>429</v>
      </c>
      <c r="F23" s="122">
        <v>96</v>
      </c>
      <c r="G23" s="122">
        <v>507</v>
      </c>
      <c r="H23" s="122">
        <v>366</v>
      </c>
      <c r="I23" s="122">
        <v>233</v>
      </c>
      <c r="J23" s="122">
        <v>113</v>
      </c>
      <c r="K23" s="122">
        <v>584</v>
      </c>
      <c r="L23" s="122">
        <v>350</v>
      </c>
      <c r="M23" s="595">
        <v>144</v>
      </c>
      <c r="N23" s="667">
        <v>-682</v>
      </c>
      <c r="O23" s="667">
        <v>38</v>
      </c>
      <c r="P23" s="667">
        <v>369</v>
      </c>
      <c r="Q23" s="667">
        <v>67</v>
      </c>
      <c r="R23" s="667">
        <v>-6</v>
      </c>
      <c r="S23" s="667">
        <v>202</v>
      </c>
      <c r="T23" s="667">
        <v>389</v>
      </c>
      <c r="U23" s="667">
        <v>66</v>
      </c>
      <c r="V23" s="667">
        <v>387</v>
      </c>
      <c r="W23" s="667">
        <v>315</v>
      </c>
      <c r="X23" s="667">
        <v>482</v>
      </c>
      <c r="Y23" s="667">
        <v>256</v>
      </c>
      <c r="Z23" s="667">
        <v>91</v>
      </c>
      <c r="AA23" s="117">
        <v>309</v>
      </c>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row>
    <row r="24" spans="1:123" ht="20.100000000000001" customHeight="1">
      <c r="A24" s="144" t="s">
        <v>17</v>
      </c>
      <c r="B24" s="146"/>
      <c r="C24" s="157"/>
      <c r="D24" s="415">
        <v>78</v>
      </c>
      <c r="E24" s="415">
        <v>34</v>
      </c>
      <c r="F24" s="415">
        <v>3</v>
      </c>
      <c r="G24" s="415">
        <v>63</v>
      </c>
      <c r="H24" s="415">
        <v>69</v>
      </c>
      <c r="I24" s="415">
        <v>37</v>
      </c>
      <c r="J24" s="415">
        <v>1</v>
      </c>
      <c r="K24" s="415">
        <v>38</v>
      </c>
      <c r="L24" s="415">
        <v>58</v>
      </c>
      <c r="M24" s="604">
        <v>22</v>
      </c>
      <c r="N24" s="604">
        <v>-95</v>
      </c>
      <c r="O24" s="604">
        <v>35</v>
      </c>
      <c r="P24" s="604">
        <v>67</v>
      </c>
      <c r="Q24" s="604">
        <v>38</v>
      </c>
      <c r="R24" s="604">
        <v>11</v>
      </c>
      <c r="S24" s="604">
        <v>15</v>
      </c>
      <c r="T24" s="604">
        <v>59</v>
      </c>
      <c r="U24" s="604">
        <v>35</v>
      </c>
      <c r="V24" s="604">
        <v>21</v>
      </c>
      <c r="W24" s="604">
        <v>34</v>
      </c>
      <c r="X24" s="604">
        <v>47</v>
      </c>
      <c r="Y24" s="604">
        <v>24</v>
      </c>
      <c r="Z24" s="604">
        <v>12</v>
      </c>
      <c r="AA24" s="566">
        <v>-44</v>
      </c>
    </row>
    <row r="25" spans="1:123" ht="20.100000000000001" customHeight="1">
      <c r="A25" s="166" t="s">
        <v>18</v>
      </c>
      <c r="B25" s="146"/>
      <c r="C25" s="157"/>
      <c r="D25" s="415">
        <v>-70</v>
      </c>
      <c r="E25" s="415">
        <v>-80</v>
      </c>
      <c r="F25" s="415">
        <v>-77</v>
      </c>
      <c r="G25" s="415">
        <v>-75</v>
      </c>
      <c r="H25" s="415">
        <v>-68</v>
      </c>
      <c r="I25" s="415">
        <v>-62</v>
      </c>
      <c r="J25" s="415">
        <v>-57</v>
      </c>
      <c r="K25" s="415">
        <v>-62</v>
      </c>
      <c r="L25" s="415">
        <v>-53</v>
      </c>
      <c r="M25" s="604">
        <v>-51</v>
      </c>
      <c r="N25" s="604">
        <v>-52</v>
      </c>
      <c r="O25" s="604">
        <v>-47</v>
      </c>
      <c r="P25" s="604">
        <v>-47</v>
      </c>
      <c r="Q25" s="604">
        <v>-48</v>
      </c>
      <c r="R25" s="604">
        <v>-38</v>
      </c>
      <c r="S25" s="604">
        <v>-37</v>
      </c>
      <c r="T25" s="604">
        <v>-37</v>
      </c>
      <c r="U25" s="604">
        <v>-46</v>
      </c>
      <c r="V25" s="604">
        <v>-39</v>
      </c>
      <c r="W25" s="604">
        <v>-42</v>
      </c>
      <c r="X25" s="604">
        <v>-41</v>
      </c>
      <c r="Y25" s="604">
        <v>-36</v>
      </c>
      <c r="Z25" s="604">
        <v>-35</v>
      </c>
      <c r="AA25" s="566">
        <v>-36</v>
      </c>
    </row>
    <row r="26" spans="1:123" ht="20.100000000000001" customHeight="1">
      <c r="A26" s="166" t="s">
        <v>19</v>
      </c>
      <c r="B26" s="146"/>
      <c r="C26" s="157"/>
      <c r="D26" s="415">
        <v>18</v>
      </c>
      <c r="E26" s="415">
        <v>19</v>
      </c>
      <c r="F26" s="415">
        <v>19</v>
      </c>
      <c r="G26" s="415">
        <v>19</v>
      </c>
      <c r="H26" s="415">
        <v>19</v>
      </c>
      <c r="I26" s="415">
        <v>23</v>
      </c>
      <c r="J26" s="415">
        <v>23</v>
      </c>
      <c r="K26" s="415">
        <v>19</v>
      </c>
      <c r="L26" s="415">
        <v>14</v>
      </c>
      <c r="M26" s="604">
        <v>15</v>
      </c>
      <c r="N26" s="604">
        <v>12</v>
      </c>
      <c r="O26" s="604">
        <v>10</v>
      </c>
      <c r="P26" s="604">
        <v>8</v>
      </c>
      <c r="Q26" s="604">
        <v>8</v>
      </c>
      <c r="R26" s="604">
        <v>7</v>
      </c>
      <c r="S26" s="604">
        <v>7</v>
      </c>
      <c r="T26" s="604">
        <v>7</v>
      </c>
      <c r="U26" s="604">
        <v>9</v>
      </c>
      <c r="V26" s="604">
        <v>9</v>
      </c>
      <c r="W26" s="604">
        <v>6</v>
      </c>
      <c r="X26" s="604">
        <v>8</v>
      </c>
      <c r="Y26" s="604">
        <v>10</v>
      </c>
      <c r="Z26" s="604">
        <v>10</v>
      </c>
      <c r="AA26" s="566">
        <v>6</v>
      </c>
    </row>
    <row r="27" spans="1:123" ht="20.100000000000001" customHeight="1">
      <c r="A27" s="166" t="s">
        <v>20</v>
      </c>
      <c r="B27" s="146"/>
      <c r="C27" s="157"/>
      <c r="D27" s="415">
        <v>-2</v>
      </c>
      <c r="E27" s="415">
        <v>-4</v>
      </c>
      <c r="F27" s="415">
        <v>-2</v>
      </c>
      <c r="G27" s="415">
        <v>-8</v>
      </c>
      <c r="H27" s="415">
        <v>-3</v>
      </c>
      <c r="I27" s="415">
        <v>2</v>
      </c>
      <c r="J27" s="415">
        <v>-9</v>
      </c>
      <c r="K27" s="415">
        <v>5</v>
      </c>
      <c r="L27" s="415">
        <v>-8</v>
      </c>
      <c r="M27" s="604">
        <v>-3</v>
      </c>
      <c r="N27" s="604">
        <v>-2</v>
      </c>
      <c r="O27" s="604">
        <v>-5</v>
      </c>
      <c r="P27" s="604">
        <v>2</v>
      </c>
      <c r="Q27" s="604">
        <v>0</v>
      </c>
      <c r="R27" s="604">
        <v>-2</v>
      </c>
      <c r="S27" s="604">
        <v>-2</v>
      </c>
      <c r="T27" s="604">
        <v>1</v>
      </c>
      <c r="U27" s="604">
        <v>-7</v>
      </c>
      <c r="V27" s="604">
        <v>-3</v>
      </c>
      <c r="W27" s="604">
        <v>-2</v>
      </c>
      <c r="X27" s="604">
        <v>0</v>
      </c>
      <c r="Y27" s="604">
        <v>-2</v>
      </c>
      <c r="Z27" s="604">
        <v>-1</v>
      </c>
      <c r="AA27" s="566">
        <v>-5</v>
      </c>
    </row>
    <row r="28" spans="1:123" ht="20.100000000000001" customHeight="1">
      <c r="A28" s="168" t="s">
        <v>21</v>
      </c>
      <c r="B28" s="192"/>
      <c r="C28" s="170"/>
      <c r="D28" s="429">
        <v>-12</v>
      </c>
      <c r="E28" s="429">
        <v>-10</v>
      </c>
      <c r="F28" s="429">
        <v>-12</v>
      </c>
      <c r="G28" s="429">
        <v>-12</v>
      </c>
      <c r="H28" s="429">
        <v>-11</v>
      </c>
      <c r="I28" s="429">
        <v>-10</v>
      </c>
      <c r="J28" s="429">
        <v>-11</v>
      </c>
      <c r="K28" s="429">
        <v>-9</v>
      </c>
      <c r="L28" s="429">
        <v>-10</v>
      </c>
      <c r="M28" s="610">
        <v>16</v>
      </c>
      <c r="N28" s="610">
        <v>0</v>
      </c>
      <c r="O28" s="610">
        <v>-10</v>
      </c>
      <c r="P28" s="610">
        <v>-10</v>
      </c>
      <c r="Q28" s="610">
        <v>-5</v>
      </c>
      <c r="R28" s="610">
        <v>-12</v>
      </c>
      <c r="S28" s="610">
        <v>-2</v>
      </c>
      <c r="T28" s="610">
        <v>-7</v>
      </c>
      <c r="U28" s="610">
        <v>-8</v>
      </c>
      <c r="V28" s="610">
        <v>-25</v>
      </c>
      <c r="W28" s="610">
        <v>-10</v>
      </c>
      <c r="X28" s="610">
        <v>-2</v>
      </c>
      <c r="Y28" s="610">
        <v>-11</v>
      </c>
      <c r="Z28" s="610">
        <v>-32</v>
      </c>
      <c r="AA28" s="456">
        <v>30</v>
      </c>
    </row>
    <row r="29" spans="1:123" ht="20.100000000000001" customHeight="1">
      <c r="A29" s="530" t="s">
        <v>22</v>
      </c>
      <c r="B29" s="530"/>
      <c r="C29" s="179"/>
      <c r="D29" s="430">
        <v>-65</v>
      </c>
      <c r="E29" s="430">
        <v>-75</v>
      </c>
      <c r="F29" s="430">
        <v>-72</v>
      </c>
      <c r="G29" s="430">
        <v>-77</v>
      </c>
      <c r="H29" s="430">
        <v>-62</v>
      </c>
      <c r="I29" s="430">
        <v>-47</v>
      </c>
      <c r="J29" s="430">
        <v>-54</v>
      </c>
      <c r="K29" s="430">
        <v>-47</v>
      </c>
      <c r="L29" s="430">
        <v>-57</v>
      </c>
      <c r="M29" s="611">
        <v>-24</v>
      </c>
      <c r="N29" s="611">
        <v>-42</v>
      </c>
      <c r="O29" s="611">
        <v>-52</v>
      </c>
      <c r="P29" s="611">
        <v>-47</v>
      </c>
      <c r="Q29" s="611">
        <v>-44</v>
      </c>
      <c r="R29" s="611">
        <v>-44</v>
      </c>
      <c r="S29" s="611">
        <v>-34</v>
      </c>
      <c r="T29" s="611">
        <v>-36</v>
      </c>
      <c r="U29" s="611">
        <v>-52</v>
      </c>
      <c r="V29" s="611">
        <v>-58</v>
      </c>
      <c r="W29" s="611">
        <v>-49</v>
      </c>
      <c r="X29" s="611">
        <v>-36</v>
      </c>
      <c r="Y29" s="611">
        <v>-39</v>
      </c>
      <c r="Z29" s="611">
        <v>-58</v>
      </c>
      <c r="AA29" s="570">
        <v>-4</v>
      </c>
    </row>
    <row r="30" spans="1:123" s="48" customFormat="1" ht="20.100000000000001" customHeight="1">
      <c r="A30" s="143" t="s">
        <v>23</v>
      </c>
      <c r="B30" s="147"/>
      <c r="C30" s="157"/>
      <c r="D30" s="116">
        <v>490</v>
      </c>
      <c r="E30" s="116">
        <v>388</v>
      </c>
      <c r="F30" s="116">
        <v>27</v>
      </c>
      <c r="G30" s="116">
        <v>493</v>
      </c>
      <c r="H30" s="116">
        <v>374</v>
      </c>
      <c r="I30" s="116">
        <v>224</v>
      </c>
      <c r="J30" s="116">
        <v>61</v>
      </c>
      <c r="K30" s="116">
        <v>574</v>
      </c>
      <c r="L30" s="116">
        <v>350</v>
      </c>
      <c r="M30" s="592">
        <v>143</v>
      </c>
      <c r="N30" s="592">
        <v>-818</v>
      </c>
      <c r="O30" s="592">
        <v>20</v>
      </c>
      <c r="P30" s="705">
        <v>390</v>
      </c>
      <c r="Q30" s="705">
        <v>61</v>
      </c>
      <c r="R30" s="705">
        <v>-40</v>
      </c>
      <c r="S30" s="705">
        <v>184</v>
      </c>
      <c r="T30" s="705">
        <v>412</v>
      </c>
      <c r="U30" s="705">
        <v>49</v>
      </c>
      <c r="V30" s="705">
        <v>351</v>
      </c>
      <c r="W30" s="705">
        <v>300</v>
      </c>
      <c r="X30" s="705">
        <v>493</v>
      </c>
      <c r="Y30" s="705">
        <v>241</v>
      </c>
      <c r="Z30" s="705">
        <v>45</v>
      </c>
      <c r="AA30" s="118">
        <v>261</v>
      </c>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row>
    <row r="31" spans="1:123" s="51" customFormat="1" ht="20.100000000000001" customHeight="1">
      <c r="A31" s="146" t="s">
        <v>24</v>
      </c>
      <c r="B31" s="146"/>
      <c r="C31" s="157"/>
      <c r="D31" s="122">
        <v>-86</v>
      </c>
      <c r="E31" s="122">
        <v>-74</v>
      </c>
      <c r="F31" s="122">
        <v>3</v>
      </c>
      <c r="G31" s="122">
        <v>-29</v>
      </c>
      <c r="H31" s="122">
        <v>-62</v>
      </c>
      <c r="I31" s="122">
        <v>-27</v>
      </c>
      <c r="J31" s="122">
        <v>-3</v>
      </c>
      <c r="K31" s="122">
        <v>-51</v>
      </c>
      <c r="L31" s="122">
        <v>-55</v>
      </c>
      <c r="M31" s="595">
        <v>-25</v>
      </c>
      <c r="N31" s="667">
        <v>160</v>
      </c>
      <c r="O31" s="667">
        <v>-2</v>
      </c>
      <c r="P31" s="667">
        <v>-59</v>
      </c>
      <c r="Q31" s="667">
        <v>-4</v>
      </c>
      <c r="R31" s="667">
        <v>9</v>
      </c>
      <c r="S31" s="667">
        <v>-37</v>
      </c>
      <c r="T31" s="667">
        <v>-72</v>
      </c>
      <c r="U31" s="667">
        <v>-118</v>
      </c>
      <c r="V31" s="667">
        <v>4</v>
      </c>
      <c r="W31" s="667">
        <v>-43</v>
      </c>
      <c r="X31" s="667">
        <v>-94</v>
      </c>
      <c r="Y31" s="667">
        <v>-25</v>
      </c>
      <c r="Z31" s="667">
        <v>1</v>
      </c>
      <c r="AA31" s="117">
        <v>-64</v>
      </c>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row>
    <row r="32" spans="1:123" s="52" customFormat="1" ht="20.100000000000001" customHeight="1" thickBot="1">
      <c r="A32" s="326" t="s">
        <v>499</v>
      </c>
      <c r="B32" s="326"/>
      <c r="C32" s="184"/>
      <c r="D32" s="431"/>
      <c r="E32" s="431"/>
      <c r="F32" s="431"/>
      <c r="G32" s="431"/>
      <c r="H32" s="431">
        <v>312</v>
      </c>
      <c r="I32" s="431">
        <v>196</v>
      </c>
      <c r="J32" s="431">
        <v>58</v>
      </c>
      <c r="K32" s="431">
        <v>523</v>
      </c>
      <c r="L32" s="431">
        <v>295</v>
      </c>
      <c r="M32" s="612">
        <v>118</v>
      </c>
      <c r="N32" s="612">
        <v>-659</v>
      </c>
      <c r="O32" s="612">
        <v>19</v>
      </c>
      <c r="P32" s="612">
        <v>331</v>
      </c>
      <c r="Q32" s="612">
        <v>57</v>
      </c>
      <c r="R32" s="612">
        <v>-31</v>
      </c>
      <c r="S32" s="612">
        <v>147</v>
      </c>
      <c r="T32" s="612">
        <v>340</v>
      </c>
      <c r="U32" s="612">
        <v>-69</v>
      </c>
      <c r="V32" s="612">
        <v>355</v>
      </c>
      <c r="W32" s="612">
        <v>257</v>
      </c>
      <c r="X32" s="612">
        <v>400</v>
      </c>
      <c r="Y32" s="612">
        <v>215</v>
      </c>
      <c r="Z32" s="612">
        <v>46</v>
      </c>
      <c r="AA32" s="571">
        <v>197</v>
      </c>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row>
    <row r="33" spans="1:123" s="48" customFormat="1" ht="20.100000000000001" customHeight="1" thickTop="1">
      <c r="A33" s="147"/>
      <c r="B33" s="147"/>
      <c r="C33" s="157"/>
      <c r="D33" s="115"/>
      <c r="E33" s="115"/>
      <c r="F33" s="115"/>
      <c r="G33" s="115"/>
      <c r="H33" s="115"/>
      <c r="I33" s="115"/>
      <c r="J33" s="115"/>
      <c r="K33" s="115"/>
      <c r="L33" s="115"/>
      <c r="M33" s="591"/>
      <c r="N33" s="591"/>
      <c r="O33" s="591"/>
      <c r="P33" s="694"/>
      <c r="Q33" s="694"/>
      <c r="R33" s="694"/>
      <c r="S33" s="694"/>
      <c r="T33" s="694"/>
      <c r="U33" s="694"/>
      <c r="V33" s="694"/>
      <c r="W33" s="694"/>
      <c r="X33" s="694"/>
      <c r="Y33" s="694"/>
      <c r="Z33" s="69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row>
    <row r="34" spans="1:123" s="48" customFormat="1" ht="20.100000000000001" customHeight="1">
      <c r="A34" s="147" t="s">
        <v>501</v>
      </c>
      <c r="B34" s="147"/>
      <c r="C34" s="157"/>
      <c r="D34" s="115"/>
      <c r="E34" s="115"/>
      <c r="F34" s="115"/>
      <c r="G34" s="115"/>
      <c r="H34" s="115"/>
      <c r="I34" s="115"/>
      <c r="J34" s="115"/>
      <c r="K34" s="115"/>
      <c r="L34" s="115"/>
      <c r="M34" s="591"/>
      <c r="N34" s="591"/>
      <c r="O34" s="591"/>
      <c r="P34" s="694"/>
      <c r="Q34" s="694"/>
      <c r="R34" s="694"/>
      <c r="S34" s="694"/>
      <c r="T34" s="694"/>
      <c r="U34" s="694"/>
      <c r="V34" s="694"/>
      <c r="W34" s="694"/>
      <c r="X34" s="694"/>
      <c r="Y34" s="694"/>
      <c r="Z34" s="69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row>
    <row r="35" spans="1:123" s="48" customFormat="1" ht="20.100000000000001" customHeight="1">
      <c r="A35" s="192" t="s">
        <v>563</v>
      </c>
      <c r="B35" s="257"/>
      <c r="C35" s="170"/>
      <c r="D35" s="432"/>
      <c r="E35" s="432"/>
      <c r="F35" s="432"/>
      <c r="G35" s="432"/>
      <c r="H35" s="432">
        <v>1943</v>
      </c>
      <c r="I35" s="432">
        <v>51</v>
      </c>
      <c r="J35" s="432">
        <v>27</v>
      </c>
      <c r="K35" s="432">
        <v>52</v>
      </c>
      <c r="L35" s="432">
        <v>63</v>
      </c>
      <c r="M35" s="613">
        <v>4306</v>
      </c>
      <c r="N35" s="619" t="s">
        <v>55</v>
      </c>
      <c r="O35" s="619" t="s">
        <v>55</v>
      </c>
      <c r="P35" s="619" t="s">
        <v>55</v>
      </c>
      <c r="Q35" s="619" t="s">
        <v>55</v>
      </c>
      <c r="R35" s="619" t="s">
        <v>55</v>
      </c>
      <c r="S35" s="619" t="s">
        <v>55</v>
      </c>
      <c r="T35" s="619" t="s">
        <v>55</v>
      </c>
      <c r="U35" s="619" t="s">
        <v>55</v>
      </c>
      <c r="V35" s="619" t="s">
        <v>55</v>
      </c>
      <c r="W35" s="619" t="s">
        <v>55</v>
      </c>
      <c r="X35" s="619" t="s">
        <v>55</v>
      </c>
      <c r="Y35" s="619" t="s">
        <v>55</v>
      </c>
      <c r="Z35" s="619" t="s">
        <v>55</v>
      </c>
      <c r="AA35" s="554" t="s">
        <v>55</v>
      </c>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row>
    <row r="36" spans="1:123" s="48" customFormat="1" ht="20.100000000000001" customHeight="1">
      <c r="A36" s="147" t="s">
        <v>25</v>
      </c>
      <c r="B36" s="147"/>
      <c r="C36" s="157"/>
      <c r="D36" s="115">
        <v>404</v>
      </c>
      <c r="E36" s="115">
        <v>314</v>
      </c>
      <c r="F36" s="115">
        <v>30</v>
      </c>
      <c r="G36" s="115">
        <v>465</v>
      </c>
      <c r="H36" s="115">
        <v>2255</v>
      </c>
      <c r="I36" s="115">
        <v>247</v>
      </c>
      <c r="J36" s="115">
        <v>84</v>
      </c>
      <c r="K36" s="115">
        <v>575</v>
      </c>
      <c r="L36" s="115">
        <v>358</v>
      </c>
      <c r="M36" s="591">
        <v>4424</v>
      </c>
      <c r="N36" s="591">
        <v>-659</v>
      </c>
      <c r="O36" s="591">
        <v>19</v>
      </c>
      <c r="P36" s="694">
        <v>331</v>
      </c>
      <c r="Q36" s="694">
        <v>57</v>
      </c>
      <c r="R36" s="694">
        <v>-31</v>
      </c>
      <c r="S36" s="694">
        <v>147</v>
      </c>
      <c r="T36" s="694">
        <v>340</v>
      </c>
      <c r="U36" s="694">
        <v>-69</v>
      </c>
      <c r="V36" s="694">
        <v>355</v>
      </c>
      <c r="W36" s="694">
        <v>257</v>
      </c>
      <c r="X36" s="694">
        <v>400</v>
      </c>
      <c r="Y36" s="694">
        <v>215</v>
      </c>
      <c r="Z36" s="694">
        <v>46</v>
      </c>
      <c r="AA36" s="114">
        <v>197</v>
      </c>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row>
    <row r="37" spans="1:123" s="48" customFormat="1" ht="20.100000000000001" customHeight="1">
      <c r="A37" s="147"/>
      <c r="B37" s="147"/>
      <c r="C37" s="157"/>
      <c r="D37" s="115"/>
      <c r="E37" s="115"/>
      <c r="F37" s="115"/>
      <c r="G37" s="115"/>
      <c r="H37" s="115"/>
      <c r="I37" s="115"/>
      <c r="J37" s="115"/>
      <c r="K37" s="115"/>
      <c r="L37" s="115"/>
      <c r="M37" s="591"/>
      <c r="N37" s="591"/>
      <c r="O37" s="591"/>
      <c r="P37" s="694"/>
      <c r="Q37" s="694"/>
      <c r="R37" s="694"/>
      <c r="S37" s="694"/>
      <c r="T37" s="694"/>
      <c r="U37" s="694"/>
      <c r="V37" s="694"/>
      <c r="W37" s="694"/>
      <c r="X37" s="694"/>
      <c r="Y37" s="694"/>
      <c r="Z37" s="69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row>
    <row r="38" spans="1:123" ht="20.100000000000001" customHeight="1">
      <c r="A38" s="147" t="s">
        <v>26</v>
      </c>
      <c r="B38" s="146"/>
      <c r="C38" s="157"/>
      <c r="D38" s="116"/>
      <c r="E38" s="116"/>
      <c r="F38" s="116"/>
      <c r="G38" s="116"/>
    </row>
    <row r="39" spans="1:123" ht="20.100000000000001" customHeight="1">
      <c r="A39" s="166" t="s">
        <v>500</v>
      </c>
      <c r="B39" s="146"/>
      <c r="C39" s="157"/>
      <c r="D39" s="115">
        <v>401</v>
      </c>
      <c r="E39" s="115">
        <v>314</v>
      </c>
      <c r="F39" s="115">
        <v>31</v>
      </c>
      <c r="G39" s="115">
        <v>458</v>
      </c>
      <c r="H39" s="115">
        <v>2251</v>
      </c>
      <c r="I39" s="115">
        <v>247</v>
      </c>
      <c r="J39" s="115">
        <v>85</v>
      </c>
      <c r="K39" s="115">
        <v>571</v>
      </c>
      <c r="L39" s="115">
        <v>354</v>
      </c>
      <c r="M39" s="591">
        <v>4424</v>
      </c>
      <c r="N39" s="591">
        <v>-654</v>
      </c>
      <c r="O39" s="591">
        <v>14</v>
      </c>
      <c r="P39" s="694">
        <v>326</v>
      </c>
      <c r="Q39" s="694">
        <v>57</v>
      </c>
      <c r="R39" s="694">
        <v>-31</v>
      </c>
      <c r="S39" s="694">
        <v>145</v>
      </c>
      <c r="T39" s="694">
        <v>335</v>
      </c>
      <c r="U39" s="694">
        <v>-70</v>
      </c>
      <c r="V39" s="694">
        <v>357</v>
      </c>
      <c r="W39" s="694">
        <v>244</v>
      </c>
      <c r="X39" s="694">
        <v>384</v>
      </c>
      <c r="Y39" s="694">
        <v>216</v>
      </c>
      <c r="Z39" s="694">
        <v>51</v>
      </c>
      <c r="AA39" s="114">
        <v>192</v>
      </c>
    </row>
    <row r="40" spans="1:123" ht="20.100000000000001" customHeight="1">
      <c r="A40" s="168" t="s">
        <v>27</v>
      </c>
      <c r="B40" s="192"/>
      <c r="C40" s="170"/>
      <c r="D40" s="432">
        <v>3</v>
      </c>
      <c r="E40" s="432">
        <v>0</v>
      </c>
      <c r="F40" s="432">
        <v>-1</v>
      </c>
      <c r="G40" s="432">
        <v>6</v>
      </c>
      <c r="H40" s="432">
        <v>4</v>
      </c>
      <c r="I40" s="432">
        <v>0</v>
      </c>
      <c r="J40" s="432">
        <v>-1</v>
      </c>
      <c r="K40" s="432">
        <v>4</v>
      </c>
      <c r="L40" s="432">
        <v>4</v>
      </c>
      <c r="M40" s="613">
        <v>1</v>
      </c>
      <c r="N40" s="613">
        <v>-5</v>
      </c>
      <c r="O40" s="613">
        <v>5</v>
      </c>
      <c r="P40" s="613">
        <v>5</v>
      </c>
      <c r="Q40" s="613">
        <v>1</v>
      </c>
      <c r="R40" s="613">
        <v>0</v>
      </c>
      <c r="S40" s="613">
        <v>3</v>
      </c>
      <c r="T40" s="613">
        <v>5</v>
      </c>
      <c r="U40" s="613">
        <v>0</v>
      </c>
      <c r="V40" s="613">
        <v>-2</v>
      </c>
      <c r="W40" s="613">
        <v>12</v>
      </c>
      <c r="X40" s="613">
        <v>16</v>
      </c>
      <c r="Y40" s="613">
        <v>-1</v>
      </c>
      <c r="Z40" s="613">
        <v>-5</v>
      </c>
      <c r="AA40" s="457">
        <v>5</v>
      </c>
    </row>
    <row r="41" spans="1:123" ht="20.100000000000001" customHeight="1" thickBot="1">
      <c r="A41" s="186"/>
      <c r="B41" s="186"/>
      <c r="C41" s="184"/>
      <c r="D41" s="431">
        <v>404</v>
      </c>
      <c r="E41" s="431">
        <v>314</v>
      </c>
      <c r="F41" s="431">
        <v>30</v>
      </c>
      <c r="G41" s="431">
        <v>465</v>
      </c>
      <c r="H41" s="431">
        <v>2255</v>
      </c>
      <c r="I41" s="431">
        <v>247</v>
      </c>
      <c r="J41" s="431">
        <v>84</v>
      </c>
      <c r="K41" s="431">
        <v>575</v>
      </c>
      <c r="L41" s="431">
        <v>358</v>
      </c>
      <c r="M41" s="612">
        <v>4424</v>
      </c>
      <c r="N41" s="612">
        <v>-659</v>
      </c>
      <c r="O41" s="612">
        <v>19</v>
      </c>
      <c r="P41" s="612">
        <v>331</v>
      </c>
      <c r="Q41" s="612">
        <v>57</v>
      </c>
      <c r="R41" s="612">
        <v>-31</v>
      </c>
      <c r="S41" s="612">
        <v>147</v>
      </c>
      <c r="T41" s="612">
        <v>340</v>
      </c>
      <c r="U41" s="612">
        <v>-69</v>
      </c>
      <c r="V41" s="612">
        <v>355</v>
      </c>
      <c r="W41" s="612">
        <v>257</v>
      </c>
      <c r="X41" s="612">
        <v>400</v>
      </c>
      <c r="Y41" s="612">
        <v>215</v>
      </c>
      <c r="Z41" s="612">
        <v>46</v>
      </c>
      <c r="AA41" s="571">
        <v>197</v>
      </c>
    </row>
    <row r="42" spans="1:123" ht="20.100000000000001" customHeight="1" thickTop="1">
      <c r="A42" s="146"/>
      <c r="B42" s="146"/>
      <c r="C42" s="157"/>
      <c r="D42" s="115"/>
      <c r="E42" s="115"/>
      <c r="F42" s="115"/>
      <c r="G42" s="115"/>
      <c r="H42" s="115"/>
      <c r="I42" s="115"/>
      <c r="J42" s="115"/>
      <c r="K42" s="115"/>
      <c r="L42" s="115"/>
      <c r="M42" s="591"/>
      <c r="N42" s="591"/>
      <c r="O42" s="591"/>
      <c r="P42" s="694"/>
      <c r="Q42" s="694"/>
      <c r="R42" s="694"/>
      <c r="S42" s="694"/>
      <c r="T42" s="694"/>
      <c r="U42" s="694"/>
      <c r="V42" s="694"/>
      <c r="W42" s="694"/>
      <c r="X42" s="694"/>
      <c r="Y42" s="694"/>
      <c r="Z42" s="694"/>
      <c r="AA42" s="114"/>
    </row>
    <row r="43" spans="1:123" ht="20.100000000000001" customHeight="1">
      <c r="A43" s="143"/>
      <c r="B43" s="194"/>
      <c r="C43" s="194"/>
      <c r="D43" s="115"/>
      <c r="E43" s="115"/>
      <c r="F43" s="115"/>
      <c r="G43" s="115"/>
      <c r="H43" s="115"/>
      <c r="I43" s="115"/>
      <c r="J43" s="115"/>
      <c r="K43" s="115"/>
      <c r="L43" s="115"/>
      <c r="M43" s="591"/>
      <c r="N43" s="591"/>
      <c r="O43" s="591"/>
      <c r="P43" s="694"/>
      <c r="Q43" s="694"/>
      <c r="R43" s="694"/>
      <c r="S43" s="694"/>
      <c r="T43" s="694"/>
      <c r="U43" s="694"/>
      <c r="V43" s="694"/>
      <c r="W43" s="694"/>
      <c r="X43" s="694"/>
      <c r="Y43" s="694"/>
      <c r="Z43" s="694"/>
      <c r="AA43" s="114"/>
    </row>
    <row r="44" spans="1:123" ht="20.100000000000001" customHeight="1">
      <c r="A44" s="147" t="s">
        <v>502</v>
      </c>
      <c r="B44" s="563"/>
      <c r="C44" s="563"/>
      <c r="D44" s="115"/>
      <c r="E44" s="115"/>
      <c r="F44" s="115"/>
      <c r="G44" s="115"/>
      <c r="H44" s="115"/>
      <c r="I44" s="115"/>
      <c r="J44" s="115"/>
      <c r="K44" s="115"/>
      <c r="L44" s="115"/>
      <c r="M44" s="591"/>
      <c r="N44" s="591"/>
      <c r="O44" s="591"/>
      <c r="P44" s="694"/>
      <c r="Q44" s="694"/>
      <c r="R44" s="694"/>
      <c r="S44" s="694"/>
      <c r="T44" s="694"/>
      <c r="U44" s="694"/>
      <c r="V44" s="694"/>
      <c r="W44" s="694"/>
      <c r="X44" s="694"/>
      <c r="Y44" s="694"/>
      <c r="Z44" s="694"/>
      <c r="AA44" s="114"/>
    </row>
    <row r="45" spans="1:123" ht="20.100000000000001" customHeight="1">
      <c r="A45" s="146" t="s">
        <v>28</v>
      </c>
      <c r="B45" s="146"/>
      <c r="C45" s="157"/>
      <c r="D45" s="433">
        <v>0.45</v>
      </c>
      <c r="E45" s="433">
        <v>0.35</v>
      </c>
      <c r="F45" s="433">
        <v>0.04</v>
      </c>
      <c r="G45" s="433">
        <v>0.52</v>
      </c>
      <c r="H45" s="433">
        <v>2.5299999999999998</v>
      </c>
      <c r="I45" s="433">
        <v>0.28000000000000003</v>
      </c>
      <c r="J45" s="433">
        <v>0.1</v>
      </c>
      <c r="K45" s="433">
        <v>0.64</v>
      </c>
      <c r="L45" s="433">
        <v>0.4</v>
      </c>
      <c r="M45" s="614">
        <v>4.9800000000000004</v>
      </c>
      <c r="N45" s="614">
        <v>-0.74</v>
      </c>
      <c r="O45" s="614">
        <v>0.02</v>
      </c>
      <c r="P45" s="614">
        <v>0.37</v>
      </c>
      <c r="Q45" s="614">
        <v>0.06</v>
      </c>
      <c r="R45" s="614">
        <v>-0.03</v>
      </c>
      <c r="S45" s="614">
        <v>0.16</v>
      </c>
      <c r="T45" s="614">
        <v>0.38</v>
      </c>
      <c r="U45" s="614">
        <v>-0.08</v>
      </c>
      <c r="V45" s="614">
        <v>0.4</v>
      </c>
      <c r="W45" s="614">
        <v>0.28000000000000003</v>
      </c>
      <c r="X45" s="614">
        <v>0.43</v>
      </c>
      <c r="Y45" s="614">
        <v>0.24</v>
      </c>
      <c r="Z45" s="614">
        <v>0.05</v>
      </c>
      <c r="AA45" s="517">
        <v>0.22</v>
      </c>
    </row>
    <row r="46" spans="1:123" ht="20.100000000000001" customHeight="1">
      <c r="A46" s="146" t="s">
        <v>29</v>
      </c>
      <c r="B46" s="146"/>
      <c r="C46" s="157"/>
      <c r="D46" s="433">
        <v>0.45</v>
      </c>
      <c r="E46" s="433">
        <v>0.35</v>
      </c>
      <c r="F46" s="433">
        <v>0.04</v>
      </c>
      <c r="G46" s="433">
        <v>0.52</v>
      </c>
      <c r="H46" s="433">
        <v>2.5299999999999998</v>
      </c>
      <c r="I46" s="433">
        <v>0.28000000000000003</v>
      </c>
      <c r="J46" s="433">
        <v>0.1</v>
      </c>
      <c r="K46" s="433">
        <v>0.64</v>
      </c>
      <c r="L46" s="433">
        <v>0.4</v>
      </c>
      <c r="M46" s="614">
        <v>4.9800000000000004</v>
      </c>
      <c r="N46" s="614">
        <v>-0.74</v>
      </c>
      <c r="O46" s="614">
        <v>0.02</v>
      </c>
      <c r="P46" s="614">
        <v>0.37</v>
      </c>
      <c r="Q46" s="614">
        <v>0.06</v>
      </c>
      <c r="R46" s="614">
        <v>-0.03</v>
      </c>
      <c r="S46" s="614">
        <v>0.16</v>
      </c>
      <c r="T46" s="614">
        <v>0.38</v>
      </c>
      <c r="U46" s="614">
        <v>-0.08</v>
      </c>
      <c r="V46" s="614">
        <v>0.4</v>
      </c>
      <c r="W46" s="614">
        <v>0.28000000000000003</v>
      </c>
      <c r="X46" s="614">
        <v>0.43</v>
      </c>
      <c r="Y46" s="614">
        <v>0.24</v>
      </c>
      <c r="Z46" s="614">
        <v>0.05</v>
      </c>
      <c r="AA46" s="517">
        <v>0.22</v>
      </c>
    </row>
    <row r="47" spans="1:123" ht="20.100000000000001" customHeight="1">
      <c r="A47" s="146"/>
      <c r="B47" s="146"/>
      <c r="C47" s="157"/>
      <c r="D47" s="116"/>
      <c r="E47" s="116"/>
      <c r="F47" s="116"/>
      <c r="G47" s="116"/>
    </row>
    <row r="48" spans="1:123" ht="20.100000000000001" customHeight="1">
      <c r="A48" s="147" t="s">
        <v>503</v>
      </c>
      <c r="B48" s="563"/>
      <c r="C48" s="563"/>
      <c r="D48" s="115"/>
      <c r="E48" s="115"/>
      <c r="F48" s="115"/>
      <c r="G48" s="115"/>
      <c r="H48" s="115"/>
      <c r="I48" s="115"/>
      <c r="J48" s="115"/>
      <c r="K48" s="115"/>
      <c r="L48" s="115"/>
      <c r="M48" s="591"/>
      <c r="N48" s="591"/>
      <c r="O48" s="591"/>
      <c r="P48" s="694"/>
      <c r="Q48" s="694"/>
      <c r="R48" s="694"/>
      <c r="S48" s="694"/>
      <c r="T48" s="694"/>
      <c r="U48" s="694"/>
      <c r="V48" s="694"/>
      <c r="W48" s="694"/>
      <c r="X48" s="694"/>
      <c r="Y48" s="694"/>
      <c r="Z48" s="694"/>
      <c r="AA48" s="114"/>
    </row>
    <row r="49" spans="1:73" ht="20.100000000000001" customHeight="1">
      <c r="A49" s="146" t="s">
        <v>28</v>
      </c>
      <c r="B49" s="146"/>
      <c r="C49" s="157"/>
      <c r="D49" s="433"/>
      <c r="E49" s="433"/>
      <c r="F49" s="433"/>
      <c r="G49" s="433"/>
      <c r="H49" s="433">
        <v>0.35</v>
      </c>
      <c r="I49" s="433">
        <v>0.21999999999999997</v>
      </c>
      <c r="J49" s="433">
        <v>6.0000000000000053E-2</v>
      </c>
      <c r="K49" s="433">
        <v>0.59</v>
      </c>
      <c r="L49" s="433">
        <v>0.33</v>
      </c>
      <c r="M49" s="614">
        <v>0.13</v>
      </c>
      <c r="N49" s="614">
        <v>-0.74</v>
      </c>
      <c r="O49" s="614">
        <v>0.02</v>
      </c>
      <c r="P49" s="614">
        <v>0.37</v>
      </c>
      <c r="Q49" s="614">
        <v>0.06</v>
      </c>
      <c r="R49" s="614">
        <v>-0.03</v>
      </c>
      <c r="S49" s="614">
        <v>0.16</v>
      </c>
      <c r="T49" s="614">
        <v>0.38</v>
      </c>
      <c r="U49" s="614">
        <v>-0.08</v>
      </c>
      <c r="V49" s="614">
        <v>0.4</v>
      </c>
      <c r="W49" s="614">
        <v>0.28000000000000003</v>
      </c>
      <c r="X49" s="614">
        <v>0.43</v>
      </c>
      <c r="Y49" s="614">
        <v>0.24</v>
      </c>
      <c r="Z49" s="614">
        <v>0.05</v>
      </c>
      <c r="AA49" s="517">
        <v>0.22</v>
      </c>
    </row>
    <row r="50" spans="1:73" ht="20.100000000000001" customHeight="1">
      <c r="A50" s="146" t="s">
        <v>29</v>
      </c>
      <c r="B50" s="146"/>
      <c r="C50" s="157"/>
      <c r="D50" s="433"/>
      <c r="E50" s="433"/>
      <c r="F50" s="433"/>
      <c r="G50" s="433"/>
      <c r="H50" s="433">
        <v>0.35</v>
      </c>
      <c r="I50" s="433">
        <v>0.21999999999999997</v>
      </c>
      <c r="J50" s="433">
        <v>6.0000000000000053E-2</v>
      </c>
      <c r="K50" s="433">
        <v>0.59</v>
      </c>
      <c r="L50" s="433">
        <v>0.33</v>
      </c>
      <c r="M50" s="614">
        <v>0.13</v>
      </c>
      <c r="N50" s="614">
        <v>-0.74</v>
      </c>
      <c r="O50" s="614">
        <v>0.02</v>
      </c>
      <c r="P50" s="614">
        <v>0.37</v>
      </c>
      <c r="Q50" s="614">
        <v>0.06</v>
      </c>
      <c r="R50" s="614">
        <v>-0.03</v>
      </c>
      <c r="S50" s="614">
        <v>0.16</v>
      </c>
      <c r="T50" s="614">
        <v>0.38</v>
      </c>
      <c r="U50" s="614">
        <v>-0.08</v>
      </c>
      <c r="V50" s="614">
        <v>0.4</v>
      </c>
      <c r="W50" s="614">
        <v>0.28000000000000003</v>
      </c>
      <c r="X50" s="614">
        <v>0.43</v>
      </c>
      <c r="Y50" s="614">
        <v>0.24</v>
      </c>
      <c r="Z50" s="614">
        <v>0.05</v>
      </c>
      <c r="AA50" s="517">
        <v>0.22</v>
      </c>
    </row>
    <row r="51" spans="1:73" ht="20.100000000000001" customHeight="1">
      <c r="A51" s="146"/>
      <c r="B51" s="146"/>
      <c r="C51" s="157"/>
      <c r="D51" s="116"/>
      <c r="E51" s="116"/>
      <c r="F51" s="116"/>
      <c r="G51" s="116"/>
    </row>
    <row r="52" spans="1:73" ht="20.100000000000001" customHeight="1">
      <c r="A52" s="147" t="s">
        <v>504</v>
      </c>
      <c r="B52" s="563"/>
      <c r="C52" s="563"/>
      <c r="D52" s="115"/>
      <c r="E52" s="115"/>
      <c r="F52" s="115"/>
      <c r="G52" s="115"/>
      <c r="H52" s="115"/>
      <c r="I52" s="115"/>
      <c r="J52" s="115"/>
      <c r="K52" s="115"/>
      <c r="L52" s="115"/>
      <c r="M52" s="591"/>
      <c r="N52" s="591"/>
      <c r="O52" s="591"/>
      <c r="P52" s="694"/>
      <c r="Q52" s="694"/>
      <c r="R52" s="694"/>
      <c r="S52" s="694"/>
      <c r="T52" s="694"/>
      <c r="U52" s="694"/>
      <c r="V52" s="694"/>
      <c r="W52" s="694"/>
      <c r="X52" s="694"/>
      <c r="Y52" s="694"/>
      <c r="Z52" s="694"/>
      <c r="AA52" s="114"/>
    </row>
    <row r="53" spans="1:73" ht="20.100000000000001" customHeight="1">
      <c r="A53" s="146" t="s">
        <v>28</v>
      </c>
      <c r="B53" s="146"/>
      <c r="C53" s="157"/>
      <c r="D53" s="433"/>
      <c r="E53" s="433"/>
      <c r="F53" s="433"/>
      <c r="G53" s="433"/>
      <c r="H53" s="433">
        <v>2.1800000000000002</v>
      </c>
      <c r="I53" s="433">
        <v>6.0000000000000053E-2</v>
      </c>
      <c r="J53" s="433">
        <v>3.9999999999999591E-2</v>
      </c>
      <c r="K53" s="433">
        <v>5.0000000000000266E-2</v>
      </c>
      <c r="L53" s="433">
        <v>7.0000000000000007E-2</v>
      </c>
      <c r="M53" s="614">
        <v>4.8499999999999996</v>
      </c>
      <c r="N53" s="614" t="s">
        <v>55</v>
      </c>
      <c r="O53" s="614" t="s">
        <v>55</v>
      </c>
      <c r="P53" s="614" t="s">
        <v>55</v>
      </c>
      <c r="Q53" s="614" t="s">
        <v>55</v>
      </c>
      <c r="R53" s="614" t="s">
        <v>55</v>
      </c>
      <c r="S53" s="614" t="s">
        <v>55</v>
      </c>
      <c r="T53" s="614" t="s">
        <v>55</v>
      </c>
      <c r="U53" s="614" t="s">
        <v>55</v>
      </c>
      <c r="V53" s="614" t="s">
        <v>55</v>
      </c>
      <c r="W53" s="614" t="s">
        <v>55</v>
      </c>
      <c r="X53" s="614" t="s">
        <v>55</v>
      </c>
      <c r="Y53" s="614" t="s">
        <v>55</v>
      </c>
      <c r="Z53" s="614" t="s">
        <v>55</v>
      </c>
      <c r="AA53" s="517" t="s">
        <v>55</v>
      </c>
    </row>
    <row r="54" spans="1:73" ht="20.100000000000001" customHeight="1">
      <c r="A54" s="146" t="s">
        <v>29</v>
      </c>
      <c r="B54" s="146"/>
      <c r="C54" s="157"/>
      <c r="D54" s="433"/>
      <c r="E54" s="433"/>
      <c r="F54" s="433"/>
      <c r="G54" s="433"/>
      <c r="H54" s="433">
        <v>2.1800000000000002</v>
      </c>
      <c r="I54" s="433">
        <v>6.0000000000000053E-2</v>
      </c>
      <c r="J54" s="433">
        <v>3.9999999999999591E-2</v>
      </c>
      <c r="K54" s="433">
        <v>5.0000000000000266E-2</v>
      </c>
      <c r="L54" s="433">
        <v>7.0000000000000007E-2</v>
      </c>
      <c r="M54" s="614">
        <v>4.8499999999999996</v>
      </c>
      <c r="N54" s="614" t="s">
        <v>55</v>
      </c>
      <c r="O54" s="614" t="s">
        <v>55</v>
      </c>
      <c r="P54" s="614" t="s">
        <v>55</v>
      </c>
      <c r="Q54" s="614" t="s">
        <v>55</v>
      </c>
      <c r="R54" s="614" t="s">
        <v>55</v>
      </c>
      <c r="S54" s="614" t="s">
        <v>55</v>
      </c>
      <c r="T54" s="614" t="s">
        <v>55</v>
      </c>
      <c r="U54" s="614" t="s">
        <v>55</v>
      </c>
      <c r="V54" s="614" t="s">
        <v>55</v>
      </c>
      <c r="W54" s="614" t="s">
        <v>55</v>
      </c>
      <c r="X54" s="614" t="s">
        <v>55</v>
      </c>
      <c r="Y54" s="614" t="s">
        <v>55</v>
      </c>
      <c r="Z54" s="614" t="s">
        <v>55</v>
      </c>
      <c r="AA54" s="517" t="s">
        <v>55</v>
      </c>
    </row>
    <row r="55" spans="1:73" ht="20.100000000000001" customHeight="1">
      <c r="A55" s="146" t="s">
        <v>536</v>
      </c>
      <c r="B55" s="146"/>
      <c r="C55" s="157"/>
      <c r="D55" s="433"/>
      <c r="E55" s="433"/>
      <c r="F55" s="433"/>
      <c r="G55" s="433"/>
      <c r="H55" s="433"/>
      <c r="I55" s="433"/>
      <c r="J55" s="433"/>
      <c r="K55" s="433"/>
      <c r="L55" s="433"/>
      <c r="M55" s="614"/>
      <c r="N55" s="614"/>
      <c r="O55" s="614"/>
      <c r="P55" s="614"/>
      <c r="Q55" s="614"/>
      <c r="R55" s="614"/>
      <c r="S55" s="614"/>
      <c r="T55" s="614"/>
      <c r="U55" s="614"/>
      <c r="V55" s="614"/>
      <c r="W55" s="614"/>
      <c r="X55" s="614"/>
      <c r="Y55" s="614"/>
      <c r="Z55" s="614"/>
      <c r="AA55" s="517"/>
    </row>
    <row r="56" spans="1:73" ht="20.100000000000001" customHeight="1">
      <c r="A56" s="146"/>
      <c r="B56" s="146"/>
      <c r="C56" s="157"/>
      <c r="D56" s="116"/>
      <c r="E56" s="116"/>
      <c r="F56" s="116"/>
      <c r="G56" s="116"/>
    </row>
    <row r="57" spans="1:73" ht="20.100000000000001" customHeight="1">
      <c r="A57" s="148"/>
      <c r="B57" s="144"/>
      <c r="C57" s="144"/>
      <c r="D57" s="116"/>
      <c r="E57" s="116"/>
      <c r="F57" s="116"/>
      <c r="G57" s="116"/>
    </row>
    <row r="58" spans="1:73" ht="20.100000000000001" customHeight="1" thickBot="1">
      <c r="A58" s="206" t="s">
        <v>271</v>
      </c>
      <c r="B58" s="153"/>
      <c r="C58" s="153"/>
      <c r="D58" s="425" t="s">
        <v>427</v>
      </c>
      <c r="E58" s="425" t="s">
        <v>443</v>
      </c>
      <c r="F58" s="425" t="s">
        <v>446</v>
      </c>
      <c r="G58" s="425" t="s">
        <v>452</v>
      </c>
      <c r="H58" s="425" t="s">
        <v>457</v>
      </c>
      <c r="I58" s="425" t="s">
        <v>483</v>
      </c>
      <c r="J58" s="425" t="s">
        <v>486</v>
      </c>
      <c r="K58" s="425" t="s">
        <v>488</v>
      </c>
      <c r="L58" s="425" t="s">
        <v>491</v>
      </c>
      <c r="M58" s="606" t="s">
        <v>539</v>
      </c>
      <c r="N58" s="606" t="s">
        <v>560</v>
      </c>
      <c r="O58" s="606" t="s">
        <v>567</v>
      </c>
      <c r="P58" s="606" t="s">
        <v>577</v>
      </c>
      <c r="Q58" s="606" t="s">
        <v>603</v>
      </c>
      <c r="R58" s="606" t="s">
        <v>625</v>
      </c>
      <c r="S58" s="606" t="s">
        <v>634</v>
      </c>
      <c r="T58" s="606" t="s">
        <v>638</v>
      </c>
      <c r="U58" s="606" t="s">
        <v>658</v>
      </c>
      <c r="V58" s="606" t="s">
        <v>663</v>
      </c>
      <c r="W58" s="606" t="s">
        <v>669</v>
      </c>
      <c r="X58" s="606" t="s">
        <v>671</v>
      </c>
      <c r="Y58" s="606" t="s">
        <v>682</v>
      </c>
      <c r="Z58" s="606" t="s">
        <v>690</v>
      </c>
      <c r="AA58" s="565" t="s">
        <v>739</v>
      </c>
    </row>
    <row r="59" spans="1:73" ht="19.5" customHeight="1">
      <c r="A59" s="147" t="s">
        <v>142</v>
      </c>
      <c r="B59" s="146"/>
      <c r="C59" s="146"/>
      <c r="D59" s="115">
        <v>524</v>
      </c>
      <c r="E59" s="115">
        <v>289</v>
      </c>
      <c r="F59" s="115">
        <v>167</v>
      </c>
      <c r="G59" s="115">
        <v>423</v>
      </c>
      <c r="H59" s="115">
        <v>358</v>
      </c>
      <c r="I59" s="115">
        <v>210</v>
      </c>
      <c r="J59" s="115">
        <v>147</v>
      </c>
      <c r="K59" s="115">
        <v>370</v>
      </c>
      <c r="L59" s="115">
        <v>343</v>
      </c>
      <c r="M59" s="591">
        <v>143</v>
      </c>
      <c r="N59" s="591">
        <v>79</v>
      </c>
      <c r="O59" s="591">
        <v>243</v>
      </c>
      <c r="P59" s="694">
        <v>275</v>
      </c>
      <c r="Q59" s="694">
        <v>122</v>
      </c>
      <c r="R59" s="694">
        <v>58</v>
      </c>
      <c r="S59" s="694">
        <v>188</v>
      </c>
      <c r="T59" s="694">
        <v>313</v>
      </c>
      <c r="U59" s="694">
        <v>109</v>
      </c>
      <c r="V59" s="694">
        <v>94</v>
      </c>
      <c r="W59" s="694">
        <v>295</v>
      </c>
      <c r="X59" s="694">
        <v>405</v>
      </c>
      <c r="Y59" s="694">
        <v>153</v>
      </c>
      <c r="Z59" s="694">
        <v>96</v>
      </c>
      <c r="AA59" s="114">
        <v>333</v>
      </c>
    </row>
    <row r="60" spans="1:73" ht="19.5" customHeight="1">
      <c r="A60" s="768" t="s">
        <v>571</v>
      </c>
      <c r="B60" s="769"/>
      <c r="C60" s="769"/>
      <c r="D60" s="591"/>
      <c r="E60" s="591"/>
      <c r="F60" s="591"/>
      <c r="G60" s="591"/>
      <c r="H60" s="591"/>
      <c r="I60" s="591"/>
      <c r="J60" s="591"/>
      <c r="K60" s="591"/>
      <c r="L60" s="591"/>
      <c r="M60" s="591">
        <v>-15</v>
      </c>
      <c r="N60" s="591">
        <v>-784</v>
      </c>
      <c r="O60" s="591">
        <v>-119</v>
      </c>
      <c r="P60" s="694">
        <v>0</v>
      </c>
      <c r="Q60" s="694">
        <v>0</v>
      </c>
      <c r="R60" s="694">
        <v>0</v>
      </c>
      <c r="S60" s="694">
        <v>27</v>
      </c>
      <c r="T60" s="694">
        <v>0</v>
      </c>
      <c r="U60" s="694">
        <v>0</v>
      </c>
      <c r="V60" s="694">
        <v>0</v>
      </c>
      <c r="W60" s="694">
        <v>6</v>
      </c>
      <c r="X60" s="694">
        <v>0</v>
      </c>
      <c r="Y60" s="694">
        <v>0</v>
      </c>
      <c r="Z60" s="694">
        <v>0</v>
      </c>
      <c r="AA60" s="114">
        <v>-4</v>
      </c>
      <c r="AB60" s="592"/>
      <c r="AC60" s="592"/>
      <c r="AD60" s="592"/>
      <c r="AE60" s="592"/>
      <c r="AF60" s="592"/>
      <c r="AG60" s="592"/>
      <c r="AH60" s="592"/>
      <c r="AI60" s="592"/>
      <c r="AJ60" s="592"/>
      <c r="AK60" s="592"/>
      <c r="AL60" s="592"/>
      <c r="AM60" s="592"/>
      <c r="AN60" s="592"/>
      <c r="AO60" s="592"/>
      <c r="AP60" s="592"/>
      <c r="AQ60" s="592"/>
      <c r="AR60" s="592"/>
      <c r="AS60" s="592"/>
      <c r="AT60" s="592"/>
      <c r="AU60" s="592"/>
      <c r="AV60" s="592"/>
      <c r="AW60" s="592"/>
      <c r="AX60" s="592"/>
      <c r="AY60" s="592"/>
      <c r="AZ60" s="592"/>
      <c r="BA60" s="592"/>
      <c r="BB60" s="592"/>
      <c r="BC60" s="592"/>
      <c r="BD60" s="592"/>
      <c r="BE60" s="592"/>
      <c r="BF60" s="592"/>
      <c r="BG60" s="592"/>
      <c r="BH60" s="592"/>
      <c r="BI60" s="592"/>
      <c r="BJ60" s="592"/>
      <c r="BK60" s="592"/>
      <c r="BL60" s="592"/>
      <c r="BM60" s="592"/>
      <c r="BN60" s="592"/>
      <c r="BO60" s="592"/>
      <c r="BP60" s="592"/>
      <c r="BQ60" s="592"/>
      <c r="BR60" s="592"/>
      <c r="BS60" s="592"/>
      <c r="BT60" s="592"/>
      <c r="BU60" s="592"/>
    </row>
    <row r="61" spans="1:73" ht="19.5" customHeight="1">
      <c r="A61" s="768" t="s">
        <v>581</v>
      </c>
      <c r="B61" s="769"/>
      <c r="C61" s="769"/>
      <c r="D61" s="115">
        <v>4</v>
      </c>
      <c r="E61" s="115">
        <v>0</v>
      </c>
      <c r="F61" s="115">
        <v>39</v>
      </c>
      <c r="G61" s="115">
        <v>17</v>
      </c>
      <c r="H61" s="115">
        <v>1</v>
      </c>
      <c r="I61" s="115">
        <v>58</v>
      </c>
      <c r="J61" s="115">
        <v>8</v>
      </c>
      <c r="K61" s="115">
        <v>238</v>
      </c>
      <c r="L61" s="115">
        <v>7</v>
      </c>
      <c r="M61" s="591">
        <v>0</v>
      </c>
      <c r="N61" s="591">
        <v>14</v>
      </c>
      <c r="O61" s="591">
        <v>1</v>
      </c>
      <c r="P61" s="694">
        <v>44</v>
      </c>
      <c r="Q61" s="694">
        <v>2</v>
      </c>
      <c r="R61" s="694">
        <v>-10</v>
      </c>
      <c r="S61" s="694">
        <v>2</v>
      </c>
      <c r="T61" s="694">
        <v>1</v>
      </c>
      <c r="U61" s="694">
        <v>1</v>
      </c>
      <c r="V61" s="694">
        <v>317</v>
      </c>
      <c r="W61" s="694">
        <v>8</v>
      </c>
      <c r="X61" s="694">
        <v>26</v>
      </c>
      <c r="Y61" s="694">
        <v>76</v>
      </c>
      <c r="Z61" s="694">
        <v>1</v>
      </c>
      <c r="AA61" s="114">
        <v>-1</v>
      </c>
    </row>
    <row r="62" spans="1:73" ht="20.100000000000001" customHeight="1">
      <c r="A62" s="768" t="s">
        <v>472</v>
      </c>
      <c r="B62" s="775"/>
      <c r="C62" s="775"/>
      <c r="D62" s="115">
        <v>-48</v>
      </c>
      <c r="E62" s="115">
        <v>106</v>
      </c>
      <c r="F62" s="115">
        <v>-105</v>
      </c>
      <c r="G62" s="115">
        <v>69</v>
      </c>
      <c r="H62" s="115">
        <v>10</v>
      </c>
      <c r="I62" s="115">
        <v>-34</v>
      </c>
      <c r="J62" s="115">
        <v>-40</v>
      </c>
      <c r="K62" s="115">
        <v>-26</v>
      </c>
      <c r="L62" s="115">
        <v>-3</v>
      </c>
      <c r="M62" s="591">
        <v>13</v>
      </c>
      <c r="N62" s="591">
        <v>5</v>
      </c>
      <c r="O62" s="591">
        <v>-95</v>
      </c>
      <c r="P62" s="694">
        <v>50</v>
      </c>
      <c r="Q62" s="694">
        <v>-57</v>
      </c>
      <c r="R62" s="694">
        <v>-57</v>
      </c>
      <c r="S62" s="694">
        <v>-1</v>
      </c>
      <c r="T62" s="694">
        <v>74</v>
      </c>
      <c r="U62" s="694">
        <v>-46</v>
      </c>
      <c r="V62" s="694">
        <v>-19</v>
      </c>
      <c r="W62" s="694">
        <v>5</v>
      </c>
      <c r="X62" s="694">
        <v>54</v>
      </c>
      <c r="Y62" s="694">
        <v>49</v>
      </c>
      <c r="Z62" s="694">
        <v>-8</v>
      </c>
      <c r="AA62" s="114">
        <v>2</v>
      </c>
    </row>
    <row r="63" spans="1:73" ht="20.100000000000001" customHeight="1">
      <c r="A63" s="564" t="s">
        <v>269</v>
      </c>
      <c r="B63" s="246"/>
      <c r="C63" s="168"/>
      <c r="D63" s="432">
        <v>-3</v>
      </c>
      <c r="E63" s="432">
        <v>34</v>
      </c>
      <c r="F63" s="432">
        <v>-4</v>
      </c>
      <c r="G63" s="432">
        <v>-3</v>
      </c>
      <c r="H63" s="432">
        <v>-4</v>
      </c>
      <c r="I63" s="432">
        <v>0</v>
      </c>
      <c r="J63" s="432">
        <v>-2</v>
      </c>
      <c r="K63" s="432">
        <v>3</v>
      </c>
      <c r="L63" s="432">
        <v>3</v>
      </c>
      <c r="M63" s="613">
        <v>3</v>
      </c>
      <c r="N63" s="613">
        <v>3</v>
      </c>
      <c r="O63" s="613">
        <v>7</v>
      </c>
      <c r="P63" s="613">
        <v>0</v>
      </c>
      <c r="Q63" s="613">
        <v>0</v>
      </c>
      <c r="R63" s="613">
        <v>2</v>
      </c>
      <c r="S63" s="613">
        <v>-14</v>
      </c>
      <c r="T63" s="613">
        <v>2</v>
      </c>
      <c r="U63" s="613">
        <v>4</v>
      </c>
      <c r="V63" s="613">
        <v>-5</v>
      </c>
      <c r="W63" s="613">
        <v>1</v>
      </c>
      <c r="X63" s="613">
        <v>-4</v>
      </c>
      <c r="Y63" s="613">
        <v>-22</v>
      </c>
      <c r="Z63" s="613">
        <v>2</v>
      </c>
      <c r="AA63" s="457">
        <v>-21</v>
      </c>
    </row>
    <row r="64" spans="1:73" ht="20.100000000000001" customHeight="1">
      <c r="A64" s="531" t="s">
        <v>284</v>
      </c>
      <c r="B64" s="532"/>
      <c r="C64" s="166"/>
      <c r="D64" s="434">
        <v>-47</v>
      </c>
      <c r="E64" s="434">
        <v>140</v>
      </c>
      <c r="F64" s="434">
        <v>-70</v>
      </c>
      <c r="G64" s="434">
        <v>83</v>
      </c>
      <c r="H64" s="434">
        <v>8</v>
      </c>
      <c r="I64" s="434">
        <v>23</v>
      </c>
      <c r="J64" s="434">
        <v>-34</v>
      </c>
      <c r="K64" s="434">
        <v>214</v>
      </c>
      <c r="L64" s="434">
        <v>7</v>
      </c>
      <c r="M64" s="615">
        <v>1</v>
      </c>
      <c r="N64" s="615">
        <v>-761</v>
      </c>
      <c r="O64" s="615">
        <v>-205</v>
      </c>
      <c r="P64" s="615">
        <v>94</v>
      </c>
      <c r="Q64" s="615">
        <v>-54</v>
      </c>
      <c r="R64" s="615">
        <v>-65</v>
      </c>
      <c r="S64" s="615">
        <v>14</v>
      </c>
      <c r="T64" s="615">
        <v>76</v>
      </c>
      <c r="U64" s="615">
        <v>-42</v>
      </c>
      <c r="V64" s="615">
        <v>293</v>
      </c>
      <c r="W64" s="615">
        <v>20</v>
      </c>
      <c r="X64" s="615">
        <v>77</v>
      </c>
      <c r="Y64" s="615">
        <v>103</v>
      </c>
      <c r="Z64" s="615">
        <v>-5</v>
      </c>
      <c r="AA64" s="572">
        <v>-24</v>
      </c>
    </row>
    <row r="65" spans="1:27" ht="20.100000000000001" customHeight="1" thickBot="1">
      <c r="A65" s="217" t="s">
        <v>16</v>
      </c>
      <c r="B65" s="218"/>
      <c r="C65" s="186"/>
      <c r="D65" s="573">
        <v>477</v>
      </c>
      <c r="E65" s="573">
        <v>429</v>
      </c>
      <c r="F65" s="573">
        <v>96</v>
      </c>
      <c r="G65" s="573">
        <v>507</v>
      </c>
      <c r="H65" s="573">
        <v>366</v>
      </c>
      <c r="I65" s="573">
        <v>233</v>
      </c>
      <c r="J65" s="573">
        <v>113</v>
      </c>
      <c r="K65" s="573">
        <v>584</v>
      </c>
      <c r="L65" s="573">
        <v>350</v>
      </c>
      <c r="M65" s="630">
        <v>144</v>
      </c>
      <c r="N65" s="630">
        <v>-682</v>
      </c>
      <c r="O65" s="630">
        <v>38</v>
      </c>
      <c r="P65" s="630">
        <v>369</v>
      </c>
      <c r="Q65" s="630">
        <v>67</v>
      </c>
      <c r="R65" s="630">
        <v>-6</v>
      </c>
      <c r="S65" s="630">
        <v>202</v>
      </c>
      <c r="T65" s="630">
        <v>389</v>
      </c>
      <c r="U65" s="630">
        <v>66</v>
      </c>
      <c r="V65" s="630">
        <v>387</v>
      </c>
      <c r="W65" s="630">
        <v>315</v>
      </c>
      <c r="X65" s="630">
        <v>482</v>
      </c>
      <c r="Y65" s="630">
        <v>256</v>
      </c>
      <c r="Z65" s="630">
        <v>91</v>
      </c>
      <c r="AA65" s="574">
        <v>309</v>
      </c>
    </row>
    <row r="66" spans="1:27" ht="20.100000000000001" customHeight="1" thickTop="1">
      <c r="A66" s="148"/>
      <c r="B66" s="144"/>
      <c r="C66" s="144"/>
      <c r="D66" s="116"/>
      <c r="E66" s="116"/>
      <c r="F66" s="116"/>
      <c r="G66" s="116"/>
    </row>
    <row r="67" spans="1:27" ht="20.100000000000001" customHeight="1">
      <c r="A67" s="148"/>
      <c r="B67" s="144"/>
      <c r="C67" s="144"/>
      <c r="D67" s="116"/>
      <c r="E67" s="116"/>
      <c r="F67" s="116"/>
      <c r="G67" s="116"/>
    </row>
    <row r="68" spans="1:27" ht="20.100000000000001" customHeight="1">
      <c r="A68" s="143" t="s">
        <v>30</v>
      </c>
      <c r="B68" s="144"/>
      <c r="C68" s="144"/>
      <c r="D68" s="116"/>
      <c r="E68" s="116"/>
      <c r="F68" s="116"/>
      <c r="G68" s="116"/>
    </row>
    <row r="69" spans="1:27" ht="37.5" customHeight="1" thickBot="1">
      <c r="A69" s="529" t="s">
        <v>271</v>
      </c>
      <c r="B69" s="533"/>
      <c r="C69" s="152"/>
      <c r="D69" s="436" t="s">
        <v>540</v>
      </c>
      <c r="E69" s="436" t="s">
        <v>458</v>
      </c>
      <c r="F69" s="436" t="s">
        <v>459</v>
      </c>
      <c r="G69" s="436" t="s">
        <v>453</v>
      </c>
      <c r="H69" s="436" t="s">
        <v>541</v>
      </c>
      <c r="I69" s="436" t="s">
        <v>549</v>
      </c>
      <c r="J69" s="436" t="s">
        <v>551</v>
      </c>
      <c r="K69" s="436" t="s">
        <v>489</v>
      </c>
      <c r="L69" s="436" t="s">
        <v>542</v>
      </c>
      <c r="M69" s="616" t="s">
        <v>547</v>
      </c>
      <c r="N69" s="676" t="s">
        <v>561</v>
      </c>
      <c r="O69" s="676" t="s">
        <v>568</v>
      </c>
      <c r="P69" s="676" t="s">
        <v>578</v>
      </c>
      <c r="Q69" s="676" t="s">
        <v>604</v>
      </c>
      <c r="R69" s="676" t="s">
        <v>626</v>
      </c>
      <c r="S69" s="676" t="s">
        <v>635</v>
      </c>
      <c r="T69" s="676" t="s">
        <v>639</v>
      </c>
      <c r="U69" s="676" t="s">
        <v>659</v>
      </c>
      <c r="V69" s="676" t="s">
        <v>664</v>
      </c>
      <c r="W69" s="676" t="s">
        <v>742</v>
      </c>
      <c r="X69" s="676" t="s">
        <v>673</v>
      </c>
      <c r="Y69" s="676" t="s">
        <v>683</v>
      </c>
      <c r="Z69" s="676" t="s">
        <v>689</v>
      </c>
      <c r="AA69" s="483" t="s">
        <v>740</v>
      </c>
    </row>
    <row r="70" spans="1:27" ht="19.5" customHeight="1">
      <c r="A70" s="144"/>
      <c r="B70" s="146"/>
      <c r="C70" s="157"/>
      <c r="D70" s="115"/>
      <c r="E70" s="115"/>
      <c r="F70" s="115"/>
      <c r="G70" s="115"/>
      <c r="H70" s="115"/>
      <c r="I70" s="115"/>
      <c r="J70" s="115"/>
      <c r="K70" s="115"/>
      <c r="L70" s="115"/>
      <c r="M70" s="591"/>
      <c r="N70" s="591"/>
      <c r="O70" s="591"/>
      <c r="P70" s="694"/>
      <c r="Q70" s="694"/>
      <c r="R70" s="694"/>
      <c r="S70" s="694"/>
      <c r="T70" s="694"/>
      <c r="U70" s="694"/>
      <c r="V70" s="694"/>
      <c r="W70" s="694"/>
      <c r="X70" s="694"/>
      <c r="Y70" s="694"/>
      <c r="Z70" s="694"/>
      <c r="AA70" s="114"/>
    </row>
    <row r="71" spans="1:27" ht="20.100000000000001" customHeight="1">
      <c r="A71" s="147" t="s">
        <v>39</v>
      </c>
      <c r="B71" s="146"/>
      <c r="C71" s="157"/>
      <c r="D71" s="115"/>
      <c r="E71" s="115"/>
      <c r="F71" s="115"/>
      <c r="G71" s="115"/>
      <c r="H71" s="115"/>
      <c r="I71" s="115"/>
      <c r="J71" s="115"/>
      <c r="K71" s="115"/>
      <c r="L71" s="115"/>
      <c r="M71" s="591"/>
      <c r="N71" s="591"/>
      <c r="O71" s="591"/>
      <c r="P71" s="694"/>
      <c r="Q71" s="694"/>
      <c r="R71" s="694"/>
      <c r="S71" s="694"/>
      <c r="T71" s="694"/>
      <c r="U71" s="694"/>
      <c r="V71" s="694"/>
      <c r="W71" s="694"/>
      <c r="X71" s="694"/>
      <c r="Y71" s="694"/>
      <c r="Z71" s="694"/>
      <c r="AA71" s="114"/>
    </row>
    <row r="72" spans="1:27" ht="20.100000000000001" customHeight="1">
      <c r="A72" s="147" t="s">
        <v>40</v>
      </c>
      <c r="B72" s="146"/>
      <c r="C72" s="224"/>
      <c r="D72" s="115"/>
      <c r="E72" s="115"/>
      <c r="F72" s="115"/>
      <c r="G72" s="115"/>
      <c r="H72" s="115"/>
      <c r="I72" s="115"/>
      <c r="J72" s="115"/>
      <c r="K72" s="115"/>
      <c r="L72" s="115"/>
      <c r="M72" s="591"/>
      <c r="N72" s="591"/>
      <c r="O72" s="591"/>
      <c r="P72" s="694"/>
      <c r="Q72" s="694"/>
      <c r="R72" s="694"/>
      <c r="S72" s="694"/>
      <c r="T72" s="694"/>
      <c r="U72" s="694"/>
      <c r="V72" s="694"/>
      <c r="W72" s="694"/>
      <c r="X72" s="694"/>
      <c r="Y72" s="694"/>
      <c r="Z72" s="694"/>
      <c r="AA72" s="114"/>
    </row>
    <row r="73" spans="1:27" ht="20.100000000000001" customHeight="1">
      <c r="A73" s="146" t="s">
        <v>41</v>
      </c>
      <c r="B73" s="146"/>
      <c r="C73" s="157"/>
      <c r="D73" s="115">
        <v>428</v>
      </c>
      <c r="E73" s="115">
        <v>402</v>
      </c>
      <c r="F73" s="115">
        <v>408</v>
      </c>
      <c r="G73" s="115">
        <v>384</v>
      </c>
      <c r="H73" s="115">
        <v>381</v>
      </c>
      <c r="I73" s="115">
        <v>364</v>
      </c>
      <c r="J73" s="115">
        <v>346</v>
      </c>
      <c r="K73" s="115">
        <v>276</v>
      </c>
      <c r="L73" s="115">
        <v>277</v>
      </c>
      <c r="M73" s="591">
        <v>262</v>
      </c>
      <c r="N73" s="591">
        <v>232</v>
      </c>
      <c r="O73" s="591">
        <v>222</v>
      </c>
      <c r="P73" s="694">
        <v>289</v>
      </c>
      <c r="Q73" s="694">
        <v>286</v>
      </c>
      <c r="R73" s="694">
        <v>432</v>
      </c>
      <c r="S73" s="694">
        <v>467</v>
      </c>
      <c r="T73" s="694">
        <v>507</v>
      </c>
      <c r="U73" s="694">
        <v>486</v>
      </c>
      <c r="V73" s="694">
        <v>1076</v>
      </c>
      <c r="W73" s="694">
        <v>1064</v>
      </c>
      <c r="X73" s="694">
        <v>1094</v>
      </c>
      <c r="Y73" s="694">
        <v>1110</v>
      </c>
      <c r="Z73" s="694">
        <v>1097</v>
      </c>
      <c r="AA73" s="114">
        <v>1087</v>
      </c>
    </row>
    <row r="74" spans="1:27" ht="20.100000000000001" customHeight="1">
      <c r="A74" s="146" t="s">
        <v>42</v>
      </c>
      <c r="B74" s="146"/>
      <c r="C74" s="157"/>
      <c r="D74" s="115">
        <v>14480</v>
      </c>
      <c r="E74" s="115">
        <v>13984</v>
      </c>
      <c r="F74" s="115">
        <v>14095</v>
      </c>
      <c r="G74" s="115">
        <v>12849</v>
      </c>
      <c r="H74" s="115">
        <v>12536</v>
      </c>
      <c r="I74" s="115">
        <v>12327</v>
      </c>
      <c r="J74" s="115">
        <v>12233</v>
      </c>
      <c r="K74" s="115">
        <v>11195</v>
      </c>
      <c r="L74" s="115">
        <v>9074</v>
      </c>
      <c r="M74" s="591">
        <v>9146</v>
      </c>
      <c r="N74" s="591">
        <v>8764</v>
      </c>
      <c r="O74" s="591">
        <v>8710</v>
      </c>
      <c r="P74" s="694">
        <v>8770</v>
      </c>
      <c r="Q74" s="694">
        <v>8864</v>
      </c>
      <c r="R74" s="694">
        <v>9563</v>
      </c>
      <c r="S74" s="694">
        <v>9930</v>
      </c>
      <c r="T74" s="694">
        <v>10207</v>
      </c>
      <c r="U74" s="694">
        <v>9882</v>
      </c>
      <c r="V74" s="694">
        <v>10603</v>
      </c>
      <c r="W74" s="694">
        <v>10510</v>
      </c>
      <c r="X74" s="694">
        <v>10245</v>
      </c>
      <c r="Y74" s="694">
        <v>10088</v>
      </c>
      <c r="Z74" s="694">
        <v>9969</v>
      </c>
      <c r="AA74" s="114">
        <v>9981</v>
      </c>
    </row>
    <row r="75" spans="1:27" ht="20.100000000000001" customHeight="1">
      <c r="A75" s="146" t="s">
        <v>43</v>
      </c>
      <c r="B75" s="146"/>
      <c r="C75" s="157"/>
      <c r="D75" s="115">
        <v>2504</v>
      </c>
      <c r="E75" s="115">
        <v>2339</v>
      </c>
      <c r="F75" s="115">
        <v>2311</v>
      </c>
      <c r="G75" s="115">
        <v>2341</v>
      </c>
      <c r="H75" s="115">
        <v>2374</v>
      </c>
      <c r="I75" s="115">
        <v>2321</v>
      </c>
      <c r="J75" s="115">
        <v>2318</v>
      </c>
      <c r="K75" s="115">
        <v>2027</v>
      </c>
      <c r="L75" s="115">
        <v>2130</v>
      </c>
      <c r="M75" s="591">
        <v>2115</v>
      </c>
      <c r="N75" s="591">
        <v>1918</v>
      </c>
      <c r="O75" s="591">
        <v>1959</v>
      </c>
      <c r="P75" s="694">
        <v>2034</v>
      </c>
      <c r="Q75" s="694">
        <v>2037</v>
      </c>
      <c r="R75" s="694">
        <v>2042</v>
      </c>
      <c r="S75" s="694">
        <v>2112</v>
      </c>
      <c r="T75" s="694">
        <v>2201</v>
      </c>
      <c r="U75" s="694">
        <v>2111</v>
      </c>
      <c r="V75" s="694">
        <v>1858</v>
      </c>
      <c r="W75" s="694">
        <v>1900</v>
      </c>
      <c r="X75" s="694">
        <v>2074</v>
      </c>
      <c r="Y75" s="694">
        <v>5668</v>
      </c>
      <c r="Z75" s="694">
        <v>5862</v>
      </c>
      <c r="AA75" s="114">
        <v>5978</v>
      </c>
    </row>
    <row r="76" spans="1:27" ht="20.100000000000001" customHeight="1">
      <c r="A76" s="146" t="s">
        <v>44</v>
      </c>
      <c r="B76" s="146"/>
      <c r="C76" s="157"/>
      <c r="D76" s="115">
        <v>684</v>
      </c>
      <c r="E76" s="115">
        <v>729</v>
      </c>
      <c r="F76" s="115">
        <v>736</v>
      </c>
      <c r="G76" s="115">
        <v>744</v>
      </c>
      <c r="H76" s="115">
        <v>750</v>
      </c>
      <c r="I76" s="115">
        <v>756</v>
      </c>
      <c r="J76" s="115">
        <v>763</v>
      </c>
      <c r="K76" s="115">
        <v>774</v>
      </c>
      <c r="L76" s="115">
        <v>781</v>
      </c>
      <c r="M76" s="591">
        <v>790</v>
      </c>
      <c r="N76" s="591">
        <v>798</v>
      </c>
      <c r="O76" s="591">
        <v>810</v>
      </c>
      <c r="P76" s="694">
        <v>818</v>
      </c>
      <c r="Q76" s="694">
        <v>826</v>
      </c>
      <c r="R76" s="694">
        <v>836</v>
      </c>
      <c r="S76" s="694">
        <v>830</v>
      </c>
      <c r="T76" s="694">
        <v>837</v>
      </c>
      <c r="U76" s="694">
        <v>845</v>
      </c>
      <c r="V76" s="694">
        <v>851</v>
      </c>
      <c r="W76" s="694">
        <v>858</v>
      </c>
      <c r="X76" s="694">
        <v>838</v>
      </c>
      <c r="Y76" s="694">
        <v>846</v>
      </c>
      <c r="Z76" s="694">
        <v>854</v>
      </c>
      <c r="AA76" s="114">
        <v>899</v>
      </c>
    </row>
    <row r="77" spans="1:27" ht="20.100000000000001" customHeight="1">
      <c r="A77" s="146" t="s">
        <v>46</v>
      </c>
      <c r="B77" s="146"/>
      <c r="C77" s="157"/>
      <c r="D77" s="115">
        <v>69</v>
      </c>
      <c r="E77" s="115">
        <v>68</v>
      </c>
      <c r="F77" s="115">
        <v>69</v>
      </c>
      <c r="G77" s="115">
        <v>77</v>
      </c>
      <c r="H77" s="115">
        <v>67</v>
      </c>
      <c r="I77" s="115">
        <v>69</v>
      </c>
      <c r="J77" s="115">
        <v>68</v>
      </c>
      <c r="K77" s="115">
        <v>68</v>
      </c>
      <c r="L77" s="115">
        <v>70</v>
      </c>
      <c r="M77" s="591">
        <v>71</v>
      </c>
      <c r="N77" s="591">
        <v>74</v>
      </c>
      <c r="O77" s="591">
        <v>93</v>
      </c>
      <c r="P77" s="694">
        <v>100</v>
      </c>
      <c r="Q77" s="694">
        <v>102</v>
      </c>
      <c r="R77" s="694">
        <v>105</v>
      </c>
      <c r="S77" s="694">
        <v>113</v>
      </c>
      <c r="T77" s="694">
        <v>114</v>
      </c>
      <c r="U77" s="694">
        <v>115</v>
      </c>
      <c r="V77" s="694">
        <v>147</v>
      </c>
      <c r="W77" s="694">
        <v>140</v>
      </c>
      <c r="X77" s="694">
        <v>109</v>
      </c>
      <c r="Y77" s="694">
        <v>107</v>
      </c>
      <c r="Z77" s="694">
        <v>137</v>
      </c>
      <c r="AA77" s="114">
        <v>139</v>
      </c>
    </row>
    <row r="78" spans="1:27" ht="20.100000000000001" customHeight="1">
      <c r="A78" s="146" t="s">
        <v>47</v>
      </c>
      <c r="B78" s="146"/>
      <c r="C78" s="157"/>
      <c r="D78" s="115">
        <v>119</v>
      </c>
      <c r="E78" s="115">
        <v>130</v>
      </c>
      <c r="F78" s="115">
        <v>160</v>
      </c>
      <c r="G78" s="115">
        <v>126</v>
      </c>
      <c r="H78" s="115">
        <v>118</v>
      </c>
      <c r="I78" s="115">
        <v>116</v>
      </c>
      <c r="J78" s="115">
        <v>126</v>
      </c>
      <c r="K78" s="115">
        <v>98</v>
      </c>
      <c r="L78" s="115">
        <v>83</v>
      </c>
      <c r="M78" s="591">
        <v>83</v>
      </c>
      <c r="N78" s="591">
        <v>119</v>
      </c>
      <c r="O78" s="591">
        <v>80</v>
      </c>
      <c r="P78" s="694">
        <v>70</v>
      </c>
      <c r="Q78" s="694">
        <v>68</v>
      </c>
      <c r="R78" s="694">
        <v>66</v>
      </c>
      <c r="S78" s="694">
        <v>66</v>
      </c>
      <c r="T78" s="694">
        <v>48</v>
      </c>
      <c r="U78" s="694">
        <v>39</v>
      </c>
      <c r="V78" s="694">
        <v>51</v>
      </c>
      <c r="W78" s="694">
        <v>73</v>
      </c>
      <c r="X78" s="694">
        <v>61</v>
      </c>
      <c r="Y78" s="694">
        <v>59</v>
      </c>
      <c r="Z78" s="694">
        <v>64</v>
      </c>
      <c r="AA78" s="114">
        <v>70</v>
      </c>
    </row>
    <row r="79" spans="1:27" ht="20.100000000000001" customHeight="1">
      <c r="A79" s="146" t="s">
        <v>48</v>
      </c>
      <c r="B79" s="146"/>
      <c r="C79" s="157"/>
      <c r="D79" s="115">
        <v>379</v>
      </c>
      <c r="E79" s="115">
        <v>373</v>
      </c>
      <c r="F79" s="115">
        <v>324</v>
      </c>
      <c r="G79" s="115">
        <v>367</v>
      </c>
      <c r="H79" s="115">
        <v>461</v>
      </c>
      <c r="I79" s="115">
        <v>454</v>
      </c>
      <c r="J79" s="115">
        <v>478</v>
      </c>
      <c r="K79" s="115">
        <v>595</v>
      </c>
      <c r="L79" s="115">
        <v>512</v>
      </c>
      <c r="M79" s="591">
        <v>411</v>
      </c>
      <c r="N79" s="591">
        <v>515</v>
      </c>
      <c r="O79" s="591">
        <v>509</v>
      </c>
      <c r="P79" s="694">
        <v>539</v>
      </c>
      <c r="Q79" s="694">
        <v>494</v>
      </c>
      <c r="R79" s="694">
        <v>467</v>
      </c>
      <c r="S79" s="694">
        <v>415</v>
      </c>
      <c r="T79" s="694">
        <v>371</v>
      </c>
      <c r="U79" s="694">
        <v>353</v>
      </c>
      <c r="V79" s="694">
        <v>310</v>
      </c>
      <c r="W79" s="694">
        <v>281</v>
      </c>
      <c r="X79" s="694">
        <v>247</v>
      </c>
      <c r="Y79" s="694">
        <v>244</v>
      </c>
      <c r="Z79" s="694">
        <v>233</v>
      </c>
      <c r="AA79" s="114">
        <v>229</v>
      </c>
    </row>
    <row r="80" spans="1:27" ht="20.100000000000001" customHeight="1">
      <c r="A80" s="192" t="s">
        <v>49</v>
      </c>
      <c r="B80" s="192"/>
      <c r="C80" s="170"/>
      <c r="D80" s="432">
        <v>2511</v>
      </c>
      <c r="E80" s="432">
        <v>2366</v>
      </c>
      <c r="F80" s="432">
        <v>2491</v>
      </c>
      <c r="G80" s="432">
        <v>2598</v>
      </c>
      <c r="H80" s="432">
        <v>2526</v>
      </c>
      <c r="I80" s="432">
        <v>2291</v>
      </c>
      <c r="J80" s="432">
        <v>2096</v>
      </c>
      <c r="K80" s="432">
        <v>2041</v>
      </c>
      <c r="L80" s="432">
        <v>2041</v>
      </c>
      <c r="M80" s="613">
        <v>1812</v>
      </c>
      <c r="N80" s="613">
        <v>943</v>
      </c>
      <c r="O80" s="613">
        <v>773</v>
      </c>
      <c r="P80" s="613">
        <v>927</v>
      </c>
      <c r="Q80" s="613">
        <v>928</v>
      </c>
      <c r="R80" s="613">
        <v>933</v>
      </c>
      <c r="S80" s="613">
        <v>985</v>
      </c>
      <c r="T80" s="613">
        <v>977</v>
      </c>
      <c r="U80" s="613">
        <v>941</v>
      </c>
      <c r="V80" s="613">
        <v>965</v>
      </c>
      <c r="W80" s="613">
        <v>1010</v>
      </c>
      <c r="X80" s="613">
        <v>833</v>
      </c>
      <c r="Y80" s="613">
        <v>776</v>
      </c>
      <c r="Z80" s="613">
        <v>778</v>
      </c>
      <c r="AA80" s="457">
        <v>683</v>
      </c>
    </row>
    <row r="81" spans="1:73" ht="20.100000000000001" customHeight="1">
      <c r="A81" s="147" t="s">
        <v>50</v>
      </c>
      <c r="B81" s="147"/>
      <c r="C81" s="157"/>
      <c r="D81" s="119">
        <v>21175</v>
      </c>
      <c r="E81" s="119">
        <v>20393</v>
      </c>
      <c r="F81" s="119">
        <v>20594</v>
      </c>
      <c r="G81" s="119">
        <v>19486</v>
      </c>
      <c r="H81" s="119">
        <v>19213</v>
      </c>
      <c r="I81" s="119">
        <v>18699</v>
      </c>
      <c r="J81" s="119">
        <v>18429</v>
      </c>
      <c r="K81" s="119">
        <v>17074</v>
      </c>
      <c r="L81" s="119">
        <v>14969</v>
      </c>
      <c r="M81" s="593">
        <v>14692</v>
      </c>
      <c r="N81" s="593">
        <v>13362</v>
      </c>
      <c r="O81" s="593">
        <v>13157</v>
      </c>
      <c r="P81" s="707">
        <v>13546</v>
      </c>
      <c r="Q81" s="707">
        <v>13605</v>
      </c>
      <c r="R81" s="707">
        <v>14445</v>
      </c>
      <c r="S81" s="707">
        <v>14918</v>
      </c>
      <c r="T81" s="707">
        <v>15262</v>
      </c>
      <c r="U81" s="707">
        <v>14772</v>
      </c>
      <c r="V81" s="707">
        <v>15860</v>
      </c>
      <c r="W81" s="707">
        <v>15835</v>
      </c>
      <c r="X81" s="707">
        <v>15502</v>
      </c>
      <c r="Y81" s="707">
        <v>18898</v>
      </c>
      <c r="Z81" s="707">
        <v>18994</v>
      </c>
      <c r="AA81" s="455">
        <v>19065</v>
      </c>
    </row>
    <row r="82" spans="1:73" ht="20.100000000000001" customHeight="1">
      <c r="A82" s="146"/>
      <c r="B82" s="146"/>
      <c r="C82" s="157"/>
      <c r="D82" s="115"/>
      <c r="E82" s="115"/>
      <c r="F82" s="115"/>
      <c r="G82" s="115"/>
      <c r="H82" s="115"/>
      <c r="I82" s="115"/>
      <c r="J82" s="115"/>
      <c r="K82" s="115"/>
      <c r="L82" s="115"/>
      <c r="M82" s="591"/>
      <c r="N82" s="591"/>
      <c r="O82" s="591"/>
      <c r="P82" s="694"/>
      <c r="Q82" s="694"/>
      <c r="R82" s="694"/>
      <c r="S82" s="694"/>
      <c r="T82" s="694"/>
      <c r="U82" s="694"/>
      <c r="V82" s="694"/>
      <c r="W82" s="694"/>
      <c r="X82" s="694"/>
      <c r="Y82" s="694"/>
      <c r="Z82" s="694"/>
      <c r="AA82" s="114"/>
    </row>
    <row r="83" spans="1:73" ht="20.100000000000001" customHeight="1">
      <c r="A83" s="147" t="s">
        <v>51</v>
      </c>
      <c r="B83" s="146"/>
      <c r="C83" s="224"/>
      <c r="D83" s="115"/>
      <c r="E83" s="115"/>
      <c r="F83" s="115"/>
      <c r="G83" s="115"/>
      <c r="H83" s="115"/>
      <c r="I83" s="115"/>
      <c r="J83" s="115"/>
      <c r="K83" s="115"/>
      <c r="L83" s="115"/>
      <c r="M83" s="591"/>
      <c r="N83" s="591"/>
      <c r="O83" s="591"/>
      <c r="P83" s="694"/>
      <c r="Q83" s="694"/>
      <c r="R83" s="694"/>
      <c r="S83" s="694"/>
      <c r="T83" s="694"/>
      <c r="U83" s="694"/>
      <c r="V83" s="694"/>
      <c r="W83" s="694"/>
      <c r="X83" s="694"/>
      <c r="Y83" s="694"/>
      <c r="Z83" s="694"/>
      <c r="AA83" s="114"/>
    </row>
    <row r="84" spans="1:73" ht="20.100000000000001" customHeight="1">
      <c r="A84" s="146" t="s">
        <v>52</v>
      </c>
      <c r="B84" s="146"/>
      <c r="C84" s="157"/>
      <c r="D84" s="115">
        <v>244</v>
      </c>
      <c r="E84" s="115">
        <v>285</v>
      </c>
      <c r="F84" s="115">
        <v>286</v>
      </c>
      <c r="G84" s="115">
        <v>264</v>
      </c>
      <c r="H84" s="115">
        <v>237</v>
      </c>
      <c r="I84" s="115">
        <v>262</v>
      </c>
      <c r="J84" s="115">
        <v>257</v>
      </c>
      <c r="K84" s="115">
        <v>256</v>
      </c>
      <c r="L84" s="115">
        <v>247</v>
      </c>
      <c r="M84" s="591">
        <v>270</v>
      </c>
      <c r="N84" s="591">
        <v>258</v>
      </c>
      <c r="O84" s="591">
        <v>231</v>
      </c>
      <c r="P84" s="694">
        <v>205</v>
      </c>
      <c r="Q84" s="694">
        <v>234</v>
      </c>
      <c r="R84" s="694">
        <v>241</v>
      </c>
      <c r="S84" s="694">
        <v>233</v>
      </c>
      <c r="T84" s="694">
        <v>215</v>
      </c>
      <c r="U84" s="694">
        <v>234</v>
      </c>
      <c r="V84" s="694">
        <v>233</v>
      </c>
      <c r="W84" s="694">
        <v>216</v>
      </c>
      <c r="X84" s="694">
        <v>218</v>
      </c>
      <c r="Y84" s="694">
        <v>243</v>
      </c>
      <c r="Z84" s="694">
        <v>252</v>
      </c>
      <c r="AA84" s="114">
        <v>233</v>
      </c>
    </row>
    <row r="85" spans="1:73" ht="20.100000000000001" customHeight="1">
      <c r="A85" s="146" t="s">
        <v>48</v>
      </c>
      <c r="B85" s="146"/>
      <c r="C85" s="157"/>
      <c r="D85" s="115">
        <v>208</v>
      </c>
      <c r="E85" s="115">
        <v>445</v>
      </c>
      <c r="F85" s="115">
        <v>174</v>
      </c>
      <c r="G85" s="115">
        <v>307</v>
      </c>
      <c r="H85" s="115">
        <v>382</v>
      </c>
      <c r="I85" s="115">
        <v>314</v>
      </c>
      <c r="J85" s="115">
        <v>187</v>
      </c>
      <c r="K85" s="115">
        <v>448</v>
      </c>
      <c r="L85" s="115">
        <v>345</v>
      </c>
      <c r="M85" s="591">
        <v>364</v>
      </c>
      <c r="N85" s="591">
        <v>374</v>
      </c>
      <c r="O85" s="591">
        <v>355</v>
      </c>
      <c r="P85" s="694">
        <v>238</v>
      </c>
      <c r="Q85" s="694">
        <v>175</v>
      </c>
      <c r="R85" s="694">
        <v>146</v>
      </c>
      <c r="S85" s="694">
        <v>130</v>
      </c>
      <c r="T85" s="694">
        <v>166</v>
      </c>
      <c r="U85" s="694">
        <v>88</v>
      </c>
      <c r="V85" s="694">
        <v>161</v>
      </c>
      <c r="W85" s="694">
        <v>240</v>
      </c>
      <c r="X85" s="694">
        <v>275</v>
      </c>
      <c r="Y85" s="694">
        <v>362</v>
      </c>
      <c r="Z85" s="694">
        <v>417</v>
      </c>
      <c r="AA85" s="114">
        <v>326</v>
      </c>
    </row>
    <row r="86" spans="1:73" s="704" customFormat="1" ht="20.100000000000001" customHeight="1">
      <c r="A86" s="714" t="s">
        <v>623</v>
      </c>
      <c r="B86" s="714"/>
      <c r="C86" s="157"/>
      <c r="D86" s="694"/>
      <c r="E86" s="694"/>
      <c r="F86" s="694"/>
      <c r="G86" s="694"/>
      <c r="H86" s="694"/>
      <c r="I86" s="694"/>
      <c r="J86" s="694"/>
      <c r="K86" s="694"/>
      <c r="L86" s="694">
        <v>3</v>
      </c>
      <c r="M86" s="694">
        <v>2</v>
      </c>
      <c r="N86" s="694">
        <v>1</v>
      </c>
      <c r="O86" s="694">
        <v>0</v>
      </c>
      <c r="P86" s="694">
        <v>178</v>
      </c>
      <c r="Q86" s="694">
        <v>297</v>
      </c>
      <c r="R86" s="694">
        <v>423</v>
      </c>
      <c r="S86" s="694">
        <v>395</v>
      </c>
      <c r="T86" s="694">
        <v>216</v>
      </c>
      <c r="U86" s="694">
        <v>321</v>
      </c>
      <c r="V86" s="694">
        <v>417</v>
      </c>
      <c r="W86" s="694">
        <v>395</v>
      </c>
      <c r="X86" s="694">
        <v>458</v>
      </c>
      <c r="Y86" s="694">
        <v>569</v>
      </c>
      <c r="Z86" s="694">
        <v>461</v>
      </c>
      <c r="AA86" s="693">
        <v>409</v>
      </c>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05"/>
      <c r="BA86" s="705"/>
      <c r="BB86" s="705"/>
      <c r="BC86" s="705"/>
      <c r="BD86" s="705"/>
      <c r="BE86" s="705"/>
      <c r="BF86" s="705"/>
      <c r="BG86" s="705"/>
      <c r="BH86" s="705"/>
      <c r="BI86" s="705"/>
      <c r="BJ86" s="705"/>
      <c r="BK86" s="705"/>
      <c r="BL86" s="705"/>
      <c r="BM86" s="705"/>
      <c r="BN86" s="705"/>
      <c r="BO86" s="705"/>
      <c r="BP86" s="705"/>
      <c r="BQ86" s="705"/>
      <c r="BR86" s="705"/>
      <c r="BS86" s="705"/>
      <c r="BT86" s="705"/>
      <c r="BU86" s="705"/>
    </row>
    <row r="87" spans="1:73" s="717" customFormat="1" ht="20.100000000000001" customHeight="1">
      <c r="A87" s="714" t="s">
        <v>628</v>
      </c>
      <c r="B87" s="714"/>
      <c r="C87" s="157"/>
      <c r="D87" s="694"/>
      <c r="E87" s="694"/>
      <c r="F87" s="694"/>
      <c r="G87" s="694"/>
      <c r="H87" s="694"/>
      <c r="I87" s="694"/>
      <c r="J87" s="694"/>
      <c r="K87" s="694"/>
      <c r="L87" s="694">
        <v>100</v>
      </c>
      <c r="M87" s="694">
        <v>172</v>
      </c>
      <c r="N87" s="694">
        <v>181</v>
      </c>
      <c r="O87" s="694">
        <v>124</v>
      </c>
      <c r="P87" s="694">
        <v>116</v>
      </c>
      <c r="Q87" s="694">
        <v>293</v>
      </c>
      <c r="R87" s="694">
        <v>261</v>
      </c>
      <c r="S87" s="694">
        <v>290</v>
      </c>
      <c r="T87" s="694">
        <v>270</v>
      </c>
      <c r="U87" s="694">
        <v>146</v>
      </c>
      <c r="V87" s="694">
        <v>180</v>
      </c>
      <c r="W87" s="694">
        <v>172</v>
      </c>
      <c r="X87" s="694">
        <v>156</v>
      </c>
      <c r="Y87" s="694">
        <v>163</v>
      </c>
      <c r="Z87" s="694">
        <v>168</v>
      </c>
      <c r="AA87" s="693">
        <v>172</v>
      </c>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2"/>
      <c r="BT87" s="522"/>
      <c r="BU87" s="522"/>
    </row>
    <row r="88" spans="1:73" ht="20.100000000000001" customHeight="1">
      <c r="A88" s="714" t="s">
        <v>624</v>
      </c>
      <c r="B88" s="714"/>
      <c r="C88" s="157"/>
      <c r="D88" s="694">
        <v>1054</v>
      </c>
      <c r="E88" s="694">
        <v>749</v>
      </c>
      <c r="F88" s="694">
        <v>668</v>
      </c>
      <c r="G88" s="694">
        <v>869</v>
      </c>
      <c r="H88" s="694">
        <v>852</v>
      </c>
      <c r="I88" s="694">
        <v>597</v>
      </c>
      <c r="J88" s="694">
        <v>588</v>
      </c>
      <c r="K88" s="694">
        <v>830</v>
      </c>
      <c r="L88" s="694">
        <v>534</v>
      </c>
      <c r="M88" s="694">
        <v>437</v>
      </c>
      <c r="N88" s="694">
        <v>392</v>
      </c>
      <c r="O88" s="694">
        <v>698</v>
      </c>
      <c r="P88" s="694">
        <v>584</v>
      </c>
      <c r="Q88" s="694">
        <v>489</v>
      </c>
      <c r="R88" s="694">
        <v>501</v>
      </c>
      <c r="S88" s="694">
        <v>844</v>
      </c>
      <c r="T88" s="694">
        <v>841</v>
      </c>
      <c r="U88" s="694">
        <v>615</v>
      </c>
      <c r="V88" s="694">
        <v>732</v>
      </c>
      <c r="W88" s="694">
        <v>997</v>
      </c>
      <c r="X88" s="694">
        <v>1158</v>
      </c>
      <c r="Y88" s="694">
        <v>1041</v>
      </c>
      <c r="Z88" s="694">
        <v>1060</v>
      </c>
      <c r="AA88" s="693">
        <v>1620</v>
      </c>
    </row>
    <row r="89" spans="1:73" ht="20.100000000000001" customHeight="1">
      <c r="A89" s="212" t="s">
        <v>555</v>
      </c>
      <c r="B89" s="146"/>
      <c r="C89" s="157"/>
      <c r="D89" s="115">
        <v>0</v>
      </c>
      <c r="E89" s="115">
        <v>0</v>
      </c>
      <c r="F89" s="115">
        <v>0</v>
      </c>
      <c r="G89" s="115">
        <v>0</v>
      </c>
      <c r="H89" s="115">
        <v>0</v>
      </c>
      <c r="I89" s="115">
        <v>0</v>
      </c>
      <c r="J89" s="115">
        <v>0</v>
      </c>
      <c r="K89" s="115">
        <v>757</v>
      </c>
      <c r="L89" s="115">
        <v>1494</v>
      </c>
      <c r="M89" s="591">
        <v>5837</v>
      </c>
      <c r="N89" s="591">
        <v>5642</v>
      </c>
      <c r="O89" s="591">
        <v>4913</v>
      </c>
      <c r="P89" s="694">
        <v>3788</v>
      </c>
      <c r="Q89" s="694">
        <v>2847</v>
      </c>
      <c r="R89" s="694">
        <v>3561</v>
      </c>
      <c r="S89" s="694">
        <v>3475</v>
      </c>
      <c r="T89" s="694">
        <v>2484</v>
      </c>
      <c r="U89" s="694">
        <v>1277</v>
      </c>
      <c r="V89" s="694">
        <v>1023</v>
      </c>
      <c r="W89" s="694">
        <v>715</v>
      </c>
      <c r="X89" s="694">
        <v>84</v>
      </c>
      <c r="Y89" s="694">
        <v>68</v>
      </c>
      <c r="Z89" s="694">
        <v>31</v>
      </c>
      <c r="AA89" s="114">
        <v>29</v>
      </c>
    </row>
    <row r="90" spans="1:73" ht="20.100000000000001" customHeight="1">
      <c r="A90" s="212" t="s">
        <v>56</v>
      </c>
      <c r="B90" s="146"/>
      <c r="C90" s="157"/>
      <c r="D90" s="115">
        <v>1716</v>
      </c>
      <c r="E90" s="115">
        <v>1025</v>
      </c>
      <c r="F90" s="115">
        <v>1094</v>
      </c>
      <c r="G90" s="115">
        <v>1250</v>
      </c>
      <c r="H90" s="115">
        <v>2989</v>
      </c>
      <c r="I90" s="115">
        <v>2157</v>
      </c>
      <c r="J90" s="115">
        <v>2178</v>
      </c>
      <c r="K90" s="115">
        <v>2009</v>
      </c>
      <c r="L90" s="115">
        <v>1773</v>
      </c>
      <c r="M90" s="591">
        <v>2774</v>
      </c>
      <c r="N90" s="591">
        <v>2390</v>
      </c>
      <c r="O90" s="591">
        <v>3289</v>
      </c>
      <c r="P90" s="694">
        <v>4440</v>
      </c>
      <c r="Q90" s="694">
        <v>3303</v>
      </c>
      <c r="R90" s="694">
        <v>1762</v>
      </c>
      <c r="S90" s="694">
        <v>1679</v>
      </c>
      <c r="T90" s="694">
        <v>2738</v>
      </c>
      <c r="U90" s="694">
        <v>2829</v>
      </c>
      <c r="V90" s="694">
        <v>2853</v>
      </c>
      <c r="W90" s="694">
        <v>3182</v>
      </c>
      <c r="X90" s="694">
        <v>3420</v>
      </c>
      <c r="Y90" s="694">
        <v>701</v>
      </c>
      <c r="Z90" s="694">
        <v>699</v>
      </c>
      <c r="AA90" s="114">
        <v>556</v>
      </c>
    </row>
    <row r="91" spans="1:73" ht="20.100000000000001" customHeight="1">
      <c r="A91" s="146" t="s">
        <v>57</v>
      </c>
      <c r="B91" s="146"/>
      <c r="C91" s="157"/>
      <c r="D91" s="115">
        <v>1716</v>
      </c>
      <c r="E91" s="115">
        <v>1025</v>
      </c>
      <c r="F91" s="115">
        <v>1094</v>
      </c>
      <c r="G91" s="115">
        <v>1250</v>
      </c>
      <c r="H91" s="115">
        <v>2989</v>
      </c>
      <c r="I91" s="115">
        <v>2157</v>
      </c>
      <c r="J91" s="115">
        <v>2178</v>
      </c>
      <c r="K91" s="115">
        <v>2766</v>
      </c>
      <c r="L91" s="115">
        <v>3268</v>
      </c>
      <c r="M91" s="591">
        <v>8612</v>
      </c>
      <c r="N91" s="591">
        <v>8032</v>
      </c>
      <c r="O91" s="591">
        <v>8202</v>
      </c>
      <c r="P91" s="694">
        <v>8228</v>
      </c>
      <c r="Q91" s="694">
        <v>6150</v>
      </c>
      <c r="R91" s="694">
        <v>5322</v>
      </c>
      <c r="S91" s="694">
        <v>5155</v>
      </c>
      <c r="T91" s="694">
        <v>5222</v>
      </c>
      <c r="U91" s="694">
        <v>4106</v>
      </c>
      <c r="V91" s="694">
        <v>3877</v>
      </c>
      <c r="W91" s="694">
        <v>3897</v>
      </c>
      <c r="X91" s="694">
        <v>3504</v>
      </c>
      <c r="Y91" s="694">
        <v>770</v>
      </c>
      <c r="Z91" s="694">
        <v>731</v>
      </c>
      <c r="AA91" s="114">
        <v>584</v>
      </c>
    </row>
    <row r="92" spans="1:73" ht="20.100000000000001" customHeight="1">
      <c r="A92" s="192" t="s">
        <v>363</v>
      </c>
      <c r="B92" s="192"/>
      <c r="C92" s="170"/>
      <c r="D92" s="439">
        <v>0</v>
      </c>
      <c r="E92" s="439">
        <v>58</v>
      </c>
      <c r="F92" s="439">
        <v>0</v>
      </c>
      <c r="G92" s="439">
        <v>1173</v>
      </c>
      <c r="H92" s="439">
        <v>0</v>
      </c>
      <c r="I92" s="439">
        <v>0</v>
      </c>
      <c r="J92" s="439">
        <v>0</v>
      </c>
      <c r="K92" s="439">
        <v>0</v>
      </c>
      <c r="L92" s="439">
        <v>2715.6895172280169</v>
      </c>
      <c r="M92" s="619">
        <v>0</v>
      </c>
      <c r="N92" s="619">
        <v>0</v>
      </c>
      <c r="O92" s="619">
        <v>0</v>
      </c>
      <c r="P92" s="619">
        <v>0</v>
      </c>
      <c r="Q92" s="619">
        <v>0</v>
      </c>
      <c r="R92" s="619">
        <v>0</v>
      </c>
      <c r="S92" s="619">
        <v>0</v>
      </c>
      <c r="T92" s="619">
        <v>0</v>
      </c>
      <c r="U92" s="619">
        <v>0</v>
      </c>
      <c r="V92" s="619">
        <v>0</v>
      </c>
      <c r="W92" s="619">
        <v>0</v>
      </c>
      <c r="X92" s="619">
        <v>0</v>
      </c>
      <c r="Y92" s="619">
        <v>0</v>
      </c>
      <c r="Z92" s="619">
        <v>0</v>
      </c>
      <c r="AA92" s="554">
        <v>0</v>
      </c>
    </row>
    <row r="93" spans="1:73" ht="20.100000000000001" customHeight="1">
      <c r="A93" s="147" t="s">
        <v>58</v>
      </c>
      <c r="B93" s="147"/>
      <c r="C93" s="157"/>
      <c r="D93" s="119">
        <v>3224</v>
      </c>
      <c r="E93" s="119">
        <v>2563</v>
      </c>
      <c r="F93" s="119">
        <v>2221</v>
      </c>
      <c r="G93" s="119">
        <v>3863</v>
      </c>
      <c r="H93" s="119">
        <v>4460</v>
      </c>
      <c r="I93" s="119">
        <v>3331</v>
      </c>
      <c r="J93" s="119">
        <v>3211</v>
      </c>
      <c r="K93" s="119">
        <v>4301</v>
      </c>
      <c r="L93" s="119">
        <v>7212</v>
      </c>
      <c r="M93" s="593">
        <v>9857</v>
      </c>
      <c r="N93" s="593">
        <v>9238</v>
      </c>
      <c r="O93" s="593">
        <v>9610</v>
      </c>
      <c r="P93" s="707">
        <v>9549</v>
      </c>
      <c r="Q93" s="707">
        <v>7638</v>
      </c>
      <c r="R93" s="707">
        <v>6894</v>
      </c>
      <c r="S93" s="707">
        <v>7046</v>
      </c>
      <c r="T93" s="707">
        <v>6930</v>
      </c>
      <c r="U93" s="707">
        <v>5511</v>
      </c>
      <c r="V93" s="707">
        <v>5600</v>
      </c>
      <c r="W93" s="707">
        <v>5918</v>
      </c>
      <c r="X93" s="707">
        <v>5770</v>
      </c>
      <c r="Y93" s="707">
        <v>3148</v>
      </c>
      <c r="Z93" s="707">
        <v>3088</v>
      </c>
      <c r="AA93" s="455">
        <v>3344</v>
      </c>
    </row>
    <row r="94" spans="1:73" ht="9.9499999999999993" customHeight="1">
      <c r="A94" s="146"/>
      <c r="B94" s="146"/>
      <c r="C94" s="157"/>
      <c r="D94" s="115"/>
      <c r="E94" s="115"/>
      <c r="F94" s="115"/>
      <c r="G94" s="115"/>
      <c r="H94" s="115"/>
      <c r="I94" s="115"/>
      <c r="J94" s="115"/>
      <c r="K94" s="115"/>
      <c r="L94" s="115"/>
      <c r="M94" s="591"/>
      <c r="N94" s="591"/>
      <c r="O94" s="591"/>
      <c r="P94" s="694"/>
      <c r="Q94" s="694"/>
      <c r="R94" s="694"/>
      <c r="S94" s="694"/>
      <c r="T94" s="694"/>
      <c r="U94" s="694"/>
      <c r="V94" s="694"/>
      <c r="W94" s="694"/>
      <c r="X94" s="694"/>
      <c r="Y94" s="694"/>
      <c r="Z94" s="694"/>
      <c r="AA94" s="114"/>
    </row>
    <row r="95" spans="1:73" ht="20.100000000000001" customHeight="1" thickBot="1">
      <c r="A95" s="217" t="s">
        <v>59</v>
      </c>
      <c r="B95" s="217"/>
      <c r="C95" s="217"/>
      <c r="D95" s="437">
        <v>24398</v>
      </c>
      <c r="E95" s="437">
        <v>22955</v>
      </c>
      <c r="F95" s="437">
        <v>22816</v>
      </c>
      <c r="G95" s="437">
        <v>23348</v>
      </c>
      <c r="H95" s="437">
        <v>23673</v>
      </c>
      <c r="I95" s="437">
        <v>22030</v>
      </c>
      <c r="J95" s="437">
        <v>21640</v>
      </c>
      <c r="K95" s="437">
        <v>21375</v>
      </c>
      <c r="L95" s="437">
        <v>22182</v>
      </c>
      <c r="M95" s="617">
        <v>24548</v>
      </c>
      <c r="N95" s="617">
        <v>22599</v>
      </c>
      <c r="O95" s="617">
        <v>22767</v>
      </c>
      <c r="P95" s="617">
        <v>23095</v>
      </c>
      <c r="Q95" s="617">
        <v>21243</v>
      </c>
      <c r="R95" s="617">
        <v>21338</v>
      </c>
      <c r="S95" s="617">
        <v>21964</v>
      </c>
      <c r="T95" s="617">
        <v>22192</v>
      </c>
      <c r="U95" s="617">
        <v>20283</v>
      </c>
      <c r="V95" s="617">
        <v>21460</v>
      </c>
      <c r="W95" s="617">
        <v>21753</v>
      </c>
      <c r="X95" s="617">
        <v>21272</v>
      </c>
      <c r="Y95" s="617">
        <v>22045</v>
      </c>
      <c r="Z95" s="617">
        <v>22082</v>
      </c>
      <c r="AA95" s="557">
        <v>22409</v>
      </c>
    </row>
    <row r="96" spans="1:73" ht="9.9499999999999993" customHeight="1" thickTop="1">
      <c r="A96" s="146"/>
      <c r="B96" s="146"/>
      <c r="C96" s="157"/>
      <c r="D96" s="116"/>
      <c r="E96" s="116"/>
      <c r="F96" s="116"/>
      <c r="G96" s="116"/>
    </row>
    <row r="97" spans="1:73" ht="20.100000000000001" customHeight="1">
      <c r="A97" s="147" t="s">
        <v>60</v>
      </c>
      <c r="B97" s="534"/>
      <c r="C97" s="234"/>
      <c r="D97" s="116"/>
      <c r="E97" s="116"/>
      <c r="F97" s="116"/>
      <c r="G97" s="116"/>
    </row>
    <row r="98" spans="1:73" ht="20.100000000000001" customHeight="1">
      <c r="A98" s="147" t="s">
        <v>61</v>
      </c>
      <c r="B98" s="146"/>
      <c r="C98" s="157"/>
      <c r="D98" s="116"/>
      <c r="E98" s="116"/>
      <c r="F98" s="116"/>
      <c r="G98" s="116"/>
    </row>
    <row r="99" spans="1:73" ht="20.100000000000001" customHeight="1">
      <c r="A99" s="146" t="s">
        <v>62</v>
      </c>
      <c r="B99" s="146"/>
      <c r="C99" s="157"/>
      <c r="D99" s="115">
        <v>3046</v>
      </c>
      <c r="E99" s="115">
        <v>3046</v>
      </c>
      <c r="F99" s="115">
        <v>3046</v>
      </c>
      <c r="G99" s="115">
        <v>3046</v>
      </c>
      <c r="H99" s="115">
        <v>3046</v>
      </c>
      <c r="I99" s="115">
        <v>3046</v>
      </c>
      <c r="J99" s="115">
        <v>3046</v>
      </c>
      <c r="K99" s="115">
        <v>3046</v>
      </c>
      <c r="L99" s="115">
        <v>3046</v>
      </c>
      <c r="M99" s="591">
        <v>3046</v>
      </c>
      <c r="N99" s="591">
        <v>3046</v>
      </c>
      <c r="O99" s="591">
        <v>3046</v>
      </c>
      <c r="P99" s="694">
        <v>3046</v>
      </c>
      <c r="Q99" s="694">
        <v>3046</v>
      </c>
      <c r="R99" s="694">
        <v>3046</v>
      </c>
      <c r="S99" s="694">
        <v>3046</v>
      </c>
      <c r="T99" s="694">
        <v>3046</v>
      </c>
      <c r="U99" s="694">
        <v>3046</v>
      </c>
      <c r="V99" s="694">
        <v>3046</v>
      </c>
      <c r="W99" s="694">
        <v>3046</v>
      </c>
      <c r="X99" s="694">
        <v>3046</v>
      </c>
      <c r="Y99" s="694">
        <v>3046</v>
      </c>
      <c r="Z99" s="694">
        <v>3046</v>
      </c>
      <c r="AA99" s="114">
        <v>3046</v>
      </c>
    </row>
    <row r="100" spans="1:73" ht="20.100000000000001" customHeight="1">
      <c r="A100" s="146" t="s">
        <v>63</v>
      </c>
      <c r="B100" s="146"/>
      <c r="C100" s="157"/>
      <c r="D100" s="115">
        <v>73</v>
      </c>
      <c r="E100" s="115">
        <v>73</v>
      </c>
      <c r="F100" s="115">
        <v>73</v>
      </c>
      <c r="G100" s="115">
        <v>73</v>
      </c>
      <c r="H100" s="115">
        <v>73</v>
      </c>
      <c r="I100" s="115">
        <v>73</v>
      </c>
      <c r="J100" s="115">
        <v>73</v>
      </c>
      <c r="K100" s="115">
        <v>73</v>
      </c>
      <c r="L100" s="115">
        <v>73</v>
      </c>
      <c r="M100" s="591">
        <v>73</v>
      </c>
      <c r="N100" s="591">
        <v>73</v>
      </c>
      <c r="O100" s="591">
        <v>73</v>
      </c>
      <c r="P100" s="694">
        <v>73</v>
      </c>
      <c r="Q100" s="694">
        <v>73</v>
      </c>
      <c r="R100" s="694">
        <v>73</v>
      </c>
      <c r="S100" s="694">
        <v>73</v>
      </c>
      <c r="T100" s="694">
        <v>73</v>
      </c>
      <c r="U100" s="694">
        <v>73</v>
      </c>
      <c r="V100" s="694">
        <v>73</v>
      </c>
      <c r="W100" s="694">
        <v>73</v>
      </c>
      <c r="X100" s="694">
        <v>73</v>
      </c>
      <c r="Y100" s="694">
        <v>73</v>
      </c>
      <c r="Z100" s="694">
        <v>73</v>
      </c>
      <c r="AA100" s="114">
        <v>73</v>
      </c>
    </row>
    <row r="101" spans="1:73" ht="20.100000000000001" customHeight="1">
      <c r="A101" s="146" t="s">
        <v>64</v>
      </c>
      <c r="B101" s="146"/>
      <c r="C101" s="157"/>
      <c r="D101" s="416">
        <v>7477</v>
      </c>
      <c r="E101" s="416">
        <v>6574</v>
      </c>
      <c r="F101" s="416">
        <v>6538</v>
      </c>
      <c r="G101" s="416">
        <v>6851</v>
      </c>
      <c r="H101" s="416">
        <v>8874</v>
      </c>
      <c r="I101" s="416">
        <v>8262</v>
      </c>
      <c r="J101" s="416">
        <v>8159</v>
      </c>
      <c r="K101" s="416">
        <v>7708</v>
      </c>
      <c r="L101" s="416">
        <v>7290</v>
      </c>
      <c r="M101" s="605">
        <v>11742</v>
      </c>
      <c r="N101" s="605">
        <v>10573</v>
      </c>
      <c r="O101" s="605">
        <v>10507</v>
      </c>
      <c r="P101" s="605">
        <v>10933</v>
      </c>
      <c r="Q101" s="605">
        <v>10042</v>
      </c>
      <c r="R101" s="605">
        <v>9965</v>
      </c>
      <c r="S101" s="605">
        <v>10369</v>
      </c>
      <c r="T101" s="605">
        <v>10897</v>
      </c>
      <c r="U101" s="605">
        <v>9485</v>
      </c>
      <c r="V101" s="605">
        <v>9801</v>
      </c>
      <c r="W101" s="605">
        <v>9875</v>
      </c>
      <c r="X101" s="605">
        <v>9039</v>
      </c>
      <c r="Y101" s="605">
        <v>9150</v>
      </c>
      <c r="Z101" s="605">
        <v>9168</v>
      </c>
      <c r="AA101" s="555">
        <v>9232</v>
      </c>
    </row>
    <row r="102" spans="1:73" ht="20.100000000000001" customHeight="1">
      <c r="A102" s="192" t="s">
        <v>65</v>
      </c>
      <c r="B102" s="192"/>
      <c r="C102" s="170"/>
      <c r="D102" s="429">
        <v>-94</v>
      </c>
      <c r="E102" s="429">
        <v>-22</v>
      </c>
      <c r="F102" s="429">
        <v>-56</v>
      </c>
      <c r="G102" s="429">
        <v>54</v>
      </c>
      <c r="H102" s="429">
        <v>116</v>
      </c>
      <c r="I102" s="429">
        <v>42</v>
      </c>
      <c r="J102" s="429">
        <v>-24</v>
      </c>
      <c r="K102" s="429">
        <v>36</v>
      </c>
      <c r="L102" s="429">
        <v>12</v>
      </c>
      <c r="M102" s="610">
        <v>28</v>
      </c>
      <c r="N102" s="610">
        <v>114</v>
      </c>
      <c r="O102" s="610">
        <v>168</v>
      </c>
      <c r="P102" s="610">
        <v>139</v>
      </c>
      <c r="Q102" s="610">
        <v>97</v>
      </c>
      <c r="R102" s="610">
        <v>16</v>
      </c>
      <c r="S102" s="610">
        <v>-29</v>
      </c>
      <c r="T102" s="610">
        <v>40</v>
      </c>
      <c r="U102" s="610">
        <v>30</v>
      </c>
      <c r="V102" s="610">
        <v>44</v>
      </c>
      <c r="W102" s="610">
        <v>54</v>
      </c>
      <c r="X102" s="610">
        <v>-41</v>
      </c>
      <c r="Y102" s="610">
        <v>-419</v>
      </c>
      <c r="Z102" s="610">
        <v>-302</v>
      </c>
      <c r="AA102" s="456">
        <v>-510</v>
      </c>
    </row>
    <row r="103" spans="1:73" s="48" customFormat="1" ht="20.100000000000001" customHeight="1">
      <c r="A103" s="147" t="s">
        <v>66</v>
      </c>
      <c r="B103" s="147"/>
      <c r="C103" s="157"/>
      <c r="D103" s="119">
        <v>10502</v>
      </c>
      <c r="E103" s="119">
        <v>9672</v>
      </c>
      <c r="F103" s="119">
        <v>9601</v>
      </c>
      <c r="G103" s="119">
        <v>10024</v>
      </c>
      <c r="H103" s="119">
        <v>12109</v>
      </c>
      <c r="I103" s="119">
        <v>11424</v>
      </c>
      <c r="J103" s="119">
        <v>11255</v>
      </c>
      <c r="K103" s="119">
        <v>10864</v>
      </c>
      <c r="L103" s="119">
        <v>10421</v>
      </c>
      <c r="M103" s="593">
        <v>14889</v>
      </c>
      <c r="N103" s="593">
        <v>13806</v>
      </c>
      <c r="O103" s="593">
        <v>13794</v>
      </c>
      <c r="P103" s="707">
        <v>14191</v>
      </c>
      <c r="Q103" s="707">
        <v>13258</v>
      </c>
      <c r="R103" s="707">
        <v>13100</v>
      </c>
      <c r="S103" s="707">
        <v>13459</v>
      </c>
      <c r="T103" s="707">
        <v>14057</v>
      </c>
      <c r="U103" s="707">
        <v>12635</v>
      </c>
      <c r="V103" s="707">
        <v>12963</v>
      </c>
      <c r="W103" s="707">
        <v>13048</v>
      </c>
      <c r="X103" s="707">
        <v>12117</v>
      </c>
      <c r="Y103" s="707">
        <v>11850</v>
      </c>
      <c r="Z103" s="707">
        <v>11986</v>
      </c>
      <c r="AA103" s="455">
        <v>11841</v>
      </c>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row>
    <row r="104" spans="1:73" s="48" customFormat="1" ht="20.100000000000001" customHeight="1">
      <c r="A104" s="257" t="s">
        <v>27</v>
      </c>
      <c r="B104" s="257"/>
      <c r="C104" s="170"/>
      <c r="D104" s="432">
        <v>111</v>
      </c>
      <c r="E104" s="432">
        <v>103</v>
      </c>
      <c r="F104" s="432">
        <v>101</v>
      </c>
      <c r="G104" s="432">
        <v>101</v>
      </c>
      <c r="H104" s="432">
        <v>97</v>
      </c>
      <c r="I104" s="432">
        <v>85</v>
      </c>
      <c r="J104" s="432">
        <v>81</v>
      </c>
      <c r="K104" s="432">
        <v>71</v>
      </c>
      <c r="L104" s="432">
        <v>80</v>
      </c>
      <c r="M104" s="613">
        <v>79</v>
      </c>
      <c r="N104" s="613">
        <v>67</v>
      </c>
      <c r="O104" s="613">
        <v>69</v>
      </c>
      <c r="P104" s="613">
        <v>77</v>
      </c>
      <c r="Q104" s="613">
        <v>77</v>
      </c>
      <c r="R104" s="613">
        <v>78</v>
      </c>
      <c r="S104" s="613">
        <v>84</v>
      </c>
      <c r="T104" s="613">
        <v>91</v>
      </c>
      <c r="U104" s="613">
        <v>85</v>
      </c>
      <c r="V104" s="613">
        <v>239</v>
      </c>
      <c r="W104" s="613">
        <v>239</v>
      </c>
      <c r="X104" s="613">
        <v>255</v>
      </c>
      <c r="Y104" s="613">
        <v>243</v>
      </c>
      <c r="Z104" s="613">
        <v>241</v>
      </c>
      <c r="AA104" s="457">
        <v>236</v>
      </c>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row>
    <row r="105" spans="1:73" s="48" customFormat="1" ht="20.100000000000001" customHeight="1">
      <c r="A105" s="147" t="s">
        <v>67</v>
      </c>
      <c r="B105" s="147"/>
      <c r="C105" s="157"/>
      <c r="D105" s="119">
        <v>10613</v>
      </c>
      <c r="E105" s="119">
        <v>9775</v>
      </c>
      <c r="F105" s="119">
        <v>9702</v>
      </c>
      <c r="G105" s="119">
        <v>10124</v>
      </c>
      <c r="H105" s="119">
        <v>12207</v>
      </c>
      <c r="I105" s="119">
        <v>11509</v>
      </c>
      <c r="J105" s="119">
        <v>11336</v>
      </c>
      <c r="K105" s="119">
        <v>10935</v>
      </c>
      <c r="L105" s="119">
        <v>10501</v>
      </c>
      <c r="M105" s="593">
        <v>14968</v>
      </c>
      <c r="N105" s="593">
        <v>13873</v>
      </c>
      <c r="O105" s="593">
        <v>13863</v>
      </c>
      <c r="P105" s="707">
        <v>14268</v>
      </c>
      <c r="Q105" s="707">
        <v>13335</v>
      </c>
      <c r="R105" s="707">
        <v>13178</v>
      </c>
      <c r="S105" s="707">
        <v>13542</v>
      </c>
      <c r="T105" s="707">
        <v>14148</v>
      </c>
      <c r="U105" s="707">
        <v>12720</v>
      </c>
      <c r="V105" s="707">
        <v>13202</v>
      </c>
      <c r="W105" s="707">
        <v>13287</v>
      </c>
      <c r="X105" s="707">
        <v>12372</v>
      </c>
      <c r="Y105" s="707">
        <v>12093</v>
      </c>
      <c r="Z105" s="707">
        <v>12227</v>
      </c>
      <c r="AA105" s="455">
        <v>12077</v>
      </c>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row>
    <row r="106" spans="1:73" ht="9.9499999999999993" customHeight="1">
      <c r="A106" s="147"/>
      <c r="B106" s="146"/>
      <c r="C106" s="157"/>
      <c r="D106" s="115"/>
      <c r="E106" s="115"/>
      <c r="F106" s="115"/>
      <c r="G106" s="115"/>
      <c r="H106" s="115"/>
      <c r="I106" s="115"/>
      <c r="J106" s="115"/>
      <c r="K106" s="115"/>
      <c r="L106" s="115"/>
      <c r="M106" s="591"/>
      <c r="N106" s="591"/>
      <c r="O106" s="591"/>
      <c r="P106" s="694"/>
      <c r="Q106" s="694"/>
      <c r="R106" s="694"/>
      <c r="S106" s="694"/>
      <c r="T106" s="694"/>
      <c r="U106" s="694"/>
      <c r="V106" s="694"/>
      <c r="W106" s="694"/>
      <c r="X106" s="694"/>
      <c r="Y106" s="694"/>
      <c r="Z106" s="694"/>
      <c r="AA106" s="114"/>
    </row>
    <row r="107" spans="1:73" ht="20.100000000000001" customHeight="1">
      <c r="A107" s="147" t="s">
        <v>68</v>
      </c>
      <c r="B107" s="146"/>
      <c r="C107" s="157"/>
      <c r="D107" s="115"/>
      <c r="E107" s="115"/>
      <c r="F107" s="115"/>
      <c r="G107" s="115"/>
      <c r="H107" s="115"/>
      <c r="I107" s="115"/>
      <c r="J107" s="115"/>
      <c r="K107" s="115"/>
      <c r="L107" s="115"/>
      <c r="M107" s="591"/>
      <c r="N107" s="591"/>
      <c r="O107" s="591"/>
      <c r="P107" s="694"/>
      <c r="Q107" s="694"/>
      <c r="R107" s="694"/>
      <c r="S107" s="694"/>
      <c r="T107" s="694"/>
      <c r="U107" s="694"/>
      <c r="V107" s="694"/>
      <c r="W107" s="694"/>
      <c r="X107" s="694"/>
      <c r="Y107" s="694"/>
      <c r="Z107" s="694"/>
      <c r="AA107" s="114"/>
    </row>
    <row r="108" spans="1:73" ht="20.100000000000001" customHeight="1">
      <c r="A108" s="147" t="s">
        <v>69</v>
      </c>
      <c r="B108" s="146"/>
      <c r="C108" s="157"/>
      <c r="D108" s="115"/>
      <c r="E108" s="115"/>
      <c r="F108" s="115"/>
      <c r="G108" s="115"/>
      <c r="H108" s="115"/>
      <c r="I108" s="115"/>
      <c r="J108" s="115"/>
      <c r="K108" s="115"/>
      <c r="L108" s="115"/>
      <c r="M108" s="591"/>
      <c r="N108" s="591"/>
      <c r="O108" s="591"/>
      <c r="P108" s="694"/>
      <c r="Q108" s="694"/>
      <c r="R108" s="694"/>
      <c r="S108" s="694"/>
      <c r="T108" s="694"/>
      <c r="U108" s="694"/>
      <c r="V108" s="694"/>
      <c r="W108" s="694"/>
      <c r="X108" s="694"/>
      <c r="Y108" s="694"/>
      <c r="Z108" s="694"/>
      <c r="AA108" s="114"/>
    </row>
    <row r="109" spans="1:73" ht="20.100000000000001" customHeight="1">
      <c r="A109" s="146" t="s">
        <v>70</v>
      </c>
      <c r="B109" s="146"/>
      <c r="C109" s="157"/>
      <c r="D109" s="115">
        <v>7291</v>
      </c>
      <c r="E109" s="115">
        <v>7048</v>
      </c>
      <c r="F109" s="115">
        <v>7061</v>
      </c>
      <c r="G109" s="115">
        <v>6936</v>
      </c>
      <c r="H109" s="115">
        <v>6903</v>
      </c>
      <c r="I109" s="115">
        <v>6828</v>
      </c>
      <c r="J109" s="115">
        <v>5954</v>
      </c>
      <c r="K109" s="115">
        <v>5881</v>
      </c>
      <c r="L109" s="115">
        <v>5944</v>
      </c>
      <c r="M109" s="591">
        <v>5029</v>
      </c>
      <c r="N109" s="591">
        <v>5010</v>
      </c>
      <c r="O109" s="591">
        <v>4965</v>
      </c>
      <c r="P109" s="694">
        <v>4729</v>
      </c>
      <c r="Q109" s="694">
        <v>4533</v>
      </c>
      <c r="R109" s="694">
        <v>4515</v>
      </c>
      <c r="S109" s="694">
        <v>4468</v>
      </c>
      <c r="T109" s="694">
        <v>4056</v>
      </c>
      <c r="U109" s="694">
        <v>3942</v>
      </c>
      <c r="V109" s="694">
        <v>4155</v>
      </c>
      <c r="W109" s="694">
        <v>4119</v>
      </c>
      <c r="X109" s="694">
        <v>3338</v>
      </c>
      <c r="Y109" s="694">
        <v>5030</v>
      </c>
      <c r="Z109" s="694">
        <v>5027</v>
      </c>
      <c r="AA109" s="114">
        <v>5007</v>
      </c>
    </row>
    <row r="110" spans="1:73" ht="20.100000000000001" customHeight="1">
      <c r="A110" s="146" t="s">
        <v>48</v>
      </c>
      <c r="B110" s="146"/>
      <c r="C110" s="157"/>
      <c r="D110" s="115">
        <v>180</v>
      </c>
      <c r="E110" s="115">
        <v>129</v>
      </c>
      <c r="F110" s="115">
        <v>156</v>
      </c>
      <c r="G110" s="115">
        <v>181</v>
      </c>
      <c r="H110" s="115">
        <v>198</v>
      </c>
      <c r="I110" s="115">
        <v>194</v>
      </c>
      <c r="J110" s="115">
        <v>220</v>
      </c>
      <c r="K110" s="115">
        <v>247</v>
      </c>
      <c r="L110" s="115">
        <v>254</v>
      </c>
      <c r="M110" s="591">
        <v>199</v>
      </c>
      <c r="N110" s="591">
        <v>258</v>
      </c>
      <c r="O110" s="591">
        <v>290</v>
      </c>
      <c r="P110" s="694">
        <v>263</v>
      </c>
      <c r="Q110" s="694">
        <v>235</v>
      </c>
      <c r="R110" s="694">
        <v>263</v>
      </c>
      <c r="S110" s="694">
        <v>262</v>
      </c>
      <c r="T110" s="694">
        <v>176</v>
      </c>
      <c r="U110" s="694">
        <v>173</v>
      </c>
      <c r="V110" s="694">
        <v>216</v>
      </c>
      <c r="W110" s="694">
        <v>214</v>
      </c>
      <c r="X110" s="694">
        <v>188</v>
      </c>
      <c r="Y110" s="694">
        <v>316</v>
      </c>
      <c r="Z110" s="694">
        <v>302</v>
      </c>
      <c r="AA110" s="114">
        <v>362</v>
      </c>
    </row>
    <row r="111" spans="1:73" ht="20.100000000000001" customHeight="1">
      <c r="A111" s="146" t="s">
        <v>71</v>
      </c>
      <c r="B111" s="146"/>
      <c r="C111" s="146"/>
      <c r="D111" s="115">
        <v>1517</v>
      </c>
      <c r="E111" s="115">
        <v>1533</v>
      </c>
      <c r="F111" s="115">
        <v>1527</v>
      </c>
      <c r="G111" s="115">
        <v>1338</v>
      </c>
      <c r="H111" s="115">
        <v>1332</v>
      </c>
      <c r="I111" s="115">
        <v>1297</v>
      </c>
      <c r="J111" s="115">
        <v>1265</v>
      </c>
      <c r="K111" s="115">
        <v>1159</v>
      </c>
      <c r="L111" s="115">
        <v>692</v>
      </c>
      <c r="M111" s="591">
        <v>704</v>
      </c>
      <c r="N111" s="591">
        <v>546</v>
      </c>
      <c r="O111" s="591">
        <v>483</v>
      </c>
      <c r="P111" s="694">
        <v>511</v>
      </c>
      <c r="Q111" s="694">
        <v>495</v>
      </c>
      <c r="R111" s="694">
        <v>561</v>
      </c>
      <c r="S111" s="694">
        <v>616</v>
      </c>
      <c r="T111" s="694">
        <v>671</v>
      </c>
      <c r="U111" s="694">
        <v>638</v>
      </c>
      <c r="V111" s="694">
        <v>793</v>
      </c>
      <c r="W111" s="694">
        <v>819</v>
      </c>
      <c r="X111" s="694">
        <v>791</v>
      </c>
      <c r="Y111" s="694">
        <v>740</v>
      </c>
      <c r="Z111" s="694">
        <v>741</v>
      </c>
      <c r="AA111" s="114">
        <v>720</v>
      </c>
    </row>
    <row r="112" spans="1:73" ht="20.100000000000001" customHeight="1">
      <c r="A112" s="146" t="s">
        <v>72</v>
      </c>
      <c r="B112" s="146"/>
      <c r="C112" s="146"/>
      <c r="D112" s="115">
        <v>684</v>
      </c>
      <c r="E112" s="115">
        <v>729</v>
      </c>
      <c r="F112" s="115">
        <v>736</v>
      </c>
      <c r="G112" s="115">
        <v>744</v>
      </c>
      <c r="H112" s="115">
        <v>750</v>
      </c>
      <c r="I112" s="115">
        <v>756</v>
      </c>
      <c r="J112" s="115">
        <v>763</v>
      </c>
      <c r="K112" s="115">
        <v>774</v>
      </c>
      <c r="L112" s="115">
        <v>781</v>
      </c>
      <c r="M112" s="591">
        <v>790</v>
      </c>
      <c r="N112" s="591">
        <v>798</v>
      </c>
      <c r="O112" s="591">
        <v>810</v>
      </c>
      <c r="P112" s="694">
        <v>818</v>
      </c>
      <c r="Q112" s="694">
        <v>826</v>
      </c>
      <c r="R112" s="694">
        <v>836</v>
      </c>
      <c r="S112" s="694">
        <v>830</v>
      </c>
      <c r="T112" s="694">
        <v>837</v>
      </c>
      <c r="U112" s="694">
        <v>845</v>
      </c>
      <c r="V112" s="694">
        <v>851</v>
      </c>
      <c r="W112" s="694">
        <v>858</v>
      </c>
      <c r="X112" s="694">
        <v>838</v>
      </c>
      <c r="Y112" s="694">
        <v>846</v>
      </c>
      <c r="Z112" s="694">
        <v>854</v>
      </c>
      <c r="AA112" s="114">
        <v>899</v>
      </c>
    </row>
    <row r="113" spans="1:73" ht="20.100000000000001" customHeight="1">
      <c r="A113" s="146" t="s">
        <v>73</v>
      </c>
      <c r="B113" s="146"/>
      <c r="C113" s="157"/>
      <c r="D113" s="115">
        <v>193</v>
      </c>
      <c r="E113" s="115">
        <v>165</v>
      </c>
      <c r="F113" s="115">
        <v>168</v>
      </c>
      <c r="G113" s="115">
        <v>94</v>
      </c>
      <c r="H113" s="115">
        <v>95</v>
      </c>
      <c r="I113" s="115">
        <v>34</v>
      </c>
      <c r="J113" s="115">
        <v>13</v>
      </c>
      <c r="K113" s="115">
        <v>17</v>
      </c>
      <c r="L113" s="115">
        <v>13</v>
      </c>
      <c r="M113" s="591">
        <v>14</v>
      </c>
      <c r="N113" s="591">
        <v>13</v>
      </c>
      <c r="O113" s="591">
        <v>81</v>
      </c>
      <c r="P113" s="694">
        <v>80</v>
      </c>
      <c r="Q113" s="694">
        <v>77</v>
      </c>
      <c r="R113" s="694">
        <v>117</v>
      </c>
      <c r="S113" s="694">
        <v>116</v>
      </c>
      <c r="T113" s="694">
        <v>126</v>
      </c>
      <c r="U113" s="694">
        <v>133</v>
      </c>
      <c r="V113" s="694">
        <v>133</v>
      </c>
      <c r="W113" s="694">
        <v>100</v>
      </c>
      <c r="X113" s="694">
        <v>90</v>
      </c>
      <c r="Y113" s="694">
        <v>89</v>
      </c>
      <c r="Z113" s="694">
        <v>85</v>
      </c>
      <c r="AA113" s="114">
        <v>91</v>
      </c>
    </row>
    <row r="114" spans="1:73" ht="20.100000000000001" customHeight="1">
      <c r="A114" s="146" t="s">
        <v>74</v>
      </c>
      <c r="B114" s="146"/>
      <c r="C114" s="157"/>
      <c r="D114" s="115">
        <v>121</v>
      </c>
      <c r="E114" s="115">
        <v>116</v>
      </c>
      <c r="F114" s="115">
        <v>89</v>
      </c>
      <c r="G114" s="115">
        <v>50</v>
      </c>
      <c r="H114" s="115">
        <v>49</v>
      </c>
      <c r="I114" s="115">
        <v>37</v>
      </c>
      <c r="J114" s="115">
        <v>86</v>
      </c>
      <c r="K114" s="115">
        <v>140</v>
      </c>
      <c r="L114" s="115">
        <v>142</v>
      </c>
      <c r="M114" s="591">
        <v>143</v>
      </c>
      <c r="N114" s="591">
        <v>107</v>
      </c>
      <c r="O114" s="591">
        <v>65</v>
      </c>
      <c r="P114" s="694">
        <v>66</v>
      </c>
      <c r="Q114" s="694">
        <v>66</v>
      </c>
      <c r="R114" s="694">
        <v>95</v>
      </c>
      <c r="S114" s="694">
        <v>76</v>
      </c>
      <c r="T114" s="694">
        <v>77</v>
      </c>
      <c r="U114" s="694">
        <v>77</v>
      </c>
      <c r="V114" s="694">
        <v>81</v>
      </c>
      <c r="W114" s="694">
        <v>102</v>
      </c>
      <c r="X114" s="694">
        <v>102</v>
      </c>
      <c r="Y114" s="694">
        <v>101</v>
      </c>
      <c r="Z114" s="694">
        <v>104</v>
      </c>
      <c r="AA114" s="114">
        <v>98</v>
      </c>
    </row>
    <row r="115" spans="1:73" ht="20.100000000000001" customHeight="1">
      <c r="A115" s="192" t="s">
        <v>75</v>
      </c>
      <c r="B115" s="192"/>
      <c r="C115" s="170"/>
      <c r="D115" s="432">
        <v>461</v>
      </c>
      <c r="E115" s="432">
        <v>460</v>
      </c>
      <c r="F115" s="432">
        <v>462</v>
      </c>
      <c r="G115" s="432">
        <v>148</v>
      </c>
      <c r="H115" s="432">
        <v>148</v>
      </c>
      <c r="I115" s="432">
        <v>147</v>
      </c>
      <c r="J115" s="432">
        <v>151</v>
      </c>
      <c r="K115" s="432">
        <v>154</v>
      </c>
      <c r="L115" s="432">
        <v>156</v>
      </c>
      <c r="M115" s="613">
        <v>159</v>
      </c>
      <c r="N115" s="613">
        <v>158</v>
      </c>
      <c r="O115" s="613">
        <v>168</v>
      </c>
      <c r="P115" s="613">
        <v>169</v>
      </c>
      <c r="Q115" s="613">
        <v>171</v>
      </c>
      <c r="R115" s="613">
        <v>170</v>
      </c>
      <c r="S115" s="613">
        <v>179</v>
      </c>
      <c r="T115" s="613">
        <v>172</v>
      </c>
      <c r="U115" s="613">
        <v>174</v>
      </c>
      <c r="V115" s="613">
        <v>174</v>
      </c>
      <c r="W115" s="613">
        <v>175</v>
      </c>
      <c r="X115" s="613">
        <v>169</v>
      </c>
      <c r="Y115" s="613">
        <v>169</v>
      </c>
      <c r="Z115" s="613">
        <v>172</v>
      </c>
      <c r="AA115" s="457">
        <v>182</v>
      </c>
    </row>
    <row r="116" spans="1:73" s="48" customFormat="1" ht="20.100000000000001" customHeight="1">
      <c r="A116" s="147" t="s">
        <v>76</v>
      </c>
      <c r="B116" s="147"/>
      <c r="C116" s="224"/>
      <c r="D116" s="438">
        <v>10446</v>
      </c>
      <c r="E116" s="438">
        <v>10180</v>
      </c>
      <c r="F116" s="438">
        <v>10198</v>
      </c>
      <c r="G116" s="438">
        <v>9492</v>
      </c>
      <c r="H116" s="438">
        <v>9475</v>
      </c>
      <c r="I116" s="438">
        <v>9292</v>
      </c>
      <c r="J116" s="438">
        <v>8451</v>
      </c>
      <c r="K116" s="438">
        <v>8373</v>
      </c>
      <c r="L116" s="438">
        <v>7983</v>
      </c>
      <c r="M116" s="618">
        <v>7037</v>
      </c>
      <c r="N116" s="618">
        <v>6890</v>
      </c>
      <c r="O116" s="618">
        <v>6863</v>
      </c>
      <c r="P116" s="618">
        <v>6636</v>
      </c>
      <c r="Q116" s="618">
        <v>6405</v>
      </c>
      <c r="R116" s="618">
        <v>6556</v>
      </c>
      <c r="S116" s="618">
        <v>6546</v>
      </c>
      <c r="T116" s="618">
        <v>6114</v>
      </c>
      <c r="U116" s="618">
        <v>5983</v>
      </c>
      <c r="V116" s="618">
        <v>6403</v>
      </c>
      <c r="W116" s="618">
        <v>6388</v>
      </c>
      <c r="X116" s="618">
        <v>5515</v>
      </c>
      <c r="Y116" s="618">
        <v>7290</v>
      </c>
      <c r="Z116" s="618">
        <v>7285</v>
      </c>
      <c r="AA116" s="556">
        <v>7358</v>
      </c>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row>
    <row r="117" spans="1:73" ht="9.9499999999999993" customHeight="1">
      <c r="A117" s="146"/>
      <c r="B117" s="146"/>
      <c r="C117" s="224"/>
      <c r="D117" s="115"/>
      <c r="E117" s="115"/>
      <c r="F117" s="115"/>
      <c r="G117" s="115"/>
      <c r="H117" s="115"/>
      <c r="I117" s="115"/>
      <c r="J117" s="115"/>
      <c r="K117" s="115"/>
      <c r="L117" s="115"/>
      <c r="M117" s="591"/>
      <c r="N117" s="591"/>
      <c r="O117" s="591"/>
      <c r="P117" s="694"/>
      <c r="Q117" s="694"/>
      <c r="R117" s="694"/>
      <c r="S117" s="694"/>
      <c r="T117" s="694"/>
      <c r="U117" s="694"/>
      <c r="V117" s="694"/>
      <c r="W117" s="694"/>
      <c r="X117" s="694"/>
      <c r="Y117" s="694"/>
      <c r="Z117" s="694"/>
      <c r="AA117" s="114"/>
    </row>
    <row r="118" spans="1:73" ht="20.100000000000001" customHeight="1">
      <c r="A118" s="147" t="s">
        <v>77</v>
      </c>
      <c r="B118" s="146"/>
      <c r="C118" s="157"/>
      <c r="D118" s="115"/>
      <c r="E118" s="115"/>
      <c r="F118" s="115"/>
      <c r="G118" s="115"/>
      <c r="H118" s="115"/>
      <c r="I118" s="115"/>
      <c r="J118" s="115"/>
      <c r="K118" s="115"/>
      <c r="L118" s="115"/>
      <c r="M118" s="591"/>
      <c r="N118" s="591"/>
      <c r="O118" s="591"/>
      <c r="P118" s="694"/>
      <c r="Q118" s="694"/>
      <c r="R118" s="694"/>
      <c r="S118" s="694"/>
      <c r="T118" s="694"/>
      <c r="U118" s="694"/>
      <c r="V118" s="694"/>
      <c r="W118" s="694"/>
      <c r="X118" s="694"/>
      <c r="Y118" s="694"/>
      <c r="Z118" s="694"/>
      <c r="AA118" s="114"/>
    </row>
    <row r="119" spans="1:73" ht="20.100000000000001" customHeight="1">
      <c r="A119" s="146" t="s">
        <v>70</v>
      </c>
      <c r="B119" s="146"/>
      <c r="C119" s="157"/>
      <c r="D119" s="115">
        <v>1801</v>
      </c>
      <c r="E119" s="115">
        <v>1953</v>
      </c>
      <c r="F119" s="115">
        <v>1866</v>
      </c>
      <c r="G119" s="115">
        <v>2103</v>
      </c>
      <c r="H119" s="115">
        <v>924</v>
      </c>
      <c r="I119" s="115">
        <v>338</v>
      </c>
      <c r="J119" s="115">
        <v>1015</v>
      </c>
      <c r="K119" s="115">
        <v>1103</v>
      </c>
      <c r="L119" s="115">
        <v>1038</v>
      </c>
      <c r="M119" s="591">
        <v>1736</v>
      </c>
      <c r="N119" s="591">
        <v>1086</v>
      </c>
      <c r="O119" s="591">
        <v>1042</v>
      </c>
      <c r="P119" s="694">
        <v>1341</v>
      </c>
      <c r="Q119" s="694">
        <v>683</v>
      </c>
      <c r="R119" s="694">
        <v>670</v>
      </c>
      <c r="S119" s="694">
        <v>639</v>
      </c>
      <c r="T119" s="694">
        <v>819</v>
      </c>
      <c r="U119" s="694">
        <v>769</v>
      </c>
      <c r="V119" s="694">
        <v>796</v>
      </c>
      <c r="W119" s="694">
        <v>766</v>
      </c>
      <c r="X119" s="694">
        <v>1066</v>
      </c>
      <c r="Y119" s="694">
        <v>1011</v>
      </c>
      <c r="Z119" s="694">
        <v>948</v>
      </c>
      <c r="AA119" s="114">
        <v>1086</v>
      </c>
    </row>
    <row r="120" spans="1:73" ht="20.100000000000001" customHeight="1">
      <c r="A120" s="146" t="s">
        <v>48</v>
      </c>
      <c r="B120" s="146"/>
      <c r="C120" s="157"/>
      <c r="D120" s="115">
        <v>345</v>
      </c>
      <c r="E120" s="115">
        <v>134</v>
      </c>
      <c r="F120" s="115">
        <v>132</v>
      </c>
      <c r="G120" s="115">
        <v>95</v>
      </c>
      <c r="H120" s="115">
        <v>109</v>
      </c>
      <c r="I120" s="115">
        <v>113</v>
      </c>
      <c r="J120" s="115">
        <v>76</v>
      </c>
      <c r="K120" s="115">
        <v>76</v>
      </c>
      <c r="L120" s="115">
        <v>177</v>
      </c>
      <c r="M120" s="591">
        <v>136</v>
      </c>
      <c r="N120" s="591">
        <v>123</v>
      </c>
      <c r="O120" s="591">
        <v>121</v>
      </c>
      <c r="P120" s="694">
        <v>170</v>
      </c>
      <c r="Q120" s="694">
        <v>246</v>
      </c>
      <c r="R120" s="694">
        <v>314</v>
      </c>
      <c r="S120" s="694">
        <v>396</v>
      </c>
      <c r="T120" s="694">
        <v>312</v>
      </c>
      <c r="U120" s="694">
        <v>191</v>
      </c>
      <c r="V120" s="694">
        <v>211</v>
      </c>
      <c r="W120" s="694">
        <v>200</v>
      </c>
      <c r="X120" s="694">
        <v>309</v>
      </c>
      <c r="Y120" s="694">
        <v>724</v>
      </c>
      <c r="Z120" s="694">
        <v>705</v>
      </c>
      <c r="AA120" s="114">
        <v>829</v>
      </c>
    </row>
    <row r="121" spans="1:73" ht="20.100000000000001" customHeight="1">
      <c r="A121" s="146" t="s">
        <v>78</v>
      </c>
      <c r="B121" s="146"/>
      <c r="C121" s="157"/>
      <c r="D121" s="115">
        <v>1191</v>
      </c>
      <c r="E121" s="115">
        <v>914</v>
      </c>
      <c r="F121" s="115">
        <v>917</v>
      </c>
      <c r="G121" s="115">
        <v>994</v>
      </c>
      <c r="H121" s="115">
        <v>958</v>
      </c>
      <c r="I121" s="115">
        <v>778</v>
      </c>
      <c r="J121" s="115">
        <v>762</v>
      </c>
      <c r="K121" s="115">
        <v>888</v>
      </c>
      <c r="L121" s="115">
        <v>1874</v>
      </c>
      <c r="M121" s="591">
        <v>671</v>
      </c>
      <c r="N121" s="591">
        <v>627</v>
      </c>
      <c r="O121" s="591">
        <v>879</v>
      </c>
      <c r="P121" s="694">
        <v>681</v>
      </c>
      <c r="Q121" s="694">
        <v>574</v>
      </c>
      <c r="R121" s="694">
        <v>621</v>
      </c>
      <c r="S121" s="694">
        <v>841</v>
      </c>
      <c r="T121" s="694">
        <v>799</v>
      </c>
      <c r="U121" s="694">
        <v>621</v>
      </c>
      <c r="V121" s="694">
        <v>848</v>
      </c>
      <c r="W121" s="694">
        <v>1112</v>
      </c>
      <c r="X121" s="694">
        <v>2009</v>
      </c>
      <c r="Y121" s="694">
        <v>928</v>
      </c>
      <c r="Z121" s="694">
        <v>917</v>
      </c>
      <c r="AA121" s="114">
        <v>1058</v>
      </c>
    </row>
    <row r="122" spans="1:73" ht="20.100000000000001" customHeight="1">
      <c r="A122" s="192" t="s">
        <v>364</v>
      </c>
      <c r="B122" s="192"/>
      <c r="C122" s="170"/>
      <c r="D122" s="439"/>
      <c r="E122" s="439"/>
      <c r="F122" s="439"/>
      <c r="G122" s="439">
        <v>540</v>
      </c>
      <c r="H122" s="439">
        <v>0</v>
      </c>
      <c r="I122" s="439">
        <v>0</v>
      </c>
      <c r="J122" s="439">
        <v>0</v>
      </c>
      <c r="K122" s="439">
        <v>0</v>
      </c>
      <c r="L122" s="439">
        <v>609</v>
      </c>
      <c r="M122" s="619">
        <v>0</v>
      </c>
      <c r="N122" s="619">
        <v>0</v>
      </c>
      <c r="O122" s="619">
        <v>0</v>
      </c>
      <c r="P122" s="619"/>
      <c r="Q122" s="619"/>
      <c r="R122" s="619"/>
      <c r="S122" s="619"/>
      <c r="T122" s="619"/>
      <c r="U122" s="619"/>
      <c r="V122" s="619"/>
      <c r="W122" s="619"/>
      <c r="X122" s="619"/>
      <c r="Y122" s="619"/>
      <c r="Z122" s="619"/>
      <c r="AA122" s="554"/>
    </row>
    <row r="123" spans="1:73" s="48" customFormat="1" ht="20.100000000000001" customHeight="1">
      <c r="A123" s="147" t="s">
        <v>79</v>
      </c>
      <c r="B123" s="147"/>
      <c r="C123" s="157"/>
      <c r="D123" s="119">
        <v>3338</v>
      </c>
      <c r="E123" s="119">
        <v>3001</v>
      </c>
      <c r="F123" s="119">
        <v>2915</v>
      </c>
      <c r="G123" s="119">
        <v>3732</v>
      </c>
      <c r="H123" s="119">
        <v>1991</v>
      </c>
      <c r="I123" s="119">
        <v>1228</v>
      </c>
      <c r="J123" s="119">
        <v>1853</v>
      </c>
      <c r="K123" s="119">
        <v>2067</v>
      </c>
      <c r="L123" s="119">
        <v>3698</v>
      </c>
      <c r="M123" s="593">
        <v>2543</v>
      </c>
      <c r="N123" s="593">
        <v>1836</v>
      </c>
      <c r="O123" s="593">
        <v>2042</v>
      </c>
      <c r="P123" s="707">
        <v>2191</v>
      </c>
      <c r="Q123" s="707">
        <v>1503</v>
      </c>
      <c r="R123" s="707">
        <v>1605</v>
      </c>
      <c r="S123" s="707">
        <v>1876</v>
      </c>
      <c r="T123" s="707">
        <v>1930</v>
      </c>
      <c r="U123" s="707">
        <v>1581</v>
      </c>
      <c r="V123" s="707">
        <v>1855</v>
      </c>
      <c r="W123" s="707">
        <v>2078</v>
      </c>
      <c r="X123" s="707">
        <v>3384</v>
      </c>
      <c r="Y123" s="707">
        <v>2663</v>
      </c>
      <c r="Z123" s="707">
        <v>2571</v>
      </c>
      <c r="AA123" s="455">
        <v>2973</v>
      </c>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row>
    <row r="124" spans="1:73" ht="9.9499999999999993" customHeight="1">
      <c r="A124" s="146"/>
      <c r="B124" s="146"/>
      <c r="C124" s="157"/>
      <c r="D124" s="115"/>
      <c r="E124" s="115"/>
      <c r="F124" s="115"/>
      <c r="G124" s="115"/>
      <c r="H124" s="115"/>
      <c r="I124" s="115"/>
      <c r="J124" s="115"/>
      <c r="K124" s="115"/>
      <c r="L124" s="115"/>
      <c r="M124" s="591"/>
      <c r="N124" s="591"/>
      <c r="O124" s="591"/>
      <c r="P124" s="694"/>
      <c r="Q124" s="694"/>
      <c r="R124" s="694"/>
      <c r="S124" s="694"/>
      <c r="T124" s="694"/>
      <c r="U124" s="694"/>
      <c r="V124" s="694"/>
      <c r="W124" s="694"/>
      <c r="X124" s="694"/>
      <c r="Y124" s="694"/>
      <c r="Z124" s="694"/>
      <c r="AA124" s="114"/>
    </row>
    <row r="125" spans="1:73" ht="20.100000000000001" customHeight="1">
      <c r="A125" s="257" t="s">
        <v>80</v>
      </c>
      <c r="B125" s="192"/>
      <c r="C125" s="170"/>
      <c r="D125" s="439">
        <v>13784</v>
      </c>
      <c r="E125" s="439">
        <v>13181</v>
      </c>
      <c r="F125" s="439">
        <v>13113</v>
      </c>
      <c r="G125" s="439">
        <v>13224</v>
      </c>
      <c r="H125" s="439">
        <v>11466</v>
      </c>
      <c r="I125" s="439">
        <v>10521</v>
      </c>
      <c r="J125" s="439">
        <v>10303</v>
      </c>
      <c r="K125" s="439">
        <v>10440</v>
      </c>
      <c r="L125" s="439">
        <v>11681</v>
      </c>
      <c r="M125" s="619">
        <v>9580</v>
      </c>
      <c r="N125" s="619">
        <v>8726</v>
      </c>
      <c r="O125" s="619">
        <v>8904</v>
      </c>
      <c r="P125" s="619">
        <v>8827</v>
      </c>
      <c r="Q125" s="619">
        <v>7908</v>
      </c>
      <c r="R125" s="619">
        <v>8161</v>
      </c>
      <c r="S125" s="619">
        <v>8422</v>
      </c>
      <c r="T125" s="619">
        <v>8044</v>
      </c>
      <c r="U125" s="619">
        <v>7563</v>
      </c>
      <c r="V125" s="619">
        <v>8258</v>
      </c>
      <c r="W125" s="619">
        <v>8466</v>
      </c>
      <c r="X125" s="619">
        <v>8900</v>
      </c>
      <c r="Y125" s="619">
        <v>9953</v>
      </c>
      <c r="Z125" s="619">
        <v>9856</v>
      </c>
      <c r="AA125" s="554">
        <v>10332</v>
      </c>
    </row>
    <row r="126" spans="1:73" ht="9.9499999999999993" customHeight="1">
      <c r="A126" s="146"/>
      <c r="B126" s="146"/>
      <c r="C126" s="157"/>
      <c r="D126" s="115"/>
      <c r="E126" s="115"/>
      <c r="F126" s="115"/>
      <c r="G126" s="115"/>
      <c r="H126" s="115"/>
      <c r="I126" s="115"/>
      <c r="J126" s="115"/>
      <c r="K126" s="115"/>
      <c r="L126" s="115"/>
      <c r="M126" s="591"/>
      <c r="N126" s="591"/>
      <c r="O126" s="591"/>
      <c r="P126" s="694"/>
      <c r="Q126" s="694"/>
      <c r="R126" s="694"/>
      <c r="S126" s="694"/>
      <c r="T126" s="694"/>
      <c r="U126" s="694"/>
      <c r="V126" s="694"/>
      <c r="W126" s="694"/>
      <c r="X126" s="694"/>
      <c r="Y126" s="694"/>
      <c r="Z126" s="694"/>
      <c r="AA126" s="114"/>
    </row>
    <row r="127" spans="1:73" ht="20.100000000000001" customHeight="1" thickBot="1">
      <c r="A127" s="217" t="s">
        <v>81</v>
      </c>
      <c r="B127" s="217"/>
      <c r="C127" s="217"/>
      <c r="D127" s="437">
        <v>24398</v>
      </c>
      <c r="E127" s="437">
        <v>22955</v>
      </c>
      <c r="F127" s="437">
        <v>22816</v>
      </c>
      <c r="G127" s="437">
        <v>23348</v>
      </c>
      <c r="H127" s="437">
        <v>23673</v>
      </c>
      <c r="I127" s="437">
        <v>22030</v>
      </c>
      <c r="J127" s="437">
        <v>21640</v>
      </c>
      <c r="K127" s="437">
        <v>21375</v>
      </c>
      <c r="L127" s="437">
        <v>22182</v>
      </c>
      <c r="M127" s="617">
        <v>24548</v>
      </c>
      <c r="N127" s="617">
        <v>22599</v>
      </c>
      <c r="O127" s="617">
        <v>22767</v>
      </c>
      <c r="P127" s="617">
        <v>23095</v>
      </c>
      <c r="Q127" s="617">
        <v>21243</v>
      </c>
      <c r="R127" s="617">
        <v>21338</v>
      </c>
      <c r="S127" s="617">
        <v>21964</v>
      </c>
      <c r="T127" s="617">
        <v>22192</v>
      </c>
      <c r="U127" s="617">
        <v>20283</v>
      </c>
      <c r="V127" s="617">
        <v>21460</v>
      </c>
      <c r="W127" s="617">
        <v>21753</v>
      </c>
      <c r="X127" s="617">
        <v>21272</v>
      </c>
      <c r="Y127" s="617">
        <v>22045</v>
      </c>
      <c r="Z127" s="617">
        <v>22082</v>
      </c>
      <c r="AA127" s="557">
        <v>22409</v>
      </c>
    </row>
    <row r="128" spans="1:73" ht="20.100000000000001" customHeight="1" thickTop="1">
      <c r="A128" s="238"/>
      <c r="B128" s="144"/>
      <c r="C128" s="144"/>
      <c r="D128" s="116"/>
      <c r="E128" s="116"/>
      <c r="F128" s="116"/>
      <c r="G128" s="116"/>
    </row>
    <row r="129" spans="1:73" s="704" customFormat="1" ht="20.100000000000001" customHeight="1">
      <c r="A129" s="728" t="s">
        <v>629</v>
      </c>
      <c r="B129" s="713"/>
      <c r="C129" s="713"/>
      <c r="D129" s="705"/>
      <c r="E129" s="705"/>
      <c r="F129" s="705"/>
      <c r="G129" s="705"/>
      <c r="H129" s="705"/>
      <c r="I129" s="705"/>
      <c r="J129" s="705"/>
      <c r="K129" s="705"/>
      <c r="L129" s="705"/>
      <c r="M129" s="705"/>
      <c r="N129" s="705"/>
      <c r="O129" s="705"/>
      <c r="P129" s="705"/>
      <c r="Q129" s="705"/>
      <c r="R129" s="705"/>
      <c r="S129" s="705"/>
      <c r="T129" s="705"/>
      <c r="U129" s="705"/>
      <c r="V129" s="705"/>
      <c r="W129" s="705"/>
      <c r="X129" s="705"/>
      <c r="Y129" s="705"/>
      <c r="Z129" s="705"/>
      <c r="AA129" s="706"/>
      <c r="AB129" s="705"/>
      <c r="AC129" s="705"/>
      <c r="AD129" s="705"/>
      <c r="AE129" s="705"/>
      <c r="AF129" s="705"/>
      <c r="AG129" s="705"/>
      <c r="AH129" s="705"/>
      <c r="AI129" s="705"/>
      <c r="AJ129" s="705"/>
      <c r="AK129" s="705"/>
      <c r="AL129" s="705"/>
      <c r="AM129" s="705"/>
      <c r="AN129" s="705"/>
      <c r="AO129" s="705"/>
      <c r="AP129" s="705"/>
      <c r="AQ129" s="705"/>
      <c r="AR129" s="705"/>
      <c r="AS129" s="705"/>
      <c r="AT129" s="705"/>
      <c r="AU129" s="705"/>
      <c r="AV129" s="705"/>
      <c r="AW129" s="705"/>
      <c r="AX129" s="705"/>
      <c r="AY129" s="705"/>
      <c r="AZ129" s="705"/>
      <c r="BA129" s="705"/>
      <c r="BB129" s="705"/>
      <c r="BC129" s="705"/>
      <c r="BD129" s="705"/>
      <c r="BE129" s="705"/>
      <c r="BF129" s="705"/>
      <c r="BG129" s="705"/>
      <c r="BH129" s="705"/>
      <c r="BI129" s="705"/>
      <c r="BJ129" s="705"/>
      <c r="BK129" s="705"/>
      <c r="BL129" s="705"/>
      <c r="BM129" s="705"/>
      <c r="BN129" s="705"/>
      <c r="BO129" s="705"/>
      <c r="BP129" s="705"/>
      <c r="BQ129" s="705"/>
      <c r="BR129" s="705"/>
      <c r="BS129" s="705"/>
      <c r="BT129" s="705"/>
      <c r="BU129" s="705"/>
    </row>
    <row r="130" spans="1:73" s="704" customFormat="1" ht="20.100000000000001" customHeight="1">
      <c r="A130" s="728"/>
      <c r="B130" s="713"/>
      <c r="C130" s="713"/>
      <c r="D130" s="705"/>
      <c r="E130" s="705"/>
      <c r="F130" s="705"/>
      <c r="G130" s="705"/>
      <c r="H130" s="705"/>
      <c r="I130" s="705"/>
      <c r="J130" s="705"/>
      <c r="K130" s="705"/>
      <c r="L130" s="705"/>
      <c r="M130" s="705"/>
      <c r="N130" s="705"/>
      <c r="O130" s="705"/>
      <c r="P130" s="705"/>
      <c r="Q130" s="705"/>
      <c r="R130" s="705"/>
      <c r="S130" s="705"/>
      <c r="T130" s="705"/>
      <c r="U130" s="705"/>
      <c r="V130" s="705"/>
      <c r="W130" s="705"/>
      <c r="X130" s="705"/>
      <c r="Y130" s="705"/>
      <c r="Z130" s="705"/>
      <c r="AA130" s="706"/>
      <c r="AB130" s="705"/>
      <c r="AC130" s="705"/>
      <c r="AD130" s="705"/>
      <c r="AE130" s="705"/>
      <c r="AF130" s="705"/>
      <c r="AG130" s="705"/>
      <c r="AH130" s="705"/>
      <c r="AI130" s="705"/>
      <c r="AJ130" s="705"/>
      <c r="AK130" s="705"/>
      <c r="AL130" s="705"/>
      <c r="AM130" s="705"/>
      <c r="AN130" s="705"/>
      <c r="AO130" s="705"/>
      <c r="AP130" s="705"/>
      <c r="AQ130" s="705"/>
      <c r="AR130" s="705"/>
      <c r="AS130" s="705"/>
      <c r="AT130" s="705"/>
      <c r="AU130" s="705"/>
      <c r="AV130" s="705"/>
      <c r="AW130" s="705"/>
      <c r="AX130" s="705"/>
      <c r="AY130" s="705"/>
      <c r="AZ130" s="705"/>
      <c r="BA130" s="705"/>
      <c r="BB130" s="705"/>
      <c r="BC130" s="705"/>
      <c r="BD130" s="705"/>
      <c r="BE130" s="705"/>
      <c r="BF130" s="705"/>
      <c r="BG130" s="705"/>
      <c r="BH130" s="705"/>
      <c r="BI130" s="705"/>
      <c r="BJ130" s="705"/>
      <c r="BK130" s="705"/>
      <c r="BL130" s="705"/>
      <c r="BM130" s="705"/>
      <c r="BN130" s="705"/>
      <c r="BO130" s="705"/>
      <c r="BP130" s="705"/>
      <c r="BQ130" s="705"/>
      <c r="BR130" s="705"/>
      <c r="BS130" s="705"/>
      <c r="BT130" s="705"/>
      <c r="BU130" s="705"/>
    </row>
    <row r="131" spans="1:73" ht="20.100000000000001" customHeight="1">
      <c r="A131" s="143" t="s">
        <v>82</v>
      </c>
      <c r="B131" s="143"/>
      <c r="C131" s="144"/>
      <c r="D131" s="116"/>
      <c r="E131" s="116"/>
      <c r="F131" s="116"/>
      <c r="G131" s="116"/>
    </row>
    <row r="132" spans="1:73" ht="37.5" customHeight="1" thickBot="1">
      <c r="A132" s="239" t="s">
        <v>271</v>
      </c>
      <c r="B132" s="535"/>
      <c r="C132" s="536"/>
      <c r="D132" s="425" t="s">
        <v>427</v>
      </c>
      <c r="E132" s="425" t="s">
        <v>443</v>
      </c>
      <c r="F132" s="425" t="s">
        <v>446</v>
      </c>
      <c r="G132" s="425" t="s">
        <v>452</v>
      </c>
      <c r="H132" s="425" t="s">
        <v>457</v>
      </c>
      <c r="I132" s="425" t="s">
        <v>483</v>
      </c>
      <c r="J132" s="425" t="s">
        <v>486</v>
      </c>
      <c r="K132" s="425" t="s">
        <v>488</v>
      </c>
      <c r="L132" s="425" t="s">
        <v>491</v>
      </c>
      <c r="M132" s="606" t="s">
        <v>539</v>
      </c>
      <c r="N132" s="606" t="s">
        <v>560</v>
      </c>
      <c r="O132" s="606" t="s">
        <v>567</v>
      </c>
      <c r="P132" s="606" t="s">
        <v>577</v>
      </c>
      <c r="Q132" s="606" t="s">
        <v>603</v>
      </c>
      <c r="R132" s="606" t="s">
        <v>625</v>
      </c>
      <c r="S132" s="606" t="s">
        <v>634</v>
      </c>
      <c r="T132" s="606" t="s">
        <v>638</v>
      </c>
      <c r="U132" s="606" t="s">
        <v>658</v>
      </c>
      <c r="V132" s="606" t="s">
        <v>663</v>
      </c>
      <c r="W132" s="606" t="s">
        <v>669</v>
      </c>
      <c r="X132" s="606" t="s">
        <v>671</v>
      </c>
      <c r="Y132" s="606" t="s">
        <v>682</v>
      </c>
      <c r="Z132" s="606" t="s">
        <v>690</v>
      </c>
      <c r="AA132" s="565" t="s">
        <v>739</v>
      </c>
    </row>
    <row r="133" spans="1:73" ht="24.95" customHeight="1">
      <c r="A133" s="242" t="s">
        <v>83</v>
      </c>
      <c r="B133" s="537"/>
      <c r="C133" s="160"/>
      <c r="D133" s="115"/>
      <c r="E133" s="115"/>
      <c r="F133" s="115"/>
      <c r="G133" s="115"/>
      <c r="H133" s="115"/>
      <c r="I133" s="115"/>
      <c r="J133" s="115"/>
      <c r="K133" s="115"/>
      <c r="L133" s="115"/>
      <c r="M133" s="591"/>
      <c r="N133" s="591"/>
      <c r="O133" s="591"/>
      <c r="P133" s="694"/>
      <c r="Q133" s="694"/>
      <c r="R133" s="694"/>
      <c r="S133" s="694"/>
      <c r="T133" s="694"/>
      <c r="U133" s="694"/>
      <c r="V133" s="694"/>
      <c r="W133" s="694"/>
      <c r="X133" s="694"/>
      <c r="Y133" s="694"/>
      <c r="Z133" s="694"/>
      <c r="AA133" s="114"/>
    </row>
    <row r="134" spans="1:73" ht="33" customHeight="1">
      <c r="A134" s="245" t="s">
        <v>84</v>
      </c>
      <c r="B134" s="563"/>
      <c r="C134" s="563"/>
      <c r="D134" s="115">
        <v>617</v>
      </c>
      <c r="E134" s="115">
        <v>579</v>
      </c>
      <c r="F134" s="115">
        <v>265</v>
      </c>
      <c r="G134" s="115">
        <v>668</v>
      </c>
      <c r="H134" s="115">
        <v>463</v>
      </c>
      <c r="I134" s="115">
        <v>329</v>
      </c>
      <c r="J134" s="115">
        <v>209</v>
      </c>
      <c r="K134" s="115">
        <v>672</v>
      </c>
      <c r="L134" s="115">
        <v>433</v>
      </c>
      <c r="M134" s="591">
        <v>232</v>
      </c>
      <c r="N134" s="591">
        <v>-598</v>
      </c>
      <c r="O134" s="591">
        <v>130</v>
      </c>
      <c r="P134" s="694">
        <v>453</v>
      </c>
      <c r="Q134" s="694">
        <v>155</v>
      </c>
      <c r="R134" s="694">
        <v>87</v>
      </c>
      <c r="S134" s="694">
        <v>312</v>
      </c>
      <c r="T134" s="694">
        <v>499</v>
      </c>
      <c r="U134" s="694">
        <v>177</v>
      </c>
      <c r="V134" s="694">
        <v>503</v>
      </c>
      <c r="W134" s="694">
        <v>444</v>
      </c>
      <c r="X134" s="694">
        <v>615</v>
      </c>
      <c r="Y134" s="694">
        <v>385</v>
      </c>
      <c r="Z134" s="694">
        <v>225</v>
      </c>
      <c r="AA134" s="114">
        <v>449</v>
      </c>
    </row>
    <row r="135" spans="1:73" s="717" customFormat="1" ht="20.100000000000001" customHeight="1">
      <c r="A135" s="729" t="s">
        <v>284</v>
      </c>
      <c r="B135" s="537"/>
      <c r="C135" s="160"/>
      <c r="D135" s="694"/>
      <c r="E135" s="694"/>
      <c r="F135" s="694"/>
      <c r="G135" s="694"/>
      <c r="H135" s="694"/>
      <c r="I135" s="694"/>
      <c r="J135" s="694"/>
      <c r="K135" s="694"/>
      <c r="L135" s="694">
        <v>-7</v>
      </c>
      <c r="M135" s="694">
        <v>-1</v>
      </c>
      <c r="N135" s="694">
        <v>761</v>
      </c>
      <c r="O135" s="694">
        <v>205</v>
      </c>
      <c r="P135" s="694">
        <v>-94</v>
      </c>
      <c r="Q135" s="694">
        <v>54</v>
      </c>
      <c r="R135" s="694">
        <v>65</v>
      </c>
      <c r="S135" s="694">
        <v>-14</v>
      </c>
      <c r="T135" s="694">
        <v>-76</v>
      </c>
      <c r="U135" s="694">
        <v>42</v>
      </c>
      <c r="V135" s="694">
        <v>-293</v>
      </c>
      <c r="W135" s="694">
        <v>-20</v>
      </c>
      <c r="X135" s="694">
        <v>-77</v>
      </c>
      <c r="Y135" s="694">
        <v>-103</v>
      </c>
      <c r="Z135" s="694">
        <v>5</v>
      </c>
      <c r="AA135" s="693">
        <v>24</v>
      </c>
      <c r="AB135" s="522"/>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2"/>
      <c r="AY135" s="522"/>
      <c r="AZ135" s="522"/>
      <c r="BA135" s="522"/>
      <c r="BB135" s="522"/>
      <c r="BC135" s="522"/>
      <c r="BD135" s="522"/>
      <c r="BE135" s="522"/>
      <c r="BF135" s="522"/>
      <c r="BG135" s="522"/>
      <c r="BH135" s="522"/>
      <c r="BI135" s="522"/>
      <c r="BJ135" s="522"/>
      <c r="BK135" s="522"/>
      <c r="BL135" s="522"/>
      <c r="BM135" s="522"/>
      <c r="BN135" s="522"/>
      <c r="BO135" s="522"/>
      <c r="BP135" s="522"/>
      <c r="BQ135" s="522"/>
      <c r="BR135" s="522"/>
      <c r="BS135" s="522"/>
      <c r="BT135" s="522"/>
      <c r="BU135" s="522"/>
    </row>
    <row r="136" spans="1:73" s="717" customFormat="1" ht="20.100000000000001" customHeight="1">
      <c r="A136" s="168" t="s">
        <v>632</v>
      </c>
      <c r="B136" s="538"/>
      <c r="C136" s="173"/>
      <c r="D136" s="613"/>
      <c r="E136" s="613"/>
      <c r="F136" s="613"/>
      <c r="G136" s="613"/>
      <c r="H136" s="613"/>
      <c r="I136" s="613"/>
      <c r="J136" s="613"/>
      <c r="K136" s="613"/>
      <c r="L136" s="613">
        <v>-30</v>
      </c>
      <c r="M136" s="613">
        <v>-2</v>
      </c>
      <c r="N136" s="613">
        <v>0</v>
      </c>
      <c r="O136" s="613">
        <v>-20</v>
      </c>
      <c r="P136" s="613">
        <v>-2</v>
      </c>
      <c r="Q136" s="613">
        <v>0</v>
      </c>
      <c r="R136" s="613">
        <v>0</v>
      </c>
      <c r="S136" s="613">
        <v>0</v>
      </c>
      <c r="T136" s="613">
        <v>0</v>
      </c>
      <c r="U136" s="613">
        <v>0</v>
      </c>
      <c r="V136" s="613">
        <v>0</v>
      </c>
      <c r="W136" s="613">
        <v>0</v>
      </c>
      <c r="X136" s="613">
        <v>0</v>
      </c>
      <c r="Y136" s="613">
        <v>0</v>
      </c>
      <c r="Z136" s="613">
        <v>0</v>
      </c>
      <c r="AA136" s="457">
        <v>0</v>
      </c>
      <c r="AB136" s="522"/>
      <c r="AC136" s="522"/>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2"/>
      <c r="AY136" s="522"/>
      <c r="AZ136" s="522"/>
      <c r="BA136" s="522"/>
      <c r="BB136" s="522"/>
      <c r="BC136" s="522"/>
      <c r="BD136" s="522"/>
      <c r="BE136" s="522"/>
      <c r="BF136" s="522"/>
      <c r="BG136" s="522"/>
      <c r="BH136" s="522"/>
      <c r="BI136" s="522"/>
      <c r="BJ136" s="522"/>
      <c r="BK136" s="522"/>
      <c r="BL136" s="522"/>
      <c r="BM136" s="522"/>
      <c r="BN136" s="522"/>
      <c r="BO136" s="522"/>
      <c r="BP136" s="522"/>
      <c r="BQ136" s="522"/>
      <c r="BR136" s="522"/>
      <c r="BS136" s="522"/>
      <c r="BT136" s="522"/>
      <c r="BU136" s="522"/>
    </row>
    <row r="137" spans="1:73" s="717" customFormat="1" ht="20.100000000000001" customHeight="1">
      <c r="A137" s="246" t="s">
        <v>390</v>
      </c>
      <c r="B137" s="537"/>
      <c r="C137" s="160"/>
      <c r="D137" s="694"/>
      <c r="E137" s="694"/>
      <c r="F137" s="694"/>
      <c r="G137" s="694"/>
      <c r="H137" s="694"/>
      <c r="I137" s="694"/>
      <c r="J137" s="694"/>
      <c r="K137" s="694"/>
      <c r="L137" s="694">
        <v>396</v>
      </c>
      <c r="M137" s="694">
        <v>228</v>
      </c>
      <c r="N137" s="694">
        <v>163</v>
      </c>
      <c r="O137" s="694">
        <v>315</v>
      </c>
      <c r="P137" s="694">
        <v>357</v>
      </c>
      <c r="Q137" s="694">
        <v>209</v>
      </c>
      <c r="R137" s="694">
        <v>151</v>
      </c>
      <c r="S137" s="694">
        <v>298</v>
      </c>
      <c r="T137" s="694">
        <v>423</v>
      </c>
      <c r="U137" s="694">
        <v>219</v>
      </c>
      <c r="V137" s="694">
        <v>210</v>
      </c>
      <c r="W137" s="694">
        <v>424</v>
      </c>
      <c r="X137" s="694">
        <v>538</v>
      </c>
      <c r="Y137" s="694">
        <v>282</v>
      </c>
      <c r="Z137" s="694">
        <v>230</v>
      </c>
      <c r="AA137" s="693">
        <v>473</v>
      </c>
      <c r="AB137" s="522"/>
      <c r="AC137" s="522"/>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2"/>
      <c r="AY137" s="522"/>
      <c r="AZ137" s="522"/>
      <c r="BA137" s="522"/>
      <c r="BB137" s="522"/>
      <c r="BC137" s="522"/>
      <c r="BD137" s="522"/>
      <c r="BE137" s="522"/>
      <c r="BF137" s="522"/>
      <c r="BG137" s="522"/>
      <c r="BH137" s="522"/>
      <c r="BI137" s="522"/>
      <c r="BJ137" s="522"/>
      <c r="BK137" s="522"/>
      <c r="BL137" s="522"/>
      <c r="BM137" s="522"/>
      <c r="BN137" s="522"/>
      <c r="BO137" s="522"/>
      <c r="BP137" s="522"/>
      <c r="BQ137" s="522"/>
      <c r="BR137" s="522"/>
      <c r="BS137" s="522"/>
      <c r="BT137" s="522"/>
      <c r="BU137" s="522"/>
    </row>
    <row r="138" spans="1:73" s="717" customFormat="1" ht="20.100000000000001" customHeight="1">
      <c r="A138" s="246" t="s">
        <v>633</v>
      </c>
      <c r="B138" s="537"/>
      <c r="C138" s="160"/>
      <c r="D138" s="694"/>
      <c r="E138" s="694"/>
      <c r="F138" s="694"/>
      <c r="G138" s="694"/>
      <c r="H138" s="694"/>
      <c r="I138" s="694"/>
      <c r="J138" s="694"/>
      <c r="K138" s="694"/>
      <c r="L138" s="694">
        <v>-9</v>
      </c>
      <c r="M138" s="694">
        <v>-9</v>
      </c>
      <c r="N138" s="694">
        <v>1</v>
      </c>
      <c r="O138" s="694">
        <v>2</v>
      </c>
      <c r="P138" s="694">
        <v>-22</v>
      </c>
      <c r="Q138" s="694">
        <v>-13</v>
      </c>
      <c r="R138" s="694">
        <v>-27</v>
      </c>
      <c r="S138" s="694">
        <v>12</v>
      </c>
      <c r="T138" s="694">
        <v>3</v>
      </c>
      <c r="U138" s="694">
        <v>-36</v>
      </c>
      <c r="V138" s="694">
        <v>-22</v>
      </c>
      <c r="W138" s="694">
        <v>-21</v>
      </c>
      <c r="X138" s="694">
        <v>-3</v>
      </c>
      <c r="Y138" s="694">
        <v>-23</v>
      </c>
      <c r="Z138" s="694">
        <v>-42</v>
      </c>
      <c r="AA138" s="693">
        <v>-22</v>
      </c>
      <c r="AB138" s="522"/>
      <c r="AC138" s="522"/>
      <c r="AD138" s="522"/>
      <c r="AE138" s="522"/>
      <c r="AF138" s="522"/>
      <c r="AG138" s="522"/>
      <c r="AH138" s="522"/>
      <c r="AI138" s="522"/>
      <c r="AJ138" s="522"/>
      <c r="AK138" s="522"/>
      <c r="AL138" s="522"/>
      <c r="AM138" s="522"/>
      <c r="AN138" s="522"/>
      <c r="AO138" s="522"/>
      <c r="AP138" s="522"/>
      <c r="AQ138" s="522"/>
      <c r="AR138" s="522"/>
      <c r="AS138" s="522"/>
      <c r="AT138" s="522"/>
      <c r="AU138" s="522"/>
      <c r="AV138" s="522"/>
      <c r="AW138" s="522"/>
      <c r="AX138" s="522"/>
      <c r="AY138" s="522"/>
      <c r="AZ138" s="522"/>
      <c r="BA138" s="522"/>
      <c r="BB138" s="522"/>
      <c r="BC138" s="522"/>
      <c r="BD138" s="522"/>
      <c r="BE138" s="522"/>
      <c r="BF138" s="522"/>
      <c r="BG138" s="522"/>
      <c r="BH138" s="522"/>
      <c r="BI138" s="522"/>
      <c r="BJ138" s="522"/>
      <c r="BK138" s="522"/>
      <c r="BL138" s="522"/>
      <c r="BM138" s="522"/>
      <c r="BN138" s="522"/>
      <c r="BO138" s="522"/>
      <c r="BP138" s="522"/>
      <c r="BQ138" s="522"/>
      <c r="BR138" s="522"/>
      <c r="BS138" s="522"/>
      <c r="BT138" s="522"/>
      <c r="BU138" s="522"/>
    </row>
    <row r="139" spans="1:73" s="719" customFormat="1" ht="20.100000000000001" customHeight="1">
      <c r="A139" s="246" t="s">
        <v>85</v>
      </c>
      <c r="B139" s="537"/>
      <c r="C139" s="160"/>
      <c r="D139" s="694">
        <v>26</v>
      </c>
      <c r="E139" s="694">
        <v>-189</v>
      </c>
      <c r="F139" s="694">
        <v>59</v>
      </c>
      <c r="G139" s="694">
        <v>-158</v>
      </c>
      <c r="H139" s="694">
        <v>-14</v>
      </c>
      <c r="I139" s="694">
        <v>-39</v>
      </c>
      <c r="J139" s="694">
        <v>19</v>
      </c>
      <c r="K139" s="694">
        <v>-210</v>
      </c>
      <c r="L139" s="694"/>
      <c r="M139" s="694"/>
      <c r="N139" s="694"/>
      <c r="O139" s="694"/>
      <c r="P139" s="694"/>
      <c r="Q139" s="694"/>
      <c r="R139" s="694"/>
      <c r="S139" s="694"/>
      <c r="T139" s="694"/>
      <c r="U139" s="694"/>
      <c r="V139" s="694"/>
      <c r="W139" s="694"/>
      <c r="X139" s="694"/>
      <c r="Y139" s="694"/>
      <c r="Z139" s="694"/>
      <c r="AA139" s="693"/>
      <c r="AB139" s="721"/>
      <c r="AC139" s="721"/>
      <c r="AD139" s="721"/>
      <c r="AE139" s="721"/>
      <c r="AF139" s="721"/>
      <c r="AG139" s="721"/>
      <c r="AH139" s="721"/>
      <c r="AI139" s="721"/>
      <c r="AJ139" s="721"/>
      <c r="AK139" s="721"/>
      <c r="AL139" s="721"/>
      <c r="AM139" s="721"/>
      <c r="AN139" s="721"/>
      <c r="AO139" s="721"/>
      <c r="AP139" s="721"/>
      <c r="AQ139" s="721"/>
      <c r="AR139" s="721"/>
      <c r="AS139" s="721"/>
      <c r="AT139" s="721"/>
      <c r="AU139" s="721"/>
      <c r="AV139" s="721"/>
      <c r="AW139" s="721"/>
      <c r="AX139" s="721"/>
      <c r="AY139" s="721"/>
      <c r="AZ139" s="721"/>
      <c r="BA139" s="721"/>
      <c r="BB139" s="721"/>
      <c r="BC139" s="721"/>
      <c r="BD139" s="721"/>
      <c r="BE139" s="721"/>
      <c r="BF139" s="721"/>
      <c r="BG139" s="721"/>
      <c r="BH139" s="721"/>
      <c r="BI139" s="721"/>
      <c r="BJ139" s="721"/>
      <c r="BK139" s="721"/>
      <c r="BL139" s="721"/>
      <c r="BM139" s="721"/>
      <c r="BN139" s="721"/>
      <c r="BO139" s="721"/>
      <c r="BP139" s="721"/>
      <c r="BQ139" s="721"/>
      <c r="BR139" s="721"/>
      <c r="BS139" s="721"/>
      <c r="BT139" s="721"/>
      <c r="BU139" s="721"/>
    </row>
    <row r="140" spans="1:73" ht="40.5" customHeight="1">
      <c r="A140" s="776" t="s">
        <v>637</v>
      </c>
      <c r="B140" s="774"/>
      <c r="C140" s="774"/>
      <c r="D140" s="694">
        <v>-210</v>
      </c>
      <c r="E140" s="694">
        <v>-99</v>
      </c>
      <c r="F140" s="694">
        <v>68</v>
      </c>
      <c r="G140" s="694">
        <v>54</v>
      </c>
      <c r="H140" s="694">
        <v>-23</v>
      </c>
      <c r="I140" s="694">
        <v>31</v>
      </c>
      <c r="J140" s="694">
        <v>49</v>
      </c>
      <c r="K140" s="694">
        <v>126</v>
      </c>
      <c r="L140" s="694">
        <v>77</v>
      </c>
      <c r="M140" s="694">
        <v>30</v>
      </c>
      <c r="N140" s="694">
        <v>35</v>
      </c>
      <c r="O140" s="694">
        <v>35</v>
      </c>
      <c r="P140" s="694">
        <v>51</v>
      </c>
      <c r="Q140" s="694">
        <v>-20</v>
      </c>
      <c r="R140" s="694">
        <v>-39</v>
      </c>
      <c r="S140" s="694">
        <v>-20</v>
      </c>
      <c r="T140" s="694">
        <v>-137</v>
      </c>
      <c r="U140" s="694">
        <v>7</v>
      </c>
      <c r="V140" s="694">
        <v>-23</v>
      </c>
      <c r="W140" s="694">
        <v>-51</v>
      </c>
      <c r="X140" s="694">
        <v>-45</v>
      </c>
      <c r="Y140" s="694">
        <v>105</v>
      </c>
      <c r="Z140" s="694">
        <v>58</v>
      </c>
      <c r="AA140" s="693">
        <v>19</v>
      </c>
    </row>
    <row r="141" spans="1:73" ht="20.100000000000001" customHeight="1">
      <c r="A141" s="168" t="s">
        <v>631</v>
      </c>
      <c r="B141" s="538"/>
      <c r="C141" s="173"/>
      <c r="D141" s="613">
        <v>-31</v>
      </c>
      <c r="E141" s="613">
        <v>-51</v>
      </c>
      <c r="F141" s="613">
        <v>-68</v>
      </c>
      <c r="G141" s="613">
        <v>-61</v>
      </c>
      <c r="H141" s="613">
        <v>20</v>
      </c>
      <c r="I141" s="613">
        <v>-65</v>
      </c>
      <c r="J141" s="613">
        <v>-66</v>
      </c>
      <c r="K141" s="613">
        <v>-52</v>
      </c>
      <c r="L141" s="613">
        <v>18</v>
      </c>
      <c r="M141" s="613">
        <v>-56</v>
      </c>
      <c r="N141" s="613">
        <v>-38</v>
      </c>
      <c r="O141" s="613">
        <v>10</v>
      </c>
      <c r="P141" s="613">
        <v>-41</v>
      </c>
      <c r="Q141" s="613">
        <v>-159</v>
      </c>
      <c r="R141" s="613">
        <v>-11</v>
      </c>
      <c r="S141" s="613">
        <v>-5</v>
      </c>
      <c r="T141" s="613">
        <v>-18</v>
      </c>
      <c r="U141" s="613">
        <v>-12</v>
      </c>
      <c r="V141" s="613">
        <v>-41</v>
      </c>
      <c r="W141" s="613">
        <v>-11</v>
      </c>
      <c r="X141" s="613">
        <v>-17</v>
      </c>
      <c r="Y141" s="613">
        <v>-30</v>
      </c>
      <c r="Z141" s="613">
        <v>-23</v>
      </c>
      <c r="AA141" s="457">
        <v>-25</v>
      </c>
    </row>
    <row r="142" spans="1:73" s="48" customFormat="1" ht="20.100000000000001" customHeight="1">
      <c r="A142" s="245" t="s">
        <v>317</v>
      </c>
      <c r="B142" s="539"/>
      <c r="C142" s="189"/>
      <c r="D142" s="119">
        <v>402</v>
      </c>
      <c r="E142" s="119">
        <v>240</v>
      </c>
      <c r="F142" s="119">
        <v>324</v>
      </c>
      <c r="G142" s="119">
        <v>503</v>
      </c>
      <c r="H142" s="119">
        <v>446</v>
      </c>
      <c r="I142" s="119">
        <v>257</v>
      </c>
      <c r="J142" s="119">
        <v>210</v>
      </c>
      <c r="K142" s="119">
        <v>535</v>
      </c>
      <c r="L142" s="119">
        <v>482</v>
      </c>
      <c r="M142" s="593">
        <v>193</v>
      </c>
      <c r="N142" s="593">
        <v>161</v>
      </c>
      <c r="O142" s="593">
        <v>363</v>
      </c>
      <c r="P142" s="707">
        <v>346</v>
      </c>
      <c r="Q142" s="707">
        <v>17</v>
      </c>
      <c r="R142" s="707">
        <v>74</v>
      </c>
      <c r="S142" s="707">
        <v>286</v>
      </c>
      <c r="T142" s="707">
        <v>270</v>
      </c>
      <c r="U142" s="707">
        <v>179</v>
      </c>
      <c r="V142" s="707">
        <v>124</v>
      </c>
      <c r="W142" s="707">
        <v>340</v>
      </c>
      <c r="X142" s="707">
        <v>473</v>
      </c>
      <c r="Y142" s="707">
        <v>334</v>
      </c>
      <c r="Z142" s="707">
        <v>222</v>
      </c>
      <c r="AA142" s="455">
        <v>444</v>
      </c>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row>
    <row r="143" spans="1:73" ht="20.100000000000001" customHeight="1">
      <c r="A143" s="168" t="s">
        <v>88</v>
      </c>
      <c r="B143" s="538"/>
      <c r="C143" s="173"/>
      <c r="D143" s="432">
        <v>65</v>
      </c>
      <c r="E143" s="432">
        <v>42</v>
      </c>
      <c r="F143" s="432">
        <v>77</v>
      </c>
      <c r="G143" s="432">
        <v>-105</v>
      </c>
      <c r="H143" s="432">
        <v>-40</v>
      </c>
      <c r="I143" s="432">
        <v>137</v>
      </c>
      <c r="J143" s="432">
        <v>2</v>
      </c>
      <c r="K143" s="432">
        <v>-141</v>
      </c>
      <c r="L143" s="432">
        <v>34</v>
      </c>
      <c r="M143" s="613">
        <v>36</v>
      </c>
      <c r="N143" s="613">
        <v>-10</v>
      </c>
      <c r="O143" s="613">
        <v>-31</v>
      </c>
      <c r="P143" s="613">
        <v>29</v>
      </c>
      <c r="Q143" s="613">
        <v>-22</v>
      </c>
      <c r="R143" s="613">
        <v>26</v>
      </c>
      <c r="S143" s="613">
        <v>-136</v>
      </c>
      <c r="T143" s="613">
        <v>12</v>
      </c>
      <c r="U143" s="613">
        <v>54</v>
      </c>
      <c r="V143" s="613">
        <v>61</v>
      </c>
      <c r="W143" s="613">
        <v>-45</v>
      </c>
      <c r="X143" s="613">
        <v>-200</v>
      </c>
      <c r="Y143" s="613">
        <v>27</v>
      </c>
      <c r="Z143" s="613">
        <v>-89</v>
      </c>
      <c r="AA143" s="457">
        <v>-406</v>
      </c>
    </row>
    <row r="144" spans="1:73" ht="20.100000000000001" customHeight="1">
      <c r="A144" s="143" t="s">
        <v>492</v>
      </c>
      <c r="B144" s="144"/>
      <c r="C144" s="144"/>
      <c r="D144" s="122"/>
      <c r="E144" s="122"/>
      <c r="F144" s="122"/>
      <c r="G144" s="122"/>
      <c r="H144" s="122">
        <v>405</v>
      </c>
      <c r="I144" s="122">
        <v>394</v>
      </c>
      <c r="J144" s="122">
        <v>212</v>
      </c>
      <c r="K144" s="122">
        <v>394</v>
      </c>
      <c r="L144" s="122">
        <v>516</v>
      </c>
      <c r="M144" s="595">
        <v>229</v>
      </c>
      <c r="N144" s="667">
        <v>151</v>
      </c>
      <c r="O144" s="667">
        <v>332</v>
      </c>
      <c r="P144" s="667">
        <v>375</v>
      </c>
      <c r="Q144" s="667">
        <v>-5</v>
      </c>
      <c r="R144" s="667">
        <v>101</v>
      </c>
      <c r="S144" s="667">
        <v>150</v>
      </c>
      <c r="T144" s="667">
        <v>282</v>
      </c>
      <c r="U144" s="667">
        <v>232</v>
      </c>
      <c r="V144" s="667">
        <v>185</v>
      </c>
      <c r="W144" s="667">
        <v>295</v>
      </c>
      <c r="X144" s="667">
        <v>273</v>
      </c>
      <c r="Y144" s="667">
        <v>361</v>
      </c>
      <c r="Z144" s="667">
        <v>133</v>
      </c>
      <c r="AA144" s="117">
        <v>38</v>
      </c>
    </row>
    <row r="145" spans="1:73" ht="20.100000000000001" customHeight="1">
      <c r="A145" s="257" t="s">
        <v>493</v>
      </c>
      <c r="B145" s="192"/>
      <c r="C145" s="192"/>
      <c r="D145" s="550"/>
      <c r="E145" s="550"/>
      <c r="F145" s="550"/>
      <c r="G145" s="550"/>
      <c r="H145" s="550">
        <v>161</v>
      </c>
      <c r="I145" s="550">
        <v>61</v>
      </c>
      <c r="J145" s="550">
        <v>76</v>
      </c>
      <c r="K145" s="550">
        <v>58</v>
      </c>
      <c r="L145" s="550">
        <v>87</v>
      </c>
      <c r="M145" s="629">
        <v>66</v>
      </c>
      <c r="N145" s="610" t="s">
        <v>55</v>
      </c>
      <c r="O145" s="610" t="s">
        <v>55</v>
      </c>
      <c r="P145" s="610" t="s">
        <v>55</v>
      </c>
      <c r="Q145" s="610" t="s">
        <v>55</v>
      </c>
      <c r="R145" s="610" t="s">
        <v>55</v>
      </c>
      <c r="S145" s="610" t="s">
        <v>55</v>
      </c>
      <c r="T145" s="610" t="s">
        <v>55</v>
      </c>
      <c r="U145" s="610" t="s">
        <v>55</v>
      </c>
      <c r="V145" s="610" t="s">
        <v>55</v>
      </c>
      <c r="W145" s="610" t="s">
        <v>55</v>
      </c>
      <c r="X145" s="610" t="s">
        <v>55</v>
      </c>
      <c r="Y145" s="610" t="s">
        <v>55</v>
      </c>
      <c r="Z145" s="610" t="s">
        <v>55</v>
      </c>
      <c r="AA145" s="610" t="s">
        <v>55</v>
      </c>
    </row>
    <row r="146" spans="1:73" ht="20.100000000000001" customHeight="1">
      <c r="A146" s="143" t="s">
        <v>494</v>
      </c>
      <c r="B146" s="144"/>
      <c r="C146" s="144"/>
      <c r="D146" s="122">
        <v>467</v>
      </c>
      <c r="E146" s="122">
        <v>282</v>
      </c>
      <c r="F146" s="122">
        <v>401</v>
      </c>
      <c r="G146" s="122">
        <v>398</v>
      </c>
      <c r="H146" s="122">
        <v>566</v>
      </c>
      <c r="I146" s="122">
        <v>455</v>
      </c>
      <c r="J146" s="122">
        <v>288</v>
      </c>
      <c r="K146" s="122">
        <v>452</v>
      </c>
      <c r="L146" s="122">
        <v>603</v>
      </c>
      <c r="M146" s="595">
        <v>296</v>
      </c>
      <c r="N146" s="667">
        <v>151</v>
      </c>
      <c r="O146" s="667">
        <v>331</v>
      </c>
      <c r="P146" s="667">
        <v>375</v>
      </c>
      <c r="Q146" s="667">
        <v>-5</v>
      </c>
      <c r="R146" s="667">
        <v>101</v>
      </c>
      <c r="S146" s="667">
        <v>150</v>
      </c>
      <c r="T146" s="667">
        <v>282</v>
      </c>
      <c r="U146" s="667">
        <v>232</v>
      </c>
      <c r="V146" s="667">
        <v>185</v>
      </c>
      <c r="W146" s="667">
        <v>295</v>
      </c>
      <c r="X146" s="667">
        <v>273</v>
      </c>
      <c r="Y146" s="667">
        <v>361</v>
      </c>
      <c r="Z146" s="667">
        <v>133</v>
      </c>
      <c r="AA146" s="117">
        <v>38</v>
      </c>
    </row>
    <row r="147" spans="1:73" ht="15.95" customHeight="1">
      <c r="A147" s="143"/>
      <c r="B147" s="144"/>
      <c r="C147" s="144"/>
      <c r="D147" s="115"/>
      <c r="E147" s="115"/>
      <c r="F147" s="115"/>
      <c r="G147" s="115"/>
      <c r="H147" s="115"/>
      <c r="I147" s="115"/>
      <c r="J147" s="115"/>
      <c r="K147" s="115"/>
      <c r="L147" s="115"/>
      <c r="M147" s="591"/>
      <c r="N147" s="591"/>
      <c r="O147" s="591"/>
      <c r="P147" s="694"/>
      <c r="Q147" s="694"/>
      <c r="R147" s="694"/>
      <c r="S147" s="694"/>
      <c r="T147" s="694"/>
      <c r="U147" s="694"/>
      <c r="V147" s="694"/>
      <c r="W147" s="694"/>
      <c r="X147" s="694"/>
      <c r="Y147" s="694"/>
      <c r="Z147" s="694"/>
      <c r="AA147" s="114"/>
    </row>
    <row r="148" spans="1:73" ht="32.25" customHeight="1">
      <c r="A148" s="252" t="s">
        <v>89</v>
      </c>
      <c r="B148" s="144"/>
      <c r="C148" s="144"/>
      <c r="D148" s="115"/>
      <c r="E148" s="115"/>
      <c r="F148" s="115"/>
      <c r="G148" s="115"/>
      <c r="H148" s="115"/>
      <c r="I148" s="115"/>
      <c r="J148" s="115"/>
      <c r="K148" s="115"/>
      <c r="L148" s="115"/>
      <c r="M148" s="591"/>
      <c r="N148" s="591"/>
      <c r="O148" s="591"/>
      <c r="P148" s="694"/>
      <c r="Q148" s="694"/>
      <c r="R148" s="694"/>
      <c r="S148" s="694"/>
      <c r="T148" s="694"/>
      <c r="U148" s="694"/>
      <c r="V148" s="694"/>
      <c r="W148" s="694"/>
      <c r="X148" s="694"/>
      <c r="Y148" s="694"/>
      <c r="Z148" s="694"/>
      <c r="AA148" s="114"/>
    </row>
    <row r="149" spans="1:73" ht="20.100000000000001" customHeight="1">
      <c r="A149" s="166" t="s">
        <v>90</v>
      </c>
      <c r="B149" s="144"/>
      <c r="C149" s="144"/>
      <c r="D149" s="115">
        <v>-210</v>
      </c>
      <c r="E149" s="115">
        <v>-201</v>
      </c>
      <c r="F149" s="115">
        <v>-259</v>
      </c>
      <c r="G149" s="115">
        <v>-334</v>
      </c>
      <c r="H149" s="115">
        <v>-123</v>
      </c>
      <c r="I149" s="115">
        <v>-135</v>
      </c>
      <c r="J149" s="115">
        <v>-165</v>
      </c>
      <c r="K149" s="115">
        <v>-200</v>
      </c>
      <c r="L149" s="115">
        <v>-101</v>
      </c>
      <c r="M149" s="591">
        <v>-107</v>
      </c>
      <c r="N149" s="591">
        <v>-138</v>
      </c>
      <c r="O149" s="591">
        <v>-180</v>
      </c>
      <c r="P149" s="694">
        <v>-113</v>
      </c>
      <c r="Q149" s="694">
        <v>-130</v>
      </c>
      <c r="R149" s="694">
        <v>-124</v>
      </c>
      <c r="S149" s="694">
        <v>-232</v>
      </c>
      <c r="T149" s="694">
        <v>-180</v>
      </c>
      <c r="U149" s="694">
        <v>-128</v>
      </c>
      <c r="V149" s="694">
        <v>-162</v>
      </c>
      <c r="W149" s="694">
        <v>-187</v>
      </c>
      <c r="X149" s="694">
        <v>-133</v>
      </c>
      <c r="Y149" s="694">
        <v>-118</v>
      </c>
      <c r="Z149" s="694">
        <v>-142</v>
      </c>
      <c r="AA149" s="114">
        <v>-185</v>
      </c>
    </row>
    <row r="150" spans="1:73" ht="20.100000000000001" customHeight="1">
      <c r="A150" s="166" t="s">
        <v>91</v>
      </c>
      <c r="B150" s="144"/>
      <c r="C150" s="144"/>
      <c r="D150" s="115">
        <v>0</v>
      </c>
      <c r="E150" s="115">
        <v>-12</v>
      </c>
      <c r="F150" s="119">
        <v>0</v>
      </c>
      <c r="G150" s="119">
        <v>-2</v>
      </c>
      <c r="H150" s="119">
        <v>-1</v>
      </c>
      <c r="I150" s="119">
        <v>-5</v>
      </c>
      <c r="J150" s="119">
        <v>0</v>
      </c>
      <c r="K150" s="119">
        <v>0</v>
      </c>
      <c r="L150" s="119">
        <v>-1</v>
      </c>
      <c r="M150" s="593">
        <v>0</v>
      </c>
      <c r="N150" s="593">
        <v>0</v>
      </c>
      <c r="O150" s="593">
        <v>-1</v>
      </c>
      <c r="P150" s="707">
        <v>-93</v>
      </c>
      <c r="Q150" s="707">
        <v>-8</v>
      </c>
      <c r="R150" s="707">
        <v>-550</v>
      </c>
      <c r="S150" s="707">
        <v>-13</v>
      </c>
      <c r="T150" s="707">
        <v>-25</v>
      </c>
      <c r="U150" s="707">
        <v>-16</v>
      </c>
      <c r="V150" s="707">
        <v>-788</v>
      </c>
      <c r="W150" s="707">
        <v>0</v>
      </c>
      <c r="X150" s="707">
        <v>-7</v>
      </c>
      <c r="Y150" s="707">
        <v>-5</v>
      </c>
      <c r="Z150" s="707">
        <v>-6</v>
      </c>
      <c r="AA150" s="455">
        <v>-18</v>
      </c>
    </row>
    <row r="151" spans="1:73" ht="20.100000000000001" customHeight="1">
      <c r="A151" s="166" t="s">
        <v>485</v>
      </c>
      <c r="B151" s="144"/>
      <c r="C151" s="144"/>
      <c r="D151" s="115">
        <v>0</v>
      </c>
      <c r="E151" s="115">
        <v>0</v>
      </c>
      <c r="F151" s="115">
        <v>0</v>
      </c>
      <c r="G151" s="115">
        <v>0</v>
      </c>
      <c r="H151" s="119">
        <v>0</v>
      </c>
      <c r="I151" s="119">
        <v>-20</v>
      </c>
      <c r="J151" s="119">
        <v>-32</v>
      </c>
      <c r="K151" s="119">
        <v>-8</v>
      </c>
      <c r="L151" s="119">
        <v>0</v>
      </c>
      <c r="M151" s="593">
        <v>-5</v>
      </c>
      <c r="N151" s="593">
        <v>0</v>
      </c>
      <c r="O151" s="593">
        <v>-22</v>
      </c>
      <c r="P151" s="707">
        <v>-9</v>
      </c>
      <c r="Q151" s="707">
        <v>0</v>
      </c>
      <c r="R151" s="707">
        <v>-1</v>
      </c>
      <c r="S151" s="707">
        <v>-7</v>
      </c>
      <c r="T151" s="707">
        <v>0</v>
      </c>
      <c r="U151" s="707">
        <v>-6</v>
      </c>
      <c r="V151" s="707">
        <v>-87</v>
      </c>
      <c r="W151" s="707">
        <v>-41</v>
      </c>
      <c r="X151" s="707">
        <v>-8</v>
      </c>
      <c r="Y151" s="707">
        <v>-3727</v>
      </c>
      <c r="Z151" s="707">
        <v>-153</v>
      </c>
      <c r="AA151" s="455">
        <v>-153</v>
      </c>
    </row>
    <row r="152" spans="1:73" ht="20.100000000000001" customHeight="1">
      <c r="A152" s="166" t="s">
        <v>93</v>
      </c>
      <c r="B152" s="144"/>
      <c r="C152" s="144"/>
      <c r="D152" s="115">
        <v>-1</v>
      </c>
      <c r="E152" s="119">
        <v>0</v>
      </c>
      <c r="F152" s="119">
        <v>0</v>
      </c>
      <c r="G152" s="119">
        <v>0</v>
      </c>
      <c r="H152" s="119">
        <v>0</v>
      </c>
      <c r="I152" s="119">
        <v>0</v>
      </c>
      <c r="J152" s="119">
        <v>0</v>
      </c>
      <c r="K152" s="119">
        <v>-1</v>
      </c>
      <c r="L152" s="119">
        <v>0</v>
      </c>
      <c r="M152" s="593">
        <v>0</v>
      </c>
      <c r="N152" s="593">
        <v>0</v>
      </c>
      <c r="O152" s="593">
        <v>-14</v>
      </c>
      <c r="P152" s="707">
        <v>-2</v>
      </c>
      <c r="Q152" s="707">
        <v>0</v>
      </c>
      <c r="R152" s="707">
        <v>-3</v>
      </c>
      <c r="S152" s="707">
        <v>-9</v>
      </c>
      <c r="T152" s="707">
        <v>0</v>
      </c>
      <c r="U152" s="707">
        <v>-3</v>
      </c>
      <c r="V152" s="707">
        <v>-3</v>
      </c>
      <c r="W152" s="707">
        <v>-2</v>
      </c>
      <c r="X152" s="707">
        <v>-3</v>
      </c>
      <c r="Y152" s="707">
        <v>0</v>
      </c>
      <c r="Z152" s="707">
        <v>-4</v>
      </c>
      <c r="AA152" s="455">
        <v>-4</v>
      </c>
    </row>
    <row r="153" spans="1:73" ht="20.100000000000001" customHeight="1">
      <c r="A153" s="166" t="s">
        <v>94</v>
      </c>
      <c r="B153" s="144"/>
      <c r="C153" s="144"/>
      <c r="D153" s="115">
        <v>2</v>
      </c>
      <c r="E153" s="115">
        <v>2</v>
      </c>
      <c r="F153" s="115">
        <v>12</v>
      </c>
      <c r="G153" s="115">
        <v>50</v>
      </c>
      <c r="H153" s="115">
        <v>2</v>
      </c>
      <c r="I153" s="115">
        <v>7</v>
      </c>
      <c r="J153" s="115">
        <v>8</v>
      </c>
      <c r="K153" s="115">
        <v>8</v>
      </c>
      <c r="L153" s="115">
        <v>9</v>
      </c>
      <c r="M153" s="591">
        <v>1</v>
      </c>
      <c r="N153" s="591">
        <v>16</v>
      </c>
      <c r="O153" s="591">
        <v>2</v>
      </c>
      <c r="P153" s="694">
        <v>5</v>
      </c>
      <c r="Q153" s="694">
        <v>1</v>
      </c>
      <c r="R153" s="694">
        <v>1</v>
      </c>
      <c r="S153" s="694">
        <v>3</v>
      </c>
      <c r="T153" s="694">
        <v>2</v>
      </c>
      <c r="U153" s="694">
        <v>3</v>
      </c>
      <c r="V153" s="694">
        <v>2</v>
      </c>
      <c r="W153" s="694">
        <v>1</v>
      </c>
      <c r="X153" s="694">
        <v>0</v>
      </c>
      <c r="Y153" s="694">
        <v>34</v>
      </c>
      <c r="Z153" s="694">
        <v>2</v>
      </c>
      <c r="AA153" s="114">
        <v>2</v>
      </c>
    </row>
    <row r="154" spans="1:73" ht="20.100000000000001" customHeight="1">
      <c r="A154" s="771" t="s">
        <v>475</v>
      </c>
      <c r="B154" s="774"/>
      <c r="C154" s="774"/>
      <c r="D154" s="115">
        <v>13</v>
      </c>
      <c r="E154" s="115">
        <v>2</v>
      </c>
      <c r="F154" s="115">
        <v>3</v>
      </c>
      <c r="G154" s="115">
        <v>4</v>
      </c>
      <c r="H154" s="115">
        <v>0</v>
      </c>
      <c r="I154" s="115">
        <v>95</v>
      </c>
      <c r="J154" s="115">
        <v>0</v>
      </c>
      <c r="K154" s="115">
        <v>66</v>
      </c>
      <c r="L154" s="115">
        <v>0</v>
      </c>
      <c r="M154" s="591">
        <v>0</v>
      </c>
      <c r="N154" s="591">
        <v>0</v>
      </c>
      <c r="O154" s="591">
        <v>0</v>
      </c>
      <c r="P154" s="694">
        <v>6</v>
      </c>
      <c r="Q154" s="694">
        <v>0</v>
      </c>
      <c r="R154" s="694">
        <v>0</v>
      </c>
      <c r="S154" s="694">
        <v>0</v>
      </c>
      <c r="T154" s="694">
        <v>0</v>
      </c>
      <c r="U154" s="694">
        <v>0</v>
      </c>
      <c r="V154" s="694">
        <v>53</v>
      </c>
      <c r="W154" s="694">
        <v>1</v>
      </c>
      <c r="X154" s="694">
        <v>0</v>
      </c>
      <c r="Y154" s="694">
        <v>0</v>
      </c>
      <c r="Z154" s="694">
        <v>88</v>
      </c>
      <c r="AA154" s="114">
        <v>0</v>
      </c>
    </row>
    <row r="155" spans="1:73" ht="20.100000000000001" customHeight="1">
      <c r="A155" s="166" t="s">
        <v>754</v>
      </c>
      <c r="B155" s="144"/>
      <c r="C155" s="144"/>
      <c r="D155" s="115">
        <v>0</v>
      </c>
      <c r="E155" s="119">
        <v>0</v>
      </c>
      <c r="F155" s="115">
        <v>89</v>
      </c>
      <c r="G155" s="115">
        <v>11</v>
      </c>
      <c r="H155" s="115">
        <v>1</v>
      </c>
      <c r="I155" s="115">
        <v>0</v>
      </c>
      <c r="J155" s="115">
        <v>0</v>
      </c>
      <c r="K155" s="115">
        <v>310</v>
      </c>
      <c r="L155" s="115">
        <v>27</v>
      </c>
      <c r="M155" s="591">
        <v>0</v>
      </c>
      <c r="N155" s="591">
        <v>0</v>
      </c>
      <c r="O155" s="591">
        <v>0</v>
      </c>
      <c r="P155" s="694">
        <v>33</v>
      </c>
      <c r="Q155" s="694">
        <v>1</v>
      </c>
      <c r="R155" s="694">
        <v>0</v>
      </c>
      <c r="S155" s="694">
        <v>0</v>
      </c>
      <c r="T155" s="694">
        <v>0</v>
      </c>
      <c r="U155" s="694">
        <v>0</v>
      </c>
      <c r="V155" s="694">
        <v>687</v>
      </c>
      <c r="W155" s="694">
        <v>0</v>
      </c>
      <c r="X155" s="694">
        <v>0</v>
      </c>
      <c r="Y155" s="694">
        <v>170</v>
      </c>
      <c r="Z155" s="694">
        <v>0</v>
      </c>
      <c r="AA155" s="114">
        <v>2</v>
      </c>
    </row>
    <row r="156" spans="1:73" ht="20.100000000000001" customHeight="1">
      <c r="A156" s="771" t="s">
        <v>404</v>
      </c>
      <c r="B156" s="772"/>
      <c r="C156" s="772"/>
      <c r="D156" s="119">
        <v>22</v>
      </c>
      <c r="E156" s="119">
        <v>0</v>
      </c>
      <c r="F156" s="119">
        <v>0</v>
      </c>
      <c r="G156" s="119">
        <v>0</v>
      </c>
      <c r="H156" s="119">
        <v>0</v>
      </c>
      <c r="I156" s="119">
        <v>0</v>
      </c>
      <c r="J156" s="119">
        <v>0</v>
      </c>
      <c r="K156" s="119">
        <v>0</v>
      </c>
      <c r="L156" s="119">
        <v>0</v>
      </c>
      <c r="M156" s="593">
        <v>0</v>
      </c>
      <c r="N156" s="593">
        <v>0</v>
      </c>
      <c r="O156" s="593">
        <v>0</v>
      </c>
      <c r="P156" s="707">
        <v>0</v>
      </c>
      <c r="Q156" s="707">
        <v>0</v>
      </c>
      <c r="R156" s="707">
        <v>0</v>
      </c>
      <c r="S156" s="707">
        <v>0</v>
      </c>
      <c r="T156" s="707">
        <v>0</v>
      </c>
      <c r="U156" s="707">
        <v>0</v>
      </c>
      <c r="V156" s="707">
        <v>0</v>
      </c>
      <c r="W156" s="707">
        <v>0</v>
      </c>
      <c r="X156" s="707">
        <v>0</v>
      </c>
      <c r="Y156" s="707">
        <v>0</v>
      </c>
      <c r="Z156" s="707">
        <v>0</v>
      </c>
      <c r="AA156" s="455">
        <v>0</v>
      </c>
    </row>
    <row r="157" spans="1:73" ht="20.100000000000001" customHeight="1">
      <c r="A157" s="166" t="s">
        <v>473</v>
      </c>
      <c r="B157" s="144"/>
      <c r="C157" s="144"/>
      <c r="D157" s="119">
        <v>107</v>
      </c>
      <c r="E157" s="119">
        <v>29</v>
      </c>
      <c r="F157" s="119">
        <v>-96</v>
      </c>
      <c r="G157" s="119">
        <v>-176</v>
      </c>
      <c r="H157" s="119">
        <v>46</v>
      </c>
      <c r="I157" s="119">
        <v>177</v>
      </c>
      <c r="J157" s="119">
        <v>197</v>
      </c>
      <c r="K157" s="119">
        <v>6</v>
      </c>
      <c r="L157" s="119">
        <v>20</v>
      </c>
      <c r="M157" s="593">
        <v>227</v>
      </c>
      <c r="N157" s="593">
        <v>53</v>
      </c>
      <c r="O157" s="593">
        <v>180</v>
      </c>
      <c r="P157" s="707">
        <v>-30</v>
      </c>
      <c r="Q157" s="707">
        <v>-39</v>
      </c>
      <c r="R157" s="707">
        <v>-6</v>
      </c>
      <c r="S157" s="707">
        <v>-43</v>
      </c>
      <c r="T157" s="707">
        <v>10</v>
      </c>
      <c r="U157" s="707">
        <v>54</v>
      </c>
      <c r="V157" s="707">
        <v>-27</v>
      </c>
      <c r="W157" s="707">
        <v>7</v>
      </c>
      <c r="X157" s="707">
        <v>-1</v>
      </c>
      <c r="Y157" s="707">
        <v>-4</v>
      </c>
      <c r="Z157" s="707">
        <v>-25</v>
      </c>
      <c r="AA157" s="455">
        <v>5</v>
      </c>
    </row>
    <row r="158" spans="1:73" s="704" customFormat="1" ht="20.100000000000001" customHeight="1">
      <c r="A158" s="166" t="s">
        <v>652</v>
      </c>
      <c r="B158" s="713"/>
      <c r="C158" s="713"/>
      <c r="D158" s="707"/>
      <c r="E158" s="707"/>
      <c r="F158" s="707"/>
      <c r="G158" s="707"/>
      <c r="H158" s="707"/>
      <c r="I158" s="707"/>
      <c r="J158" s="707"/>
      <c r="K158" s="707"/>
      <c r="L158" s="707"/>
      <c r="M158" s="707"/>
      <c r="N158" s="707"/>
      <c r="O158" s="707"/>
      <c r="P158" s="707">
        <v>-176</v>
      </c>
      <c r="Q158" s="707">
        <v>-93</v>
      </c>
      <c r="R158" s="707">
        <v>-122</v>
      </c>
      <c r="S158" s="707">
        <v>31</v>
      </c>
      <c r="T158" s="707">
        <v>182</v>
      </c>
      <c r="U158" s="707">
        <v>-110</v>
      </c>
      <c r="V158" s="707">
        <v>-97</v>
      </c>
      <c r="W158" s="707">
        <v>21</v>
      </c>
      <c r="X158" s="707">
        <v>-63</v>
      </c>
      <c r="Y158" s="707">
        <v>-113</v>
      </c>
      <c r="Z158" s="707">
        <v>89</v>
      </c>
      <c r="AA158" s="455">
        <v>51</v>
      </c>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5"/>
      <c r="AY158" s="705"/>
      <c r="AZ158" s="705"/>
      <c r="BA158" s="705"/>
      <c r="BB158" s="705"/>
      <c r="BC158" s="705"/>
      <c r="BD158" s="705"/>
      <c r="BE158" s="705"/>
      <c r="BF158" s="705"/>
      <c r="BG158" s="705"/>
      <c r="BH158" s="705"/>
      <c r="BI158" s="705"/>
      <c r="BJ158" s="705"/>
      <c r="BK158" s="705"/>
      <c r="BL158" s="705"/>
      <c r="BM158" s="705"/>
      <c r="BN158" s="705"/>
      <c r="BO158" s="705"/>
      <c r="BP158" s="705"/>
      <c r="BQ158" s="705"/>
      <c r="BR158" s="705"/>
      <c r="BS158" s="705"/>
      <c r="BT158" s="705"/>
      <c r="BU158" s="705"/>
    </row>
    <row r="159" spans="1:73" ht="20.100000000000001" customHeight="1">
      <c r="A159" s="192" t="s">
        <v>406</v>
      </c>
      <c r="B159" s="192"/>
      <c r="C159" s="192"/>
      <c r="D159" s="432">
        <v>0</v>
      </c>
      <c r="E159" s="432">
        <v>-1</v>
      </c>
      <c r="F159" s="432">
        <v>0</v>
      </c>
      <c r="G159" s="432">
        <v>3</v>
      </c>
      <c r="H159" s="432">
        <v>1</v>
      </c>
      <c r="I159" s="432">
        <v>13</v>
      </c>
      <c r="J159" s="432">
        <v>-9</v>
      </c>
      <c r="K159" s="432">
        <v>3</v>
      </c>
      <c r="L159" s="432">
        <v>0</v>
      </c>
      <c r="M159" s="613">
        <v>0</v>
      </c>
      <c r="N159" s="613">
        <v>0</v>
      </c>
      <c r="O159" s="613">
        <v>0</v>
      </c>
      <c r="P159" s="613">
        <v>0</v>
      </c>
      <c r="Q159" s="613">
        <v>8</v>
      </c>
      <c r="R159" s="613">
        <v>5</v>
      </c>
      <c r="S159" s="613">
        <v>7</v>
      </c>
      <c r="T159" s="613">
        <v>11</v>
      </c>
      <c r="U159" s="613">
        <v>8</v>
      </c>
      <c r="V159" s="613">
        <v>10</v>
      </c>
      <c r="W159" s="613">
        <v>5</v>
      </c>
      <c r="X159" s="613">
        <v>2</v>
      </c>
      <c r="Y159" s="613">
        <v>17</v>
      </c>
      <c r="Z159" s="613">
        <v>4</v>
      </c>
      <c r="AA159" s="457">
        <v>8</v>
      </c>
    </row>
    <row r="160" spans="1:73" ht="20.100000000000001" customHeight="1">
      <c r="A160" s="147" t="s">
        <v>496</v>
      </c>
      <c r="B160" s="146"/>
      <c r="C160" s="146"/>
      <c r="D160" s="122"/>
      <c r="E160" s="122"/>
      <c r="F160" s="122"/>
      <c r="G160" s="122"/>
      <c r="H160" s="122">
        <v>-74</v>
      </c>
      <c r="I160" s="122">
        <v>133</v>
      </c>
      <c r="J160" s="122">
        <v>-1</v>
      </c>
      <c r="K160" s="122">
        <v>183</v>
      </c>
      <c r="L160" s="122">
        <v>-46</v>
      </c>
      <c r="M160" s="595">
        <v>116</v>
      </c>
      <c r="N160" s="667">
        <v>-69</v>
      </c>
      <c r="O160" s="667">
        <v>-35</v>
      </c>
      <c r="P160" s="667">
        <v>-379</v>
      </c>
      <c r="Q160" s="667">
        <v>-262</v>
      </c>
      <c r="R160" s="667">
        <v>-798</v>
      </c>
      <c r="S160" s="667">
        <v>-263</v>
      </c>
      <c r="T160" s="667">
        <v>-1</v>
      </c>
      <c r="U160" s="667">
        <v>-198</v>
      </c>
      <c r="V160" s="667">
        <v>-412</v>
      </c>
      <c r="W160" s="667">
        <v>-195</v>
      </c>
      <c r="X160" s="667">
        <v>-213</v>
      </c>
      <c r="Y160" s="667">
        <v>-3747</v>
      </c>
      <c r="Z160" s="667">
        <v>-147</v>
      </c>
      <c r="AA160" s="117">
        <v>-292</v>
      </c>
    </row>
    <row r="161" spans="1:27" ht="20.100000000000001" customHeight="1">
      <c r="A161" s="257" t="s">
        <v>495</v>
      </c>
      <c r="B161" s="192"/>
      <c r="C161" s="192"/>
      <c r="D161" s="550"/>
      <c r="E161" s="550"/>
      <c r="F161" s="550"/>
      <c r="G161" s="550"/>
      <c r="H161" s="550">
        <v>2461</v>
      </c>
      <c r="I161" s="550">
        <v>187</v>
      </c>
      <c r="J161" s="550">
        <v>-29</v>
      </c>
      <c r="K161" s="550">
        <v>-44</v>
      </c>
      <c r="L161" s="550">
        <v>-43</v>
      </c>
      <c r="M161" s="629">
        <v>6345</v>
      </c>
      <c r="N161" s="610" t="s">
        <v>55</v>
      </c>
      <c r="O161" s="610" t="s">
        <v>55</v>
      </c>
      <c r="P161" s="610" t="s">
        <v>55</v>
      </c>
      <c r="Q161" s="610" t="s">
        <v>55</v>
      </c>
      <c r="R161" s="610" t="s">
        <v>55</v>
      </c>
      <c r="S161" s="610" t="s">
        <v>55</v>
      </c>
      <c r="T161" s="610" t="s">
        <v>55</v>
      </c>
      <c r="U161" s="610" t="s">
        <v>55</v>
      </c>
      <c r="V161" s="610" t="s">
        <v>55</v>
      </c>
      <c r="W161" s="610" t="s">
        <v>55</v>
      </c>
      <c r="X161" s="610" t="s">
        <v>55</v>
      </c>
      <c r="Y161" s="610" t="s">
        <v>55</v>
      </c>
      <c r="Z161" s="610" t="s">
        <v>55</v>
      </c>
      <c r="AA161" s="610" t="s">
        <v>55</v>
      </c>
    </row>
    <row r="162" spans="1:27" ht="20.100000000000001" customHeight="1">
      <c r="A162" s="147" t="s">
        <v>303</v>
      </c>
      <c r="B162" s="146"/>
      <c r="C162" s="146"/>
      <c r="D162" s="122">
        <v>-67</v>
      </c>
      <c r="E162" s="122">
        <v>-181</v>
      </c>
      <c r="F162" s="122">
        <v>-249</v>
      </c>
      <c r="G162" s="122">
        <v>-446</v>
      </c>
      <c r="H162" s="122">
        <v>2387</v>
      </c>
      <c r="I162" s="122">
        <v>319</v>
      </c>
      <c r="J162" s="122">
        <v>-29</v>
      </c>
      <c r="K162" s="122">
        <v>139</v>
      </c>
      <c r="L162" s="122">
        <v>-89</v>
      </c>
      <c r="M162" s="595">
        <v>6461</v>
      </c>
      <c r="N162" s="667">
        <v>-69</v>
      </c>
      <c r="O162" s="667">
        <v>-35</v>
      </c>
      <c r="P162" s="667">
        <v>-379</v>
      </c>
      <c r="Q162" s="667">
        <v>-262</v>
      </c>
      <c r="R162" s="667">
        <v>-798</v>
      </c>
      <c r="S162" s="667">
        <v>-263</v>
      </c>
      <c r="T162" s="667">
        <v>-1</v>
      </c>
      <c r="U162" s="667">
        <v>-198</v>
      </c>
      <c r="V162" s="667">
        <v>-412</v>
      </c>
      <c r="W162" s="667">
        <v>-195</v>
      </c>
      <c r="X162" s="667">
        <v>-213</v>
      </c>
      <c r="Y162" s="667">
        <v>-3747</v>
      </c>
      <c r="Z162" s="667">
        <v>-147</v>
      </c>
      <c r="AA162" s="117">
        <v>-292</v>
      </c>
    </row>
    <row r="163" spans="1:27" ht="20.100000000000001" customHeight="1">
      <c r="A163" s="147"/>
      <c r="B163" s="146"/>
      <c r="C163" s="146"/>
      <c r="D163" s="115"/>
      <c r="E163" s="115"/>
      <c r="F163" s="115"/>
      <c r="G163" s="115"/>
      <c r="H163" s="115"/>
      <c r="I163" s="115"/>
      <c r="J163" s="115"/>
      <c r="K163" s="115"/>
      <c r="L163" s="115"/>
      <c r="M163" s="591"/>
      <c r="N163" s="591"/>
      <c r="O163" s="591"/>
      <c r="P163" s="694"/>
      <c r="Q163" s="694"/>
      <c r="R163" s="694"/>
      <c r="S163" s="694"/>
      <c r="T163" s="694"/>
      <c r="U163" s="694"/>
      <c r="V163" s="694"/>
      <c r="W163" s="694"/>
      <c r="X163" s="694"/>
      <c r="Y163" s="694"/>
      <c r="Z163" s="694"/>
      <c r="AA163" s="114"/>
    </row>
    <row r="164" spans="1:27" ht="20.100000000000001" customHeight="1">
      <c r="A164" s="147" t="s">
        <v>98</v>
      </c>
      <c r="B164" s="146"/>
      <c r="C164" s="146"/>
      <c r="D164" s="138">
        <v>400</v>
      </c>
      <c r="E164" s="138">
        <v>101</v>
      </c>
      <c r="F164" s="138">
        <v>152</v>
      </c>
      <c r="G164" s="138">
        <v>-49</v>
      </c>
      <c r="H164" s="138">
        <v>2953</v>
      </c>
      <c r="I164" s="138">
        <v>774</v>
      </c>
      <c r="J164" s="138">
        <v>259</v>
      </c>
      <c r="K164" s="138">
        <v>591</v>
      </c>
      <c r="L164" s="138">
        <v>514</v>
      </c>
      <c r="M164" s="598">
        <v>6757</v>
      </c>
      <c r="N164" s="669">
        <v>82</v>
      </c>
      <c r="O164" s="669">
        <v>296</v>
      </c>
      <c r="P164" s="710">
        <v>-4</v>
      </c>
      <c r="Q164" s="710">
        <v>-266</v>
      </c>
      <c r="R164" s="710">
        <v>-697</v>
      </c>
      <c r="S164" s="710">
        <v>-113</v>
      </c>
      <c r="T164" s="710">
        <v>280</v>
      </c>
      <c r="U164" s="710">
        <v>34</v>
      </c>
      <c r="V164" s="710">
        <v>-227</v>
      </c>
      <c r="W164" s="710">
        <v>99</v>
      </c>
      <c r="X164" s="710">
        <v>60</v>
      </c>
      <c r="Y164" s="710">
        <v>-3386</v>
      </c>
      <c r="Z164" s="710">
        <v>-14</v>
      </c>
      <c r="AA164" s="135">
        <v>-254</v>
      </c>
    </row>
    <row r="165" spans="1:27" ht="20.100000000000001" customHeight="1">
      <c r="A165" s="147"/>
      <c r="B165" s="146"/>
      <c r="C165" s="146"/>
      <c r="D165" s="115"/>
      <c r="E165" s="115"/>
      <c r="F165" s="115"/>
      <c r="G165" s="115"/>
      <c r="H165" s="115"/>
      <c r="I165" s="115"/>
      <c r="J165" s="115"/>
      <c r="K165" s="115"/>
      <c r="L165" s="115"/>
      <c r="M165" s="591"/>
      <c r="N165" s="591"/>
      <c r="O165" s="591"/>
      <c r="P165" s="694"/>
      <c r="Q165" s="694"/>
      <c r="R165" s="694"/>
      <c r="S165" s="694"/>
      <c r="T165" s="694"/>
      <c r="U165" s="694"/>
      <c r="V165" s="694"/>
      <c r="W165" s="694"/>
      <c r="X165" s="694"/>
      <c r="Y165" s="694"/>
      <c r="Z165" s="694"/>
      <c r="AA165" s="114"/>
    </row>
    <row r="166" spans="1:27" ht="32.25" customHeight="1">
      <c r="A166" s="252" t="s">
        <v>99</v>
      </c>
      <c r="B166" s="144"/>
      <c r="C166" s="146"/>
      <c r="D166" s="115"/>
      <c r="E166" s="115"/>
      <c r="F166" s="115"/>
      <c r="G166" s="115"/>
      <c r="H166" s="115"/>
      <c r="I166" s="115"/>
      <c r="J166" s="115"/>
      <c r="K166" s="115"/>
      <c r="L166" s="115"/>
      <c r="M166" s="591"/>
      <c r="N166" s="591"/>
      <c r="O166" s="591"/>
      <c r="P166" s="694"/>
      <c r="Q166" s="694"/>
      <c r="R166" s="694"/>
      <c r="S166" s="694"/>
      <c r="T166" s="694"/>
      <c r="U166" s="694"/>
      <c r="V166" s="694"/>
      <c r="W166" s="694"/>
      <c r="X166" s="694"/>
      <c r="Y166" s="694"/>
      <c r="Z166" s="694"/>
      <c r="AA166" s="114"/>
    </row>
    <row r="167" spans="1:27" ht="20.100000000000001" customHeight="1">
      <c r="A167" s="166" t="s">
        <v>100</v>
      </c>
      <c r="B167" s="144"/>
      <c r="C167" s="144"/>
      <c r="D167" s="115">
        <v>354</v>
      </c>
      <c r="E167" s="115">
        <v>105</v>
      </c>
      <c r="F167" s="115">
        <v>-88</v>
      </c>
      <c r="G167" s="115">
        <v>211</v>
      </c>
      <c r="H167" s="115">
        <v>-1200</v>
      </c>
      <c r="I167" s="115">
        <v>-636</v>
      </c>
      <c r="J167" s="115">
        <v>-233</v>
      </c>
      <c r="K167" s="115">
        <v>59</v>
      </c>
      <c r="L167" s="115">
        <v>-44</v>
      </c>
      <c r="M167" s="591">
        <v>-195</v>
      </c>
      <c r="N167" s="591">
        <v>-641</v>
      </c>
      <c r="O167" s="591">
        <v>-122</v>
      </c>
      <c r="P167" s="694">
        <v>30</v>
      </c>
      <c r="Q167" s="694">
        <v>-839</v>
      </c>
      <c r="R167" s="694">
        <v>-125</v>
      </c>
      <c r="S167" s="694">
        <v>-64</v>
      </c>
      <c r="T167" s="694">
        <v>-227</v>
      </c>
      <c r="U167" s="694">
        <v>-141</v>
      </c>
      <c r="V167" s="694">
        <v>5</v>
      </c>
      <c r="W167" s="694">
        <v>-76</v>
      </c>
      <c r="X167" s="694">
        <v>-446</v>
      </c>
      <c r="Y167" s="694">
        <v>1642</v>
      </c>
      <c r="Z167" s="694">
        <v>-8</v>
      </c>
      <c r="AA167" s="114">
        <v>124</v>
      </c>
    </row>
    <row r="168" spans="1:27" ht="20.100000000000001" customHeight="1">
      <c r="A168" s="166" t="s">
        <v>474</v>
      </c>
      <c r="B168" s="144"/>
      <c r="C168" s="144"/>
      <c r="D168" s="119">
        <v>0</v>
      </c>
      <c r="E168" s="119">
        <v>-888</v>
      </c>
      <c r="F168" s="119">
        <v>0</v>
      </c>
      <c r="G168" s="119">
        <v>0</v>
      </c>
      <c r="H168" s="119">
        <v>0</v>
      </c>
      <c r="I168" s="119">
        <v>-977</v>
      </c>
      <c r="J168" s="119">
        <v>0</v>
      </c>
      <c r="K168" s="119">
        <v>0</v>
      </c>
      <c r="L168" s="119">
        <v>0</v>
      </c>
      <c r="M168" s="593">
        <v>-1155</v>
      </c>
      <c r="N168" s="593">
        <v>0</v>
      </c>
      <c r="O168" s="593">
        <v>0</v>
      </c>
      <c r="P168" s="707">
        <v>0</v>
      </c>
      <c r="Q168" s="707">
        <v>-977</v>
      </c>
      <c r="R168" s="707">
        <v>0</v>
      </c>
      <c r="S168" s="707">
        <v>0</v>
      </c>
      <c r="T168" s="707">
        <v>0</v>
      </c>
      <c r="U168" s="707">
        <v>-977</v>
      </c>
      <c r="V168" s="707">
        <v>0</v>
      </c>
      <c r="W168" s="707">
        <v>0</v>
      </c>
      <c r="X168" s="707">
        <v>0</v>
      </c>
      <c r="Y168" s="707">
        <v>-977</v>
      </c>
      <c r="Z168" s="707">
        <v>0</v>
      </c>
      <c r="AA168" s="455">
        <v>0</v>
      </c>
    </row>
    <row r="169" spans="1:27" ht="20.100000000000001" customHeight="1">
      <c r="A169" s="168" t="s">
        <v>102</v>
      </c>
      <c r="B169" s="192"/>
      <c r="C169" s="192"/>
      <c r="D169" s="432">
        <v>-1</v>
      </c>
      <c r="E169" s="432">
        <v>6</v>
      </c>
      <c r="F169" s="432">
        <v>5</v>
      </c>
      <c r="G169" s="432">
        <v>12</v>
      </c>
      <c r="H169" s="432">
        <v>-1</v>
      </c>
      <c r="I169" s="432">
        <v>-7</v>
      </c>
      <c r="J169" s="432">
        <v>16</v>
      </c>
      <c r="K169" s="432">
        <v>-10</v>
      </c>
      <c r="L169" s="432">
        <v>2</v>
      </c>
      <c r="M169" s="613">
        <v>-2</v>
      </c>
      <c r="N169" s="613">
        <v>0</v>
      </c>
      <c r="O169" s="613">
        <v>-2</v>
      </c>
      <c r="P169" s="613">
        <v>-4</v>
      </c>
      <c r="Q169" s="613">
        <v>-2</v>
      </c>
      <c r="R169" s="613">
        <v>-2</v>
      </c>
      <c r="S169" s="613">
        <v>0</v>
      </c>
      <c r="T169" s="613">
        <v>2</v>
      </c>
      <c r="U169" s="613">
        <v>-6</v>
      </c>
      <c r="V169" s="613">
        <v>-4</v>
      </c>
      <c r="W169" s="613">
        <v>-4</v>
      </c>
      <c r="X169" s="613">
        <v>2</v>
      </c>
      <c r="Y169" s="613">
        <v>-2</v>
      </c>
      <c r="Z169" s="613">
        <v>-8</v>
      </c>
      <c r="AA169" s="457">
        <v>0</v>
      </c>
    </row>
    <row r="170" spans="1:27" ht="20.100000000000001" customHeight="1">
      <c r="A170" s="143" t="s">
        <v>497</v>
      </c>
      <c r="B170" s="144"/>
      <c r="C170" s="146"/>
      <c r="D170" s="122"/>
      <c r="E170" s="122"/>
      <c r="F170" s="122"/>
      <c r="G170" s="122"/>
      <c r="H170" s="122">
        <v>-1201</v>
      </c>
      <c r="I170" s="122">
        <v>-1619</v>
      </c>
      <c r="J170" s="122">
        <v>-217</v>
      </c>
      <c r="K170" s="122">
        <v>49</v>
      </c>
      <c r="L170" s="122">
        <v>-42</v>
      </c>
      <c r="M170" s="595">
        <v>-1352</v>
      </c>
      <c r="N170" s="667">
        <v>-641</v>
      </c>
      <c r="O170" s="667">
        <v>-124</v>
      </c>
      <c r="P170" s="667">
        <v>26</v>
      </c>
      <c r="Q170" s="667">
        <v>-1818</v>
      </c>
      <c r="R170" s="667">
        <v>-127</v>
      </c>
      <c r="S170" s="667">
        <v>-64</v>
      </c>
      <c r="T170" s="667">
        <v>-225</v>
      </c>
      <c r="U170" s="667">
        <v>-1124</v>
      </c>
      <c r="V170" s="667">
        <v>1</v>
      </c>
      <c r="W170" s="667">
        <v>-80</v>
      </c>
      <c r="X170" s="667">
        <v>-444</v>
      </c>
      <c r="Y170" s="667">
        <v>662</v>
      </c>
      <c r="Z170" s="667">
        <v>-16</v>
      </c>
      <c r="AA170" s="117">
        <v>124</v>
      </c>
    </row>
    <row r="171" spans="1:27" ht="20.100000000000001" customHeight="1">
      <c r="A171" s="257" t="s">
        <v>498</v>
      </c>
      <c r="B171" s="192"/>
      <c r="C171" s="192"/>
      <c r="D171" s="550"/>
      <c r="E171" s="550"/>
      <c r="F171" s="550"/>
      <c r="G171" s="550"/>
      <c r="H171" s="550">
        <v>-19</v>
      </c>
      <c r="I171" s="550">
        <v>0</v>
      </c>
      <c r="J171" s="550">
        <v>0</v>
      </c>
      <c r="K171" s="550">
        <v>0</v>
      </c>
      <c r="L171" s="550">
        <v>0</v>
      </c>
      <c r="M171" s="629">
        <v>0</v>
      </c>
      <c r="N171" s="629">
        <v>0</v>
      </c>
      <c r="O171" s="629">
        <v>0</v>
      </c>
      <c r="P171" s="629"/>
      <c r="Q171" s="629"/>
      <c r="R171" s="629"/>
      <c r="S171" s="629"/>
      <c r="T171" s="629"/>
      <c r="U171" s="629"/>
      <c r="V171" s="629"/>
      <c r="W171" s="629"/>
      <c r="X171" s="629"/>
      <c r="Y171" s="629"/>
      <c r="Z171" s="629"/>
      <c r="AA171" s="551"/>
    </row>
    <row r="172" spans="1:27" ht="20.100000000000001" customHeight="1">
      <c r="A172" s="143" t="s">
        <v>103</v>
      </c>
      <c r="B172" s="144"/>
      <c r="C172" s="146"/>
      <c r="D172" s="122">
        <v>353</v>
      </c>
      <c r="E172" s="122">
        <v>-777</v>
      </c>
      <c r="F172" s="122">
        <v>-82</v>
      </c>
      <c r="G172" s="122">
        <v>223</v>
      </c>
      <c r="H172" s="122">
        <v>-1220</v>
      </c>
      <c r="I172" s="122">
        <v>-1620</v>
      </c>
      <c r="J172" s="122">
        <v>-218</v>
      </c>
      <c r="K172" s="122">
        <v>50</v>
      </c>
      <c r="L172" s="122">
        <v>-42</v>
      </c>
      <c r="M172" s="595">
        <v>-1352</v>
      </c>
      <c r="N172" s="667">
        <v>-641</v>
      </c>
      <c r="O172" s="667">
        <v>-124</v>
      </c>
      <c r="P172" s="667">
        <v>26</v>
      </c>
      <c r="Q172" s="667">
        <v>-1818</v>
      </c>
      <c r="R172" s="667">
        <v>-127</v>
      </c>
      <c r="S172" s="667">
        <v>-64</v>
      </c>
      <c r="T172" s="667">
        <v>-225</v>
      </c>
      <c r="U172" s="667">
        <v>-1124</v>
      </c>
      <c r="V172" s="667">
        <v>1</v>
      </c>
      <c r="W172" s="667">
        <v>-80</v>
      </c>
      <c r="X172" s="667">
        <v>-444</v>
      </c>
      <c r="Y172" s="667">
        <v>662</v>
      </c>
      <c r="Z172" s="667">
        <v>-16</v>
      </c>
      <c r="AA172" s="117">
        <v>124</v>
      </c>
    </row>
    <row r="173" spans="1:27" ht="11.25" customHeight="1">
      <c r="A173" s="257" t="s">
        <v>104</v>
      </c>
      <c r="B173" s="192"/>
      <c r="C173" s="192"/>
      <c r="D173" s="432"/>
      <c r="E173" s="432"/>
      <c r="F173" s="432"/>
      <c r="G173" s="432"/>
      <c r="H173" s="432"/>
      <c r="I173" s="432"/>
      <c r="J173" s="432"/>
      <c r="K173" s="432"/>
      <c r="L173" s="432"/>
      <c r="M173" s="613"/>
      <c r="N173" s="613"/>
      <c r="O173" s="613"/>
      <c r="P173" s="613"/>
      <c r="Q173" s="613"/>
      <c r="R173" s="613"/>
      <c r="S173" s="613"/>
      <c r="T173" s="613"/>
      <c r="U173" s="613"/>
      <c r="V173" s="613"/>
      <c r="W173" s="613"/>
      <c r="X173" s="613"/>
      <c r="Y173" s="613"/>
      <c r="Z173" s="613"/>
      <c r="AA173" s="457"/>
    </row>
    <row r="174" spans="1:27" ht="7.5" customHeight="1">
      <c r="A174" s="258"/>
      <c r="B174" s="146"/>
      <c r="C174" s="146"/>
      <c r="D174" s="115"/>
      <c r="E174" s="115"/>
      <c r="F174" s="115"/>
      <c r="G174" s="115"/>
      <c r="H174" s="115"/>
      <c r="I174" s="115"/>
      <c r="J174" s="115"/>
      <c r="K174" s="115"/>
      <c r="L174" s="115"/>
      <c r="M174" s="591"/>
      <c r="N174" s="591"/>
      <c r="O174" s="591"/>
      <c r="P174" s="694"/>
      <c r="Q174" s="694"/>
      <c r="R174" s="694"/>
      <c r="S174" s="694"/>
      <c r="T174" s="694"/>
      <c r="U174" s="694"/>
      <c r="V174" s="694"/>
      <c r="W174" s="694"/>
      <c r="X174" s="694"/>
      <c r="Y174" s="694"/>
      <c r="Z174" s="694"/>
      <c r="AA174" s="114"/>
    </row>
    <row r="175" spans="1:27" ht="20.100000000000001" customHeight="1" thickBot="1">
      <c r="A175" s="217" t="s">
        <v>105</v>
      </c>
      <c r="B175" s="218"/>
      <c r="C175" s="218"/>
      <c r="D175" s="441">
        <v>752</v>
      </c>
      <c r="E175" s="441">
        <v>-676</v>
      </c>
      <c r="F175" s="441">
        <v>70</v>
      </c>
      <c r="G175" s="441">
        <v>174</v>
      </c>
      <c r="H175" s="441">
        <v>1734</v>
      </c>
      <c r="I175" s="441">
        <v>-846</v>
      </c>
      <c r="J175" s="441">
        <v>42</v>
      </c>
      <c r="K175" s="441">
        <v>641</v>
      </c>
      <c r="L175" s="441">
        <v>473</v>
      </c>
      <c r="M175" s="620">
        <v>5405</v>
      </c>
      <c r="N175" s="620">
        <v>-560</v>
      </c>
      <c r="O175" s="620">
        <v>173</v>
      </c>
      <c r="P175" s="620">
        <v>21</v>
      </c>
      <c r="Q175" s="620">
        <v>-2084</v>
      </c>
      <c r="R175" s="620">
        <v>-825</v>
      </c>
      <c r="S175" s="620">
        <v>-177</v>
      </c>
      <c r="T175" s="620">
        <v>56</v>
      </c>
      <c r="U175" s="620">
        <v>-1090</v>
      </c>
      <c r="V175" s="620">
        <v>-226</v>
      </c>
      <c r="W175" s="620">
        <v>19</v>
      </c>
      <c r="X175" s="620">
        <v>-383</v>
      </c>
      <c r="Y175" s="620">
        <v>-2724</v>
      </c>
      <c r="Z175" s="620">
        <v>-31</v>
      </c>
      <c r="AA175" s="575">
        <v>-130</v>
      </c>
    </row>
    <row r="176" spans="1:27" ht="21.75" customHeight="1" thickTop="1">
      <c r="A176" s="147"/>
      <c r="B176" s="147"/>
      <c r="C176" s="147"/>
      <c r="D176" s="122"/>
      <c r="E176" s="122"/>
      <c r="F176" s="122"/>
      <c r="G176" s="122"/>
      <c r="H176" s="122"/>
      <c r="I176" s="122"/>
      <c r="J176" s="122"/>
      <c r="K176" s="122"/>
      <c r="L176" s="122"/>
      <c r="M176" s="595"/>
      <c r="N176" s="667"/>
      <c r="O176" s="667"/>
      <c r="P176" s="667"/>
      <c r="Q176" s="667"/>
      <c r="R176" s="667"/>
      <c r="S176" s="667"/>
      <c r="T176" s="667"/>
      <c r="U176" s="667"/>
      <c r="V176" s="667"/>
      <c r="W176" s="667"/>
      <c r="X176" s="667"/>
      <c r="Y176" s="667"/>
      <c r="Z176" s="667"/>
      <c r="AA176" s="117"/>
    </row>
    <row r="177" spans="1:73" ht="15.75" customHeight="1">
      <c r="A177" s="147"/>
      <c r="B177" s="146"/>
      <c r="C177" s="146"/>
      <c r="D177" s="116"/>
      <c r="E177" s="116"/>
      <c r="F177" s="116"/>
      <c r="G177" s="116"/>
    </row>
    <row r="178" spans="1:73" ht="20.25" customHeight="1">
      <c r="A178" s="143" t="s">
        <v>106</v>
      </c>
      <c r="B178" s="148"/>
      <c r="C178" s="144"/>
      <c r="D178" s="116"/>
      <c r="E178" s="116"/>
      <c r="F178" s="116"/>
      <c r="G178" s="116"/>
    </row>
    <row r="179" spans="1:73" ht="20.25" customHeight="1">
      <c r="A179" s="144" t="s">
        <v>476</v>
      </c>
      <c r="B179" s="148"/>
      <c r="C179" s="144"/>
      <c r="D179" s="116"/>
      <c r="E179" s="116"/>
      <c r="F179" s="116"/>
      <c r="G179" s="116"/>
    </row>
    <row r="180" spans="1:73" ht="20.25" customHeight="1">
      <c r="A180" s="143"/>
      <c r="B180" s="148"/>
      <c r="C180" s="144"/>
      <c r="D180" s="116"/>
      <c r="E180" s="116"/>
      <c r="F180" s="116"/>
      <c r="G180" s="116"/>
    </row>
    <row r="181" spans="1:73" ht="37.5" customHeight="1" thickBot="1">
      <c r="A181" s="529" t="s">
        <v>104</v>
      </c>
      <c r="B181" s="533"/>
      <c r="C181" s="152"/>
      <c r="D181" s="436" t="s">
        <v>540</v>
      </c>
      <c r="E181" s="436" t="s">
        <v>458</v>
      </c>
      <c r="F181" s="436" t="s">
        <v>459</v>
      </c>
      <c r="G181" s="436" t="s">
        <v>453</v>
      </c>
      <c r="H181" s="436" t="s">
        <v>541</v>
      </c>
      <c r="I181" s="436" t="s">
        <v>549</v>
      </c>
      <c r="J181" s="436" t="s">
        <v>551</v>
      </c>
      <c r="K181" s="436" t="s">
        <v>489</v>
      </c>
      <c r="L181" s="436" t="s">
        <v>542</v>
      </c>
      <c r="M181" s="616" t="s">
        <v>547</v>
      </c>
      <c r="N181" s="676" t="s">
        <v>561</v>
      </c>
      <c r="O181" s="676" t="s">
        <v>568</v>
      </c>
      <c r="P181" s="676" t="s">
        <v>578</v>
      </c>
      <c r="Q181" s="676" t="s">
        <v>604</v>
      </c>
      <c r="R181" s="676" t="s">
        <v>626</v>
      </c>
      <c r="S181" s="676" t="s">
        <v>635</v>
      </c>
      <c r="T181" s="676" t="s">
        <v>639</v>
      </c>
      <c r="U181" s="676" t="s">
        <v>659</v>
      </c>
      <c r="V181" s="676" t="s">
        <v>664</v>
      </c>
      <c r="W181" s="676" t="s">
        <v>742</v>
      </c>
      <c r="X181" s="676" t="s">
        <v>673</v>
      </c>
      <c r="Y181" s="676" t="s">
        <v>683</v>
      </c>
      <c r="Z181" s="676" t="s">
        <v>689</v>
      </c>
      <c r="AA181" s="483" t="s">
        <v>740</v>
      </c>
    </row>
    <row r="182" spans="1:73" ht="9.9499999999999993" customHeight="1">
      <c r="A182" s="540"/>
      <c r="B182" s="534"/>
      <c r="C182" s="234"/>
      <c r="D182" s="115"/>
      <c r="E182" s="115"/>
      <c r="F182" s="115"/>
      <c r="G182" s="115"/>
      <c r="H182" s="115"/>
      <c r="I182" s="115"/>
      <c r="J182" s="115"/>
      <c r="K182" s="115"/>
      <c r="L182" s="115"/>
      <c r="M182" s="591"/>
      <c r="N182" s="591"/>
      <c r="O182" s="591"/>
      <c r="P182" s="694"/>
      <c r="Q182" s="694"/>
      <c r="R182" s="694"/>
      <c r="S182" s="694"/>
      <c r="T182" s="694"/>
      <c r="U182" s="694"/>
      <c r="V182" s="694"/>
      <c r="W182" s="694"/>
      <c r="X182" s="694"/>
      <c r="Y182" s="694"/>
      <c r="Z182" s="694"/>
      <c r="AA182" s="114"/>
    </row>
    <row r="183" spans="1:73" ht="20.100000000000001" customHeight="1">
      <c r="A183" s="534" t="s">
        <v>505</v>
      </c>
      <c r="B183" s="534"/>
      <c r="C183" s="234"/>
      <c r="D183" s="591">
        <v>664</v>
      </c>
      <c r="E183" s="591">
        <v>1093</v>
      </c>
      <c r="F183" s="591">
        <v>1429</v>
      </c>
      <c r="G183" s="591">
        <v>1975</v>
      </c>
      <c r="H183" s="591">
        <v>627</v>
      </c>
      <c r="I183" s="591">
        <v>1009</v>
      </c>
      <c r="J183" s="591">
        <v>1317</v>
      </c>
      <c r="K183" s="591">
        <v>1873</v>
      </c>
      <c r="L183" s="591">
        <v>508</v>
      </c>
      <c r="M183" s="591">
        <v>788</v>
      </c>
      <c r="N183" s="591">
        <v>950</v>
      </c>
      <c r="O183" s="591">
        <v>1265</v>
      </c>
      <c r="P183" s="694">
        <v>357</v>
      </c>
      <c r="Q183" s="694">
        <v>566</v>
      </c>
      <c r="R183" s="694">
        <v>717</v>
      </c>
      <c r="S183" s="694">
        <v>1015</v>
      </c>
      <c r="T183" s="694">
        <v>423</v>
      </c>
      <c r="U183" s="694">
        <v>642</v>
      </c>
      <c r="V183" s="694">
        <v>852</v>
      </c>
      <c r="W183" s="694">
        <v>1275</v>
      </c>
      <c r="X183" s="694">
        <v>538</v>
      </c>
      <c r="Y183" s="694">
        <v>820</v>
      </c>
      <c r="Z183" s="694">
        <v>1051</v>
      </c>
      <c r="AA183" s="114">
        <v>1523</v>
      </c>
    </row>
    <row r="184" spans="1:73" ht="20.100000000000001" customHeight="1">
      <c r="A184" s="534" t="s">
        <v>506</v>
      </c>
      <c r="B184" s="534"/>
      <c r="C184" s="234"/>
      <c r="D184" s="591"/>
      <c r="E184" s="591"/>
      <c r="F184" s="591"/>
      <c r="G184" s="591"/>
      <c r="H184" s="591">
        <v>456</v>
      </c>
      <c r="I184" s="591">
        <v>758</v>
      </c>
      <c r="J184" s="591">
        <v>1000</v>
      </c>
      <c r="K184" s="591">
        <v>1457</v>
      </c>
      <c r="L184" s="591">
        <v>396</v>
      </c>
      <c r="M184" s="591">
        <v>624</v>
      </c>
      <c r="N184" s="591">
        <v>787</v>
      </c>
      <c r="O184" s="591">
        <v>1102</v>
      </c>
      <c r="P184" s="694">
        <v>357</v>
      </c>
      <c r="Q184" s="694">
        <v>566</v>
      </c>
      <c r="R184" s="694">
        <v>717</v>
      </c>
      <c r="S184" s="694">
        <v>1015</v>
      </c>
      <c r="T184" s="694">
        <v>423</v>
      </c>
      <c r="U184" s="694">
        <v>642</v>
      </c>
      <c r="V184" s="694">
        <v>852</v>
      </c>
      <c r="W184" s="694">
        <v>1275</v>
      </c>
      <c r="X184" s="694">
        <v>538</v>
      </c>
      <c r="Y184" s="694">
        <v>820</v>
      </c>
      <c r="Z184" s="694">
        <v>1051</v>
      </c>
      <c r="AA184" s="114">
        <v>1523</v>
      </c>
    </row>
    <row r="185" spans="1:73" ht="9.9499999999999993" customHeight="1">
      <c r="A185" s="534"/>
      <c r="B185" s="534"/>
      <c r="C185" s="234"/>
      <c r="D185" s="115"/>
      <c r="E185" s="115"/>
      <c r="F185" s="115"/>
      <c r="G185" s="115"/>
      <c r="H185" s="115"/>
      <c r="I185" s="115"/>
      <c r="J185" s="115"/>
      <c r="K185" s="115"/>
      <c r="L185" s="115"/>
      <c r="M185" s="591"/>
      <c r="N185" s="591"/>
      <c r="O185" s="591"/>
      <c r="P185" s="694"/>
      <c r="Q185" s="694"/>
      <c r="R185" s="694"/>
      <c r="S185" s="694"/>
      <c r="T185" s="694"/>
      <c r="U185" s="694"/>
      <c r="V185" s="694"/>
      <c r="W185" s="694"/>
      <c r="X185" s="694"/>
      <c r="Y185" s="694"/>
      <c r="Z185" s="694"/>
      <c r="AA185" s="114"/>
    </row>
    <row r="186" spans="1:73" ht="20.100000000000001" customHeight="1">
      <c r="A186" s="534" t="s">
        <v>556</v>
      </c>
      <c r="B186" s="534"/>
      <c r="C186" s="234"/>
      <c r="D186" s="443">
        <v>0.45</v>
      </c>
      <c r="E186" s="443">
        <v>0.8</v>
      </c>
      <c r="F186" s="443">
        <v>0.84</v>
      </c>
      <c r="G186" s="443">
        <v>1.36</v>
      </c>
      <c r="H186" s="443">
        <v>2.5299999999999998</v>
      </c>
      <c r="I186" s="443">
        <v>2.81</v>
      </c>
      <c r="J186" s="443">
        <v>2.91</v>
      </c>
      <c r="K186" s="443">
        <v>3.55</v>
      </c>
      <c r="L186" s="443">
        <v>0.4</v>
      </c>
      <c r="M186" s="621">
        <v>5.38</v>
      </c>
      <c r="N186" s="621">
        <v>4.6399999999999997</v>
      </c>
      <c r="O186" s="621">
        <v>4.66</v>
      </c>
      <c r="P186" s="621">
        <v>0.37</v>
      </c>
      <c r="Q186" s="621">
        <v>0.43</v>
      </c>
      <c r="R186" s="621">
        <v>0.4</v>
      </c>
      <c r="S186" s="621">
        <v>0.56000000000000005</v>
      </c>
      <c r="T186" s="621">
        <v>0.38</v>
      </c>
      <c r="U186" s="621">
        <v>0.3</v>
      </c>
      <c r="V186" s="621">
        <v>0.7</v>
      </c>
      <c r="W186" s="621">
        <v>0.98</v>
      </c>
      <c r="X186" s="621">
        <v>0.43</v>
      </c>
      <c r="Y186" s="621">
        <v>0.24</v>
      </c>
      <c r="Z186" s="621">
        <v>0.05</v>
      </c>
      <c r="AA186" s="518">
        <v>0.95</v>
      </c>
    </row>
    <row r="187" spans="1:73" ht="20.100000000000001" customHeight="1">
      <c r="A187" s="534" t="s">
        <v>507</v>
      </c>
      <c r="B187" s="534"/>
      <c r="C187" s="234"/>
      <c r="D187" s="443"/>
      <c r="E187" s="443"/>
      <c r="F187" s="443"/>
      <c r="G187" s="443"/>
      <c r="H187" s="443">
        <v>0.35</v>
      </c>
      <c r="I187" s="443">
        <v>0.56999999999999995</v>
      </c>
      <c r="J187" s="443">
        <v>0.63</v>
      </c>
      <c r="K187" s="443">
        <v>1.22</v>
      </c>
      <c r="L187" s="443">
        <v>0.33</v>
      </c>
      <c r="M187" s="621">
        <v>0.46</v>
      </c>
      <c r="N187" s="621">
        <v>-0.28000000000000003</v>
      </c>
      <c r="O187" s="621">
        <v>-0.26</v>
      </c>
      <c r="P187" s="621">
        <v>0.37</v>
      </c>
      <c r="Q187" s="621">
        <v>0.43</v>
      </c>
      <c r="R187" s="621">
        <v>0.4</v>
      </c>
      <c r="S187" s="621">
        <v>0.56000000000000005</v>
      </c>
      <c r="T187" s="621">
        <v>0.38</v>
      </c>
      <c r="U187" s="621">
        <v>0.3</v>
      </c>
      <c r="V187" s="621">
        <v>0.7</v>
      </c>
      <c r="W187" s="621">
        <v>0.98</v>
      </c>
      <c r="X187" s="621">
        <v>0.43</v>
      </c>
      <c r="Y187" s="621">
        <v>0.24</v>
      </c>
      <c r="Z187" s="621">
        <v>0.05</v>
      </c>
      <c r="AA187" s="518">
        <v>0.95</v>
      </c>
    </row>
    <row r="188" spans="1:73" ht="20.100000000000001" customHeight="1">
      <c r="A188" s="534" t="s">
        <v>508</v>
      </c>
      <c r="B188" s="534"/>
      <c r="C188" s="234"/>
      <c r="D188" s="443"/>
      <c r="E188" s="443"/>
      <c r="F188" s="443"/>
      <c r="G188" s="443"/>
      <c r="H188" s="443">
        <v>2.1800000000000002</v>
      </c>
      <c r="I188" s="443">
        <v>2.2400000000000002</v>
      </c>
      <c r="J188" s="443">
        <v>2.2799999999999998</v>
      </c>
      <c r="K188" s="443">
        <v>2.33</v>
      </c>
      <c r="L188" s="443">
        <v>7.0000000000000007E-2</v>
      </c>
      <c r="M188" s="621">
        <v>4.92</v>
      </c>
      <c r="N188" s="621">
        <v>4.92</v>
      </c>
      <c r="O188" s="621">
        <v>4.92</v>
      </c>
      <c r="P188" s="621"/>
      <c r="Q188" s="621"/>
      <c r="R188" s="621"/>
      <c r="S188" s="621"/>
      <c r="T188" s="621"/>
      <c r="U188" s="621"/>
      <c r="V188" s="621"/>
      <c r="W188" s="621"/>
      <c r="X188" s="621"/>
      <c r="Y188" s="621"/>
      <c r="Z188" s="621"/>
      <c r="AA188" s="518"/>
    </row>
    <row r="189" spans="1:73" ht="9.9499999999999993" customHeight="1">
      <c r="A189" s="540"/>
      <c r="B189" s="534"/>
      <c r="C189" s="234"/>
      <c r="D189" s="115"/>
      <c r="E189" s="115"/>
      <c r="F189" s="115"/>
      <c r="G189" s="115"/>
      <c r="H189" s="115"/>
      <c r="I189" s="115"/>
      <c r="J189" s="115"/>
      <c r="K189" s="115"/>
      <c r="L189" s="115"/>
      <c r="M189" s="591"/>
      <c r="N189" s="591"/>
      <c r="O189" s="591"/>
      <c r="P189" s="694"/>
      <c r="Q189" s="694"/>
      <c r="R189" s="694"/>
      <c r="S189" s="694"/>
      <c r="T189" s="694"/>
      <c r="U189" s="694"/>
      <c r="V189" s="694"/>
      <c r="W189" s="694"/>
      <c r="X189" s="694"/>
      <c r="Y189" s="694"/>
      <c r="Z189" s="694"/>
      <c r="AA189" s="114"/>
    </row>
    <row r="190" spans="1:73" s="541" customFormat="1" ht="20.100000000000001" customHeight="1">
      <c r="A190" s="714" t="s">
        <v>272</v>
      </c>
      <c r="B190" s="714"/>
      <c r="C190" s="714"/>
      <c r="D190" s="119">
        <v>19705</v>
      </c>
      <c r="E190" s="119">
        <v>18775</v>
      </c>
      <c r="F190" s="119">
        <v>18630</v>
      </c>
      <c r="G190" s="119">
        <v>19183</v>
      </c>
      <c r="H190" s="119">
        <v>20033</v>
      </c>
      <c r="I190" s="119">
        <v>18675</v>
      </c>
      <c r="J190" s="119">
        <v>18305</v>
      </c>
      <c r="K190" s="119">
        <v>17918</v>
      </c>
      <c r="L190" s="119">
        <v>17482</v>
      </c>
      <c r="M190" s="593">
        <v>21733</v>
      </c>
      <c r="N190" s="593">
        <v>19969</v>
      </c>
      <c r="O190" s="593">
        <v>19870</v>
      </c>
      <c r="P190" s="707">
        <v>20338</v>
      </c>
      <c r="Q190" s="707">
        <v>18552</v>
      </c>
      <c r="R190" s="707">
        <v>18362</v>
      </c>
      <c r="S190" s="707">
        <v>18649</v>
      </c>
      <c r="T190" s="707">
        <v>19023</v>
      </c>
      <c r="U190" s="707">
        <v>17431</v>
      </c>
      <c r="V190" s="707">
        <v>18153</v>
      </c>
      <c r="W190" s="707">
        <v>18172</v>
      </c>
      <c r="X190" s="707">
        <v>16776</v>
      </c>
      <c r="Y190" s="707">
        <v>18134</v>
      </c>
      <c r="Z190" s="707">
        <v>18201</v>
      </c>
      <c r="AA190" s="455">
        <v>18170</v>
      </c>
      <c r="AB190" s="469"/>
      <c r="AC190" s="469"/>
      <c r="AD190" s="469"/>
      <c r="AE190" s="469"/>
      <c r="AF190" s="469"/>
      <c r="AG190" s="469"/>
      <c r="AH190" s="469"/>
      <c r="AI190" s="469"/>
      <c r="AJ190" s="469"/>
      <c r="AK190" s="469"/>
      <c r="AL190" s="469"/>
      <c r="AM190" s="469"/>
      <c r="AN190" s="469"/>
      <c r="AO190" s="469"/>
      <c r="AP190" s="469"/>
      <c r="AQ190" s="469"/>
      <c r="AR190" s="469"/>
      <c r="AS190" s="469"/>
      <c r="AT190" s="469"/>
      <c r="AU190" s="469"/>
      <c r="AV190" s="469"/>
      <c r="AW190" s="469"/>
      <c r="AX190" s="469"/>
      <c r="AY190" s="469"/>
      <c r="AZ190" s="469"/>
      <c r="BA190" s="469"/>
      <c r="BB190" s="469"/>
      <c r="BC190" s="469"/>
      <c r="BD190" s="469"/>
      <c r="BE190" s="469"/>
      <c r="BF190" s="469"/>
      <c r="BG190" s="469"/>
      <c r="BH190" s="469"/>
      <c r="BI190" s="469"/>
      <c r="BJ190" s="469"/>
      <c r="BK190" s="469"/>
      <c r="BL190" s="469"/>
      <c r="BM190" s="469"/>
      <c r="BN190" s="469"/>
      <c r="BO190" s="469"/>
      <c r="BP190" s="469"/>
      <c r="BQ190" s="469"/>
      <c r="BR190" s="469"/>
      <c r="BS190" s="469"/>
      <c r="BT190" s="469"/>
      <c r="BU190" s="469"/>
    </row>
    <row r="191" spans="1:73" s="541" customFormat="1" ht="20.100000000000001" customHeight="1">
      <c r="A191" s="713" t="s">
        <v>273</v>
      </c>
      <c r="B191" s="160"/>
      <c r="C191" s="160"/>
      <c r="D191" s="119">
        <v>7376</v>
      </c>
      <c r="E191" s="119">
        <v>7975</v>
      </c>
      <c r="F191" s="119">
        <v>7834</v>
      </c>
      <c r="G191" s="119">
        <v>7793</v>
      </c>
      <c r="H191" s="119">
        <v>4838</v>
      </c>
      <c r="I191" s="119">
        <v>5008</v>
      </c>
      <c r="J191" s="119">
        <v>4790</v>
      </c>
      <c r="K191" s="119">
        <v>4217</v>
      </c>
      <c r="L191" s="119">
        <v>3714</v>
      </c>
      <c r="M191" s="593">
        <v>-1846</v>
      </c>
      <c r="N191" s="593">
        <v>-1936</v>
      </c>
      <c r="O191" s="593">
        <v>-2195</v>
      </c>
      <c r="P191" s="707">
        <v>-2158</v>
      </c>
      <c r="Q191" s="707">
        <v>-934</v>
      </c>
      <c r="R191" s="707">
        <v>-137</v>
      </c>
      <c r="S191" s="707">
        <v>-48</v>
      </c>
      <c r="T191" s="707">
        <v>-347</v>
      </c>
      <c r="U191" s="707">
        <v>605</v>
      </c>
      <c r="V191" s="707">
        <v>1075</v>
      </c>
      <c r="W191" s="707">
        <v>988</v>
      </c>
      <c r="X191" s="707">
        <v>899</v>
      </c>
      <c r="Y191" s="707">
        <v>5271</v>
      </c>
      <c r="Z191" s="707">
        <v>5244</v>
      </c>
      <c r="AA191" s="693">
        <v>5509</v>
      </c>
      <c r="AB191" s="469"/>
      <c r="AC191" s="469"/>
      <c r="AD191" s="469"/>
      <c r="AE191" s="469"/>
      <c r="AF191" s="469"/>
      <c r="AG191" s="469"/>
      <c r="AH191" s="469"/>
      <c r="AI191" s="469"/>
      <c r="AJ191" s="469"/>
      <c r="AK191" s="469"/>
      <c r="AL191" s="469"/>
      <c r="AM191" s="469"/>
      <c r="AN191" s="469"/>
      <c r="AO191" s="469"/>
      <c r="AP191" s="469"/>
      <c r="AQ191" s="469"/>
      <c r="AR191" s="469"/>
      <c r="AS191" s="469"/>
      <c r="AT191" s="469"/>
      <c r="AU191" s="469"/>
      <c r="AV191" s="469"/>
      <c r="AW191" s="469"/>
      <c r="AX191" s="469"/>
      <c r="AY191" s="469"/>
      <c r="AZ191" s="469"/>
      <c r="BA191" s="469"/>
      <c r="BB191" s="469"/>
      <c r="BC191" s="469"/>
      <c r="BD191" s="469"/>
      <c r="BE191" s="469"/>
      <c r="BF191" s="469"/>
      <c r="BG191" s="469"/>
      <c r="BH191" s="469"/>
      <c r="BI191" s="469"/>
      <c r="BJ191" s="469"/>
      <c r="BK191" s="469"/>
      <c r="BL191" s="469"/>
      <c r="BM191" s="469"/>
      <c r="BN191" s="469"/>
      <c r="BO191" s="469"/>
      <c r="BP191" s="469"/>
      <c r="BQ191" s="469"/>
      <c r="BR191" s="469"/>
      <c r="BS191" s="469"/>
      <c r="BT191" s="469"/>
      <c r="BU191" s="469"/>
    </row>
    <row r="192" spans="1:73" s="541" customFormat="1" ht="20.100000000000001" customHeight="1">
      <c r="A192" s="713" t="s">
        <v>678</v>
      </c>
      <c r="B192" s="160"/>
      <c r="C192" s="160"/>
      <c r="D192" s="119">
        <v>6275</v>
      </c>
      <c r="E192" s="119">
        <v>6969</v>
      </c>
      <c r="F192" s="119">
        <v>6758</v>
      </c>
      <c r="G192" s="119">
        <v>6658</v>
      </c>
      <c r="H192" s="119">
        <v>3765</v>
      </c>
      <c r="I192" s="119">
        <v>4136</v>
      </c>
      <c r="J192" s="119">
        <v>4152</v>
      </c>
      <c r="K192" s="119">
        <v>3664</v>
      </c>
      <c r="L192" s="119">
        <v>3176</v>
      </c>
      <c r="M192" s="593">
        <v>-2109</v>
      </c>
      <c r="N192" s="593">
        <v>-2113</v>
      </c>
      <c r="O192" s="593" t="s">
        <v>570</v>
      </c>
      <c r="P192" s="707"/>
      <c r="Q192" s="707"/>
      <c r="R192" s="707"/>
      <c r="S192" s="707"/>
      <c r="T192" s="707"/>
      <c r="U192" s="707"/>
      <c r="V192" s="707"/>
      <c r="W192" s="707"/>
      <c r="X192" s="707"/>
      <c r="Y192" s="707"/>
      <c r="Z192" s="707"/>
      <c r="AA192" s="455"/>
      <c r="AB192" s="469"/>
      <c r="AC192" s="469"/>
      <c r="AD192" s="469"/>
      <c r="AE192" s="469"/>
      <c r="AF192" s="469"/>
      <c r="AG192" s="469"/>
      <c r="AH192" s="469"/>
      <c r="AI192" s="469"/>
      <c r="AJ192" s="469"/>
      <c r="AK192" s="469"/>
      <c r="AL192" s="469"/>
      <c r="AM192" s="469"/>
      <c r="AN192" s="469"/>
      <c r="AO192" s="469"/>
      <c r="AP192" s="469"/>
      <c r="AQ192" s="469"/>
      <c r="AR192" s="469"/>
      <c r="AS192" s="469"/>
      <c r="AT192" s="469"/>
      <c r="AU192" s="469"/>
      <c r="AV192" s="469"/>
      <c r="AW192" s="469"/>
      <c r="AX192" s="469"/>
      <c r="AY192" s="469"/>
      <c r="AZ192" s="469"/>
      <c r="BA192" s="469"/>
      <c r="BB192" s="469"/>
      <c r="BC192" s="469"/>
      <c r="BD192" s="469"/>
      <c r="BE192" s="469"/>
      <c r="BF192" s="469"/>
      <c r="BG192" s="469"/>
      <c r="BH192" s="469"/>
      <c r="BI192" s="469"/>
      <c r="BJ192" s="469"/>
      <c r="BK192" s="469"/>
      <c r="BL192" s="469"/>
      <c r="BM192" s="469"/>
      <c r="BN192" s="469"/>
      <c r="BO192" s="469"/>
      <c r="BP192" s="469"/>
      <c r="BQ192" s="469"/>
      <c r="BR192" s="469"/>
      <c r="BS192" s="469"/>
      <c r="BT192" s="469"/>
      <c r="BU192" s="469"/>
    </row>
    <row r="193" spans="1:73" ht="9.9499999999999993" customHeight="1">
      <c r="A193" s="713"/>
      <c r="B193" s="712"/>
      <c r="C193" s="712"/>
      <c r="D193" s="115"/>
      <c r="E193" s="115"/>
      <c r="F193" s="115"/>
      <c r="G193" s="115"/>
      <c r="H193" s="115"/>
      <c r="I193" s="115"/>
      <c r="J193" s="115"/>
      <c r="K193" s="115"/>
      <c r="L193" s="115"/>
      <c r="M193" s="591"/>
      <c r="N193" s="591"/>
      <c r="O193" s="591"/>
      <c r="P193" s="694"/>
      <c r="Q193" s="694"/>
      <c r="R193" s="694"/>
      <c r="S193" s="694"/>
      <c r="T193" s="694"/>
      <c r="U193" s="694"/>
      <c r="V193" s="694"/>
      <c r="W193" s="694"/>
      <c r="X193" s="694"/>
      <c r="Y193" s="694"/>
      <c r="Z193" s="694"/>
      <c r="AA193" s="114"/>
    </row>
    <row r="194" spans="1:73" ht="39.950000000000003" customHeight="1">
      <c r="A194" s="773" t="s">
        <v>509</v>
      </c>
      <c r="B194" s="774"/>
      <c r="C194" s="774"/>
      <c r="D194" s="115">
        <v>182</v>
      </c>
      <c r="E194" s="115">
        <v>420</v>
      </c>
      <c r="F194" s="115">
        <v>690</v>
      </c>
      <c r="G194" s="115">
        <v>1020</v>
      </c>
      <c r="H194" s="115">
        <v>135</v>
      </c>
      <c r="I194" s="592">
        <v>315</v>
      </c>
      <c r="J194" s="592">
        <v>581</v>
      </c>
      <c r="K194" s="592">
        <v>843</v>
      </c>
      <c r="L194" s="115">
        <v>106</v>
      </c>
      <c r="M194" s="591">
        <v>265</v>
      </c>
      <c r="N194" s="591">
        <v>435</v>
      </c>
      <c r="O194" s="591">
        <v>669</v>
      </c>
      <c r="P194" s="694">
        <v>207</v>
      </c>
      <c r="Q194" s="694">
        <v>347</v>
      </c>
      <c r="R194" s="694">
        <v>1172</v>
      </c>
      <c r="S194" s="694">
        <v>1435</v>
      </c>
      <c r="T194" s="694">
        <v>207</v>
      </c>
      <c r="U194" s="694">
        <v>360</v>
      </c>
      <c r="V194" s="694">
        <v>1484</v>
      </c>
      <c r="W194" s="694">
        <v>1815</v>
      </c>
      <c r="X194" s="694">
        <v>120</v>
      </c>
      <c r="Y194" s="694">
        <v>3988</v>
      </c>
      <c r="Z194" s="694">
        <v>4305</v>
      </c>
      <c r="AA194" s="114">
        <v>4672</v>
      </c>
    </row>
    <row r="195" spans="1:73" ht="20.100000000000001" customHeight="1">
      <c r="A195" s="713" t="s">
        <v>511</v>
      </c>
      <c r="B195" s="713"/>
      <c r="C195" s="713"/>
      <c r="D195" s="115">
        <v>181</v>
      </c>
      <c r="E195" s="115">
        <v>407</v>
      </c>
      <c r="F195" s="115">
        <v>677</v>
      </c>
      <c r="G195" s="115">
        <v>1005</v>
      </c>
      <c r="H195" s="115">
        <v>134</v>
      </c>
      <c r="I195" s="592">
        <v>288</v>
      </c>
      <c r="J195" s="592">
        <v>521</v>
      </c>
      <c r="K195" s="592">
        <v>774</v>
      </c>
      <c r="L195" s="115">
        <v>105</v>
      </c>
      <c r="M195" s="591">
        <v>259</v>
      </c>
      <c r="N195" s="591">
        <v>429</v>
      </c>
      <c r="O195" s="591">
        <v>626</v>
      </c>
      <c r="P195" s="694">
        <v>82</v>
      </c>
      <c r="Q195" s="694">
        <v>215</v>
      </c>
      <c r="R195" s="694">
        <v>356</v>
      </c>
      <c r="S195" s="694">
        <v>591</v>
      </c>
      <c r="T195" s="694">
        <v>172</v>
      </c>
      <c r="U195" s="694">
        <v>308</v>
      </c>
      <c r="V195" s="694">
        <v>482</v>
      </c>
      <c r="W195" s="694">
        <v>690</v>
      </c>
      <c r="X195" s="694">
        <v>103</v>
      </c>
      <c r="Y195" s="694">
        <v>224</v>
      </c>
      <c r="Z195" s="694">
        <v>385</v>
      </c>
      <c r="AA195" s="114">
        <v>584</v>
      </c>
    </row>
    <row r="196" spans="1:73" ht="39.950000000000003" customHeight="1">
      <c r="A196" s="773" t="s">
        <v>510</v>
      </c>
      <c r="B196" s="774"/>
      <c r="C196" s="774"/>
      <c r="D196" s="115"/>
      <c r="E196" s="115"/>
      <c r="F196" s="115"/>
      <c r="G196" s="115"/>
      <c r="H196" s="115">
        <v>111</v>
      </c>
      <c r="I196" s="592">
        <v>255</v>
      </c>
      <c r="J196" s="592">
        <v>492</v>
      </c>
      <c r="K196" s="592">
        <v>695</v>
      </c>
      <c r="L196" s="115">
        <v>86</v>
      </c>
      <c r="M196" s="591">
        <v>220</v>
      </c>
      <c r="N196" s="591">
        <v>391</v>
      </c>
      <c r="O196" s="591">
        <v>625</v>
      </c>
      <c r="P196" s="694">
        <v>207</v>
      </c>
      <c r="Q196" s="694">
        <v>347</v>
      </c>
      <c r="R196" s="694">
        <v>1172</v>
      </c>
      <c r="S196" s="694">
        <v>1435</v>
      </c>
      <c r="T196" s="694">
        <v>207</v>
      </c>
      <c r="U196" s="694">
        <v>360</v>
      </c>
      <c r="V196" s="694">
        <v>1484</v>
      </c>
      <c r="W196" s="694">
        <v>1815</v>
      </c>
      <c r="X196" s="694">
        <v>120</v>
      </c>
      <c r="Y196" s="694">
        <v>3988</v>
      </c>
      <c r="Z196" s="694">
        <v>4305</v>
      </c>
      <c r="AA196" s="114">
        <v>4672</v>
      </c>
    </row>
    <row r="197" spans="1:73" ht="20.100000000000001" customHeight="1">
      <c r="A197" s="713" t="s">
        <v>512</v>
      </c>
      <c r="B197" s="713"/>
      <c r="C197" s="713"/>
      <c r="D197" s="115"/>
      <c r="E197" s="115"/>
      <c r="F197" s="115"/>
      <c r="G197" s="115"/>
      <c r="H197" s="115">
        <v>110</v>
      </c>
      <c r="I197" s="592">
        <v>228</v>
      </c>
      <c r="J197" s="592">
        <v>432</v>
      </c>
      <c r="K197" s="592">
        <v>626</v>
      </c>
      <c r="L197" s="115">
        <v>85</v>
      </c>
      <c r="M197" s="591">
        <v>215</v>
      </c>
      <c r="N197" s="591">
        <v>385</v>
      </c>
      <c r="O197" s="591">
        <v>582</v>
      </c>
      <c r="P197" s="694">
        <v>82</v>
      </c>
      <c r="Q197" s="694">
        <v>215</v>
      </c>
      <c r="R197" s="694">
        <v>356</v>
      </c>
      <c r="S197" s="694">
        <v>591</v>
      </c>
      <c r="T197" s="694">
        <v>172</v>
      </c>
      <c r="U197" s="694">
        <v>308</v>
      </c>
      <c r="V197" s="694">
        <v>482</v>
      </c>
      <c r="W197" s="694">
        <v>690</v>
      </c>
      <c r="X197" s="694">
        <v>103</v>
      </c>
      <c r="Y197" s="694">
        <v>224</v>
      </c>
      <c r="Z197" s="694">
        <v>385</v>
      </c>
      <c r="AA197" s="114">
        <v>584</v>
      </c>
    </row>
    <row r="198" spans="1:73" ht="9.9499999999999993" customHeight="1">
      <c r="A198" s="713"/>
      <c r="B198" s="713"/>
      <c r="C198" s="713"/>
      <c r="D198" s="115"/>
      <c r="E198" s="115"/>
      <c r="F198" s="115"/>
      <c r="G198" s="115"/>
      <c r="H198" s="115"/>
      <c r="I198" s="115"/>
      <c r="J198" s="115"/>
      <c r="K198" s="115"/>
      <c r="L198" s="115"/>
      <c r="M198" s="591"/>
      <c r="N198" s="591"/>
      <c r="O198" s="591"/>
      <c r="P198" s="694"/>
      <c r="Q198" s="694"/>
      <c r="R198" s="694"/>
      <c r="S198" s="694"/>
      <c r="T198" s="694"/>
      <c r="U198" s="694"/>
      <c r="V198" s="694"/>
      <c r="W198" s="694"/>
      <c r="X198" s="694"/>
      <c r="Y198" s="694"/>
      <c r="Z198" s="694"/>
      <c r="AA198" s="114"/>
    </row>
    <row r="199" spans="1:73" ht="20.100000000000001" customHeight="1">
      <c r="A199" s="713" t="s">
        <v>513</v>
      </c>
      <c r="B199" s="713"/>
      <c r="C199" s="713"/>
      <c r="D199" s="126">
        <v>12.4</v>
      </c>
      <c r="E199" s="126">
        <v>10.5</v>
      </c>
      <c r="F199" s="126">
        <v>8</v>
      </c>
      <c r="G199" s="126">
        <v>9</v>
      </c>
      <c r="H199" s="126">
        <v>20.8</v>
      </c>
      <c r="I199" s="126">
        <v>19.2</v>
      </c>
      <c r="J199" s="126">
        <v>17.399999999999999</v>
      </c>
      <c r="K199" s="126">
        <v>19.5</v>
      </c>
      <c r="L199" s="126">
        <v>10.9</v>
      </c>
      <c r="M199" s="596">
        <v>28.8</v>
      </c>
      <c r="N199" s="596">
        <v>23.5</v>
      </c>
      <c r="O199" s="596">
        <v>22.7</v>
      </c>
      <c r="P199" s="596">
        <v>7.3</v>
      </c>
      <c r="Q199" s="596">
        <v>5.5</v>
      </c>
      <c r="R199" s="596">
        <v>3.9</v>
      </c>
      <c r="S199" s="596">
        <v>4</v>
      </c>
      <c r="T199" s="596">
        <v>8.3000000000000007</v>
      </c>
      <c r="U199" s="596">
        <v>5.9</v>
      </c>
      <c r="V199" s="596">
        <v>6.3</v>
      </c>
      <c r="W199" s="596">
        <v>7.1</v>
      </c>
      <c r="X199" s="596">
        <v>11</v>
      </c>
      <c r="Y199" s="596">
        <v>8</v>
      </c>
      <c r="Z199" s="596">
        <v>6.4</v>
      </c>
      <c r="AA199" s="519">
        <v>6.7</v>
      </c>
    </row>
    <row r="200" spans="1:73" s="499" customFormat="1" ht="20.100000000000001" customHeight="1">
      <c r="A200" s="713" t="s">
        <v>514</v>
      </c>
      <c r="B200" s="500"/>
      <c r="C200" s="500"/>
      <c r="D200" s="126"/>
      <c r="E200" s="126"/>
      <c r="F200" s="126"/>
      <c r="G200" s="126"/>
      <c r="H200" s="126">
        <v>17.899999999999999</v>
      </c>
      <c r="I200" s="126">
        <v>18.399999999999999</v>
      </c>
      <c r="J200" s="126">
        <v>18.899999999999999</v>
      </c>
      <c r="K200" s="126">
        <v>19.5</v>
      </c>
      <c r="L200" s="126">
        <v>9</v>
      </c>
      <c r="M200" s="596">
        <v>29</v>
      </c>
      <c r="N200" s="596">
        <v>25.8</v>
      </c>
      <c r="O200" s="596">
        <v>22.7</v>
      </c>
      <c r="P200" s="596">
        <v>22.5</v>
      </c>
      <c r="Q200" s="596">
        <v>-0.7</v>
      </c>
      <c r="R200" s="596">
        <v>3.2</v>
      </c>
      <c r="S200" s="596">
        <v>4</v>
      </c>
      <c r="T200" s="596">
        <v>4</v>
      </c>
      <c r="U200" s="596">
        <v>4.3</v>
      </c>
      <c r="V200" s="596">
        <v>6.4</v>
      </c>
      <c r="W200" s="596">
        <v>7.1</v>
      </c>
      <c r="X200" s="596">
        <v>7.7</v>
      </c>
      <c r="Y200" s="596">
        <v>8.8000000000000007</v>
      </c>
      <c r="Z200" s="596">
        <v>7</v>
      </c>
      <c r="AA200" s="519">
        <v>6.7</v>
      </c>
      <c r="AB200" s="498"/>
      <c r="AC200" s="498"/>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498"/>
      <c r="AY200" s="498"/>
      <c r="AZ200" s="498"/>
      <c r="BA200" s="498"/>
      <c r="BB200" s="498"/>
      <c r="BC200" s="498"/>
      <c r="BD200" s="498"/>
      <c r="BE200" s="498"/>
      <c r="BF200" s="498"/>
      <c r="BG200" s="498"/>
      <c r="BH200" s="498"/>
      <c r="BI200" s="498"/>
      <c r="BJ200" s="498"/>
      <c r="BK200" s="498"/>
      <c r="BL200" s="498"/>
      <c r="BM200" s="498"/>
      <c r="BN200" s="498"/>
      <c r="BO200" s="498"/>
      <c r="BP200" s="498"/>
      <c r="BQ200" s="498"/>
      <c r="BR200" s="498"/>
      <c r="BS200" s="498"/>
      <c r="BT200" s="498"/>
      <c r="BU200" s="498"/>
    </row>
    <row r="201" spans="1:73" ht="9.9499999999999993" customHeight="1">
      <c r="A201" s="144"/>
      <c r="B201" s="144"/>
      <c r="C201" s="162"/>
      <c r="D201" s="126"/>
      <c r="E201" s="126"/>
      <c r="F201" s="126"/>
      <c r="G201" s="126"/>
      <c r="H201" s="126"/>
      <c r="I201" s="126"/>
      <c r="J201" s="126"/>
      <c r="K201" s="126"/>
      <c r="L201" s="126"/>
      <c r="M201" s="596"/>
      <c r="N201" s="596"/>
      <c r="O201" s="596"/>
      <c r="P201" s="596"/>
      <c r="Q201" s="596"/>
      <c r="R201" s="596"/>
      <c r="S201" s="596"/>
      <c r="T201" s="596"/>
      <c r="U201" s="596"/>
      <c r="V201" s="596"/>
      <c r="W201" s="596"/>
      <c r="X201" s="596"/>
      <c r="Y201" s="596"/>
      <c r="Z201" s="596"/>
      <c r="AA201" s="519"/>
    </row>
    <row r="202" spans="1:73" ht="20.100000000000001" customHeight="1">
      <c r="A202" s="713" t="s">
        <v>515</v>
      </c>
      <c r="B202" s="144"/>
      <c r="C202" s="144"/>
      <c r="D202" s="126">
        <v>16.899999999999999</v>
      </c>
      <c r="E202" s="126">
        <v>13.5</v>
      </c>
      <c r="F202" s="126">
        <v>10</v>
      </c>
      <c r="G202" s="126">
        <v>12</v>
      </c>
      <c r="H202" s="126">
        <v>30.9</v>
      </c>
      <c r="I202" s="126">
        <v>28.7</v>
      </c>
      <c r="J202" s="126">
        <v>26.4</v>
      </c>
      <c r="K202" s="126">
        <v>30</v>
      </c>
      <c r="L202" s="126">
        <v>13.2</v>
      </c>
      <c r="M202" s="596">
        <v>40.700000000000003</v>
      </c>
      <c r="N202" s="596">
        <v>34.799999999999997</v>
      </c>
      <c r="O202" s="596">
        <v>33.4</v>
      </c>
      <c r="P202" s="596">
        <v>7.4</v>
      </c>
      <c r="Q202" s="596">
        <v>5.4</v>
      </c>
      <c r="R202" s="596">
        <v>3.6</v>
      </c>
      <c r="S202" s="596">
        <v>3.7</v>
      </c>
      <c r="T202" s="596">
        <v>8.1999999999999993</v>
      </c>
      <c r="U202" s="596">
        <v>3.9</v>
      </c>
      <c r="V202" s="596">
        <v>5.4</v>
      </c>
      <c r="W202" s="596">
        <v>6.6</v>
      </c>
      <c r="X202" s="596">
        <v>10.7</v>
      </c>
      <c r="Y202" s="596">
        <v>8.3000000000000007</v>
      </c>
      <c r="Z202" s="596">
        <v>6.5</v>
      </c>
      <c r="AA202" s="519">
        <v>6.8</v>
      </c>
    </row>
    <row r="203" spans="1:73" s="499" customFormat="1" ht="20.100000000000001" customHeight="1">
      <c r="A203" s="713" t="s">
        <v>516</v>
      </c>
      <c r="B203" s="500"/>
      <c r="C203" s="500"/>
      <c r="D203" s="126"/>
      <c r="E203" s="126"/>
      <c r="F203" s="126"/>
      <c r="G203" s="126"/>
      <c r="H203" s="126">
        <v>26.8</v>
      </c>
      <c r="I203" s="126">
        <v>28.2</v>
      </c>
      <c r="J203" s="126">
        <v>29</v>
      </c>
      <c r="K203" s="126">
        <v>30</v>
      </c>
      <c r="L203" s="126">
        <v>11.1</v>
      </c>
      <c r="M203" s="596">
        <v>41.1</v>
      </c>
      <c r="N203" s="596">
        <v>37.299999999999997</v>
      </c>
      <c r="O203" s="596">
        <v>33.4</v>
      </c>
      <c r="P203" s="596">
        <v>33.200000000000003</v>
      </c>
      <c r="Q203" s="596">
        <v>-1.8</v>
      </c>
      <c r="R203" s="596">
        <v>2.8</v>
      </c>
      <c r="S203" s="596">
        <v>3.7</v>
      </c>
      <c r="T203" s="596">
        <v>3.6</v>
      </c>
      <c r="U203" s="596">
        <v>3</v>
      </c>
      <c r="V203" s="596">
        <v>5.9</v>
      </c>
      <c r="W203" s="596">
        <v>6.6</v>
      </c>
      <c r="X203" s="596">
        <v>7.1</v>
      </c>
      <c r="Y203" s="596">
        <v>9.9</v>
      </c>
      <c r="Z203" s="596">
        <v>7.2</v>
      </c>
      <c r="AA203" s="519">
        <v>6.8</v>
      </c>
      <c r="AB203" s="498"/>
      <c r="AC203" s="498"/>
      <c r="AD203" s="498"/>
      <c r="AE203" s="498"/>
      <c r="AF203" s="498"/>
      <c r="AG203" s="498"/>
      <c r="AH203" s="498"/>
      <c r="AI203" s="498"/>
      <c r="AJ203" s="498"/>
      <c r="AK203" s="498"/>
      <c r="AL203" s="498"/>
      <c r="AM203" s="498"/>
      <c r="AN203" s="498"/>
      <c r="AO203" s="498"/>
      <c r="AP203" s="498"/>
      <c r="AQ203" s="498"/>
      <c r="AR203" s="498"/>
      <c r="AS203" s="498"/>
      <c r="AT203" s="498"/>
      <c r="AU203" s="498"/>
      <c r="AV203" s="498"/>
      <c r="AW203" s="498"/>
      <c r="AX203" s="498"/>
      <c r="AY203" s="498"/>
      <c r="AZ203" s="498"/>
      <c r="BA203" s="498"/>
      <c r="BB203" s="498"/>
      <c r="BC203" s="498"/>
      <c r="BD203" s="498"/>
      <c r="BE203" s="498"/>
      <c r="BF203" s="498"/>
      <c r="BG203" s="498"/>
      <c r="BH203" s="498"/>
      <c r="BI203" s="498"/>
      <c r="BJ203" s="498"/>
      <c r="BK203" s="498"/>
      <c r="BL203" s="498"/>
      <c r="BM203" s="498"/>
      <c r="BN203" s="498"/>
      <c r="BO203" s="498"/>
      <c r="BP203" s="498"/>
      <c r="BQ203" s="498"/>
      <c r="BR203" s="498"/>
      <c r="BS203" s="498"/>
      <c r="BT203" s="498"/>
      <c r="BU203" s="498"/>
    </row>
    <row r="204" spans="1:73" ht="9.9499999999999993" customHeight="1">
      <c r="A204" s="144"/>
      <c r="B204" s="144"/>
      <c r="C204" s="162"/>
      <c r="D204" s="116"/>
      <c r="E204" s="116"/>
      <c r="F204" s="116"/>
      <c r="G204" s="116"/>
    </row>
    <row r="205" spans="1:73" s="84" customFormat="1" ht="20.100000000000001" customHeight="1">
      <c r="A205" s="294" t="s">
        <v>517</v>
      </c>
      <c r="B205" s="294"/>
      <c r="C205" s="294"/>
      <c r="D205" s="283">
        <v>2.8</v>
      </c>
      <c r="E205" s="283">
        <v>3.6</v>
      </c>
      <c r="F205" s="283">
        <v>4.0999999999999996</v>
      </c>
      <c r="G205" s="283">
        <v>3.9</v>
      </c>
      <c r="H205" s="283">
        <v>1.9</v>
      </c>
      <c r="I205" s="283">
        <v>2.5</v>
      </c>
      <c r="J205" s="283">
        <v>2.7</v>
      </c>
      <c r="K205" s="283">
        <v>2.2999999999999998</v>
      </c>
      <c r="L205" s="283">
        <v>1.8</v>
      </c>
      <c r="M205" s="602">
        <v>-1.2</v>
      </c>
      <c r="N205" s="602">
        <v>-1.5</v>
      </c>
      <c r="O205" s="602">
        <v>-1.7</v>
      </c>
      <c r="P205" s="602">
        <v>-1.5</v>
      </c>
      <c r="Q205" s="602">
        <v>-0.8</v>
      </c>
      <c r="R205" s="602">
        <v>-0.1</v>
      </c>
      <c r="S205" s="602">
        <v>0</v>
      </c>
      <c r="T205" s="602">
        <v>-0.2</v>
      </c>
      <c r="U205" s="602">
        <v>0.5</v>
      </c>
      <c r="V205" s="602">
        <v>0.9</v>
      </c>
      <c r="W205" s="602">
        <v>0.8</v>
      </c>
      <c r="X205" s="602">
        <v>0.4</v>
      </c>
      <c r="Y205" s="602">
        <v>3.2</v>
      </c>
      <c r="Z205" s="602">
        <v>3.7</v>
      </c>
      <c r="AA205" s="520">
        <v>3.6</v>
      </c>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row>
    <row r="206" spans="1:73" ht="20.100000000000001" customHeight="1">
      <c r="A206" s="144" t="s">
        <v>679</v>
      </c>
      <c r="B206" s="144"/>
      <c r="C206" s="144"/>
      <c r="D206" s="126">
        <v>2.4</v>
      </c>
      <c r="E206" s="126">
        <v>3.2</v>
      </c>
      <c r="F206" s="126">
        <v>3.5</v>
      </c>
      <c r="G206" s="126">
        <v>3.4</v>
      </c>
      <c r="H206" s="126">
        <v>1.5</v>
      </c>
      <c r="I206" s="126">
        <v>2</v>
      </c>
      <c r="J206" s="126">
        <v>2.4</v>
      </c>
      <c r="K206" s="126">
        <v>2</v>
      </c>
      <c r="L206" s="126">
        <v>1.6</v>
      </c>
      <c r="M206" s="596">
        <v>-1.3</v>
      </c>
      <c r="N206" s="596">
        <v>-1.7</v>
      </c>
      <c r="O206" s="624" t="s">
        <v>570</v>
      </c>
      <c r="P206" s="624"/>
      <c r="Q206" s="624"/>
      <c r="R206" s="624"/>
      <c r="S206" s="624"/>
      <c r="T206" s="624"/>
      <c r="U206" s="624"/>
      <c r="V206" s="624"/>
      <c r="W206" s="624"/>
      <c r="X206" s="624"/>
      <c r="Y206" s="624"/>
      <c r="Z206" s="624"/>
      <c r="AA206" s="521"/>
    </row>
    <row r="207" spans="1:73" ht="9.9499999999999993" customHeight="1">
      <c r="A207" s="144"/>
      <c r="B207" s="144"/>
      <c r="C207" s="144"/>
      <c r="D207" s="115"/>
      <c r="E207" s="115"/>
      <c r="F207" s="115"/>
      <c r="G207" s="115"/>
      <c r="H207" s="115"/>
      <c r="I207" s="115"/>
      <c r="J207" s="115"/>
      <c r="K207" s="115"/>
      <c r="L207" s="115"/>
      <c r="M207" s="591"/>
      <c r="N207" s="591"/>
      <c r="O207" s="591"/>
      <c r="P207" s="694"/>
      <c r="Q207" s="694"/>
      <c r="R207" s="694"/>
      <c r="S207" s="694"/>
      <c r="T207" s="694"/>
      <c r="U207" s="694"/>
      <c r="V207" s="694"/>
      <c r="W207" s="694"/>
      <c r="X207" s="694"/>
      <c r="Y207" s="694"/>
      <c r="Z207" s="694"/>
      <c r="AA207" s="114"/>
    </row>
    <row r="208" spans="1:73" ht="20.100000000000001" customHeight="1">
      <c r="A208" s="144" t="s">
        <v>518</v>
      </c>
      <c r="B208" s="144"/>
      <c r="C208" s="144"/>
      <c r="D208" s="126">
        <v>9.3000000000000007</v>
      </c>
      <c r="E208" s="126">
        <v>8.1</v>
      </c>
      <c r="F208" s="126">
        <v>5.9</v>
      </c>
      <c r="G208" s="126">
        <v>6.7</v>
      </c>
      <c r="H208" s="126">
        <v>45.6</v>
      </c>
      <c r="I208" s="126">
        <v>28.7</v>
      </c>
      <c r="J208" s="126">
        <v>21.7</v>
      </c>
      <c r="K208" s="126">
        <v>19.899999999999999</v>
      </c>
      <c r="L208" s="126">
        <v>10.9</v>
      </c>
      <c r="M208" s="596">
        <v>63.7</v>
      </c>
      <c r="N208" s="596">
        <v>36.200000000000003</v>
      </c>
      <c r="O208" s="596">
        <v>27.6</v>
      </c>
      <c r="P208" s="596">
        <v>9.5</v>
      </c>
      <c r="Q208" s="596">
        <v>5.6</v>
      </c>
      <c r="R208" s="596">
        <v>3.9</v>
      </c>
      <c r="S208" s="596">
        <v>4.5999999999999996</v>
      </c>
      <c r="T208" s="596">
        <v>13.2</v>
      </c>
      <c r="U208" s="596">
        <v>6.8</v>
      </c>
      <c r="V208" s="596">
        <v>8.6999999999999993</v>
      </c>
      <c r="W208" s="596">
        <v>8.6999999999999993</v>
      </c>
      <c r="X208" s="596">
        <v>14.5</v>
      </c>
      <c r="Y208" s="596">
        <v>12.4</v>
      </c>
      <c r="Z208" s="596">
        <v>9.8000000000000007</v>
      </c>
      <c r="AA208" s="519">
        <v>10</v>
      </c>
    </row>
    <row r="209" spans="1:73" ht="20.100000000000001" customHeight="1">
      <c r="A209" s="144" t="s">
        <v>519</v>
      </c>
      <c r="B209" s="144"/>
      <c r="C209" s="144"/>
      <c r="D209" s="126">
        <v>6.4</v>
      </c>
      <c r="E209" s="126">
        <v>6.2</v>
      </c>
      <c r="F209" s="126">
        <v>4.5999999999999996</v>
      </c>
      <c r="G209" s="126">
        <v>5.3</v>
      </c>
      <c r="H209" s="126">
        <v>38.1</v>
      </c>
      <c r="I209" s="126">
        <v>23.2</v>
      </c>
      <c r="J209" s="126">
        <v>17</v>
      </c>
      <c r="K209" s="126">
        <v>15.7</v>
      </c>
      <c r="L209" s="126">
        <v>8.6</v>
      </c>
      <c r="M209" s="596">
        <v>48.4</v>
      </c>
      <c r="N209" s="596">
        <v>27.8</v>
      </c>
      <c r="O209" s="596">
        <v>21.5</v>
      </c>
      <c r="P209" s="596">
        <v>8.6</v>
      </c>
      <c r="Q209" s="596">
        <v>5.2</v>
      </c>
      <c r="R209" s="596">
        <v>3.6</v>
      </c>
      <c r="S209" s="596">
        <v>4.0999999999999996</v>
      </c>
      <c r="T209" s="596">
        <v>11.5</v>
      </c>
      <c r="U209" s="596">
        <v>6</v>
      </c>
      <c r="V209" s="596">
        <v>7.8</v>
      </c>
      <c r="W209" s="596">
        <v>7.8</v>
      </c>
      <c r="X209" s="596">
        <v>14</v>
      </c>
      <c r="Y209" s="596">
        <v>11.9</v>
      </c>
      <c r="Z209" s="596">
        <v>9.1</v>
      </c>
      <c r="AA209" s="519">
        <v>9.1999999999999993</v>
      </c>
    </row>
    <row r="210" spans="1:73" ht="20.100000000000001" customHeight="1">
      <c r="A210" s="144" t="s">
        <v>520</v>
      </c>
      <c r="B210" s="144"/>
      <c r="C210" s="144"/>
      <c r="D210" s="461">
        <v>26.2</v>
      </c>
      <c r="E210" s="461">
        <v>17.8</v>
      </c>
      <c r="F210" s="461">
        <v>16.600000000000001</v>
      </c>
      <c r="G210" s="461">
        <v>18.8</v>
      </c>
      <c r="H210" s="461">
        <v>42.3</v>
      </c>
      <c r="I210" s="461">
        <v>32.700000000000003</v>
      </c>
      <c r="J210" s="461">
        <v>31.1</v>
      </c>
      <c r="K210" s="461">
        <v>42.9</v>
      </c>
      <c r="L210" s="461">
        <v>45</v>
      </c>
      <c r="M210" s="624">
        <v>-74.2</v>
      </c>
      <c r="N210" s="624">
        <v>-60.9</v>
      </c>
      <c r="O210" s="624">
        <v>-59.7</v>
      </c>
      <c r="P210" s="624">
        <v>-46.3</v>
      </c>
      <c r="Q210" s="624">
        <v>-64.099999999999994</v>
      </c>
      <c r="R210" s="624">
        <v>-397.1</v>
      </c>
      <c r="S210" s="624">
        <v>-1503.4</v>
      </c>
      <c r="T210" s="624">
        <v>-360.9</v>
      </c>
      <c r="U210" s="624">
        <v>159.1</v>
      </c>
      <c r="V210" s="624">
        <v>73.3</v>
      </c>
      <c r="W210" s="624">
        <v>8.39</v>
      </c>
      <c r="X210" s="624">
        <v>196.4</v>
      </c>
      <c r="Y210" s="624">
        <v>28.1</v>
      </c>
      <c r="Z210" s="624">
        <v>24.9</v>
      </c>
      <c r="AA210" s="521">
        <v>26.8</v>
      </c>
    </row>
    <row r="211" spans="1:73" s="84" customFormat="1" ht="39.950000000000003" customHeight="1">
      <c r="A211" s="765" t="s">
        <v>680</v>
      </c>
      <c r="B211" s="765"/>
      <c r="C211" s="765"/>
      <c r="D211" s="126">
        <v>30.8</v>
      </c>
      <c r="E211" s="126">
        <v>20.399999999999999</v>
      </c>
      <c r="F211" s="126">
        <v>19.3</v>
      </c>
      <c r="G211" s="126">
        <v>22.1</v>
      </c>
      <c r="H211" s="126">
        <v>54.4</v>
      </c>
      <c r="I211" s="126">
        <v>39.6</v>
      </c>
      <c r="J211" s="126">
        <v>35.799999999999997</v>
      </c>
      <c r="K211" s="126">
        <v>49.3</v>
      </c>
      <c r="L211" s="126">
        <v>52.6</v>
      </c>
      <c r="M211" s="596">
        <v>-65</v>
      </c>
      <c r="N211" s="596">
        <v>-55.8</v>
      </c>
      <c r="O211" s="624" t="s">
        <v>570</v>
      </c>
      <c r="P211" s="624"/>
      <c r="Q211" s="624"/>
      <c r="R211" s="624"/>
      <c r="S211" s="624"/>
      <c r="T211" s="624"/>
      <c r="U211" s="624"/>
      <c r="V211" s="624"/>
      <c r="W211" s="624"/>
      <c r="X211" s="624"/>
      <c r="Y211" s="624"/>
      <c r="Z211" s="624"/>
      <c r="AA211" s="521"/>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row>
    <row r="212" spans="1:73" ht="9.9499999999999993" customHeight="1">
      <c r="A212" s="144"/>
      <c r="B212" s="144"/>
      <c r="C212" s="144"/>
      <c r="D212" s="115"/>
      <c r="E212" s="115"/>
      <c r="F212" s="115"/>
      <c r="G212" s="115"/>
      <c r="H212" s="115"/>
      <c r="I212" s="115"/>
      <c r="J212" s="115"/>
      <c r="K212" s="115"/>
      <c r="L212" s="115"/>
      <c r="M212" s="591"/>
      <c r="N212" s="591"/>
      <c r="O212" s="591"/>
      <c r="P212" s="694"/>
      <c r="Q212" s="694"/>
      <c r="R212" s="694"/>
      <c r="S212" s="694"/>
      <c r="T212" s="694"/>
      <c r="U212" s="694"/>
      <c r="V212" s="694"/>
      <c r="W212" s="694"/>
      <c r="X212" s="694"/>
      <c r="Y212" s="694"/>
      <c r="Z212" s="694"/>
      <c r="AA212" s="114"/>
    </row>
    <row r="213" spans="1:73" ht="20.100000000000001" customHeight="1">
      <c r="A213" s="144" t="s">
        <v>108</v>
      </c>
      <c r="B213" s="144"/>
      <c r="C213" s="144"/>
      <c r="D213" s="115">
        <v>69</v>
      </c>
      <c r="E213" s="115">
        <v>82</v>
      </c>
      <c r="F213" s="115">
        <v>81</v>
      </c>
      <c r="G213" s="115">
        <v>77</v>
      </c>
      <c r="H213" s="115">
        <v>40</v>
      </c>
      <c r="I213" s="115">
        <v>44</v>
      </c>
      <c r="J213" s="115">
        <v>42</v>
      </c>
      <c r="K213" s="115">
        <v>39</v>
      </c>
      <c r="L213" s="115">
        <v>35</v>
      </c>
      <c r="M213" s="591">
        <v>-12</v>
      </c>
      <c r="N213" s="591">
        <v>-14</v>
      </c>
      <c r="O213" s="591">
        <v>-16</v>
      </c>
      <c r="P213" s="694">
        <v>-15</v>
      </c>
      <c r="Q213" s="694">
        <v>-7</v>
      </c>
      <c r="R213" s="694">
        <v>-1</v>
      </c>
      <c r="S213" s="694">
        <v>0</v>
      </c>
      <c r="T213" s="694">
        <v>-2</v>
      </c>
      <c r="U213" s="694">
        <v>5</v>
      </c>
      <c r="V213" s="694">
        <v>8</v>
      </c>
      <c r="W213" s="694">
        <v>7</v>
      </c>
      <c r="X213" s="694">
        <v>7</v>
      </c>
      <c r="Y213" s="694">
        <v>44</v>
      </c>
      <c r="Z213" s="694">
        <v>43</v>
      </c>
      <c r="AA213" s="114">
        <v>46</v>
      </c>
    </row>
    <row r="214" spans="1:73" ht="20.100000000000001" customHeight="1">
      <c r="A214" s="144" t="s">
        <v>109</v>
      </c>
      <c r="B214" s="144"/>
      <c r="C214" s="144"/>
      <c r="D214" s="443">
        <v>11.82</v>
      </c>
      <c r="E214" s="443">
        <v>10.89</v>
      </c>
      <c r="F214" s="443">
        <v>10.81</v>
      </c>
      <c r="G214" s="443">
        <v>11.28</v>
      </c>
      <c r="H214" s="443">
        <v>13.63</v>
      </c>
      <c r="I214" s="443">
        <v>12.86</v>
      </c>
      <c r="J214" s="443">
        <v>12.67</v>
      </c>
      <c r="K214" s="443">
        <v>12.23</v>
      </c>
      <c r="L214" s="443">
        <v>11.73</v>
      </c>
      <c r="M214" s="621">
        <v>16.760000000000002</v>
      </c>
      <c r="N214" s="621">
        <v>15.54</v>
      </c>
      <c r="O214" s="621">
        <v>15.53</v>
      </c>
      <c r="P214" s="621">
        <v>15.97</v>
      </c>
      <c r="Q214" s="621">
        <v>14.92</v>
      </c>
      <c r="R214" s="621">
        <v>14.75</v>
      </c>
      <c r="S214" s="621">
        <v>15.15</v>
      </c>
      <c r="T214" s="621">
        <v>15.82</v>
      </c>
      <c r="U214" s="621">
        <v>14.22</v>
      </c>
      <c r="V214" s="621">
        <v>14.59</v>
      </c>
      <c r="W214" s="621">
        <v>14.69</v>
      </c>
      <c r="X214" s="621">
        <v>13.64</v>
      </c>
      <c r="Y214" s="621">
        <v>13.34</v>
      </c>
      <c r="Z214" s="621">
        <v>13.49</v>
      </c>
      <c r="AA214" s="518">
        <v>13.33</v>
      </c>
    </row>
    <row r="215" spans="1:73" ht="20.100000000000001" customHeight="1">
      <c r="A215" s="146" t="s">
        <v>110</v>
      </c>
      <c r="B215" s="146"/>
      <c r="C215" s="146"/>
      <c r="D215" s="115">
        <v>43</v>
      </c>
      <c r="E215" s="115">
        <v>43</v>
      </c>
      <c r="F215" s="115">
        <v>43</v>
      </c>
      <c r="G215" s="115">
        <v>43</v>
      </c>
      <c r="H215" s="115">
        <v>52</v>
      </c>
      <c r="I215" s="115">
        <v>52</v>
      </c>
      <c r="J215" s="115">
        <v>52</v>
      </c>
      <c r="K215" s="115">
        <v>51</v>
      </c>
      <c r="L215" s="115">
        <v>47</v>
      </c>
      <c r="M215" s="591">
        <v>61</v>
      </c>
      <c r="N215" s="591">
        <v>61</v>
      </c>
      <c r="O215" s="591">
        <v>61</v>
      </c>
      <c r="P215" s="694">
        <v>62</v>
      </c>
      <c r="Q215" s="694">
        <v>63</v>
      </c>
      <c r="R215" s="694">
        <v>62</v>
      </c>
      <c r="S215" s="694">
        <v>62</v>
      </c>
      <c r="T215" s="694">
        <v>64</v>
      </c>
      <c r="U215" s="694">
        <v>63</v>
      </c>
      <c r="V215" s="694">
        <v>62</v>
      </c>
      <c r="W215" s="694">
        <v>61</v>
      </c>
      <c r="X215" s="694">
        <v>58</v>
      </c>
      <c r="Y215" s="694">
        <v>55</v>
      </c>
      <c r="Z215" s="694">
        <v>55</v>
      </c>
      <c r="AA215" s="114">
        <v>54</v>
      </c>
    </row>
    <row r="216" spans="1:73" ht="9.9499999999999993" customHeight="1">
      <c r="A216" s="144"/>
      <c r="B216" s="144"/>
      <c r="C216" s="144"/>
      <c r="D216" s="115"/>
      <c r="E216" s="115"/>
      <c r="F216" s="115"/>
      <c r="G216" s="115"/>
      <c r="H216" s="115"/>
      <c r="I216" s="115"/>
      <c r="J216" s="115"/>
      <c r="K216" s="115"/>
      <c r="L216" s="115"/>
      <c r="M216" s="591"/>
      <c r="N216" s="591"/>
      <c r="O216" s="591"/>
      <c r="P216" s="694"/>
      <c r="Q216" s="694"/>
      <c r="R216" s="694"/>
      <c r="S216" s="694"/>
      <c r="T216" s="694"/>
      <c r="U216" s="694"/>
      <c r="V216" s="694"/>
      <c r="W216" s="694"/>
      <c r="X216" s="694"/>
      <c r="Y216" s="694"/>
      <c r="Z216" s="694"/>
      <c r="AA216" s="114"/>
    </row>
    <row r="217" spans="1:73" ht="20.100000000000001" customHeight="1">
      <c r="A217" s="146" t="s">
        <v>521</v>
      </c>
      <c r="B217" s="146"/>
      <c r="C217" s="146"/>
      <c r="D217" s="115">
        <v>9591</v>
      </c>
      <c r="E217" s="115">
        <v>9768</v>
      </c>
      <c r="F217" s="115">
        <v>9412</v>
      </c>
      <c r="G217" s="115">
        <v>9186</v>
      </c>
      <c r="H217" s="119">
        <v>8770</v>
      </c>
      <c r="I217" s="119">
        <v>8846</v>
      </c>
      <c r="J217" s="119">
        <v>8701</v>
      </c>
      <c r="K217" s="119">
        <v>8592</v>
      </c>
      <c r="L217" s="119">
        <v>8378</v>
      </c>
      <c r="M217" s="593"/>
      <c r="N217" s="593"/>
      <c r="O217" s="593"/>
      <c r="P217" s="707"/>
      <c r="Q217" s="707"/>
      <c r="R217" s="707"/>
      <c r="S217" s="707"/>
      <c r="T217" s="707"/>
      <c r="U217" s="707"/>
      <c r="V217" s="707"/>
      <c r="W217" s="707"/>
      <c r="X217" s="707"/>
      <c r="Y217" s="707"/>
      <c r="Z217" s="707"/>
      <c r="AA217" s="455"/>
    </row>
    <row r="218" spans="1:73" ht="20.100000000000001" customHeight="1">
      <c r="A218" s="146" t="s">
        <v>522</v>
      </c>
      <c r="B218" s="146"/>
      <c r="C218" s="146"/>
      <c r="D218" s="115"/>
      <c r="E218" s="115"/>
      <c r="F218" s="115"/>
      <c r="G218" s="115"/>
      <c r="H218" s="119">
        <v>8304</v>
      </c>
      <c r="I218" s="119">
        <v>8462</v>
      </c>
      <c r="J218" s="119">
        <v>8321</v>
      </c>
      <c r="K218" s="119">
        <v>8202</v>
      </c>
      <c r="L218" s="119">
        <v>7977</v>
      </c>
      <c r="M218" s="593">
        <v>8139</v>
      </c>
      <c r="N218" s="593">
        <v>7942</v>
      </c>
      <c r="O218" s="593">
        <v>7835</v>
      </c>
      <c r="P218" s="707">
        <v>7916</v>
      </c>
      <c r="Q218" s="707">
        <v>7981</v>
      </c>
      <c r="R218" s="707">
        <v>8185</v>
      </c>
      <c r="S218" s="707">
        <v>8108</v>
      </c>
      <c r="T218" s="707">
        <v>8186</v>
      </c>
      <c r="U218" s="707">
        <v>8368</v>
      </c>
      <c r="V218" s="707">
        <v>9045</v>
      </c>
      <c r="W218" s="707">
        <v>8785</v>
      </c>
      <c r="X218" s="707">
        <v>8731</v>
      </c>
      <c r="Y218" s="707">
        <v>8951</v>
      </c>
      <c r="Z218" s="707">
        <v>8829</v>
      </c>
      <c r="AA218" s="455">
        <v>8286</v>
      </c>
    </row>
    <row r="219" spans="1:73" ht="20.100000000000001" customHeight="1">
      <c r="A219" s="146" t="s">
        <v>523</v>
      </c>
      <c r="B219" s="146"/>
      <c r="C219" s="146"/>
      <c r="D219" s="115">
        <v>9606</v>
      </c>
      <c r="E219" s="115">
        <v>9640</v>
      </c>
      <c r="F219" s="115">
        <v>9611</v>
      </c>
      <c r="G219" s="115">
        <v>9532</v>
      </c>
      <c r="H219" s="119">
        <v>9054</v>
      </c>
      <c r="I219" s="119">
        <v>8938</v>
      </c>
      <c r="J219" s="119">
        <v>8888</v>
      </c>
      <c r="K219" s="119">
        <v>8821</v>
      </c>
      <c r="L219" s="119">
        <v>8431</v>
      </c>
      <c r="M219" s="593"/>
      <c r="N219" s="593"/>
      <c r="O219" s="593"/>
      <c r="P219" s="707"/>
      <c r="Q219" s="707"/>
      <c r="R219" s="707"/>
      <c r="S219" s="707"/>
      <c r="T219" s="707"/>
      <c r="U219" s="707"/>
      <c r="V219" s="707"/>
      <c r="W219" s="707"/>
      <c r="X219" s="707"/>
      <c r="Y219" s="707"/>
      <c r="Z219" s="707"/>
      <c r="AA219" s="455"/>
    </row>
    <row r="220" spans="1:73" ht="20.100000000000001" customHeight="1">
      <c r="A220" s="146" t="s">
        <v>524</v>
      </c>
      <c r="B220" s="146"/>
      <c r="C220" s="146"/>
      <c r="D220" s="115"/>
      <c r="E220" s="115"/>
      <c r="F220" s="115"/>
      <c r="G220" s="115"/>
      <c r="H220" s="119">
        <v>8335</v>
      </c>
      <c r="I220" s="119">
        <v>8353</v>
      </c>
      <c r="J220" s="119">
        <v>8364</v>
      </c>
      <c r="K220" s="119">
        <v>8329</v>
      </c>
      <c r="L220" s="119">
        <v>8037</v>
      </c>
      <c r="M220" s="593">
        <v>8056</v>
      </c>
      <c r="N220" s="593">
        <v>8053</v>
      </c>
      <c r="O220" s="593">
        <v>8009</v>
      </c>
      <c r="P220" s="707">
        <v>7737</v>
      </c>
      <c r="Q220" s="707">
        <v>7830</v>
      </c>
      <c r="R220" s="707">
        <v>7959</v>
      </c>
      <c r="S220" s="707">
        <v>7994</v>
      </c>
      <c r="T220" s="707">
        <v>8136</v>
      </c>
      <c r="U220" s="707">
        <v>8205</v>
      </c>
      <c r="V220" s="707">
        <v>8387</v>
      </c>
      <c r="W220" s="707">
        <v>8507</v>
      </c>
      <c r="X220" s="707">
        <v>8748</v>
      </c>
      <c r="Y220" s="707">
        <v>8811</v>
      </c>
      <c r="Z220" s="707">
        <v>8843</v>
      </c>
      <c r="AA220" s="455">
        <v>8767</v>
      </c>
    </row>
    <row r="221" spans="1:73" ht="9.9499999999999993" customHeight="1">
      <c r="A221" s="144"/>
      <c r="B221" s="144"/>
      <c r="C221" s="144"/>
      <c r="D221" s="115"/>
      <c r="E221" s="115"/>
      <c r="F221" s="115"/>
      <c r="G221" s="115"/>
      <c r="H221" s="115"/>
      <c r="I221" s="115"/>
      <c r="J221" s="115"/>
      <c r="K221" s="115"/>
      <c r="L221" s="115"/>
      <c r="M221" s="591"/>
      <c r="N221" s="591"/>
      <c r="O221" s="591"/>
      <c r="P221" s="694"/>
      <c r="Q221" s="694"/>
      <c r="R221" s="694"/>
      <c r="S221" s="694"/>
      <c r="T221" s="694"/>
      <c r="U221" s="694"/>
      <c r="V221" s="694"/>
      <c r="W221" s="694"/>
      <c r="X221" s="694"/>
      <c r="Y221" s="694"/>
      <c r="Z221" s="694"/>
      <c r="AA221" s="114"/>
    </row>
    <row r="222" spans="1:73" ht="19.5" customHeight="1">
      <c r="A222" s="146" t="s">
        <v>736</v>
      </c>
      <c r="B222" s="146"/>
      <c r="C222" s="146"/>
      <c r="D222" s="115">
        <v>888367</v>
      </c>
      <c r="E222" s="115">
        <v>888367</v>
      </c>
      <c r="F222" s="115">
        <v>888367</v>
      </c>
      <c r="G222" s="115">
        <v>888367</v>
      </c>
      <c r="H222" s="115">
        <v>888367</v>
      </c>
      <c r="I222" s="115">
        <v>888367</v>
      </c>
      <c r="J222" s="115">
        <v>888367</v>
      </c>
      <c r="K222" s="115">
        <v>888367</v>
      </c>
      <c r="L222" s="115">
        <v>888367</v>
      </c>
      <c r="M222" s="591">
        <v>888367</v>
      </c>
      <c r="N222" s="591">
        <v>888367</v>
      </c>
      <c r="O222" s="591">
        <v>888367</v>
      </c>
      <c r="P222" s="694">
        <v>888367</v>
      </c>
      <c r="Q222" s="694">
        <v>888367</v>
      </c>
      <c r="R222" s="694">
        <v>888367</v>
      </c>
      <c r="S222" s="694">
        <v>888367</v>
      </c>
      <c r="T222" s="694">
        <v>888367</v>
      </c>
      <c r="U222" s="694">
        <v>888367</v>
      </c>
      <c r="V222" s="694">
        <v>888367</v>
      </c>
      <c r="W222" s="694">
        <v>888367</v>
      </c>
      <c r="X222" s="694">
        <v>888312</v>
      </c>
      <c r="Y222" s="694">
        <v>888312</v>
      </c>
      <c r="Z222" s="694">
        <v>888312</v>
      </c>
      <c r="AA222" s="694">
        <v>888312</v>
      </c>
    </row>
    <row r="223" spans="1:73" ht="20.100000000000001" customHeight="1">
      <c r="A223" s="146" t="s">
        <v>737</v>
      </c>
      <c r="B223" s="146"/>
      <c r="C223" s="146"/>
      <c r="D223" s="115">
        <v>888367</v>
      </c>
      <c r="E223" s="115">
        <v>888367</v>
      </c>
      <c r="F223" s="115">
        <v>888367</v>
      </c>
      <c r="G223" s="115">
        <v>888367</v>
      </c>
      <c r="H223" s="115">
        <v>888367</v>
      </c>
      <c r="I223" s="115">
        <v>888367</v>
      </c>
      <c r="J223" s="115">
        <v>888367</v>
      </c>
      <c r="K223" s="115">
        <v>888367</v>
      </c>
      <c r="L223" s="115">
        <v>888367</v>
      </c>
      <c r="M223" s="591">
        <v>888367</v>
      </c>
      <c r="N223" s="591">
        <v>888367</v>
      </c>
      <c r="O223" s="591">
        <v>888367</v>
      </c>
      <c r="P223" s="694">
        <v>888367</v>
      </c>
      <c r="Q223" s="694">
        <v>888367</v>
      </c>
      <c r="R223" s="694">
        <v>888367</v>
      </c>
      <c r="S223" s="694">
        <v>888367</v>
      </c>
      <c r="T223" s="694">
        <v>888367</v>
      </c>
      <c r="U223" s="694">
        <v>888367</v>
      </c>
      <c r="V223" s="694">
        <v>888367</v>
      </c>
      <c r="W223" s="694">
        <v>888367</v>
      </c>
      <c r="X223" s="694">
        <v>888312</v>
      </c>
      <c r="Y223" s="694">
        <v>888312</v>
      </c>
      <c r="Z223" s="694">
        <v>888312</v>
      </c>
      <c r="AA223" s="694">
        <v>888312</v>
      </c>
    </row>
    <row r="224" spans="1:73" s="704" customFormat="1" ht="20.100000000000001" customHeight="1">
      <c r="A224" s="714" t="s">
        <v>738</v>
      </c>
      <c r="B224" s="714"/>
      <c r="C224" s="714"/>
      <c r="D224" s="694">
        <v>888367</v>
      </c>
      <c r="E224" s="694">
        <v>888367</v>
      </c>
      <c r="F224" s="694">
        <v>888367</v>
      </c>
      <c r="G224" s="694">
        <v>888367</v>
      </c>
      <c r="H224" s="694">
        <v>888367</v>
      </c>
      <c r="I224" s="694">
        <v>888367</v>
      </c>
      <c r="J224" s="694">
        <v>888367</v>
      </c>
      <c r="K224" s="694">
        <v>888367</v>
      </c>
      <c r="L224" s="694">
        <v>888367</v>
      </c>
      <c r="M224" s="694">
        <v>888367</v>
      </c>
      <c r="N224" s="694">
        <v>888367</v>
      </c>
      <c r="O224" s="694">
        <v>888367</v>
      </c>
      <c r="P224" s="694">
        <v>888367</v>
      </c>
      <c r="Q224" s="694">
        <v>888367</v>
      </c>
      <c r="R224" s="694">
        <v>888367</v>
      </c>
      <c r="S224" s="694">
        <v>888367</v>
      </c>
      <c r="T224" s="694">
        <v>888367</v>
      </c>
      <c r="U224" s="694">
        <v>888367</v>
      </c>
      <c r="V224" s="694">
        <v>888367</v>
      </c>
      <c r="W224" s="694">
        <v>888367</v>
      </c>
      <c r="X224" s="694">
        <v>888367</v>
      </c>
      <c r="Y224" s="694">
        <v>888367</v>
      </c>
      <c r="Z224" s="694">
        <v>888367</v>
      </c>
      <c r="AA224" s="694">
        <v>888294</v>
      </c>
      <c r="AB224" s="705"/>
      <c r="AC224" s="705"/>
      <c r="AD224" s="705"/>
      <c r="AE224" s="705"/>
      <c r="AF224" s="705"/>
      <c r="AG224" s="705"/>
      <c r="AH224" s="705"/>
      <c r="AI224" s="705"/>
      <c r="AJ224" s="705"/>
      <c r="AK224" s="705"/>
      <c r="AL224" s="705"/>
      <c r="AM224" s="705"/>
      <c r="AN224" s="705"/>
      <c r="AO224" s="705"/>
      <c r="AP224" s="705"/>
      <c r="AQ224" s="705"/>
      <c r="AR224" s="705"/>
      <c r="AS224" s="705"/>
      <c r="AT224" s="705"/>
      <c r="AU224" s="705"/>
      <c r="AV224" s="705"/>
      <c r="AW224" s="705"/>
      <c r="AX224" s="705"/>
      <c r="AY224" s="705"/>
      <c r="AZ224" s="705"/>
      <c r="BA224" s="705"/>
      <c r="BB224" s="705"/>
      <c r="BC224" s="705"/>
      <c r="BD224" s="705"/>
      <c r="BE224" s="705"/>
      <c r="BF224" s="705"/>
      <c r="BG224" s="705"/>
      <c r="BH224" s="705"/>
      <c r="BI224" s="705"/>
      <c r="BJ224" s="705"/>
      <c r="BK224" s="705"/>
      <c r="BL224" s="705"/>
      <c r="BM224" s="705"/>
      <c r="BN224" s="705"/>
      <c r="BO224" s="705"/>
      <c r="BP224" s="705"/>
      <c r="BQ224" s="705"/>
      <c r="BR224" s="705"/>
      <c r="BS224" s="705"/>
      <c r="BT224" s="705"/>
      <c r="BU224" s="705"/>
    </row>
    <row r="225" spans="1:73" ht="20.100000000000001" customHeight="1">
      <c r="A225" s="718"/>
      <c r="B225" s="718"/>
      <c r="C225" s="71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548"/>
    </row>
    <row r="226" spans="1:73" ht="20.100000000000001" customHeight="1">
      <c r="A226" s="714" t="s">
        <v>613</v>
      </c>
      <c r="B226" s="146"/>
      <c r="C226" s="146"/>
      <c r="D226" s="116"/>
      <c r="E226" s="116"/>
      <c r="F226" s="116"/>
      <c r="G226" s="116"/>
    </row>
    <row r="227" spans="1:73" ht="20.100000000000001" customHeight="1">
      <c r="A227" s="714" t="s">
        <v>614</v>
      </c>
      <c r="B227" s="146"/>
      <c r="C227" s="146"/>
      <c r="D227" s="116"/>
      <c r="E227" s="116"/>
      <c r="F227" s="116"/>
      <c r="G227" s="116"/>
    </row>
    <row r="228" spans="1:73" ht="20.100000000000001" customHeight="1">
      <c r="A228" s="713" t="s">
        <v>615</v>
      </c>
      <c r="B228" s="146"/>
      <c r="C228" s="146"/>
      <c r="D228" s="116"/>
      <c r="E228" s="116"/>
      <c r="F228" s="116"/>
      <c r="G228" s="116"/>
    </row>
    <row r="229" spans="1:73" ht="20.100000000000001" customHeight="1">
      <c r="A229" s="238"/>
      <c r="B229" s="146"/>
      <c r="C229" s="146"/>
      <c r="D229" s="116"/>
      <c r="E229" s="116"/>
      <c r="F229" s="116"/>
      <c r="G229" s="116"/>
    </row>
    <row r="230" spans="1:73" ht="20.100000000000001" customHeight="1">
      <c r="A230" s="144"/>
      <c r="B230" s="146"/>
      <c r="C230" s="146"/>
      <c r="D230" s="116"/>
      <c r="E230" s="116"/>
      <c r="F230" s="116"/>
      <c r="G230" s="116"/>
    </row>
    <row r="231" spans="1:73" ht="20.100000000000001" customHeight="1">
      <c r="A231" s="143" t="s">
        <v>270</v>
      </c>
      <c r="B231" s="146"/>
      <c r="C231" s="146"/>
      <c r="D231" s="116"/>
      <c r="E231" s="116"/>
      <c r="F231" s="116"/>
      <c r="G231" s="116"/>
    </row>
    <row r="232" spans="1:73" ht="20.100000000000001" customHeight="1">
      <c r="A232" s="144"/>
      <c r="B232" s="146"/>
      <c r="C232" s="146"/>
      <c r="D232" s="116"/>
      <c r="E232" s="116"/>
      <c r="F232" s="116"/>
      <c r="G232" s="116"/>
    </row>
    <row r="233" spans="1:73" ht="20.100000000000001" customHeight="1">
      <c r="A233" s="143" t="s">
        <v>343</v>
      </c>
      <c r="B233" s="144"/>
      <c r="C233" s="144"/>
      <c r="D233" s="116"/>
      <c r="E233" s="116"/>
      <c r="F233" s="116"/>
      <c r="G233" s="116"/>
    </row>
    <row r="234" spans="1:73" ht="37.5" customHeight="1" thickBot="1">
      <c r="A234" s="239" t="s">
        <v>271</v>
      </c>
      <c r="B234" s="524"/>
      <c r="C234" s="525"/>
      <c r="D234" s="425" t="s">
        <v>427</v>
      </c>
      <c r="E234" s="425" t="s">
        <v>443</v>
      </c>
      <c r="F234" s="425" t="s">
        <v>446</v>
      </c>
      <c r="G234" s="425" t="s">
        <v>452</v>
      </c>
      <c r="H234" s="425" t="s">
        <v>457</v>
      </c>
      <c r="I234" s="425" t="s">
        <v>483</v>
      </c>
      <c r="J234" s="425" t="s">
        <v>486</v>
      </c>
      <c r="K234" s="425" t="s">
        <v>488</v>
      </c>
      <c r="L234" s="425" t="s">
        <v>491</v>
      </c>
      <c r="M234" s="606" t="s">
        <v>539</v>
      </c>
      <c r="N234" s="606" t="s">
        <v>560</v>
      </c>
      <c r="O234" s="606" t="s">
        <v>567</v>
      </c>
      <c r="P234" s="606" t="s">
        <v>577</v>
      </c>
      <c r="Q234" s="606" t="s">
        <v>603</v>
      </c>
      <c r="R234" s="606" t="s">
        <v>625</v>
      </c>
      <c r="S234" s="606" t="s">
        <v>634</v>
      </c>
      <c r="T234" s="606" t="s">
        <v>638</v>
      </c>
      <c r="U234" s="606" t="s">
        <v>658</v>
      </c>
      <c r="V234" s="606" t="s">
        <v>663</v>
      </c>
      <c r="W234" s="606" t="s">
        <v>669</v>
      </c>
      <c r="X234" s="606" t="s">
        <v>671</v>
      </c>
      <c r="Y234" s="606" t="s">
        <v>682</v>
      </c>
      <c r="Z234" s="606" t="s">
        <v>690</v>
      </c>
      <c r="AA234" s="565" t="s">
        <v>739</v>
      </c>
    </row>
    <row r="235" spans="1:73" ht="19.5" customHeight="1">
      <c r="A235" s="714" t="s">
        <v>616</v>
      </c>
      <c r="B235" s="713"/>
      <c r="C235" s="713"/>
      <c r="D235" s="694">
        <v>665</v>
      </c>
      <c r="E235" s="694">
        <v>548</v>
      </c>
      <c r="F235" s="694">
        <v>496</v>
      </c>
      <c r="G235" s="694">
        <v>543</v>
      </c>
      <c r="H235" s="707">
        <v>586</v>
      </c>
      <c r="I235" s="707">
        <v>487</v>
      </c>
      <c r="J235" s="707">
        <v>495</v>
      </c>
      <c r="K235" s="707">
        <v>588</v>
      </c>
      <c r="L235" s="707">
        <v>500</v>
      </c>
      <c r="M235" s="707">
        <v>404</v>
      </c>
      <c r="N235" s="707">
        <v>377</v>
      </c>
      <c r="O235" s="707">
        <v>440</v>
      </c>
      <c r="P235" s="707">
        <v>467</v>
      </c>
      <c r="Q235" s="707">
        <v>384</v>
      </c>
      <c r="R235" s="707">
        <v>371</v>
      </c>
      <c r="S235" s="707">
        <v>435</v>
      </c>
      <c r="T235" s="707">
        <v>474</v>
      </c>
      <c r="U235" s="707">
        <v>402</v>
      </c>
      <c r="V235" s="707">
        <v>367</v>
      </c>
      <c r="W235" s="707">
        <v>433</v>
      </c>
      <c r="X235" s="707">
        <v>497</v>
      </c>
      <c r="Y235" s="707">
        <v>425</v>
      </c>
      <c r="Z235" s="707">
        <v>359</v>
      </c>
      <c r="AA235" s="455">
        <v>555</v>
      </c>
    </row>
    <row r="236" spans="1:73" s="53" customFormat="1" ht="19.5" customHeight="1">
      <c r="A236" s="766" t="s">
        <v>114</v>
      </c>
      <c r="B236" s="766"/>
      <c r="C236" s="766"/>
      <c r="D236" s="129">
        <v>22</v>
      </c>
      <c r="E236" s="129">
        <v>13</v>
      </c>
      <c r="F236" s="129">
        <v>9</v>
      </c>
      <c r="G236" s="129">
        <v>24</v>
      </c>
      <c r="H236" s="622">
        <v>39</v>
      </c>
      <c r="I236" s="622">
        <v>16</v>
      </c>
      <c r="J236" s="622">
        <v>8</v>
      </c>
      <c r="K236" s="622">
        <v>22</v>
      </c>
      <c r="L236" s="622">
        <v>29</v>
      </c>
      <c r="M236" s="622">
        <v>22</v>
      </c>
      <c r="N236" s="622">
        <v>14</v>
      </c>
      <c r="O236" s="622">
        <v>18</v>
      </c>
      <c r="P236" s="622">
        <v>16</v>
      </c>
      <c r="Q236" s="622">
        <v>4</v>
      </c>
      <c r="R236" s="622">
        <v>0</v>
      </c>
      <c r="S236" s="622">
        <v>-5</v>
      </c>
      <c r="T236" s="622">
        <v>10</v>
      </c>
      <c r="U236" s="622">
        <v>2</v>
      </c>
      <c r="V236" s="622">
        <v>0</v>
      </c>
      <c r="W236" s="622">
        <v>3</v>
      </c>
      <c r="X236" s="622">
        <v>10</v>
      </c>
      <c r="Y236" s="622">
        <v>-7</v>
      </c>
      <c r="Z236" s="622">
        <v>-10</v>
      </c>
      <c r="AA236" s="576">
        <v>11</v>
      </c>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c r="BO236" s="130"/>
      <c r="BP236" s="130"/>
      <c r="BQ236" s="130"/>
      <c r="BR236" s="130"/>
      <c r="BS236" s="130"/>
      <c r="BT236" s="130"/>
      <c r="BU236" s="130"/>
    </row>
    <row r="237" spans="1:73" s="53" customFormat="1" ht="19.5" customHeight="1">
      <c r="A237" s="714" t="s">
        <v>655</v>
      </c>
      <c r="B237" s="713"/>
      <c r="C237" s="713"/>
      <c r="D237" s="129">
        <v>531</v>
      </c>
      <c r="E237" s="129">
        <v>308</v>
      </c>
      <c r="F237" s="129">
        <v>255</v>
      </c>
      <c r="G237" s="129">
        <v>422</v>
      </c>
      <c r="H237" s="707">
        <v>446</v>
      </c>
      <c r="I237" s="707">
        <v>269</v>
      </c>
      <c r="J237" s="707">
        <v>224</v>
      </c>
      <c r="K237" s="707">
        <v>393</v>
      </c>
      <c r="L237" s="707">
        <v>406</v>
      </c>
      <c r="M237" s="707">
        <v>244</v>
      </c>
      <c r="N237" s="707">
        <v>185</v>
      </c>
      <c r="O237" s="707">
        <v>352</v>
      </c>
      <c r="P237" s="707">
        <v>228</v>
      </c>
      <c r="Q237" s="707">
        <v>121</v>
      </c>
      <c r="R237" s="707">
        <v>116</v>
      </c>
      <c r="S237" s="707">
        <v>316</v>
      </c>
      <c r="T237" s="707">
        <v>290</v>
      </c>
      <c r="U237" s="707">
        <v>205</v>
      </c>
      <c r="V237" s="707">
        <v>179</v>
      </c>
      <c r="W237" s="707">
        <v>340</v>
      </c>
      <c r="X237" s="707">
        <v>375</v>
      </c>
      <c r="Y237" s="707">
        <v>187</v>
      </c>
      <c r="Z237" s="707">
        <v>174</v>
      </c>
      <c r="AA237" s="455">
        <v>358</v>
      </c>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c r="BJ237" s="130"/>
      <c r="BK237" s="130"/>
      <c r="BL237" s="130"/>
      <c r="BM237" s="130"/>
      <c r="BN237" s="130"/>
      <c r="BO237" s="130"/>
      <c r="BP237" s="130"/>
      <c r="BQ237" s="130"/>
      <c r="BR237" s="130"/>
      <c r="BS237" s="130"/>
      <c r="BT237" s="130"/>
      <c r="BU237" s="130"/>
    </row>
    <row r="238" spans="1:73" s="53" customFormat="1" ht="19.5" customHeight="1">
      <c r="A238" s="766" t="s">
        <v>114</v>
      </c>
      <c r="B238" s="766"/>
      <c r="C238" s="766"/>
      <c r="D238" s="129">
        <v>31</v>
      </c>
      <c r="E238" s="129">
        <v>20</v>
      </c>
      <c r="F238" s="129">
        <v>15</v>
      </c>
      <c r="G238" s="129">
        <v>20</v>
      </c>
      <c r="H238" s="622">
        <v>18</v>
      </c>
      <c r="I238" s="622">
        <v>4</v>
      </c>
      <c r="J238" s="622">
        <v>4</v>
      </c>
      <c r="K238" s="622">
        <v>8</v>
      </c>
      <c r="L238" s="622">
        <v>3</v>
      </c>
      <c r="M238" s="622">
        <v>-3</v>
      </c>
      <c r="N238" s="622">
        <v>-5</v>
      </c>
      <c r="O238" s="622">
        <v>-8</v>
      </c>
      <c r="P238" s="622">
        <v>0</v>
      </c>
      <c r="Q238" s="622">
        <v>0</v>
      </c>
      <c r="R238" s="622">
        <v>0</v>
      </c>
      <c r="S238" s="622">
        <v>2</v>
      </c>
      <c r="T238" s="622">
        <v>3</v>
      </c>
      <c r="U238" s="622">
        <v>4</v>
      </c>
      <c r="V238" s="622">
        <v>1</v>
      </c>
      <c r="W238" s="622">
        <v>11</v>
      </c>
      <c r="X238" s="622">
        <v>11</v>
      </c>
      <c r="Y238" s="622">
        <v>7</v>
      </c>
      <c r="Z238" s="622">
        <v>8</v>
      </c>
      <c r="AA238" s="576">
        <v>12</v>
      </c>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c r="BJ238" s="130"/>
      <c r="BK238" s="130"/>
      <c r="BL238" s="130"/>
      <c r="BM238" s="130"/>
      <c r="BN238" s="130"/>
      <c r="BO238" s="130"/>
      <c r="BP238" s="130"/>
      <c r="BQ238" s="130"/>
      <c r="BR238" s="130"/>
      <c r="BS238" s="130"/>
      <c r="BT238" s="130"/>
      <c r="BU238" s="130"/>
    </row>
    <row r="239" spans="1:73" s="53" customFormat="1" ht="19.5" customHeight="1">
      <c r="A239" s="714" t="s">
        <v>644</v>
      </c>
      <c r="B239" s="713"/>
      <c r="C239" s="713"/>
      <c r="D239" s="129"/>
      <c r="E239" s="129"/>
      <c r="F239" s="129"/>
      <c r="G239" s="129"/>
      <c r="H239" s="707"/>
      <c r="I239" s="707"/>
      <c r="J239" s="707"/>
      <c r="K239" s="707"/>
      <c r="L239" s="707"/>
      <c r="M239" s="707"/>
      <c r="N239" s="707"/>
      <c r="O239" s="707"/>
      <c r="P239" s="707">
        <v>175</v>
      </c>
      <c r="Q239" s="707">
        <v>146</v>
      </c>
      <c r="R239" s="707">
        <v>126</v>
      </c>
      <c r="S239" s="707">
        <v>221</v>
      </c>
      <c r="T239" s="707">
        <v>242</v>
      </c>
      <c r="U239" s="707">
        <v>164</v>
      </c>
      <c r="V239" s="707">
        <v>238</v>
      </c>
      <c r="W239" s="707">
        <v>453</v>
      </c>
      <c r="X239" s="707">
        <v>547</v>
      </c>
      <c r="Y239" s="707">
        <v>326</v>
      </c>
      <c r="Z239" s="707">
        <v>332</v>
      </c>
      <c r="AA239" s="455">
        <v>555</v>
      </c>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c r="BO239" s="130"/>
      <c r="BP239" s="130"/>
      <c r="BQ239" s="130"/>
      <c r="BR239" s="130"/>
      <c r="BS239" s="130"/>
      <c r="BT239" s="130"/>
      <c r="BU239" s="130"/>
    </row>
    <row r="240" spans="1:73" s="53" customFormat="1" ht="19.5" customHeight="1">
      <c r="A240" s="766" t="s">
        <v>114</v>
      </c>
      <c r="B240" s="766"/>
      <c r="C240" s="766"/>
      <c r="D240" s="129"/>
      <c r="E240" s="129"/>
      <c r="F240" s="129"/>
      <c r="G240" s="129"/>
      <c r="H240" s="622"/>
      <c r="I240" s="622"/>
      <c r="J240" s="622"/>
      <c r="K240" s="622"/>
      <c r="L240" s="622"/>
      <c r="M240" s="622"/>
      <c r="N240" s="622"/>
      <c r="O240" s="622"/>
      <c r="P240" s="622">
        <v>1</v>
      </c>
      <c r="Q240" s="622">
        <v>0</v>
      </c>
      <c r="R240" s="622">
        <v>0</v>
      </c>
      <c r="S240" s="622">
        <v>1</v>
      </c>
      <c r="T240" s="622">
        <v>0</v>
      </c>
      <c r="U240" s="622">
        <v>0</v>
      </c>
      <c r="V240" s="622">
        <v>0</v>
      </c>
      <c r="W240" s="622">
        <v>2</v>
      </c>
      <c r="X240" s="622">
        <v>1</v>
      </c>
      <c r="Y240" s="622">
        <v>1</v>
      </c>
      <c r="Z240" s="622">
        <v>1</v>
      </c>
      <c r="AA240" s="576">
        <v>8</v>
      </c>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row>
    <row r="241" spans="1:73" ht="19.5" customHeight="1">
      <c r="A241" s="182" t="s">
        <v>117</v>
      </c>
      <c r="B241" s="713"/>
      <c r="C241" s="713"/>
      <c r="D241" s="694">
        <v>344</v>
      </c>
      <c r="E241" s="694">
        <v>251</v>
      </c>
      <c r="F241" s="694">
        <v>210</v>
      </c>
      <c r="G241" s="694">
        <v>314</v>
      </c>
      <c r="H241" s="707">
        <v>333</v>
      </c>
      <c r="I241" s="707">
        <v>234</v>
      </c>
      <c r="J241" s="707">
        <v>207</v>
      </c>
      <c r="K241" s="707">
        <v>281</v>
      </c>
      <c r="L241" s="707">
        <v>263</v>
      </c>
      <c r="M241" s="707">
        <v>211</v>
      </c>
      <c r="N241" s="707">
        <v>154</v>
      </c>
      <c r="O241" s="707">
        <v>266</v>
      </c>
      <c r="P241" s="707">
        <v>249</v>
      </c>
      <c r="Q241" s="707">
        <v>182</v>
      </c>
      <c r="R241" s="707">
        <v>175</v>
      </c>
      <c r="S241" s="707">
        <v>289</v>
      </c>
      <c r="T241" s="707">
        <v>349</v>
      </c>
      <c r="U241" s="707">
        <v>238</v>
      </c>
      <c r="V241" s="707">
        <v>200</v>
      </c>
      <c r="W241" s="707">
        <v>314</v>
      </c>
      <c r="X241" s="707">
        <v>336</v>
      </c>
      <c r="Y241" s="707">
        <v>228</v>
      </c>
      <c r="Z241" s="707">
        <v>200</v>
      </c>
      <c r="AA241" s="455">
        <v>305</v>
      </c>
    </row>
    <row r="242" spans="1:73" s="53" customFormat="1" ht="19.5" customHeight="1">
      <c r="A242" s="766" t="s">
        <v>114</v>
      </c>
      <c r="B242" s="766"/>
      <c r="C242" s="766"/>
      <c r="D242" s="622">
        <v>0</v>
      </c>
      <c r="E242" s="622">
        <v>0</v>
      </c>
      <c r="F242" s="622">
        <v>0</v>
      </c>
      <c r="G242" s="622">
        <v>0</v>
      </c>
      <c r="H242" s="622">
        <v>0</v>
      </c>
      <c r="I242" s="622">
        <v>0</v>
      </c>
      <c r="J242" s="622">
        <v>0</v>
      </c>
      <c r="K242" s="622">
        <v>0</v>
      </c>
      <c r="L242" s="622">
        <v>0</v>
      </c>
      <c r="M242" s="622">
        <v>0</v>
      </c>
      <c r="N242" s="622">
        <v>0</v>
      </c>
      <c r="O242" s="622">
        <v>0</v>
      </c>
      <c r="P242" s="622">
        <v>0</v>
      </c>
      <c r="Q242" s="622">
        <v>0</v>
      </c>
      <c r="R242" s="622">
        <v>0</v>
      </c>
      <c r="S242" s="622">
        <v>0</v>
      </c>
      <c r="T242" s="622">
        <v>0</v>
      </c>
      <c r="U242" s="622">
        <v>0</v>
      </c>
      <c r="V242" s="622">
        <v>0</v>
      </c>
      <c r="W242" s="622">
        <v>0</v>
      </c>
      <c r="X242" s="622">
        <v>0</v>
      </c>
      <c r="Y242" s="622">
        <v>0</v>
      </c>
      <c r="Z242" s="622">
        <v>0</v>
      </c>
      <c r="AA242" s="576">
        <v>0</v>
      </c>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row>
    <row r="243" spans="1:73" ht="19.5" customHeight="1">
      <c r="A243" s="182" t="s">
        <v>688</v>
      </c>
      <c r="B243" s="713"/>
      <c r="C243" s="713"/>
      <c r="D243" s="694">
        <v>15</v>
      </c>
      <c r="E243" s="694">
        <v>14</v>
      </c>
      <c r="F243" s="694">
        <v>14</v>
      </c>
      <c r="G243" s="694">
        <v>20</v>
      </c>
      <c r="H243" s="707">
        <v>14</v>
      </c>
      <c r="I243" s="707">
        <v>14</v>
      </c>
      <c r="J243" s="707">
        <v>14</v>
      </c>
      <c r="K243" s="707">
        <v>15</v>
      </c>
      <c r="L243" s="707">
        <v>29</v>
      </c>
      <c r="M243" s="707">
        <v>29</v>
      </c>
      <c r="N243" s="707">
        <v>28</v>
      </c>
      <c r="O243" s="707">
        <v>28</v>
      </c>
      <c r="P243" s="707">
        <v>24</v>
      </c>
      <c r="Q243" s="707">
        <v>23</v>
      </c>
      <c r="R243" s="707">
        <v>22</v>
      </c>
      <c r="S243" s="707">
        <v>24</v>
      </c>
      <c r="T243" s="707">
        <v>24</v>
      </c>
      <c r="U243" s="707">
        <v>24</v>
      </c>
      <c r="V243" s="707">
        <v>25</v>
      </c>
      <c r="W243" s="707">
        <v>30</v>
      </c>
      <c r="X243" s="707">
        <v>32</v>
      </c>
      <c r="Y243" s="707">
        <v>33</v>
      </c>
      <c r="Z243" s="707">
        <v>30</v>
      </c>
      <c r="AA243" s="455">
        <v>34</v>
      </c>
    </row>
    <row r="244" spans="1:73" s="53" customFormat="1" ht="19.5" customHeight="1">
      <c r="A244" s="732" t="s">
        <v>114</v>
      </c>
      <c r="B244" s="148"/>
      <c r="C244" s="148"/>
      <c r="D244" s="129">
        <v>12</v>
      </c>
      <c r="E244" s="129">
        <v>12</v>
      </c>
      <c r="F244" s="129">
        <v>12</v>
      </c>
      <c r="G244" s="129">
        <v>17</v>
      </c>
      <c r="H244" s="622">
        <v>12</v>
      </c>
      <c r="I244" s="622">
        <v>11</v>
      </c>
      <c r="J244" s="622">
        <v>11</v>
      </c>
      <c r="K244" s="622">
        <v>11</v>
      </c>
      <c r="L244" s="622">
        <v>21</v>
      </c>
      <c r="M244" s="622">
        <v>21</v>
      </c>
      <c r="N244" s="622">
        <v>17</v>
      </c>
      <c r="O244" s="622">
        <v>16</v>
      </c>
      <c r="P244" s="622">
        <v>16</v>
      </c>
      <c r="Q244" s="622">
        <v>15</v>
      </c>
      <c r="R244" s="622">
        <v>15</v>
      </c>
      <c r="S244" s="622">
        <v>16</v>
      </c>
      <c r="T244" s="622">
        <v>16</v>
      </c>
      <c r="U244" s="622">
        <v>16</v>
      </c>
      <c r="V244" s="622">
        <v>16</v>
      </c>
      <c r="W244" s="622">
        <v>19</v>
      </c>
      <c r="X244" s="622">
        <v>19</v>
      </c>
      <c r="Y244" s="622">
        <v>20</v>
      </c>
      <c r="Z244" s="622">
        <v>19</v>
      </c>
      <c r="AA244" s="576">
        <v>22</v>
      </c>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row>
    <row r="245" spans="1:73" s="53" customFormat="1" ht="19.5" customHeight="1">
      <c r="A245" s="714" t="s">
        <v>278</v>
      </c>
      <c r="B245" s="148"/>
      <c r="C245" s="148"/>
      <c r="D245" s="694">
        <v>-171</v>
      </c>
      <c r="E245" s="694">
        <v>-95</v>
      </c>
      <c r="F245" s="694">
        <v>-90</v>
      </c>
      <c r="G245" s="694">
        <v>-122</v>
      </c>
      <c r="H245" s="707">
        <v>-133</v>
      </c>
      <c r="I245" s="707">
        <v>-101</v>
      </c>
      <c r="J245" s="707">
        <v>-67</v>
      </c>
      <c r="K245" s="707">
        <v>-121</v>
      </c>
      <c r="L245" s="707">
        <v>-119</v>
      </c>
      <c r="M245" s="707">
        <v>-64</v>
      </c>
      <c r="N245" s="707">
        <v>-57</v>
      </c>
      <c r="O245" s="707">
        <v>-97</v>
      </c>
      <c r="P245" s="707">
        <v>-120</v>
      </c>
      <c r="Q245" s="707">
        <v>-69</v>
      </c>
      <c r="R245" s="707">
        <v>-66</v>
      </c>
      <c r="S245" s="707">
        <v>-129</v>
      </c>
      <c r="T245" s="707">
        <v>-118</v>
      </c>
      <c r="U245" s="707">
        <v>-73</v>
      </c>
      <c r="V245" s="707">
        <v>-73</v>
      </c>
      <c r="W245" s="707">
        <v>-103</v>
      </c>
      <c r="X245" s="707">
        <v>-161</v>
      </c>
      <c r="Y245" s="707">
        <v>-92</v>
      </c>
      <c r="Z245" s="707">
        <v>-105</v>
      </c>
      <c r="AA245" s="455">
        <v>-157</v>
      </c>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c r="BJ245" s="130"/>
      <c r="BK245" s="130"/>
      <c r="BL245" s="130"/>
      <c r="BM245" s="130"/>
      <c r="BN245" s="130"/>
      <c r="BO245" s="130"/>
      <c r="BP245" s="130"/>
      <c r="BQ245" s="130"/>
      <c r="BR245" s="130"/>
      <c r="BS245" s="130"/>
      <c r="BT245" s="130"/>
      <c r="BU245" s="130"/>
    </row>
    <row r="246" spans="1:73" s="53" customFormat="1" ht="19.5" customHeight="1">
      <c r="A246" s="509" t="s">
        <v>119</v>
      </c>
      <c r="B246" s="509"/>
      <c r="C246" s="509"/>
      <c r="D246" s="631">
        <v>-70</v>
      </c>
      <c r="E246" s="631">
        <v>-49</v>
      </c>
      <c r="F246" s="631">
        <v>-42</v>
      </c>
      <c r="G246" s="631">
        <v>-67</v>
      </c>
      <c r="H246" s="631">
        <v>-37</v>
      </c>
      <c r="I246" s="631">
        <v>-17</v>
      </c>
      <c r="J246" s="631">
        <v>-12</v>
      </c>
      <c r="K246" s="631">
        <v>-24</v>
      </c>
      <c r="L246" s="631">
        <v>-38</v>
      </c>
      <c r="M246" s="631">
        <v>-31</v>
      </c>
      <c r="N246" s="631">
        <v>-26</v>
      </c>
      <c r="O246" s="631">
        <v>-26</v>
      </c>
      <c r="P246" s="631">
        <v>-33</v>
      </c>
      <c r="Q246" s="631">
        <v>-19</v>
      </c>
      <c r="R246" s="631">
        <v>-14</v>
      </c>
      <c r="S246" s="631">
        <v>-13</v>
      </c>
      <c r="T246" s="631">
        <v>-29</v>
      </c>
      <c r="U246" s="631">
        <v>-23</v>
      </c>
      <c r="V246" s="631">
        <v>-17</v>
      </c>
      <c r="W246" s="631">
        <v>-34</v>
      </c>
      <c r="X246" s="631">
        <v>-41</v>
      </c>
      <c r="Y246" s="631">
        <v>-20</v>
      </c>
      <c r="Z246" s="631">
        <v>-18</v>
      </c>
      <c r="AA246" s="578">
        <v>-52</v>
      </c>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c r="BJ246" s="130"/>
      <c r="BK246" s="130"/>
      <c r="BL246" s="130"/>
      <c r="BM246" s="130"/>
      <c r="BN246" s="130"/>
      <c r="BO246" s="130"/>
      <c r="BP246" s="130"/>
      <c r="BQ246" s="130"/>
      <c r="BR246" s="130"/>
      <c r="BS246" s="130"/>
      <c r="BT246" s="130"/>
      <c r="BU246" s="130"/>
    </row>
    <row r="247" spans="1:73" ht="24.75" customHeight="1" thickBot="1">
      <c r="A247" s="326" t="s">
        <v>533</v>
      </c>
      <c r="B247" s="326"/>
      <c r="C247" s="326"/>
      <c r="D247" s="437">
        <v>1314</v>
      </c>
      <c r="E247" s="437">
        <v>977</v>
      </c>
      <c r="F247" s="437">
        <v>843</v>
      </c>
      <c r="G247" s="437">
        <v>1110</v>
      </c>
      <c r="H247" s="437">
        <v>1208</v>
      </c>
      <c r="I247" s="437">
        <v>886</v>
      </c>
      <c r="J247" s="437">
        <v>861</v>
      </c>
      <c r="K247" s="437">
        <v>1133</v>
      </c>
      <c r="L247" s="437">
        <v>1040</v>
      </c>
      <c r="M247" s="617">
        <v>794</v>
      </c>
      <c r="N247" s="617">
        <v>661</v>
      </c>
      <c r="O247" s="617">
        <v>964</v>
      </c>
      <c r="P247" s="617">
        <v>989</v>
      </c>
      <c r="Q247" s="617">
        <v>768</v>
      </c>
      <c r="R247" s="617">
        <v>732</v>
      </c>
      <c r="S247" s="617">
        <v>1143</v>
      </c>
      <c r="T247" s="617">
        <v>1232</v>
      </c>
      <c r="U247" s="617">
        <v>937</v>
      </c>
      <c r="V247" s="617">
        <v>919</v>
      </c>
      <c r="W247" s="617">
        <v>1432</v>
      </c>
      <c r="X247" s="617">
        <v>1585</v>
      </c>
      <c r="Y247" s="617">
        <v>1087</v>
      </c>
      <c r="Z247" s="617">
        <v>971</v>
      </c>
      <c r="AA247" s="557">
        <v>1599</v>
      </c>
    </row>
    <row r="248" spans="1:73" s="53" customFormat="1" ht="19.5" customHeight="1" thickTop="1">
      <c r="A248" s="146" t="s">
        <v>525</v>
      </c>
      <c r="B248" s="148"/>
      <c r="C248" s="148"/>
      <c r="D248" s="115">
        <v>339</v>
      </c>
      <c r="E248" s="115">
        <v>227</v>
      </c>
      <c r="F248" s="115">
        <v>217</v>
      </c>
      <c r="G248" s="115">
        <v>280</v>
      </c>
      <c r="H248" s="119">
        <v>300</v>
      </c>
      <c r="I248" s="119">
        <v>148</v>
      </c>
      <c r="J248" s="119">
        <v>130</v>
      </c>
      <c r="K248" s="119">
        <v>173</v>
      </c>
      <c r="L248" s="119">
        <v>180</v>
      </c>
      <c r="M248" s="593">
        <v>95</v>
      </c>
      <c r="N248" s="707" t="s">
        <v>55</v>
      </c>
      <c r="O248" s="593" t="s">
        <v>55</v>
      </c>
      <c r="P248" s="707" t="s">
        <v>55</v>
      </c>
      <c r="Q248" s="707" t="s">
        <v>55</v>
      </c>
      <c r="R248" s="707" t="s">
        <v>55</v>
      </c>
      <c r="S248" s="707" t="s">
        <v>55</v>
      </c>
      <c r="T248" s="707" t="s">
        <v>55</v>
      </c>
      <c r="U248" s="707" t="s">
        <v>55</v>
      </c>
      <c r="V248" s="707" t="s">
        <v>55</v>
      </c>
      <c r="W248" s="707" t="s">
        <v>55</v>
      </c>
      <c r="X248" s="707" t="s">
        <v>55</v>
      </c>
      <c r="Y248" s="707" t="s">
        <v>55</v>
      </c>
      <c r="Z248" s="707" t="s">
        <v>55</v>
      </c>
      <c r="AA248" s="455" t="s">
        <v>55</v>
      </c>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c r="BI248" s="130"/>
      <c r="BJ248" s="130"/>
      <c r="BK248" s="130"/>
      <c r="BL248" s="130"/>
      <c r="BM248" s="130"/>
      <c r="BN248" s="130"/>
      <c r="BO248" s="130"/>
      <c r="BP248" s="130"/>
      <c r="BQ248" s="130"/>
      <c r="BR248" s="130"/>
      <c r="BS248" s="130"/>
      <c r="BT248" s="130"/>
      <c r="BU248" s="130"/>
    </row>
    <row r="249" spans="1:73" s="53" customFormat="1" ht="19.5" customHeight="1">
      <c r="A249" s="509" t="s">
        <v>264</v>
      </c>
      <c r="B249" s="509"/>
      <c r="C249" s="509"/>
      <c r="D249" s="577">
        <v>4</v>
      </c>
      <c r="E249" s="577">
        <v>3</v>
      </c>
      <c r="F249" s="577">
        <v>6</v>
      </c>
      <c r="G249" s="577">
        <v>5</v>
      </c>
      <c r="H249" s="577">
        <v>-35</v>
      </c>
      <c r="I249" s="577">
        <v>-18</v>
      </c>
      <c r="J249" s="577">
        <v>-15</v>
      </c>
      <c r="K249" s="577">
        <v>-21</v>
      </c>
      <c r="L249" s="577">
        <v>-20</v>
      </c>
      <c r="M249" s="631">
        <v>-11</v>
      </c>
      <c r="N249" s="619" t="s">
        <v>55</v>
      </c>
      <c r="O249" s="686" t="s">
        <v>55</v>
      </c>
      <c r="P249" s="619" t="s">
        <v>55</v>
      </c>
      <c r="Q249" s="619" t="s">
        <v>55</v>
      </c>
      <c r="R249" s="619" t="s">
        <v>55</v>
      </c>
      <c r="S249" s="619" t="s">
        <v>55</v>
      </c>
      <c r="T249" s="619" t="s">
        <v>55</v>
      </c>
      <c r="U249" s="619" t="s">
        <v>55</v>
      </c>
      <c r="V249" s="619" t="s">
        <v>55</v>
      </c>
      <c r="W249" s="619" t="s">
        <v>55</v>
      </c>
      <c r="X249" s="619" t="s">
        <v>55</v>
      </c>
      <c r="Y249" s="619" t="s">
        <v>55</v>
      </c>
      <c r="Z249" s="619" t="s">
        <v>55</v>
      </c>
      <c r="AA249" s="554" t="s">
        <v>55</v>
      </c>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row>
    <row r="250" spans="1:73" ht="24.75" customHeight="1" thickBot="1">
      <c r="A250" s="326" t="s">
        <v>120</v>
      </c>
      <c r="B250" s="326"/>
      <c r="C250" s="326"/>
      <c r="D250" s="437">
        <v>1654</v>
      </c>
      <c r="E250" s="437">
        <v>1205</v>
      </c>
      <c r="F250" s="437">
        <v>1060</v>
      </c>
      <c r="G250" s="437">
        <v>1390</v>
      </c>
      <c r="H250" s="437">
        <v>1473</v>
      </c>
      <c r="I250" s="437">
        <v>1016</v>
      </c>
      <c r="J250" s="437">
        <v>976</v>
      </c>
      <c r="K250" s="437">
        <v>1285</v>
      </c>
      <c r="L250" s="437">
        <v>1200</v>
      </c>
      <c r="M250" s="617">
        <v>878</v>
      </c>
      <c r="N250" s="617">
        <v>660</v>
      </c>
      <c r="O250" s="617">
        <v>964</v>
      </c>
      <c r="P250" s="617">
        <v>989</v>
      </c>
      <c r="Q250" s="617">
        <v>768</v>
      </c>
      <c r="R250" s="617">
        <v>732</v>
      </c>
      <c r="S250" s="617">
        <v>1143</v>
      </c>
      <c r="T250" s="617">
        <v>1232</v>
      </c>
      <c r="U250" s="617">
        <v>937</v>
      </c>
      <c r="V250" s="617">
        <v>919</v>
      </c>
      <c r="W250" s="617">
        <v>1432</v>
      </c>
      <c r="X250" s="617">
        <v>1585</v>
      </c>
      <c r="Y250" s="617">
        <v>1087</v>
      </c>
      <c r="Z250" s="617">
        <v>971</v>
      </c>
      <c r="AA250" s="557">
        <v>1599</v>
      </c>
    </row>
    <row r="251" spans="1:73" ht="18.75" customHeight="1" thickTop="1">
      <c r="A251" s="147"/>
      <c r="B251" s="147"/>
      <c r="C251" s="147"/>
      <c r="D251" s="116"/>
      <c r="E251" s="116"/>
      <c r="F251" s="116"/>
      <c r="G251" s="116"/>
    </row>
    <row r="252" spans="1:73" s="51" customFormat="1" ht="18.75" customHeight="1">
      <c r="A252" s="727" t="s">
        <v>617</v>
      </c>
      <c r="B252" s="542"/>
      <c r="C252" s="542"/>
      <c r="D252" s="115"/>
      <c r="E252" s="115"/>
      <c r="F252" s="115"/>
      <c r="G252" s="115"/>
      <c r="H252" s="115"/>
      <c r="I252" s="115"/>
      <c r="J252" s="115"/>
      <c r="K252" s="115"/>
      <c r="L252" s="115"/>
      <c r="M252" s="591"/>
      <c r="N252" s="591"/>
      <c r="O252" s="591"/>
      <c r="P252" s="694"/>
      <c r="Q252" s="694"/>
      <c r="R252" s="694"/>
      <c r="S252" s="694"/>
      <c r="T252" s="694"/>
      <c r="U252" s="694"/>
      <c r="V252" s="694"/>
      <c r="W252" s="694"/>
      <c r="X252" s="694"/>
      <c r="Y252" s="694"/>
      <c r="Z252" s="694"/>
      <c r="AA252" s="114"/>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N252" s="115"/>
      <c r="BO252" s="115"/>
      <c r="BP252" s="115"/>
      <c r="BQ252" s="115"/>
      <c r="BR252" s="115"/>
      <c r="BS252" s="115"/>
      <c r="BT252" s="115"/>
      <c r="BU252" s="115"/>
    </row>
    <row r="253" spans="1:73" ht="20.25" customHeight="1">
      <c r="A253" s="246" t="s">
        <v>618</v>
      </c>
      <c r="B253" s="543"/>
      <c r="C253" s="543"/>
      <c r="D253" s="116"/>
      <c r="E253" s="116"/>
      <c r="F253" s="116"/>
      <c r="G253" s="116"/>
    </row>
    <row r="254" spans="1:73" ht="18" customHeight="1">
      <c r="A254" s="545"/>
      <c r="B254" s="544"/>
      <c r="C254" s="544"/>
      <c r="D254" s="116"/>
      <c r="E254" s="116"/>
      <c r="F254" s="116"/>
      <c r="G254" s="116"/>
    </row>
    <row r="255" spans="1:73" ht="18" customHeight="1">
      <c r="A255" s="546"/>
      <c r="B255" s="544"/>
      <c r="C255" s="544"/>
      <c r="D255" s="116"/>
      <c r="E255" s="116"/>
      <c r="F255" s="116"/>
      <c r="G255" s="116"/>
    </row>
    <row r="256" spans="1:73" ht="18" customHeight="1">
      <c r="A256" s="143" t="s">
        <v>345</v>
      </c>
      <c r="B256" s="166"/>
      <c r="C256" s="166"/>
      <c r="D256" s="116"/>
      <c r="E256" s="116"/>
      <c r="F256" s="116"/>
      <c r="G256" s="116"/>
    </row>
    <row r="257" spans="1:73" ht="37.5" customHeight="1" thickBot="1">
      <c r="A257" s="529" t="s">
        <v>271</v>
      </c>
      <c r="B257" s="525"/>
      <c r="C257" s="152"/>
      <c r="D257" s="425" t="s">
        <v>427</v>
      </c>
      <c r="E257" s="425" t="s">
        <v>443</v>
      </c>
      <c r="F257" s="425" t="s">
        <v>446</v>
      </c>
      <c r="G257" s="425" t="s">
        <v>452</v>
      </c>
      <c r="H257" s="425" t="s">
        <v>457</v>
      </c>
      <c r="I257" s="425" t="s">
        <v>483</v>
      </c>
      <c r="J257" s="425" t="s">
        <v>486</v>
      </c>
      <c r="K257" s="425" t="s">
        <v>488</v>
      </c>
      <c r="L257" s="425" t="s">
        <v>491</v>
      </c>
      <c r="M257" s="606" t="s">
        <v>539</v>
      </c>
      <c r="N257" s="606" t="s">
        <v>560</v>
      </c>
      <c r="O257" s="606" t="s">
        <v>567</v>
      </c>
      <c r="P257" s="606" t="s">
        <v>577</v>
      </c>
      <c r="Q257" s="606" t="s">
        <v>603</v>
      </c>
      <c r="R257" s="606" t="s">
        <v>625</v>
      </c>
      <c r="S257" s="606" t="s">
        <v>634</v>
      </c>
      <c r="T257" s="606" t="s">
        <v>638</v>
      </c>
      <c r="U257" s="606" t="s">
        <v>658</v>
      </c>
      <c r="V257" s="606" t="s">
        <v>663</v>
      </c>
      <c r="W257" s="606" t="s">
        <v>669</v>
      </c>
      <c r="X257" s="606" t="s">
        <v>671</v>
      </c>
      <c r="Y257" s="606" t="s">
        <v>682</v>
      </c>
      <c r="Z257" s="606" t="s">
        <v>690</v>
      </c>
      <c r="AA257" s="565" t="s">
        <v>739</v>
      </c>
    </row>
    <row r="258" spans="1:73" ht="20.100000000000001" customHeight="1">
      <c r="A258" s="713" t="s">
        <v>606</v>
      </c>
      <c r="B258" s="526"/>
      <c r="C258" s="246"/>
      <c r="D258" s="707">
        <v>303</v>
      </c>
      <c r="E258" s="707">
        <v>210</v>
      </c>
      <c r="F258" s="707">
        <v>139</v>
      </c>
      <c r="G258" s="707">
        <v>207</v>
      </c>
      <c r="H258" s="707">
        <v>251</v>
      </c>
      <c r="I258" s="707">
        <v>183</v>
      </c>
      <c r="J258" s="707">
        <v>167</v>
      </c>
      <c r="K258" s="707">
        <v>276</v>
      </c>
      <c r="L258" s="707">
        <v>203</v>
      </c>
      <c r="M258" s="707">
        <v>114</v>
      </c>
      <c r="N258" s="707">
        <v>102</v>
      </c>
      <c r="O258" s="707">
        <v>142</v>
      </c>
      <c r="P258" s="707">
        <v>155</v>
      </c>
      <c r="Q258" s="707">
        <v>98</v>
      </c>
      <c r="R258" s="707">
        <v>77</v>
      </c>
      <c r="S258" s="707">
        <v>87</v>
      </c>
      <c r="T258" s="707">
        <v>136</v>
      </c>
      <c r="U258" s="707">
        <v>78</v>
      </c>
      <c r="V258" s="707">
        <v>104</v>
      </c>
      <c r="W258" s="707">
        <v>160</v>
      </c>
      <c r="X258" s="707">
        <v>220</v>
      </c>
      <c r="Y258" s="707">
        <v>152</v>
      </c>
      <c r="Z258" s="707">
        <v>70</v>
      </c>
      <c r="AA258" s="455">
        <v>189</v>
      </c>
    </row>
    <row r="259" spans="1:73" ht="20.100000000000001" customHeight="1">
      <c r="A259" s="713" t="s">
        <v>607</v>
      </c>
      <c r="B259" s="526"/>
      <c r="C259" s="246"/>
      <c r="D259" s="707">
        <v>57</v>
      </c>
      <c r="E259" s="707">
        <v>13</v>
      </c>
      <c r="F259" s="707">
        <v>-3</v>
      </c>
      <c r="G259" s="707">
        <v>42</v>
      </c>
      <c r="H259" s="707">
        <v>48</v>
      </c>
      <c r="I259" s="707">
        <v>11</v>
      </c>
      <c r="J259" s="707">
        <v>-4</v>
      </c>
      <c r="K259" s="707">
        <v>49</v>
      </c>
      <c r="L259" s="707">
        <v>58</v>
      </c>
      <c r="M259" s="707">
        <v>11</v>
      </c>
      <c r="N259" s="707">
        <v>-13</v>
      </c>
      <c r="O259" s="707">
        <v>53</v>
      </c>
      <c r="P259" s="707">
        <v>44</v>
      </c>
      <c r="Q259" s="707">
        <v>-5</v>
      </c>
      <c r="R259" s="707">
        <v>-25</v>
      </c>
      <c r="S259" s="707">
        <v>50</v>
      </c>
      <c r="T259" s="707">
        <v>56</v>
      </c>
      <c r="U259" s="707">
        <v>1</v>
      </c>
      <c r="V259" s="707">
        <v>-20</v>
      </c>
      <c r="W259" s="707">
        <v>61</v>
      </c>
      <c r="X259" s="707">
        <v>87</v>
      </c>
      <c r="Y259" s="707">
        <v>-21</v>
      </c>
      <c r="Z259" s="707">
        <v>-22</v>
      </c>
      <c r="AA259" s="455">
        <v>68</v>
      </c>
    </row>
    <row r="260" spans="1:73" s="704" customFormat="1" ht="20.100000000000001" customHeight="1">
      <c r="A260" s="713" t="s">
        <v>644</v>
      </c>
      <c r="B260" s="526"/>
      <c r="C260" s="246"/>
      <c r="D260" s="707"/>
      <c r="E260" s="707"/>
      <c r="F260" s="707"/>
      <c r="G260" s="707"/>
      <c r="H260" s="707"/>
      <c r="I260" s="707"/>
      <c r="J260" s="707"/>
      <c r="K260" s="707"/>
      <c r="L260" s="707"/>
      <c r="M260" s="707"/>
      <c r="N260" s="707"/>
      <c r="O260" s="707"/>
      <c r="P260" s="707">
        <v>14</v>
      </c>
      <c r="Q260" s="707">
        <v>13</v>
      </c>
      <c r="R260" s="707">
        <v>9</v>
      </c>
      <c r="S260" s="707">
        <v>13</v>
      </c>
      <c r="T260" s="707">
        <v>12</v>
      </c>
      <c r="U260" s="707">
        <v>6</v>
      </c>
      <c r="V260" s="707">
        <v>5</v>
      </c>
      <c r="W260" s="707">
        <v>18</v>
      </c>
      <c r="X260" s="707">
        <v>17</v>
      </c>
      <c r="Y260" s="707">
        <v>11</v>
      </c>
      <c r="Z260" s="707">
        <v>7</v>
      </c>
      <c r="AA260" s="455">
        <v>17</v>
      </c>
      <c r="AB260" s="705"/>
      <c r="AC260" s="705"/>
      <c r="AD260" s="705"/>
      <c r="AE260" s="705"/>
      <c r="AF260" s="705"/>
      <c r="AG260" s="705"/>
      <c r="AH260" s="705"/>
      <c r="AI260" s="705"/>
      <c r="AJ260" s="705"/>
      <c r="AK260" s="705"/>
      <c r="AL260" s="705"/>
      <c r="AM260" s="705"/>
      <c r="AN260" s="705"/>
      <c r="AO260" s="705"/>
      <c r="AP260" s="705"/>
      <c r="AQ260" s="705"/>
      <c r="AR260" s="705"/>
      <c r="AS260" s="705"/>
      <c r="AT260" s="705"/>
      <c r="AU260" s="705"/>
      <c r="AV260" s="705"/>
      <c r="AW260" s="705"/>
      <c r="AX260" s="705"/>
      <c r="AY260" s="705"/>
      <c r="AZ260" s="705"/>
      <c r="BA260" s="705"/>
      <c r="BB260" s="705"/>
      <c r="BC260" s="705"/>
      <c r="BD260" s="705"/>
      <c r="BE260" s="705"/>
      <c r="BF260" s="705"/>
      <c r="BG260" s="705"/>
      <c r="BH260" s="705"/>
      <c r="BI260" s="705"/>
      <c r="BJ260" s="705"/>
      <c r="BK260" s="705"/>
      <c r="BL260" s="705"/>
      <c r="BM260" s="705"/>
      <c r="BN260" s="705"/>
      <c r="BO260" s="705"/>
      <c r="BP260" s="705"/>
      <c r="BQ260" s="705"/>
      <c r="BR260" s="705"/>
      <c r="BS260" s="705"/>
      <c r="BT260" s="705"/>
      <c r="BU260" s="705"/>
    </row>
    <row r="261" spans="1:73" ht="20.100000000000001" customHeight="1">
      <c r="A261" s="713" t="s">
        <v>117</v>
      </c>
      <c r="B261" s="526"/>
      <c r="C261" s="246"/>
      <c r="D261" s="707">
        <v>41</v>
      </c>
      <c r="E261" s="707">
        <v>20</v>
      </c>
      <c r="F261" s="707">
        <v>-15</v>
      </c>
      <c r="G261" s="707">
        <v>110</v>
      </c>
      <c r="H261" s="707">
        <v>73</v>
      </c>
      <c r="I261" s="707">
        <v>28</v>
      </c>
      <c r="J261" s="707">
        <v>1</v>
      </c>
      <c r="K261" s="707">
        <v>59</v>
      </c>
      <c r="L261" s="707">
        <v>97</v>
      </c>
      <c r="M261" s="707">
        <v>35</v>
      </c>
      <c r="N261" s="707">
        <v>0</v>
      </c>
      <c r="O261" s="707">
        <v>69</v>
      </c>
      <c r="P261" s="707">
        <v>79</v>
      </c>
      <c r="Q261" s="707">
        <v>34</v>
      </c>
      <c r="R261" s="707">
        <v>12</v>
      </c>
      <c r="S261" s="707">
        <v>66</v>
      </c>
      <c r="T261" s="707">
        <v>132</v>
      </c>
      <c r="U261" s="707">
        <v>53</v>
      </c>
      <c r="V261" s="707">
        <v>26</v>
      </c>
      <c r="W261" s="707">
        <v>84</v>
      </c>
      <c r="X261" s="707">
        <v>104</v>
      </c>
      <c r="Y261" s="707">
        <v>37</v>
      </c>
      <c r="Z261" s="707">
        <v>40</v>
      </c>
      <c r="AA261" s="455">
        <v>89</v>
      </c>
    </row>
    <row r="262" spans="1:73" ht="20.100000000000001" customHeight="1">
      <c r="A262" s="192" t="s">
        <v>688</v>
      </c>
      <c r="B262" s="192"/>
      <c r="C262" s="192"/>
      <c r="D262" s="619">
        <v>-14</v>
      </c>
      <c r="E262" s="619">
        <v>-14</v>
      </c>
      <c r="F262" s="619">
        <v>-14</v>
      </c>
      <c r="G262" s="619">
        <v>-12</v>
      </c>
      <c r="H262" s="619">
        <v>-14</v>
      </c>
      <c r="I262" s="619">
        <v>-13</v>
      </c>
      <c r="J262" s="619">
        <v>-16</v>
      </c>
      <c r="K262" s="619">
        <v>-14</v>
      </c>
      <c r="L262" s="619">
        <v>-15</v>
      </c>
      <c r="M262" s="619">
        <v>-17</v>
      </c>
      <c r="N262" s="619">
        <v>-10</v>
      </c>
      <c r="O262" s="619">
        <v>-21</v>
      </c>
      <c r="P262" s="619">
        <v>-16</v>
      </c>
      <c r="Q262" s="619">
        <v>-18</v>
      </c>
      <c r="R262" s="619">
        <v>-16</v>
      </c>
      <c r="S262" s="619">
        <v>-27</v>
      </c>
      <c r="T262" s="619">
        <v>-24</v>
      </c>
      <c r="U262" s="619">
        <v>-28</v>
      </c>
      <c r="V262" s="619">
        <v>-21</v>
      </c>
      <c r="W262" s="619">
        <v>-28</v>
      </c>
      <c r="X262" s="619">
        <v>-23</v>
      </c>
      <c r="Y262" s="619">
        <v>-27</v>
      </c>
      <c r="Z262" s="619">
        <v>1</v>
      </c>
      <c r="AA262" s="554">
        <v>-30</v>
      </c>
    </row>
    <row r="263" spans="1:73" ht="20.100000000000001" customHeight="1" thickBot="1">
      <c r="A263" s="326" t="s">
        <v>533</v>
      </c>
      <c r="B263" s="527"/>
      <c r="C263" s="528"/>
      <c r="D263" s="579">
        <v>387</v>
      </c>
      <c r="E263" s="579">
        <v>229</v>
      </c>
      <c r="F263" s="579">
        <v>107</v>
      </c>
      <c r="G263" s="579">
        <v>347</v>
      </c>
      <c r="H263" s="579">
        <v>358</v>
      </c>
      <c r="I263" s="579">
        <v>210</v>
      </c>
      <c r="J263" s="579">
        <v>147</v>
      </c>
      <c r="K263" s="579">
        <v>370</v>
      </c>
      <c r="L263" s="579">
        <v>343</v>
      </c>
      <c r="M263" s="632">
        <v>143</v>
      </c>
      <c r="N263" s="632">
        <v>79</v>
      </c>
      <c r="O263" s="632">
        <v>243</v>
      </c>
      <c r="P263" s="632">
        <v>275</v>
      </c>
      <c r="Q263" s="632">
        <v>122</v>
      </c>
      <c r="R263" s="632">
        <v>58</v>
      </c>
      <c r="S263" s="632">
        <v>188</v>
      </c>
      <c r="T263" s="632">
        <v>313</v>
      </c>
      <c r="U263" s="632">
        <v>109</v>
      </c>
      <c r="V263" s="632">
        <v>94</v>
      </c>
      <c r="W263" s="632">
        <v>295</v>
      </c>
      <c r="X263" s="632">
        <v>405</v>
      </c>
      <c r="Y263" s="632">
        <v>153</v>
      </c>
      <c r="Z263" s="632">
        <v>96</v>
      </c>
      <c r="AA263" s="580">
        <v>333</v>
      </c>
    </row>
    <row r="264" spans="1:73" ht="20.100000000000001" customHeight="1" thickTop="1">
      <c r="A264" s="192" t="s">
        <v>525</v>
      </c>
      <c r="B264" s="192"/>
      <c r="C264" s="192"/>
      <c r="D264" s="439">
        <v>137</v>
      </c>
      <c r="E264" s="439">
        <v>60</v>
      </c>
      <c r="F264" s="439">
        <v>59</v>
      </c>
      <c r="G264" s="439">
        <v>76</v>
      </c>
      <c r="H264" s="439">
        <v>119</v>
      </c>
      <c r="I264" s="439">
        <v>45</v>
      </c>
      <c r="J264" s="439">
        <v>36</v>
      </c>
      <c r="K264" s="439">
        <v>67</v>
      </c>
      <c r="L264" s="439">
        <v>82</v>
      </c>
      <c r="M264" s="619">
        <v>32</v>
      </c>
      <c r="N264" s="619" t="s">
        <v>55</v>
      </c>
      <c r="O264" s="619" t="s">
        <v>55</v>
      </c>
      <c r="P264" s="619" t="s">
        <v>55</v>
      </c>
      <c r="Q264" s="619" t="s">
        <v>55</v>
      </c>
      <c r="R264" s="619" t="s">
        <v>55</v>
      </c>
      <c r="S264" s="619" t="s">
        <v>55</v>
      </c>
      <c r="T264" s="619" t="s">
        <v>55</v>
      </c>
      <c r="U264" s="619" t="s">
        <v>55</v>
      </c>
      <c r="V264" s="619" t="s">
        <v>55</v>
      </c>
      <c r="W264" s="619" t="s">
        <v>55</v>
      </c>
      <c r="X264" s="619" t="s">
        <v>55</v>
      </c>
      <c r="Y264" s="619" t="s">
        <v>55</v>
      </c>
      <c r="Z264" s="619" t="s">
        <v>55</v>
      </c>
      <c r="AA264" s="554" t="s">
        <v>55</v>
      </c>
    </row>
    <row r="265" spans="1:73" ht="20.100000000000001" customHeight="1" thickBot="1">
      <c r="A265" s="326" t="s">
        <v>120</v>
      </c>
      <c r="B265" s="527"/>
      <c r="C265" s="528"/>
      <c r="D265" s="579">
        <v>524</v>
      </c>
      <c r="E265" s="579">
        <v>289</v>
      </c>
      <c r="F265" s="579">
        <v>167</v>
      </c>
      <c r="G265" s="579">
        <v>423</v>
      </c>
      <c r="H265" s="579">
        <v>477</v>
      </c>
      <c r="I265" s="579">
        <v>255</v>
      </c>
      <c r="J265" s="579">
        <v>183</v>
      </c>
      <c r="K265" s="579">
        <v>436</v>
      </c>
      <c r="L265" s="579">
        <v>425</v>
      </c>
      <c r="M265" s="632">
        <v>175</v>
      </c>
      <c r="N265" s="632">
        <v>79</v>
      </c>
      <c r="O265" s="632">
        <v>243</v>
      </c>
      <c r="P265" s="632">
        <v>275</v>
      </c>
      <c r="Q265" s="632">
        <v>122</v>
      </c>
      <c r="R265" s="632">
        <v>58</v>
      </c>
      <c r="S265" s="632">
        <v>188</v>
      </c>
      <c r="T265" s="632">
        <v>313</v>
      </c>
      <c r="U265" s="632">
        <v>109</v>
      </c>
      <c r="V265" s="632">
        <v>94</v>
      </c>
      <c r="W265" s="632">
        <v>295</v>
      </c>
      <c r="X265" s="632">
        <v>405</v>
      </c>
      <c r="Y265" s="632">
        <v>153</v>
      </c>
      <c r="Z265" s="632">
        <v>96</v>
      </c>
      <c r="AA265" s="580">
        <v>333</v>
      </c>
    </row>
    <row r="266" spans="1:73" ht="10.5" customHeight="1" thickTop="1">
      <c r="A266" s="546"/>
      <c r="B266" s="544"/>
      <c r="C266" s="544"/>
      <c r="D266" s="116"/>
      <c r="E266" s="116"/>
      <c r="F266" s="116"/>
      <c r="G266" s="116"/>
    </row>
    <row r="267" spans="1:73" ht="20.100000000000001" customHeight="1">
      <c r="A267" s="546"/>
      <c r="B267" s="544"/>
      <c r="C267" s="544"/>
      <c r="D267" s="116"/>
      <c r="E267" s="116"/>
      <c r="F267" s="116"/>
      <c r="G267" s="116"/>
    </row>
    <row r="268" spans="1:73" ht="20.100000000000001" customHeight="1">
      <c r="A268" s="546"/>
      <c r="B268" s="544"/>
      <c r="C268" s="544"/>
      <c r="D268" s="116"/>
      <c r="E268" s="116"/>
      <c r="F268" s="116"/>
      <c r="G268" s="116"/>
    </row>
    <row r="269" spans="1:73" s="55" customFormat="1" ht="20.100000000000001" customHeight="1">
      <c r="A269" s="143" t="s">
        <v>344</v>
      </c>
      <c r="B269" s="166"/>
      <c r="C269" s="166"/>
      <c r="D269" s="132"/>
      <c r="E269" s="132"/>
      <c r="F269" s="132"/>
      <c r="G269" s="132"/>
      <c r="H269" s="132"/>
      <c r="I269" s="132"/>
      <c r="J269" s="132"/>
      <c r="K269" s="132"/>
      <c r="L269" s="132"/>
      <c r="M269" s="597"/>
      <c r="N269" s="597"/>
      <c r="O269" s="597"/>
      <c r="P269" s="597"/>
      <c r="Q269" s="597"/>
      <c r="R269" s="597"/>
      <c r="S269" s="597"/>
      <c r="T269" s="597"/>
      <c r="U269" s="597"/>
      <c r="V269" s="597"/>
      <c r="W269" s="597"/>
      <c r="X269" s="597"/>
      <c r="Y269" s="597"/>
      <c r="Z269" s="597"/>
      <c r="AA269" s="581"/>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row>
    <row r="270" spans="1:73" ht="37.5" customHeight="1" thickBot="1">
      <c r="A270" s="529" t="s">
        <v>271</v>
      </c>
      <c r="B270" s="525"/>
      <c r="C270" s="152"/>
      <c r="D270" s="425" t="s">
        <v>427</v>
      </c>
      <c r="E270" s="425" t="s">
        <v>443</v>
      </c>
      <c r="F270" s="425" t="s">
        <v>446</v>
      </c>
      <c r="G270" s="425" t="s">
        <v>452</v>
      </c>
      <c r="H270" s="425" t="s">
        <v>457</v>
      </c>
      <c r="I270" s="425" t="s">
        <v>483</v>
      </c>
      <c r="J270" s="425" t="s">
        <v>486</v>
      </c>
      <c r="K270" s="425" t="s">
        <v>488</v>
      </c>
      <c r="L270" s="425" t="s">
        <v>491</v>
      </c>
      <c r="M270" s="606" t="s">
        <v>539</v>
      </c>
      <c r="N270" s="606" t="s">
        <v>560</v>
      </c>
      <c r="O270" s="606" t="s">
        <v>567</v>
      </c>
      <c r="P270" s="606" t="s">
        <v>577</v>
      </c>
      <c r="Q270" s="606" t="s">
        <v>603</v>
      </c>
      <c r="R270" s="606" t="s">
        <v>625</v>
      </c>
      <c r="S270" s="606" t="s">
        <v>634</v>
      </c>
      <c r="T270" s="606" t="s">
        <v>638</v>
      </c>
      <c r="U270" s="606" t="s">
        <v>658</v>
      </c>
      <c r="V270" s="606" t="s">
        <v>663</v>
      </c>
      <c r="W270" s="606" t="s">
        <v>669</v>
      </c>
      <c r="X270" s="606" t="s">
        <v>671</v>
      </c>
      <c r="Y270" s="606" t="s">
        <v>682</v>
      </c>
      <c r="Z270" s="606" t="s">
        <v>690</v>
      </c>
      <c r="AA270" s="565" t="s">
        <v>739</v>
      </c>
    </row>
    <row r="271" spans="1:73" s="55" customFormat="1" ht="20.100000000000001" customHeight="1">
      <c r="A271" s="713" t="s">
        <v>606</v>
      </c>
      <c r="B271" s="526"/>
      <c r="C271" s="246"/>
      <c r="D271" s="707">
        <v>263</v>
      </c>
      <c r="E271" s="707">
        <v>338</v>
      </c>
      <c r="F271" s="707">
        <v>44</v>
      </c>
      <c r="G271" s="707">
        <v>278</v>
      </c>
      <c r="H271" s="707">
        <v>262</v>
      </c>
      <c r="I271" s="707">
        <v>151</v>
      </c>
      <c r="J271" s="707">
        <v>124</v>
      </c>
      <c r="K271" s="707">
        <v>318</v>
      </c>
      <c r="L271" s="707">
        <v>203</v>
      </c>
      <c r="M271" s="707">
        <v>117</v>
      </c>
      <c r="N271" s="707">
        <v>-651</v>
      </c>
      <c r="O271" s="707">
        <v>-65</v>
      </c>
      <c r="P271" s="707">
        <v>211</v>
      </c>
      <c r="Q271" s="707">
        <v>32</v>
      </c>
      <c r="R271" s="707">
        <v>18</v>
      </c>
      <c r="S271" s="707">
        <v>77</v>
      </c>
      <c r="T271" s="707">
        <v>230</v>
      </c>
      <c r="U271" s="707">
        <v>34</v>
      </c>
      <c r="V271" s="707">
        <v>74</v>
      </c>
      <c r="W271" s="707">
        <v>163</v>
      </c>
      <c r="X271" s="707">
        <v>279</v>
      </c>
      <c r="Y271" s="707">
        <v>230</v>
      </c>
      <c r="Z271" s="707">
        <v>45</v>
      </c>
      <c r="AA271" s="455">
        <v>184</v>
      </c>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row>
    <row r="272" spans="1:73" s="55" customFormat="1" ht="20.100000000000001" customHeight="1">
      <c r="A272" s="713" t="s">
        <v>607</v>
      </c>
      <c r="B272" s="526"/>
      <c r="C272" s="246"/>
      <c r="D272" s="707">
        <v>51</v>
      </c>
      <c r="E272" s="707">
        <v>24</v>
      </c>
      <c r="F272" s="707">
        <v>8</v>
      </c>
      <c r="G272" s="707">
        <v>51</v>
      </c>
      <c r="H272" s="707">
        <v>45</v>
      </c>
      <c r="I272" s="707">
        <v>67</v>
      </c>
      <c r="J272" s="707">
        <v>4</v>
      </c>
      <c r="K272" s="707">
        <v>221</v>
      </c>
      <c r="L272" s="707">
        <v>64</v>
      </c>
      <c r="M272" s="707">
        <v>9</v>
      </c>
      <c r="N272" s="707">
        <v>-22</v>
      </c>
      <c r="O272" s="707">
        <v>54</v>
      </c>
      <c r="P272" s="707">
        <v>58</v>
      </c>
      <c r="Q272" s="707">
        <v>-2</v>
      </c>
      <c r="R272" s="707">
        <v>-33</v>
      </c>
      <c r="S272" s="707">
        <v>62</v>
      </c>
      <c r="T272" s="707">
        <v>59</v>
      </c>
      <c r="U272" s="707">
        <v>0</v>
      </c>
      <c r="V272" s="707">
        <v>-20</v>
      </c>
      <c r="W272" s="707">
        <v>64</v>
      </c>
      <c r="X272" s="707">
        <v>88</v>
      </c>
      <c r="Y272" s="707">
        <v>-13</v>
      </c>
      <c r="Z272" s="707">
        <v>-23</v>
      </c>
      <c r="AA272" s="455">
        <v>56</v>
      </c>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row>
    <row r="273" spans="1:208" s="55" customFormat="1" ht="20.100000000000001" customHeight="1">
      <c r="A273" s="713" t="s">
        <v>644</v>
      </c>
      <c r="B273" s="526"/>
      <c r="C273" s="246"/>
      <c r="D273" s="707"/>
      <c r="E273" s="707"/>
      <c r="F273" s="707"/>
      <c r="G273" s="707"/>
      <c r="H273" s="707"/>
      <c r="I273" s="707"/>
      <c r="J273" s="707"/>
      <c r="K273" s="707"/>
      <c r="L273" s="707"/>
      <c r="M273" s="707"/>
      <c r="N273" s="707"/>
      <c r="O273" s="707"/>
      <c r="P273" s="707">
        <v>5</v>
      </c>
      <c r="Q273" s="707">
        <v>20</v>
      </c>
      <c r="R273" s="707">
        <v>12</v>
      </c>
      <c r="S273" s="707">
        <v>22</v>
      </c>
      <c r="T273" s="707">
        <v>-9</v>
      </c>
      <c r="U273" s="707">
        <v>8</v>
      </c>
      <c r="V273" s="707">
        <v>15</v>
      </c>
      <c r="W273" s="707">
        <v>25</v>
      </c>
      <c r="X273" s="707">
        <v>16</v>
      </c>
      <c r="Y273" s="707">
        <v>22</v>
      </c>
      <c r="Z273" s="707">
        <v>26</v>
      </c>
      <c r="AA273" s="455">
        <v>11</v>
      </c>
      <c r="AB273" s="597"/>
      <c r="AC273" s="597"/>
      <c r="AD273" s="597"/>
      <c r="AE273" s="597"/>
      <c r="AF273" s="597"/>
      <c r="AG273" s="597"/>
      <c r="AH273" s="597"/>
      <c r="AI273" s="597"/>
      <c r="AJ273" s="597"/>
      <c r="AK273" s="597"/>
      <c r="AL273" s="597"/>
      <c r="AM273" s="597"/>
      <c r="AN273" s="597"/>
      <c r="AO273" s="597"/>
      <c r="AP273" s="597"/>
      <c r="AQ273" s="597"/>
      <c r="AR273" s="597"/>
      <c r="AS273" s="597"/>
      <c r="AT273" s="597"/>
      <c r="AU273" s="597"/>
      <c r="AV273" s="597"/>
      <c r="AW273" s="597"/>
      <c r="AX273" s="597"/>
      <c r="AY273" s="597"/>
      <c r="AZ273" s="597"/>
      <c r="BA273" s="597"/>
      <c r="BB273" s="597"/>
      <c r="BC273" s="597"/>
      <c r="BD273" s="597"/>
      <c r="BE273" s="597"/>
      <c r="BF273" s="597"/>
      <c r="BG273" s="597"/>
      <c r="BH273" s="597"/>
      <c r="BI273" s="597"/>
      <c r="BJ273" s="597"/>
      <c r="BK273" s="597"/>
      <c r="BL273" s="597"/>
      <c r="BM273" s="597"/>
      <c r="BN273" s="597"/>
      <c r="BO273" s="597"/>
      <c r="BP273" s="597"/>
      <c r="BQ273" s="597"/>
      <c r="BR273" s="597"/>
      <c r="BS273" s="597"/>
      <c r="BT273" s="597"/>
      <c r="BU273" s="597"/>
    </row>
    <row r="274" spans="1:208" s="55" customFormat="1" ht="20.100000000000001" customHeight="1">
      <c r="A274" s="713" t="s">
        <v>117</v>
      </c>
      <c r="B274" s="526"/>
      <c r="C274" s="246"/>
      <c r="D274" s="707">
        <v>40</v>
      </c>
      <c r="E274" s="707">
        <v>20</v>
      </c>
      <c r="F274" s="707">
        <v>-15</v>
      </c>
      <c r="G274" s="707">
        <v>111</v>
      </c>
      <c r="H274" s="707">
        <v>73</v>
      </c>
      <c r="I274" s="707">
        <v>28</v>
      </c>
      <c r="J274" s="707">
        <v>1</v>
      </c>
      <c r="K274" s="707">
        <v>59</v>
      </c>
      <c r="L274" s="707">
        <v>98</v>
      </c>
      <c r="M274" s="707">
        <v>36</v>
      </c>
      <c r="N274" s="707">
        <v>1</v>
      </c>
      <c r="O274" s="707">
        <v>69</v>
      </c>
      <c r="P274" s="707">
        <v>111</v>
      </c>
      <c r="Q274" s="707">
        <v>36</v>
      </c>
      <c r="R274" s="707">
        <v>12</v>
      </c>
      <c r="S274" s="707">
        <v>67</v>
      </c>
      <c r="T274" s="707">
        <v>132</v>
      </c>
      <c r="U274" s="707">
        <v>53</v>
      </c>
      <c r="V274" s="707">
        <v>26</v>
      </c>
      <c r="W274" s="707">
        <v>85</v>
      </c>
      <c r="X274" s="707">
        <v>104</v>
      </c>
      <c r="Y274" s="707">
        <v>37</v>
      </c>
      <c r="Z274" s="707">
        <v>41</v>
      </c>
      <c r="AA274" s="455">
        <v>90</v>
      </c>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row>
    <row r="275" spans="1:208" ht="20.100000000000001" customHeight="1">
      <c r="A275" s="192" t="s">
        <v>688</v>
      </c>
      <c r="B275" s="192"/>
      <c r="C275" s="192"/>
      <c r="D275" s="619">
        <v>-14</v>
      </c>
      <c r="E275" s="619">
        <v>-14</v>
      </c>
      <c r="F275" s="619">
        <v>-17</v>
      </c>
      <c r="G275" s="619">
        <v>-8</v>
      </c>
      <c r="H275" s="619">
        <v>-14</v>
      </c>
      <c r="I275" s="619">
        <v>-13</v>
      </c>
      <c r="J275" s="619">
        <v>-16</v>
      </c>
      <c r="K275" s="619">
        <v>-14</v>
      </c>
      <c r="L275" s="619">
        <v>-15</v>
      </c>
      <c r="M275" s="619">
        <v>-17</v>
      </c>
      <c r="N275" s="619">
        <v>-9</v>
      </c>
      <c r="O275" s="619">
        <v>-21</v>
      </c>
      <c r="P275" s="619">
        <v>-15</v>
      </c>
      <c r="Q275" s="619">
        <v>-18</v>
      </c>
      <c r="R275" s="619">
        <v>-17</v>
      </c>
      <c r="S275" s="619">
        <v>-26</v>
      </c>
      <c r="T275" s="619">
        <v>-23</v>
      </c>
      <c r="U275" s="619">
        <v>-28</v>
      </c>
      <c r="V275" s="619">
        <v>293</v>
      </c>
      <c r="W275" s="619">
        <v>-21</v>
      </c>
      <c r="X275" s="619">
        <v>-5</v>
      </c>
      <c r="Y275" s="619">
        <v>-20</v>
      </c>
      <c r="Z275" s="619">
        <v>1</v>
      </c>
      <c r="AA275" s="554">
        <v>-32</v>
      </c>
    </row>
    <row r="276" spans="1:208" ht="20.100000000000001" customHeight="1" thickBot="1">
      <c r="A276" s="326" t="s">
        <v>533</v>
      </c>
      <c r="B276" s="186"/>
      <c r="C276" s="186"/>
      <c r="D276" s="437">
        <v>340</v>
      </c>
      <c r="E276" s="437">
        <v>368</v>
      </c>
      <c r="F276" s="437">
        <v>20</v>
      </c>
      <c r="G276" s="437">
        <v>432</v>
      </c>
      <c r="H276" s="437">
        <v>366</v>
      </c>
      <c r="I276" s="437">
        <v>233</v>
      </c>
      <c r="J276" s="437">
        <v>113</v>
      </c>
      <c r="K276" s="437">
        <v>584</v>
      </c>
      <c r="L276" s="437">
        <v>350</v>
      </c>
      <c r="M276" s="617">
        <v>144</v>
      </c>
      <c r="N276" s="617">
        <v>-682</v>
      </c>
      <c r="O276" s="617">
        <v>38</v>
      </c>
      <c r="P276" s="617">
        <v>369</v>
      </c>
      <c r="Q276" s="617">
        <v>67</v>
      </c>
      <c r="R276" s="617">
        <v>-6</v>
      </c>
      <c r="S276" s="617">
        <v>202</v>
      </c>
      <c r="T276" s="617">
        <v>389</v>
      </c>
      <c r="U276" s="617">
        <v>66</v>
      </c>
      <c r="V276" s="617">
        <v>387</v>
      </c>
      <c r="W276" s="617">
        <v>315</v>
      </c>
      <c r="X276" s="617">
        <v>482</v>
      </c>
      <c r="Y276" s="617">
        <v>256</v>
      </c>
      <c r="Z276" s="617">
        <v>91</v>
      </c>
      <c r="AA276" s="557">
        <v>309</v>
      </c>
    </row>
    <row r="277" spans="1:208" ht="20.100000000000001" customHeight="1" thickTop="1">
      <c r="A277" s="192" t="s">
        <v>525</v>
      </c>
      <c r="B277" s="192"/>
      <c r="C277" s="192"/>
      <c r="D277" s="439">
        <v>136</v>
      </c>
      <c r="E277" s="439">
        <v>61</v>
      </c>
      <c r="F277" s="439">
        <v>76</v>
      </c>
      <c r="G277" s="439">
        <v>75</v>
      </c>
      <c r="H277" s="439">
        <v>1968</v>
      </c>
      <c r="I277" s="439">
        <v>63</v>
      </c>
      <c r="J277" s="439">
        <v>36</v>
      </c>
      <c r="K277" s="439">
        <v>66</v>
      </c>
      <c r="L277" s="439">
        <v>81</v>
      </c>
      <c r="M277" s="619">
        <v>4314</v>
      </c>
      <c r="N277" s="619" t="s">
        <v>55</v>
      </c>
      <c r="O277" s="619" t="s">
        <v>55</v>
      </c>
      <c r="P277" s="619" t="s">
        <v>55</v>
      </c>
      <c r="Q277" s="619" t="s">
        <v>55</v>
      </c>
      <c r="R277" s="619" t="s">
        <v>55</v>
      </c>
      <c r="S277" s="619" t="s">
        <v>55</v>
      </c>
      <c r="T277" s="619" t="s">
        <v>55</v>
      </c>
      <c r="U277" s="619" t="s">
        <v>55</v>
      </c>
      <c r="V277" s="619" t="s">
        <v>55</v>
      </c>
      <c r="W277" s="619" t="s">
        <v>55</v>
      </c>
      <c r="X277" s="619" t="s">
        <v>55</v>
      </c>
      <c r="Y277" s="619" t="s">
        <v>55</v>
      </c>
      <c r="Z277" s="619" t="s">
        <v>55</v>
      </c>
      <c r="AA277" s="554" t="s">
        <v>55</v>
      </c>
    </row>
    <row r="278" spans="1:208" ht="20.100000000000001" customHeight="1" thickBot="1">
      <c r="A278" s="326" t="s">
        <v>120</v>
      </c>
      <c r="B278" s="527"/>
      <c r="C278" s="528"/>
      <c r="D278" s="579">
        <v>477</v>
      </c>
      <c r="E278" s="579">
        <v>429</v>
      </c>
      <c r="F278" s="579">
        <v>96</v>
      </c>
      <c r="G278" s="579">
        <v>507</v>
      </c>
      <c r="H278" s="579">
        <v>2333</v>
      </c>
      <c r="I278" s="579">
        <v>295</v>
      </c>
      <c r="J278" s="579">
        <v>149</v>
      </c>
      <c r="K278" s="579">
        <v>650</v>
      </c>
      <c r="L278" s="579">
        <v>431</v>
      </c>
      <c r="M278" s="632">
        <v>4458</v>
      </c>
      <c r="N278" s="632">
        <v>-682</v>
      </c>
      <c r="O278" s="632">
        <v>38</v>
      </c>
      <c r="P278" s="632">
        <v>369</v>
      </c>
      <c r="Q278" s="632">
        <v>67</v>
      </c>
      <c r="R278" s="632">
        <v>-6</v>
      </c>
      <c r="S278" s="632">
        <v>202</v>
      </c>
      <c r="T278" s="632">
        <v>389</v>
      </c>
      <c r="U278" s="632">
        <v>66</v>
      </c>
      <c r="V278" s="632">
        <v>387</v>
      </c>
      <c r="W278" s="632">
        <v>315</v>
      </c>
      <c r="X278" s="632">
        <v>482</v>
      </c>
      <c r="Y278" s="632">
        <v>256</v>
      </c>
      <c r="Z278" s="632">
        <v>91</v>
      </c>
      <c r="AA278" s="580">
        <v>309</v>
      </c>
    </row>
    <row r="279" spans="1:208" ht="10.5" customHeight="1" thickTop="1">
      <c r="A279" s="147"/>
      <c r="B279" s="146"/>
      <c r="C279" s="146"/>
      <c r="D279" s="116"/>
      <c r="E279" s="116"/>
      <c r="F279" s="116"/>
      <c r="G279" s="116"/>
    </row>
    <row r="280" spans="1:208" ht="20.100000000000001" customHeight="1">
      <c r="A280" s="144"/>
      <c r="B280" s="144"/>
      <c r="C280" s="144"/>
      <c r="D280" s="116"/>
      <c r="E280" s="116"/>
      <c r="F280" s="116"/>
      <c r="G280" s="116"/>
    </row>
    <row r="281" spans="1:208" ht="20.100000000000001" customHeight="1">
      <c r="A281" s="144"/>
      <c r="B281" s="144"/>
      <c r="C281" s="144"/>
      <c r="D281" s="116"/>
      <c r="E281" s="116"/>
      <c r="F281" s="116"/>
      <c r="G281" s="116"/>
    </row>
    <row r="282" spans="1:208" s="681" customFormat="1" ht="20.100000000000001" customHeight="1">
      <c r="A282" s="763" t="s">
        <v>574</v>
      </c>
      <c r="B282" s="764"/>
      <c r="C282" s="764"/>
      <c r="D282" s="592"/>
      <c r="E282" s="592"/>
      <c r="F282" s="592"/>
      <c r="G282" s="592"/>
      <c r="H282" s="592"/>
      <c r="I282" s="592"/>
      <c r="J282" s="592"/>
      <c r="K282" s="592"/>
      <c r="L282" s="592"/>
      <c r="M282" s="592"/>
      <c r="N282" s="592"/>
      <c r="O282" s="592"/>
      <c r="P282" s="705"/>
      <c r="Q282" s="705"/>
      <c r="R282" s="705"/>
      <c r="S282" s="705"/>
      <c r="T282" s="705"/>
      <c r="U282" s="705"/>
      <c r="V282" s="705"/>
      <c r="W282" s="705"/>
      <c r="X282" s="705"/>
      <c r="Y282" s="705"/>
      <c r="Z282" s="705"/>
      <c r="AA282" s="118"/>
      <c r="AB282" s="522"/>
      <c r="AC282" s="522"/>
      <c r="AD282" s="522"/>
      <c r="AE282" s="522"/>
      <c r="AF282" s="682"/>
      <c r="AG282" s="522"/>
      <c r="AH282" s="522"/>
      <c r="AI282" s="522"/>
      <c r="AJ282" s="522"/>
      <c r="AK282" s="522"/>
      <c r="AL282" s="522"/>
      <c r="AM282" s="522"/>
      <c r="AN282" s="682"/>
      <c r="AO282" s="522"/>
      <c r="AP282" s="522"/>
      <c r="AQ282" s="522"/>
      <c r="AR282" s="522"/>
      <c r="AS282" s="522"/>
      <c r="AT282" s="522"/>
      <c r="AU282" s="522"/>
      <c r="AV282" s="682"/>
      <c r="AW282" s="522"/>
      <c r="AX282" s="522"/>
      <c r="AY282" s="522"/>
      <c r="AZ282" s="522"/>
      <c r="BA282" s="522"/>
      <c r="BB282" s="522"/>
      <c r="BC282" s="522"/>
      <c r="BD282" s="682"/>
      <c r="BE282" s="522"/>
      <c r="BF282" s="522"/>
      <c r="BG282" s="522"/>
      <c r="BH282" s="522"/>
      <c r="BI282" s="522"/>
      <c r="BJ282" s="522"/>
      <c r="BK282" s="522"/>
      <c r="BL282" s="682"/>
      <c r="BM282" s="522"/>
      <c r="BN282" s="522"/>
      <c r="BO282" s="522"/>
      <c r="BP282" s="522"/>
      <c r="BQ282" s="522"/>
      <c r="BR282" s="522"/>
      <c r="BS282" s="522"/>
      <c r="BT282" s="682"/>
      <c r="BU282" s="522"/>
      <c r="CB282" s="684"/>
      <c r="CJ282" s="684"/>
      <c r="CR282" s="684"/>
      <c r="CZ282" s="684"/>
      <c r="DH282" s="684"/>
      <c r="DP282" s="684"/>
      <c r="DX282" s="684"/>
      <c r="EF282" s="684"/>
      <c r="EN282" s="684"/>
      <c r="EV282" s="684"/>
      <c r="FD282" s="684"/>
      <c r="FL282" s="684"/>
      <c r="FT282" s="684"/>
      <c r="GB282" s="684"/>
      <c r="GJ282" s="684"/>
      <c r="GR282" s="684"/>
      <c r="GZ282" s="684"/>
    </row>
    <row r="283" spans="1:208" s="681" customFormat="1" ht="37.5" customHeight="1" thickBot="1">
      <c r="A283" s="529" t="s">
        <v>271</v>
      </c>
      <c r="B283" s="525"/>
      <c r="C283" s="152"/>
      <c r="D283" s="606" t="s">
        <v>427</v>
      </c>
      <c r="E283" s="606" t="s">
        <v>443</v>
      </c>
      <c r="F283" s="606" t="s">
        <v>446</v>
      </c>
      <c r="G283" s="606" t="s">
        <v>452</v>
      </c>
      <c r="H283" s="606" t="s">
        <v>457</v>
      </c>
      <c r="I283" s="606" t="s">
        <v>483</v>
      </c>
      <c r="J283" s="606" t="s">
        <v>486</v>
      </c>
      <c r="K283" s="606" t="s">
        <v>488</v>
      </c>
      <c r="L283" s="606" t="s">
        <v>491</v>
      </c>
      <c r="M283" s="606" t="s">
        <v>539</v>
      </c>
      <c r="N283" s="606" t="s">
        <v>560</v>
      </c>
      <c r="O283" s="606" t="s">
        <v>567</v>
      </c>
      <c r="P283" s="606" t="s">
        <v>577</v>
      </c>
      <c r="Q283" s="606" t="s">
        <v>603</v>
      </c>
      <c r="R283" s="606" t="s">
        <v>625</v>
      </c>
      <c r="S283" s="606" t="s">
        <v>634</v>
      </c>
      <c r="T283" s="606" t="s">
        <v>638</v>
      </c>
      <c r="U283" s="606" t="s">
        <v>658</v>
      </c>
      <c r="V283" s="606" t="s">
        <v>663</v>
      </c>
      <c r="W283" s="606" t="s">
        <v>669</v>
      </c>
      <c r="X283" s="606" t="s">
        <v>671</v>
      </c>
      <c r="Y283" s="606" t="s">
        <v>682</v>
      </c>
      <c r="Z283" s="606" t="s">
        <v>690</v>
      </c>
      <c r="AA283" s="565" t="s">
        <v>739</v>
      </c>
      <c r="AB283" s="522"/>
      <c r="AC283" s="522"/>
      <c r="AD283" s="522"/>
      <c r="AE283" s="522"/>
      <c r="AF283" s="522"/>
      <c r="AG283" s="522"/>
      <c r="AH283" s="522"/>
      <c r="AI283" s="522"/>
      <c r="AJ283" s="522"/>
      <c r="AK283" s="522"/>
      <c r="AL283" s="522"/>
      <c r="AM283" s="522"/>
      <c r="AN283" s="522"/>
      <c r="AO283" s="522"/>
      <c r="AP283" s="522"/>
      <c r="AQ283" s="522"/>
      <c r="AR283" s="522"/>
      <c r="AS283" s="522"/>
      <c r="AT283" s="522"/>
      <c r="AU283" s="522"/>
      <c r="AV283" s="522"/>
      <c r="AW283" s="522"/>
      <c r="AX283" s="522"/>
      <c r="AY283" s="522"/>
      <c r="AZ283" s="522"/>
      <c r="BA283" s="522"/>
      <c r="BB283" s="522"/>
      <c r="BC283" s="522"/>
      <c r="BD283" s="522"/>
      <c r="BE283" s="522"/>
      <c r="BF283" s="522"/>
      <c r="BG283" s="522"/>
      <c r="BH283" s="522"/>
      <c r="BI283" s="522"/>
      <c r="BJ283" s="522"/>
      <c r="BK283" s="522"/>
      <c r="BL283" s="522"/>
      <c r="BM283" s="522"/>
      <c r="BN283" s="522"/>
      <c r="BO283" s="522"/>
      <c r="BP283" s="522"/>
      <c r="BQ283" s="522"/>
      <c r="BR283" s="522"/>
      <c r="BS283" s="522"/>
      <c r="BT283" s="522"/>
      <c r="BU283" s="522"/>
    </row>
    <row r="284" spans="1:208" s="681" customFormat="1" ht="20.100000000000001" customHeight="1">
      <c r="A284" s="713" t="s">
        <v>606</v>
      </c>
      <c r="B284" s="713"/>
      <c r="C284" s="713"/>
      <c r="D284" s="707"/>
      <c r="E284" s="707"/>
      <c r="F284" s="707"/>
      <c r="G284" s="707"/>
      <c r="H284" s="707"/>
      <c r="I284" s="707"/>
      <c r="J284" s="707"/>
      <c r="K284" s="707"/>
      <c r="L284" s="707"/>
      <c r="M284" s="707">
        <v>-15</v>
      </c>
      <c r="N284" s="707">
        <v>-784</v>
      </c>
      <c r="O284" s="707">
        <v>-116</v>
      </c>
      <c r="P284" s="707">
        <v>0</v>
      </c>
      <c r="Q284" s="707">
        <v>0</v>
      </c>
      <c r="R284" s="707">
        <v>0</v>
      </c>
      <c r="S284" s="707">
        <v>27</v>
      </c>
      <c r="T284" s="707">
        <v>0</v>
      </c>
      <c r="U284" s="707">
        <v>0</v>
      </c>
      <c r="V284" s="707">
        <v>0</v>
      </c>
      <c r="W284" s="707">
        <v>6</v>
      </c>
      <c r="X284" s="707">
        <v>0</v>
      </c>
      <c r="Y284" s="707">
        <v>0</v>
      </c>
      <c r="Z284" s="707">
        <v>0</v>
      </c>
      <c r="AA284" s="455">
        <v>-4</v>
      </c>
      <c r="AB284" s="522"/>
      <c r="AC284" s="522"/>
      <c r="AD284" s="522"/>
      <c r="AE284" s="522"/>
      <c r="AF284" s="522"/>
      <c r="AG284" s="522"/>
      <c r="AH284" s="522"/>
      <c r="AI284" s="522"/>
      <c r="AJ284" s="522"/>
      <c r="AK284" s="522"/>
      <c r="AL284" s="522"/>
      <c r="AM284" s="522"/>
      <c r="AN284" s="522"/>
      <c r="AO284" s="522"/>
      <c r="AP284" s="522"/>
      <c r="AQ284" s="522"/>
      <c r="AR284" s="522"/>
      <c r="AS284" s="522"/>
      <c r="AT284" s="522"/>
      <c r="AU284" s="522"/>
      <c r="AV284" s="522"/>
      <c r="AW284" s="522"/>
      <c r="AX284" s="522"/>
      <c r="AY284" s="522"/>
      <c r="AZ284" s="522"/>
      <c r="BA284" s="522"/>
      <c r="BB284" s="522"/>
      <c r="BC284" s="522"/>
      <c r="BD284" s="522"/>
      <c r="BE284" s="522"/>
      <c r="BF284" s="522"/>
      <c r="BG284" s="522"/>
      <c r="BH284" s="522"/>
      <c r="BI284" s="522"/>
      <c r="BJ284" s="522"/>
      <c r="BK284" s="522"/>
      <c r="BL284" s="522"/>
      <c r="BM284" s="522"/>
      <c r="BN284" s="522"/>
      <c r="BO284" s="522"/>
      <c r="BP284" s="522"/>
      <c r="BQ284" s="522"/>
      <c r="BR284" s="522"/>
      <c r="BS284" s="522"/>
      <c r="BT284" s="522"/>
      <c r="BU284" s="522"/>
    </row>
    <row r="285" spans="1:208" s="681" customFormat="1" ht="20.100000000000001" customHeight="1">
      <c r="A285" s="713" t="s">
        <v>607</v>
      </c>
      <c r="B285" s="713"/>
      <c r="C285" s="713"/>
      <c r="D285" s="707"/>
      <c r="E285" s="707"/>
      <c r="F285" s="707"/>
      <c r="G285" s="707"/>
      <c r="H285" s="707"/>
      <c r="I285" s="707"/>
      <c r="J285" s="707"/>
      <c r="K285" s="707"/>
      <c r="L285" s="707"/>
      <c r="M285" s="707">
        <v>0</v>
      </c>
      <c r="N285" s="707">
        <v>0</v>
      </c>
      <c r="O285" s="707">
        <v>-3</v>
      </c>
      <c r="P285" s="707">
        <v>0</v>
      </c>
      <c r="Q285" s="707">
        <v>0</v>
      </c>
      <c r="R285" s="707">
        <v>0</v>
      </c>
      <c r="S285" s="707">
        <v>0</v>
      </c>
      <c r="T285" s="707">
        <v>0</v>
      </c>
      <c r="U285" s="707">
        <v>0</v>
      </c>
      <c r="V285" s="707">
        <v>0</v>
      </c>
      <c r="W285" s="707">
        <v>0</v>
      </c>
      <c r="X285" s="707">
        <v>0</v>
      </c>
      <c r="Y285" s="707">
        <v>0</v>
      </c>
      <c r="Z285" s="707">
        <v>0</v>
      </c>
      <c r="AA285" s="455">
        <v>0</v>
      </c>
      <c r="AB285" s="522"/>
      <c r="AC285" s="522"/>
      <c r="AD285" s="522"/>
      <c r="AE285" s="522"/>
      <c r="AF285" s="522"/>
      <c r="AG285" s="522"/>
      <c r="AH285" s="522"/>
      <c r="AI285" s="522"/>
      <c r="AJ285" s="522"/>
      <c r="AK285" s="522"/>
      <c r="AL285" s="522"/>
      <c r="AM285" s="522"/>
      <c r="AN285" s="522"/>
      <c r="AO285" s="522"/>
      <c r="AP285" s="522"/>
      <c r="AQ285" s="522"/>
      <c r="AR285" s="522"/>
      <c r="AS285" s="522"/>
      <c r="AT285" s="522"/>
      <c r="AU285" s="522"/>
      <c r="AV285" s="522"/>
      <c r="AW285" s="522"/>
      <c r="AX285" s="522"/>
      <c r="AY285" s="522"/>
      <c r="AZ285" s="522"/>
      <c r="BA285" s="522"/>
      <c r="BB285" s="522"/>
      <c r="BC285" s="522"/>
      <c r="BD285" s="522"/>
      <c r="BE285" s="522"/>
      <c r="BF285" s="522"/>
      <c r="BG285" s="522"/>
      <c r="BH285" s="522"/>
      <c r="BI285" s="522"/>
      <c r="BJ285" s="522"/>
      <c r="BK285" s="522"/>
      <c r="BL285" s="522"/>
      <c r="BM285" s="522"/>
      <c r="BN285" s="522"/>
      <c r="BO285" s="522"/>
      <c r="BP285" s="522"/>
      <c r="BQ285" s="522"/>
      <c r="BR285" s="522"/>
      <c r="BS285" s="522"/>
      <c r="BT285" s="522"/>
      <c r="BU285" s="522"/>
    </row>
    <row r="286" spans="1:208" s="717" customFormat="1" ht="20.100000000000001" customHeight="1">
      <c r="A286" s="713" t="s">
        <v>644</v>
      </c>
      <c r="B286" s="713"/>
      <c r="C286" s="713"/>
      <c r="D286" s="707"/>
      <c r="E286" s="707"/>
      <c r="F286" s="707"/>
      <c r="G286" s="707"/>
      <c r="H286" s="707"/>
      <c r="I286" s="707"/>
      <c r="J286" s="707"/>
      <c r="K286" s="707"/>
      <c r="L286" s="707"/>
      <c r="M286" s="707"/>
      <c r="N286" s="707"/>
      <c r="O286" s="707"/>
      <c r="P286" s="707">
        <v>0</v>
      </c>
      <c r="Q286" s="707">
        <v>0</v>
      </c>
      <c r="R286" s="707">
        <v>0</v>
      </c>
      <c r="S286" s="707">
        <v>0</v>
      </c>
      <c r="T286" s="707">
        <v>0</v>
      </c>
      <c r="U286" s="707">
        <v>0</v>
      </c>
      <c r="V286" s="707">
        <v>0</v>
      </c>
      <c r="W286" s="707">
        <v>0</v>
      </c>
      <c r="X286" s="707">
        <v>0</v>
      </c>
      <c r="Y286" s="707">
        <v>0</v>
      </c>
      <c r="Z286" s="707">
        <v>0</v>
      </c>
      <c r="AA286" s="455">
        <v>0</v>
      </c>
      <c r="AB286" s="522"/>
      <c r="AC286" s="522"/>
      <c r="AD286" s="522"/>
      <c r="AE286" s="522"/>
      <c r="AF286" s="522"/>
      <c r="AG286" s="522"/>
      <c r="AH286" s="522"/>
      <c r="AI286" s="522"/>
      <c r="AJ286" s="522"/>
      <c r="AK286" s="522"/>
      <c r="AL286" s="522"/>
      <c r="AM286" s="522"/>
      <c r="AN286" s="522"/>
      <c r="AO286" s="522"/>
      <c r="AP286" s="522"/>
      <c r="AQ286" s="522"/>
      <c r="AR286" s="522"/>
      <c r="AS286" s="522"/>
      <c r="AT286" s="522"/>
      <c r="AU286" s="522"/>
      <c r="AV286" s="522"/>
      <c r="AW286" s="522"/>
      <c r="AX286" s="522"/>
      <c r="AY286" s="522"/>
      <c r="AZ286" s="522"/>
      <c r="BA286" s="522"/>
      <c r="BB286" s="522"/>
      <c r="BC286" s="522"/>
      <c r="BD286" s="522"/>
      <c r="BE286" s="522"/>
      <c r="BF286" s="522"/>
      <c r="BG286" s="522"/>
      <c r="BH286" s="522"/>
      <c r="BI286" s="522"/>
      <c r="BJ286" s="522"/>
      <c r="BK286" s="522"/>
      <c r="BL286" s="522"/>
      <c r="BM286" s="522"/>
      <c r="BN286" s="522"/>
      <c r="BO286" s="522"/>
      <c r="BP286" s="522"/>
      <c r="BQ286" s="522"/>
      <c r="BR286" s="522"/>
      <c r="BS286" s="522"/>
      <c r="BT286" s="522"/>
      <c r="BU286" s="522"/>
    </row>
    <row r="287" spans="1:208" s="681" customFormat="1" ht="20.100000000000001" customHeight="1">
      <c r="A287" s="713" t="s">
        <v>117</v>
      </c>
      <c r="B287" s="713"/>
      <c r="C287" s="713"/>
      <c r="D287" s="707"/>
      <c r="E287" s="707"/>
      <c r="F287" s="707"/>
      <c r="G287" s="707"/>
      <c r="H287" s="707"/>
      <c r="I287" s="707"/>
      <c r="J287" s="707"/>
      <c r="K287" s="707"/>
      <c r="L287" s="707"/>
      <c r="M287" s="707">
        <v>0</v>
      </c>
      <c r="N287" s="707">
        <v>0</v>
      </c>
      <c r="O287" s="707">
        <v>0</v>
      </c>
      <c r="P287" s="707">
        <v>0</v>
      </c>
      <c r="Q287" s="707">
        <v>0</v>
      </c>
      <c r="R287" s="707">
        <v>0</v>
      </c>
      <c r="S287" s="707">
        <v>0</v>
      </c>
      <c r="T287" s="707">
        <v>0</v>
      </c>
      <c r="U287" s="707">
        <v>0</v>
      </c>
      <c r="V287" s="707">
        <v>0</v>
      </c>
      <c r="W287" s="707">
        <v>0</v>
      </c>
      <c r="X287" s="707">
        <v>0</v>
      </c>
      <c r="Y287" s="707">
        <v>0</v>
      </c>
      <c r="Z287" s="707">
        <v>0</v>
      </c>
      <c r="AA287" s="455">
        <v>0</v>
      </c>
      <c r="AB287" s="522"/>
      <c r="AC287" s="522"/>
      <c r="AD287" s="522"/>
      <c r="AE287" s="522"/>
      <c r="AF287" s="522"/>
      <c r="AG287" s="522"/>
      <c r="AH287" s="522"/>
      <c r="AI287" s="522"/>
      <c r="AJ287" s="522"/>
      <c r="AK287" s="522"/>
      <c r="AL287" s="522"/>
      <c r="AM287" s="522"/>
      <c r="AN287" s="522"/>
      <c r="AO287" s="522"/>
      <c r="AP287" s="522"/>
      <c r="AQ287" s="522"/>
      <c r="AR287" s="522"/>
      <c r="AS287" s="522"/>
      <c r="AT287" s="522"/>
      <c r="AU287" s="522"/>
      <c r="AV287" s="522"/>
      <c r="AW287" s="522"/>
      <c r="AX287" s="522"/>
      <c r="AY287" s="522"/>
      <c r="AZ287" s="522"/>
      <c r="BA287" s="522"/>
      <c r="BB287" s="522"/>
      <c r="BC287" s="522"/>
      <c r="BD287" s="522"/>
      <c r="BE287" s="522"/>
      <c r="BF287" s="522"/>
      <c r="BG287" s="522"/>
      <c r="BH287" s="522"/>
      <c r="BI287" s="522"/>
      <c r="BJ287" s="522"/>
      <c r="BK287" s="522"/>
      <c r="BL287" s="522"/>
      <c r="BM287" s="522"/>
      <c r="BN287" s="522"/>
      <c r="BO287" s="522"/>
      <c r="BP287" s="522"/>
      <c r="BQ287" s="522"/>
      <c r="BR287" s="522"/>
      <c r="BS287" s="522"/>
      <c r="BT287" s="522"/>
      <c r="BU287" s="522"/>
    </row>
    <row r="288" spans="1:208" s="681" customFormat="1" ht="20.100000000000001" customHeight="1">
      <c r="A288" s="192" t="s">
        <v>688</v>
      </c>
      <c r="B288" s="192"/>
      <c r="C288" s="192"/>
      <c r="D288" s="619"/>
      <c r="E288" s="619"/>
      <c r="F288" s="619"/>
      <c r="G288" s="619"/>
      <c r="H288" s="619"/>
      <c r="I288" s="619"/>
      <c r="J288" s="619"/>
      <c r="K288" s="619"/>
      <c r="L288" s="619"/>
      <c r="M288" s="619">
        <v>0</v>
      </c>
      <c r="N288" s="619">
        <v>0</v>
      </c>
      <c r="O288" s="619">
        <v>0</v>
      </c>
      <c r="P288" s="619">
        <v>0</v>
      </c>
      <c r="Q288" s="619">
        <v>0</v>
      </c>
      <c r="R288" s="619">
        <v>0</v>
      </c>
      <c r="S288" s="619">
        <v>0</v>
      </c>
      <c r="T288" s="619">
        <v>0</v>
      </c>
      <c r="U288" s="619">
        <v>0</v>
      </c>
      <c r="V288" s="619">
        <v>0</v>
      </c>
      <c r="W288" s="619">
        <v>0</v>
      </c>
      <c r="X288" s="619">
        <v>0</v>
      </c>
      <c r="Y288" s="619">
        <v>0</v>
      </c>
      <c r="Z288" s="619">
        <v>0</v>
      </c>
      <c r="AA288" s="554">
        <v>0</v>
      </c>
      <c r="AB288" s="522"/>
      <c r="AC288" s="522"/>
      <c r="AD288" s="522"/>
      <c r="AE288" s="522"/>
      <c r="AF288" s="522"/>
      <c r="AG288" s="522"/>
      <c r="AH288" s="522"/>
      <c r="AI288" s="522"/>
      <c r="AJ288" s="522"/>
      <c r="AK288" s="522"/>
      <c r="AL288" s="522"/>
      <c r="AM288" s="522"/>
      <c r="AN288" s="522"/>
      <c r="AO288" s="522"/>
      <c r="AP288" s="522"/>
      <c r="AQ288" s="522"/>
      <c r="AR288" s="522"/>
      <c r="AS288" s="522"/>
      <c r="AT288" s="522"/>
      <c r="AU288" s="522"/>
      <c r="AV288" s="522"/>
      <c r="AW288" s="522"/>
      <c r="AX288" s="522"/>
      <c r="AY288" s="522"/>
      <c r="AZ288" s="522"/>
      <c r="BA288" s="522"/>
      <c r="BB288" s="522"/>
      <c r="BC288" s="522"/>
      <c r="BD288" s="522"/>
      <c r="BE288" s="522"/>
      <c r="BF288" s="522"/>
      <c r="BG288" s="522"/>
      <c r="BH288" s="522"/>
      <c r="BI288" s="522"/>
      <c r="BJ288" s="522"/>
      <c r="BK288" s="522"/>
      <c r="BL288" s="522"/>
      <c r="BM288" s="522"/>
      <c r="BN288" s="522"/>
      <c r="BO288" s="522"/>
      <c r="BP288" s="522"/>
      <c r="BQ288" s="522"/>
      <c r="BR288" s="522"/>
      <c r="BS288" s="522"/>
      <c r="BT288" s="522"/>
      <c r="BU288" s="522"/>
    </row>
    <row r="289" spans="1:208" s="681" customFormat="1" ht="20.100000000000001" customHeight="1" thickBot="1">
      <c r="A289" s="326" t="s">
        <v>533</v>
      </c>
      <c r="B289" s="326"/>
      <c r="C289" s="326"/>
      <c r="D289" s="623"/>
      <c r="E289" s="623"/>
      <c r="F289" s="623"/>
      <c r="G289" s="623"/>
      <c r="H289" s="623"/>
      <c r="I289" s="623"/>
      <c r="J289" s="623"/>
      <c r="K289" s="623"/>
      <c r="L289" s="623"/>
      <c r="M289" s="623">
        <v>-15</v>
      </c>
      <c r="N289" s="623">
        <v>-784</v>
      </c>
      <c r="O289" s="623">
        <v>-119</v>
      </c>
      <c r="P289" s="623">
        <v>0</v>
      </c>
      <c r="Q289" s="623">
        <v>0</v>
      </c>
      <c r="R289" s="623">
        <v>0</v>
      </c>
      <c r="S289" s="623">
        <v>27</v>
      </c>
      <c r="T289" s="623">
        <v>0</v>
      </c>
      <c r="U289" s="623">
        <v>0</v>
      </c>
      <c r="V289" s="623">
        <v>0</v>
      </c>
      <c r="W289" s="623">
        <v>6</v>
      </c>
      <c r="X289" s="623">
        <v>0</v>
      </c>
      <c r="Y289" s="623">
        <v>0</v>
      </c>
      <c r="Z289" s="623">
        <v>0</v>
      </c>
      <c r="AA289" s="549">
        <v>-4</v>
      </c>
      <c r="AB289" s="522"/>
      <c r="AC289" s="522"/>
      <c r="AD289" s="522"/>
      <c r="AE289" s="522"/>
      <c r="AF289" s="522"/>
      <c r="AG289" s="522"/>
      <c r="AH289" s="522"/>
      <c r="AI289" s="522"/>
      <c r="AJ289" s="522"/>
      <c r="AK289" s="522"/>
      <c r="AL289" s="522"/>
      <c r="AM289" s="522"/>
      <c r="AN289" s="522"/>
      <c r="AO289" s="522"/>
      <c r="AP289" s="522"/>
      <c r="AQ289" s="522"/>
      <c r="AR289" s="522"/>
      <c r="AS289" s="522"/>
      <c r="AT289" s="522"/>
      <c r="AU289" s="522"/>
      <c r="AV289" s="522"/>
      <c r="AW289" s="522"/>
      <c r="AX289" s="522"/>
      <c r="AY289" s="522"/>
      <c r="AZ289" s="522"/>
      <c r="BA289" s="522"/>
      <c r="BB289" s="522"/>
      <c r="BC289" s="522"/>
      <c r="BD289" s="522"/>
      <c r="BE289" s="522"/>
      <c r="BF289" s="522"/>
      <c r="BG289" s="522"/>
      <c r="BH289" s="522"/>
      <c r="BI289" s="522"/>
      <c r="BJ289" s="522"/>
      <c r="BK289" s="522"/>
      <c r="BL289" s="522"/>
      <c r="BM289" s="522"/>
      <c r="BN289" s="522"/>
      <c r="BO289" s="522"/>
      <c r="BP289" s="522"/>
      <c r="BQ289" s="522"/>
      <c r="BR289" s="522"/>
      <c r="BS289" s="522"/>
      <c r="BT289" s="522"/>
      <c r="BU289" s="522"/>
    </row>
    <row r="290" spans="1:208" s="681" customFormat="1" ht="20.100000000000001" customHeight="1" thickTop="1">
      <c r="A290" s="192" t="s">
        <v>525</v>
      </c>
      <c r="B290" s="192"/>
      <c r="C290" s="192"/>
      <c r="D290" s="619"/>
      <c r="E290" s="619"/>
      <c r="F290" s="619"/>
      <c r="G290" s="619"/>
      <c r="H290" s="619"/>
      <c r="I290" s="619"/>
      <c r="J290" s="619"/>
      <c r="K290" s="619"/>
      <c r="L290" s="619"/>
      <c r="M290" s="619" t="s">
        <v>55</v>
      </c>
      <c r="N290" s="619" t="s">
        <v>55</v>
      </c>
      <c r="O290" s="619" t="s">
        <v>55</v>
      </c>
      <c r="P290" s="619" t="s">
        <v>55</v>
      </c>
      <c r="Q290" s="619" t="s">
        <v>55</v>
      </c>
      <c r="R290" s="619" t="s">
        <v>55</v>
      </c>
      <c r="S290" s="619" t="s">
        <v>55</v>
      </c>
      <c r="T290" s="619" t="s">
        <v>55</v>
      </c>
      <c r="U290" s="619" t="s">
        <v>55</v>
      </c>
      <c r="V290" s="619" t="s">
        <v>55</v>
      </c>
      <c r="W290" s="619" t="s">
        <v>55</v>
      </c>
      <c r="X290" s="619" t="s">
        <v>55</v>
      </c>
      <c r="Y290" s="619" t="s">
        <v>55</v>
      </c>
      <c r="Z290" s="619" t="s">
        <v>55</v>
      </c>
      <c r="AA290" s="554" t="s">
        <v>55</v>
      </c>
      <c r="AB290" s="522"/>
      <c r="AC290" s="522"/>
      <c r="AD290" s="522"/>
      <c r="AE290" s="522"/>
      <c r="AF290" s="522"/>
      <c r="AG290" s="522"/>
      <c r="AH290" s="522"/>
      <c r="AI290" s="522"/>
      <c r="AJ290" s="522"/>
      <c r="AK290" s="522"/>
      <c r="AL290" s="522"/>
      <c r="AM290" s="522"/>
      <c r="AN290" s="522"/>
      <c r="AO290" s="522"/>
      <c r="AP290" s="522"/>
      <c r="AQ290" s="522"/>
      <c r="AR290" s="522"/>
      <c r="AS290" s="522"/>
      <c r="AT290" s="522"/>
      <c r="AU290" s="522"/>
      <c r="AV290" s="522"/>
      <c r="AW290" s="522"/>
      <c r="AX290" s="522"/>
      <c r="AY290" s="522"/>
      <c r="AZ290" s="522"/>
      <c r="BA290" s="522"/>
      <c r="BB290" s="522"/>
      <c r="BC290" s="522"/>
      <c r="BD290" s="522"/>
      <c r="BE290" s="522"/>
      <c r="BF290" s="522"/>
      <c r="BG290" s="522"/>
      <c r="BH290" s="522"/>
      <c r="BI290" s="522"/>
      <c r="BJ290" s="522"/>
      <c r="BK290" s="522"/>
      <c r="BL290" s="522"/>
      <c r="BM290" s="522"/>
      <c r="BN290" s="522"/>
      <c r="BO290" s="522"/>
      <c r="BP290" s="522"/>
      <c r="BQ290" s="522"/>
      <c r="BR290" s="522"/>
      <c r="BS290" s="522"/>
      <c r="BT290" s="522"/>
      <c r="BU290" s="522"/>
    </row>
    <row r="291" spans="1:208" s="681" customFormat="1" ht="20.100000000000001" customHeight="1" thickBot="1">
      <c r="A291" s="326" t="s">
        <v>120</v>
      </c>
      <c r="B291" s="527"/>
      <c r="C291" s="528"/>
      <c r="D291" s="632"/>
      <c r="E291" s="632"/>
      <c r="F291" s="632"/>
      <c r="G291" s="632"/>
      <c r="H291" s="632"/>
      <c r="I291" s="632"/>
      <c r="J291" s="632"/>
      <c r="K291" s="632"/>
      <c r="L291" s="632"/>
      <c r="M291" s="632">
        <v>-15</v>
      </c>
      <c r="N291" s="632">
        <v>-784</v>
      </c>
      <c r="O291" s="632">
        <v>-119</v>
      </c>
      <c r="P291" s="632">
        <v>0</v>
      </c>
      <c r="Q291" s="632">
        <v>0</v>
      </c>
      <c r="R291" s="632">
        <v>0</v>
      </c>
      <c r="S291" s="632">
        <v>27</v>
      </c>
      <c r="T291" s="632">
        <v>0</v>
      </c>
      <c r="U291" s="632">
        <v>0</v>
      </c>
      <c r="V291" s="632">
        <v>0</v>
      </c>
      <c r="W291" s="632">
        <v>6</v>
      </c>
      <c r="X291" s="632">
        <v>0</v>
      </c>
      <c r="Y291" s="632">
        <v>0</v>
      </c>
      <c r="Z291" s="632">
        <v>0</v>
      </c>
      <c r="AA291" s="580">
        <v>-4</v>
      </c>
      <c r="AB291" s="522"/>
      <c r="AC291" s="522"/>
      <c r="AD291" s="522"/>
      <c r="AE291" s="522"/>
      <c r="AF291" s="522"/>
      <c r="AG291" s="522"/>
      <c r="AH291" s="522"/>
      <c r="AI291" s="522"/>
      <c r="AJ291" s="522"/>
      <c r="AK291" s="522"/>
      <c r="AL291" s="522"/>
      <c r="AM291" s="522"/>
      <c r="AN291" s="522"/>
      <c r="AO291" s="522"/>
      <c r="AP291" s="522"/>
      <c r="AQ291" s="522"/>
      <c r="AR291" s="522"/>
      <c r="AS291" s="522"/>
      <c r="AT291" s="522"/>
      <c r="AU291" s="522"/>
      <c r="AV291" s="522"/>
      <c r="AW291" s="522"/>
      <c r="AX291" s="522"/>
      <c r="AY291" s="522"/>
      <c r="AZ291" s="522"/>
      <c r="BA291" s="522"/>
      <c r="BB291" s="522"/>
      <c r="BC291" s="522"/>
      <c r="BD291" s="522"/>
      <c r="BE291" s="522"/>
      <c r="BF291" s="522"/>
      <c r="BG291" s="522"/>
      <c r="BH291" s="522"/>
      <c r="BI291" s="522"/>
      <c r="BJ291" s="522"/>
      <c r="BK291" s="522"/>
      <c r="BL291" s="522"/>
      <c r="BM291" s="522"/>
      <c r="BN291" s="522"/>
      <c r="BO291" s="522"/>
      <c r="BP291" s="522"/>
      <c r="BQ291" s="522"/>
      <c r="BR291" s="522"/>
      <c r="BS291" s="522"/>
      <c r="BT291" s="522"/>
      <c r="BU291" s="522"/>
    </row>
    <row r="292" spans="1:208" s="684" customFormat="1" ht="11.25" customHeight="1" thickTop="1">
      <c r="A292" s="143"/>
      <c r="B292" s="143"/>
      <c r="C292" s="143"/>
      <c r="D292" s="592"/>
      <c r="E292" s="592"/>
      <c r="F292" s="592"/>
      <c r="G292" s="592"/>
      <c r="H292" s="592"/>
      <c r="I292" s="592"/>
      <c r="J292" s="592"/>
      <c r="K292" s="592"/>
      <c r="L292" s="592"/>
      <c r="M292" s="592"/>
      <c r="N292" s="592"/>
      <c r="O292" s="592"/>
      <c r="P292" s="705"/>
      <c r="Q292" s="705"/>
      <c r="R292" s="705"/>
      <c r="S292" s="705"/>
      <c r="T292" s="705"/>
      <c r="U292" s="705"/>
      <c r="V292" s="705"/>
      <c r="W292" s="705"/>
      <c r="X292" s="705"/>
      <c r="Y292" s="705"/>
      <c r="Z292" s="705"/>
      <c r="AA292" s="118"/>
      <c r="AB292" s="682"/>
      <c r="AC292" s="682"/>
      <c r="AD292" s="682"/>
      <c r="AE292" s="682"/>
      <c r="AF292" s="682"/>
      <c r="AG292" s="682"/>
      <c r="AH292" s="682"/>
      <c r="AI292" s="682"/>
      <c r="AJ292" s="682"/>
      <c r="AK292" s="682"/>
      <c r="AL292" s="682"/>
      <c r="AM292" s="682"/>
      <c r="AN292" s="682"/>
      <c r="AO292" s="682"/>
      <c r="AP292" s="682"/>
      <c r="AQ292" s="682"/>
      <c r="AR292" s="682"/>
      <c r="AS292" s="682"/>
      <c r="AT292" s="682"/>
      <c r="AU292" s="682"/>
      <c r="AV292" s="682"/>
      <c r="AW292" s="682"/>
      <c r="AX292" s="682"/>
      <c r="AY292" s="682"/>
      <c r="AZ292" s="682"/>
      <c r="BA292" s="682"/>
      <c r="BB292" s="682"/>
      <c r="BC292" s="682"/>
      <c r="BD292" s="682"/>
      <c r="BE292" s="682"/>
      <c r="BF292" s="682"/>
      <c r="BG292" s="682"/>
      <c r="BH292" s="682"/>
      <c r="BI292" s="682"/>
      <c r="BJ292" s="682"/>
      <c r="BK292" s="682"/>
      <c r="BL292" s="682"/>
      <c r="BM292" s="682"/>
      <c r="BN292" s="682"/>
      <c r="BO292" s="682"/>
      <c r="BP292" s="682"/>
      <c r="BQ292" s="682"/>
      <c r="BR292" s="682"/>
      <c r="BS292" s="682"/>
      <c r="BT292" s="682"/>
      <c r="BU292" s="682"/>
    </row>
    <row r="293" spans="1:208" s="681" customFormat="1" ht="20.100000000000001" customHeight="1">
      <c r="A293" s="599"/>
      <c r="B293" s="599"/>
      <c r="C293" s="599"/>
      <c r="D293" s="592"/>
      <c r="E293" s="592"/>
      <c r="F293" s="592"/>
      <c r="G293" s="592"/>
      <c r="H293" s="592"/>
      <c r="I293" s="592"/>
      <c r="J293" s="592"/>
      <c r="K293" s="592"/>
      <c r="L293" s="592"/>
      <c r="M293" s="592"/>
      <c r="N293" s="592"/>
      <c r="O293" s="592"/>
      <c r="P293" s="705"/>
      <c r="Q293" s="705"/>
      <c r="R293" s="705"/>
      <c r="S293" s="705"/>
      <c r="T293" s="705"/>
      <c r="U293" s="705"/>
      <c r="V293" s="705"/>
      <c r="W293" s="705"/>
      <c r="X293" s="705"/>
      <c r="Y293" s="705"/>
      <c r="Z293" s="705"/>
      <c r="AA293" s="118"/>
      <c r="AB293" s="522"/>
      <c r="AC293" s="522"/>
      <c r="AD293" s="522"/>
      <c r="AE293" s="522"/>
      <c r="AF293" s="522"/>
      <c r="AG293" s="522"/>
      <c r="AH293" s="522"/>
      <c r="AI293" s="522"/>
      <c r="AJ293" s="522"/>
      <c r="AK293" s="522"/>
      <c r="AL293" s="522"/>
      <c r="AM293" s="522"/>
      <c r="AN293" s="522"/>
      <c r="AO293" s="522"/>
      <c r="AP293" s="522"/>
      <c r="AQ293" s="522"/>
      <c r="AR293" s="522"/>
      <c r="AS293" s="522"/>
      <c r="AT293" s="522"/>
      <c r="AU293" s="522"/>
      <c r="AV293" s="522"/>
      <c r="AW293" s="522"/>
      <c r="AX293" s="522"/>
      <c r="AY293" s="522"/>
      <c r="AZ293" s="522"/>
      <c r="BA293" s="522"/>
      <c r="BB293" s="522"/>
      <c r="BC293" s="522"/>
      <c r="BD293" s="522"/>
      <c r="BE293" s="522"/>
      <c r="BF293" s="522"/>
      <c r="BG293" s="522"/>
      <c r="BH293" s="522"/>
      <c r="BI293" s="522"/>
      <c r="BJ293" s="522"/>
      <c r="BK293" s="522"/>
      <c r="BL293" s="522"/>
      <c r="BM293" s="522"/>
      <c r="BN293" s="522"/>
      <c r="BO293" s="522"/>
      <c r="BP293" s="522"/>
      <c r="BQ293" s="522"/>
      <c r="BR293" s="522"/>
      <c r="BS293" s="522"/>
      <c r="BT293" s="522"/>
      <c r="BU293" s="522"/>
    </row>
    <row r="294" spans="1:208" s="681" customFormat="1" ht="20.100000000000001" customHeight="1">
      <c r="A294" s="685"/>
      <c r="B294" s="685"/>
      <c r="C294" s="685"/>
      <c r="D294" s="522"/>
      <c r="E294" s="522"/>
      <c r="F294" s="522"/>
      <c r="G294" s="522"/>
      <c r="H294" s="522"/>
      <c r="I294" s="522"/>
      <c r="J294" s="522"/>
      <c r="K294" s="522"/>
      <c r="L294" s="522"/>
      <c r="M294" s="522"/>
      <c r="N294" s="522"/>
      <c r="O294" s="522"/>
      <c r="P294" s="522"/>
      <c r="Q294" s="522"/>
      <c r="R294" s="522"/>
      <c r="S294" s="522"/>
      <c r="T294" s="522"/>
      <c r="U294" s="522"/>
      <c r="V294" s="522"/>
      <c r="W294" s="522"/>
      <c r="X294" s="522"/>
      <c r="Y294" s="522"/>
      <c r="Z294" s="522"/>
      <c r="AA294" s="682"/>
      <c r="AB294" s="522"/>
      <c r="AC294" s="522"/>
      <c r="AD294" s="522"/>
      <c r="AE294" s="522"/>
      <c r="AF294" s="522"/>
      <c r="AG294" s="522"/>
      <c r="AH294" s="522"/>
      <c r="AI294" s="522"/>
      <c r="AJ294" s="522"/>
      <c r="AK294" s="522"/>
      <c r="AL294" s="522"/>
      <c r="AM294" s="522"/>
      <c r="AN294" s="522"/>
      <c r="AO294" s="522"/>
      <c r="AP294" s="522"/>
      <c r="AQ294" s="522"/>
      <c r="AR294" s="522"/>
      <c r="AS294" s="522"/>
      <c r="AT294" s="522"/>
      <c r="AU294" s="522"/>
      <c r="AV294" s="522"/>
      <c r="AW294" s="522"/>
      <c r="AX294" s="522"/>
      <c r="AY294" s="522"/>
      <c r="AZ294" s="522"/>
      <c r="BA294" s="522"/>
      <c r="BB294" s="522"/>
      <c r="BC294" s="522"/>
      <c r="BD294" s="522"/>
      <c r="BE294" s="522"/>
      <c r="BF294" s="522"/>
      <c r="BG294" s="522"/>
      <c r="BH294" s="522"/>
      <c r="BI294" s="522"/>
      <c r="BJ294" s="522"/>
      <c r="BK294" s="522"/>
      <c r="BL294" s="522"/>
      <c r="BM294" s="522"/>
      <c r="BN294" s="522"/>
      <c r="BO294" s="522"/>
      <c r="BP294" s="522"/>
      <c r="BQ294" s="522"/>
      <c r="BR294" s="522"/>
      <c r="BS294" s="522"/>
      <c r="BT294" s="522"/>
      <c r="BU294" s="522"/>
    </row>
    <row r="295" spans="1:208" ht="20.100000000000001" customHeight="1">
      <c r="A295" s="763" t="s">
        <v>582</v>
      </c>
      <c r="B295" s="764"/>
      <c r="C295" s="764"/>
      <c r="D295" s="116"/>
      <c r="E295" s="116"/>
      <c r="F295" s="116"/>
      <c r="G295" s="116"/>
      <c r="AF295" s="118"/>
      <c r="AN295" s="118"/>
      <c r="AV295" s="118"/>
      <c r="BD295" s="118"/>
      <c r="BL295" s="118"/>
      <c r="BT295" s="118"/>
      <c r="CB295" s="48"/>
      <c r="CJ295" s="48"/>
      <c r="CR295" s="48"/>
      <c r="CZ295" s="48"/>
      <c r="DH295" s="48"/>
      <c r="DP295" s="48"/>
      <c r="DX295" s="48"/>
      <c r="EF295" s="48"/>
      <c r="EN295" s="48"/>
      <c r="EV295" s="48"/>
      <c r="FD295" s="48"/>
      <c r="FL295" s="48"/>
      <c r="FT295" s="48"/>
      <c r="GB295" s="48"/>
      <c r="GJ295" s="48"/>
      <c r="GR295" s="48"/>
      <c r="GZ295" s="48"/>
    </row>
    <row r="296" spans="1:208" ht="37.5" customHeight="1" thickBot="1">
      <c r="A296" s="529" t="s">
        <v>271</v>
      </c>
      <c r="B296" s="525"/>
      <c r="C296" s="152"/>
      <c r="D296" s="425" t="s">
        <v>427</v>
      </c>
      <c r="E296" s="425" t="s">
        <v>443</v>
      </c>
      <c r="F296" s="425" t="s">
        <v>446</v>
      </c>
      <c r="G296" s="425" t="s">
        <v>452</v>
      </c>
      <c r="H296" s="425" t="s">
        <v>457</v>
      </c>
      <c r="I296" s="425" t="s">
        <v>483</v>
      </c>
      <c r="J296" s="425" t="s">
        <v>486</v>
      </c>
      <c r="K296" s="606" t="s">
        <v>488</v>
      </c>
      <c r="L296" s="606" t="s">
        <v>491</v>
      </c>
      <c r="M296" s="606" t="s">
        <v>539</v>
      </c>
      <c r="N296" s="606" t="s">
        <v>560</v>
      </c>
      <c r="O296" s="606" t="s">
        <v>567</v>
      </c>
      <c r="P296" s="606" t="s">
        <v>577</v>
      </c>
      <c r="Q296" s="606" t="s">
        <v>603</v>
      </c>
      <c r="R296" s="606" t="s">
        <v>625</v>
      </c>
      <c r="S296" s="606" t="s">
        <v>634</v>
      </c>
      <c r="T296" s="606" t="s">
        <v>638</v>
      </c>
      <c r="U296" s="606" t="s">
        <v>658</v>
      </c>
      <c r="V296" s="606" t="s">
        <v>663</v>
      </c>
      <c r="W296" s="606" t="s">
        <v>669</v>
      </c>
      <c r="X296" s="606" t="s">
        <v>671</v>
      </c>
      <c r="Y296" s="606" t="s">
        <v>682</v>
      </c>
      <c r="Z296" s="606" t="s">
        <v>690</v>
      </c>
      <c r="AA296" s="565" t="s">
        <v>739</v>
      </c>
    </row>
    <row r="297" spans="1:208" ht="20.100000000000001" customHeight="1">
      <c r="A297" s="713" t="s">
        <v>606</v>
      </c>
      <c r="B297" s="713"/>
      <c r="C297" s="713"/>
      <c r="D297" s="707">
        <v>5</v>
      </c>
      <c r="E297" s="707">
        <v>0</v>
      </c>
      <c r="F297" s="707">
        <v>14</v>
      </c>
      <c r="G297" s="707">
        <v>7</v>
      </c>
      <c r="H297" s="707">
        <v>1</v>
      </c>
      <c r="I297" s="707">
        <v>5</v>
      </c>
      <c r="J297" s="707">
        <v>1</v>
      </c>
      <c r="K297" s="707">
        <v>46</v>
      </c>
      <c r="L297" s="707">
        <v>3</v>
      </c>
      <c r="M297" s="707">
        <v>0</v>
      </c>
      <c r="N297" s="707">
        <v>14</v>
      </c>
      <c r="O297" s="707">
        <v>0</v>
      </c>
      <c r="P297" s="707">
        <v>0</v>
      </c>
      <c r="Q297" s="707">
        <v>0</v>
      </c>
      <c r="R297" s="707">
        <v>0</v>
      </c>
      <c r="S297" s="707">
        <v>0</v>
      </c>
      <c r="T297" s="707">
        <v>1</v>
      </c>
      <c r="U297" s="707">
        <v>0</v>
      </c>
      <c r="V297" s="707">
        <v>0</v>
      </c>
      <c r="W297" s="707">
        <v>0</v>
      </c>
      <c r="X297" s="707">
        <v>0</v>
      </c>
      <c r="Y297" s="707">
        <v>77</v>
      </c>
      <c r="Z297" s="707">
        <v>0</v>
      </c>
      <c r="AA297" s="455">
        <v>0</v>
      </c>
    </row>
    <row r="298" spans="1:208" ht="20.100000000000001" customHeight="1">
      <c r="A298" s="713" t="s">
        <v>607</v>
      </c>
      <c r="B298" s="713"/>
      <c r="C298" s="713"/>
      <c r="D298" s="707">
        <v>0</v>
      </c>
      <c r="E298" s="707">
        <v>0</v>
      </c>
      <c r="F298" s="707">
        <v>9</v>
      </c>
      <c r="G298" s="707">
        <v>9</v>
      </c>
      <c r="H298" s="707">
        <v>1</v>
      </c>
      <c r="I298" s="707">
        <v>53</v>
      </c>
      <c r="J298" s="707">
        <v>8</v>
      </c>
      <c r="K298" s="707">
        <v>192</v>
      </c>
      <c r="L298" s="707">
        <v>3</v>
      </c>
      <c r="M298" s="707">
        <v>0</v>
      </c>
      <c r="N298" s="707">
        <v>0</v>
      </c>
      <c r="O298" s="707">
        <v>0</v>
      </c>
      <c r="P298" s="707">
        <v>12</v>
      </c>
      <c r="Q298" s="707">
        <v>0</v>
      </c>
      <c r="R298" s="707">
        <v>-11</v>
      </c>
      <c r="S298" s="707">
        <v>-1</v>
      </c>
      <c r="T298" s="707">
        <v>0</v>
      </c>
      <c r="U298" s="707">
        <v>1</v>
      </c>
      <c r="V298" s="707">
        <v>0</v>
      </c>
      <c r="W298" s="707">
        <v>0</v>
      </c>
      <c r="X298" s="707">
        <v>0</v>
      </c>
      <c r="Y298" s="707">
        <v>0</v>
      </c>
      <c r="Z298" s="707">
        <v>0</v>
      </c>
      <c r="AA298" s="455">
        <v>0</v>
      </c>
    </row>
    <row r="299" spans="1:208" s="704" customFormat="1" ht="20.100000000000001" customHeight="1">
      <c r="A299" s="713" t="s">
        <v>644</v>
      </c>
      <c r="B299" s="713"/>
      <c r="C299" s="713"/>
      <c r="D299" s="707"/>
      <c r="E299" s="707"/>
      <c r="F299" s="707"/>
      <c r="G299" s="707"/>
      <c r="H299" s="707"/>
      <c r="I299" s="707"/>
      <c r="J299" s="707"/>
      <c r="K299" s="707"/>
      <c r="L299" s="707"/>
      <c r="M299" s="707"/>
      <c r="N299" s="707"/>
      <c r="O299" s="707"/>
      <c r="P299" s="707">
        <v>0</v>
      </c>
      <c r="Q299" s="707">
        <v>0</v>
      </c>
      <c r="R299" s="707">
        <v>0</v>
      </c>
      <c r="S299" s="707">
        <v>0</v>
      </c>
      <c r="T299" s="707">
        <v>0</v>
      </c>
      <c r="U299" s="707">
        <v>0</v>
      </c>
      <c r="V299" s="707">
        <v>2</v>
      </c>
      <c r="W299" s="707">
        <v>0</v>
      </c>
      <c r="X299" s="707">
        <v>0</v>
      </c>
      <c r="Y299" s="707">
        <v>0</v>
      </c>
      <c r="Z299" s="707">
        <v>0</v>
      </c>
      <c r="AA299" s="455">
        <v>0</v>
      </c>
      <c r="AB299" s="705"/>
      <c r="AC299" s="705"/>
      <c r="AD299" s="705"/>
      <c r="AE299" s="705"/>
      <c r="AF299" s="705"/>
      <c r="AG299" s="705"/>
      <c r="AH299" s="705"/>
      <c r="AI299" s="705"/>
      <c r="AJ299" s="705"/>
      <c r="AK299" s="705"/>
      <c r="AL299" s="705"/>
      <c r="AM299" s="705"/>
      <c r="AN299" s="705"/>
      <c r="AO299" s="705"/>
      <c r="AP299" s="705"/>
      <c r="AQ299" s="705"/>
      <c r="AR299" s="705"/>
      <c r="AS299" s="705"/>
      <c r="AT299" s="705"/>
      <c r="AU299" s="705"/>
      <c r="AV299" s="705"/>
      <c r="AW299" s="705"/>
      <c r="AX299" s="705"/>
      <c r="AY299" s="705"/>
      <c r="AZ299" s="705"/>
      <c r="BA299" s="705"/>
      <c r="BB299" s="705"/>
      <c r="BC299" s="705"/>
      <c r="BD299" s="705"/>
      <c r="BE299" s="705"/>
      <c r="BF299" s="705"/>
      <c r="BG299" s="705"/>
      <c r="BH299" s="705"/>
      <c r="BI299" s="705"/>
      <c r="BJ299" s="705"/>
      <c r="BK299" s="705"/>
      <c r="BL299" s="705"/>
      <c r="BM299" s="705"/>
      <c r="BN299" s="705"/>
      <c r="BO299" s="705"/>
      <c r="BP299" s="705"/>
      <c r="BQ299" s="705"/>
      <c r="BR299" s="705"/>
      <c r="BS299" s="705"/>
      <c r="BT299" s="705"/>
      <c r="BU299" s="705"/>
    </row>
    <row r="300" spans="1:208" ht="20.100000000000001" customHeight="1">
      <c r="A300" s="713" t="s">
        <v>117</v>
      </c>
      <c r="B300" s="713"/>
      <c r="C300" s="713"/>
      <c r="D300" s="707">
        <v>0</v>
      </c>
      <c r="E300" s="707">
        <v>0</v>
      </c>
      <c r="F300" s="707">
        <v>0</v>
      </c>
      <c r="G300" s="707">
        <v>0</v>
      </c>
      <c r="H300" s="707">
        <v>0</v>
      </c>
      <c r="I300" s="707">
        <v>0</v>
      </c>
      <c r="J300" s="707">
        <v>0</v>
      </c>
      <c r="K300" s="707">
        <v>0</v>
      </c>
      <c r="L300" s="707">
        <v>1</v>
      </c>
      <c r="M300" s="707">
        <v>0</v>
      </c>
      <c r="N300" s="707">
        <v>0</v>
      </c>
      <c r="O300" s="707">
        <v>0</v>
      </c>
      <c r="P300" s="707">
        <v>32</v>
      </c>
      <c r="Q300" s="707">
        <v>0</v>
      </c>
      <c r="R300" s="707">
        <v>0</v>
      </c>
      <c r="S300" s="707">
        <v>1</v>
      </c>
      <c r="T300" s="707">
        <v>0</v>
      </c>
      <c r="U300" s="707">
        <v>0</v>
      </c>
      <c r="V300" s="707">
        <v>0</v>
      </c>
      <c r="W300" s="707">
        <v>0</v>
      </c>
      <c r="X300" s="707">
        <v>0</v>
      </c>
      <c r="Y300" s="707">
        <v>0</v>
      </c>
      <c r="Z300" s="707">
        <v>1</v>
      </c>
      <c r="AA300" s="455">
        <v>1</v>
      </c>
    </row>
    <row r="301" spans="1:208" ht="20.100000000000001" customHeight="1">
      <c r="A301" s="192" t="s">
        <v>688</v>
      </c>
      <c r="B301" s="192"/>
      <c r="C301" s="192"/>
      <c r="D301" s="619">
        <v>0</v>
      </c>
      <c r="E301" s="619">
        <v>0</v>
      </c>
      <c r="F301" s="619">
        <v>0</v>
      </c>
      <c r="G301" s="619">
        <v>1</v>
      </c>
      <c r="H301" s="619">
        <v>0</v>
      </c>
      <c r="I301" s="619">
        <v>0</v>
      </c>
      <c r="J301" s="619">
        <v>0</v>
      </c>
      <c r="K301" s="619">
        <v>0</v>
      </c>
      <c r="L301" s="619">
        <v>0</v>
      </c>
      <c r="M301" s="619">
        <v>0</v>
      </c>
      <c r="N301" s="619">
        <v>0</v>
      </c>
      <c r="O301" s="619">
        <v>0</v>
      </c>
      <c r="P301" s="619">
        <v>0</v>
      </c>
      <c r="Q301" s="619">
        <v>0</v>
      </c>
      <c r="R301" s="619">
        <v>0</v>
      </c>
      <c r="S301" s="619">
        <v>2</v>
      </c>
      <c r="T301" s="619">
        <v>0</v>
      </c>
      <c r="U301" s="619">
        <v>0</v>
      </c>
      <c r="V301" s="619">
        <v>315</v>
      </c>
      <c r="W301" s="619">
        <v>7</v>
      </c>
      <c r="X301" s="619">
        <v>26</v>
      </c>
      <c r="Y301" s="619">
        <v>-1</v>
      </c>
      <c r="Z301" s="619">
        <v>0</v>
      </c>
      <c r="AA301" s="554">
        <v>-2</v>
      </c>
    </row>
    <row r="302" spans="1:208" ht="20.100000000000001" customHeight="1" thickBot="1">
      <c r="A302" s="326" t="s">
        <v>533</v>
      </c>
      <c r="B302" s="326"/>
      <c r="C302" s="326"/>
      <c r="D302" s="447">
        <v>4</v>
      </c>
      <c r="E302" s="447">
        <v>0</v>
      </c>
      <c r="F302" s="447">
        <v>23</v>
      </c>
      <c r="G302" s="447">
        <v>17</v>
      </c>
      <c r="H302" s="447">
        <v>1</v>
      </c>
      <c r="I302" s="447">
        <v>58</v>
      </c>
      <c r="J302" s="447">
        <v>8</v>
      </c>
      <c r="K302" s="623">
        <v>238</v>
      </c>
      <c r="L302" s="623">
        <v>7</v>
      </c>
      <c r="M302" s="623">
        <v>0</v>
      </c>
      <c r="N302" s="623">
        <v>14</v>
      </c>
      <c r="O302" s="623">
        <v>1</v>
      </c>
      <c r="P302" s="623">
        <v>44</v>
      </c>
      <c r="Q302" s="623">
        <v>2</v>
      </c>
      <c r="R302" s="623">
        <v>-10</v>
      </c>
      <c r="S302" s="623">
        <v>2</v>
      </c>
      <c r="T302" s="623">
        <v>1</v>
      </c>
      <c r="U302" s="623">
        <v>1</v>
      </c>
      <c r="V302" s="623">
        <v>317</v>
      </c>
      <c r="W302" s="623">
        <v>8</v>
      </c>
      <c r="X302" s="623">
        <v>26</v>
      </c>
      <c r="Y302" s="623">
        <v>76</v>
      </c>
      <c r="Z302" s="623">
        <v>1</v>
      </c>
      <c r="AA302" s="549">
        <v>-1</v>
      </c>
    </row>
    <row r="303" spans="1:208" ht="20.100000000000001" customHeight="1" thickTop="1">
      <c r="A303" s="192" t="s">
        <v>525</v>
      </c>
      <c r="B303" s="192"/>
      <c r="C303" s="192"/>
      <c r="D303" s="439">
        <v>0</v>
      </c>
      <c r="E303" s="439">
        <v>0</v>
      </c>
      <c r="F303" s="439">
        <v>17</v>
      </c>
      <c r="G303" s="439">
        <v>0</v>
      </c>
      <c r="H303" s="439">
        <v>1850</v>
      </c>
      <c r="I303" s="439">
        <v>15</v>
      </c>
      <c r="J303" s="439">
        <v>0</v>
      </c>
      <c r="K303" s="619">
        <v>0</v>
      </c>
      <c r="L303" s="619">
        <v>0</v>
      </c>
      <c r="M303" s="619">
        <v>4282</v>
      </c>
      <c r="N303" s="619" t="s">
        <v>55</v>
      </c>
      <c r="O303" s="619" t="s">
        <v>55</v>
      </c>
      <c r="P303" s="619" t="s">
        <v>55</v>
      </c>
      <c r="Q303" s="619" t="s">
        <v>55</v>
      </c>
      <c r="R303" s="619" t="s">
        <v>55</v>
      </c>
      <c r="S303" s="619" t="s">
        <v>55</v>
      </c>
      <c r="T303" s="619" t="s">
        <v>55</v>
      </c>
      <c r="U303" s="619" t="s">
        <v>55</v>
      </c>
      <c r="V303" s="619" t="s">
        <v>55</v>
      </c>
      <c r="W303" s="619" t="s">
        <v>55</v>
      </c>
      <c r="X303" s="619" t="s">
        <v>55</v>
      </c>
      <c r="Y303" s="619" t="s">
        <v>55</v>
      </c>
      <c r="Z303" s="619" t="s">
        <v>55</v>
      </c>
      <c r="AA303" s="554" t="s">
        <v>55</v>
      </c>
    </row>
    <row r="304" spans="1:208" ht="20.100000000000001" customHeight="1" thickBot="1">
      <c r="A304" s="326" t="s">
        <v>120</v>
      </c>
      <c r="B304" s="527"/>
      <c r="C304" s="528"/>
      <c r="D304" s="579">
        <v>4</v>
      </c>
      <c r="E304" s="579">
        <v>0</v>
      </c>
      <c r="F304" s="579">
        <v>39</v>
      </c>
      <c r="G304" s="579">
        <v>17</v>
      </c>
      <c r="H304" s="579">
        <v>1851</v>
      </c>
      <c r="I304" s="579">
        <v>73</v>
      </c>
      <c r="J304" s="579">
        <v>8</v>
      </c>
      <c r="K304" s="632">
        <v>238</v>
      </c>
      <c r="L304" s="632">
        <v>7</v>
      </c>
      <c r="M304" s="632">
        <v>4282</v>
      </c>
      <c r="N304" s="632">
        <v>14</v>
      </c>
      <c r="O304" s="632">
        <v>1</v>
      </c>
      <c r="P304" s="632">
        <v>44</v>
      </c>
      <c r="Q304" s="632">
        <v>2</v>
      </c>
      <c r="R304" s="632">
        <v>-10</v>
      </c>
      <c r="S304" s="632">
        <v>2</v>
      </c>
      <c r="T304" s="632">
        <v>1</v>
      </c>
      <c r="U304" s="632">
        <v>1</v>
      </c>
      <c r="V304" s="632">
        <v>317</v>
      </c>
      <c r="W304" s="632">
        <v>8</v>
      </c>
      <c r="X304" s="632">
        <v>26</v>
      </c>
      <c r="Y304" s="632">
        <v>76</v>
      </c>
      <c r="Z304" s="632">
        <v>1</v>
      </c>
      <c r="AA304" s="580">
        <v>-1</v>
      </c>
    </row>
    <row r="305" spans="1:73" s="48" customFormat="1" ht="11.25" customHeight="1" thickTop="1">
      <c r="A305" s="143"/>
      <c r="B305" s="143"/>
      <c r="C305" s="143"/>
      <c r="D305" s="116"/>
      <c r="E305" s="116"/>
      <c r="F305" s="116"/>
      <c r="G305" s="116"/>
      <c r="H305" s="116"/>
      <c r="I305" s="116"/>
      <c r="J305" s="116"/>
      <c r="K305" s="116"/>
      <c r="L305" s="116"/>
      <c r="M305" s="592"/>
      <c r="N305" s="592"/>
      <c r="O305" s="592"/>
      <c r="P305" s="705"/>
      <c r="Q305" s="705"/>
      <c r="R305" s="705"/>
      <c r="S305" s="705"/>
      <c r="T305" s="705"/>
      <c r="U305" s="705"/>
      <c r="V305" s="705"/>
      <c r="W305" s="705"/>
      <c r="X305" s="705"/>
      <c r="Y305" s="705"/>
      <c r="Z305" s="705"/>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row>
    <row r="306" spans="1:73" ht="20.100000000000001" customHeight="1">
      <c r="A306" s="144"/>
      <c r="B306" s="144"/>
      <c r="C306" s="144"/>
      <c r="D306" s="116"/>
      <c r="E306" s="116"/>
      <c r="F306" s="116"/>
      <c r="G306" s="116"/>
    </row>
    <row r="307" spans="1:73" ht="20.100000000000001" customHeight="1">
      <c r="A307" s="712" t="s">
        <v>600</v>
      </c>
      <c r="B307" s="166"/>
      <c r="C307" s="166"/>
      <c r="D307" s="706"/>
      <c r="E307" s="116"/>
      <c r="F307" s="116"/>
      <c r="G307" s="116"/>
    </row>
    <row r="308" spans="1:73" ht="37.5" customHeight="1" thickBot="1">
      <c r="A308" s="529" t="s">
        <v>271</v>
      </c>
      <c r="B308" s="525"/>
      <c r="C308" s="152"/>
      <c r="D308" s="425" t="s">
        <v>427</v>
      </c>
      <c r="E308" s="425" t="s">
        <v>443</v>
      </c>
      <c r="F308" s="425" t="s">
        <v>446</v>
      </c>
      <c r="G308" s="425" t="s">
        <v>452</v>
      </c>
      <c r="H308" s="425" t="s">
        <v>457</v>
      </c>
      <c r="I308" s="425" t="s">
        <v>483</v>
      </c>
      <c r="J308" s="425" t="s">
        <v>486</v>
      </c>
      <c r="K308" s="425" t="s">
        <v>488</v>
      </c>
      <c r="L308" s="425" t="s">
        <v>491</v>
      </c>
      <c r="M308" s="606" t="s">
        <v>539</v>
      </c>
      <c r="N308" s="606" t="s">
        <v>560</v>
      </c>
      <c r="O308" s="606" t="s">
        <v>567</v>
      </c>
      <c r="P308" s="606" t="s">
        <v>577</v>
      </c>
      <c r="Q308" s="606" t="s">
        <v>603</v>
      </c>
      <c r="R308" s="606" t="s">
        <v>625</v>
      </c>
      <c r="S308" s="606" t="s">
        <v>634</v>
      </c>
      <c r="T308" s="606" t="s">
        <v>638</v>
      </c>
      <c r="U308" s="606" t="s">
        <v>658</v>
      </c>
      <c r="V308" s="606" t="s">
        <v>663</v>
      </c>
      <c r="W308" s="606" t="s">
        <v>669</v>
      </c>
      <c r="X308" s="606" t="s">
        <v>671</v>
      </c>
      <c r="Y308" s="606" t="s">
        <v>682</v>
      </c>
      <c r="Z308" s="606" t="s">
        <v>690</v>
      </c>
      <c r="AA308" s="565" t="s">
        <v>739</v>
      </c>
    </row>
    <row r="309" spans="1:73" ht="20.100000000000001" customHeight="1">
      <c r="A309" s="713" t="s">
        <v>619</v>
      </c>
      <c r="B309" s="713"/>
      <c r="C309" s="713"/>
      <c r="D309" s="707">
        <v>-45</v>
      </c>
      <c r="E309" s="707">
        <v>128</v>
      </c>
      <c r="F309" s="707">
        <v>-109</v>
      </c>
      <c r="G309" s="707">
        <v>64</v>
      </c>
      <c r="H309" s="707">
        <v>10</v>
      </c>
      <c r="I309" s="707">
        <v>-37</v>
      </c>
      <c r="J309" s="707">
        <v>-43</v>
      </c>
      <c r="K309" s="707">
        <v>-3</v>
      </c>
      <c r="L309" s="707">
        <v>-3</v>
      </c>
      <c r="M309" s="707">
        <v>17</v>
      </c>
      <c r="N309" s="707">
        <v>17</v>
      </c>
      <c r="O309" s="707">
        <v>-91</v>
      </c>
      <c r="P309" s="707">
        <v>56</v>
      </c>
      <c r="Q309" s="707">
        <v>-66</v>
      </c>
      <c r="R309" s="707">
        <v>-59</v>
      </c>
      <c r="S309" s="707">
        <v>-37</v>
      </c>
      <c r="T309" s="707">
        <v>93</v>
      </c>
      <c r="U309" s="707">
        <v>-43</v>
      </c>
      <c r="V309" s="707">
        <v>-30</v>
      </c>
      <c r="W309" s="707">
        <v>-4</v>
      </c>
      <c r="X309" s="707">
        <v>59</v>
      </c>
      <c r="Y309" s="707">
        <v>1</v>
      </c>
      <c r="Z309" s="707">
        <v>-25</v>
      </c>
      <c r="AA309" s="455">
        <v>-1</v>
      </c>
    </row>
    <row r="310" spans="1:73" ht="20.100000000000001" customHeight="1">
      <c r="A310" s="713" t="s">
        <v>607</v>
      </c>
      <c r="B310" s="713"/>
      <c r="C310" s="713"/>
      <c r="D310" s="707">
        <v>-6</v>
      </c>
      <c r="E310" s="707">
        <v>10</v>
      </c>
      <c r="F310" s="707">
        <v>2</v>
      </c>
      <c r="G310" s="707">
        <v>0</v>
      </c>
      <c r="H310" s="707">
        <v>-4</v>
      </c>
      <c r="I310" s="707">
        <v>3</v>
      </c>
      <c r="J310" s="707">
        <v>1</v>
      </c>
      <c r="K310" s="707">
        <v>-20</v>
      </c>
      <c r="L310" s="707">
        <v>3</v>
      </c>
      <c r="M310" s="707">
        <v>-1</v>
      </c>
      <c r="N310" s="707">
        <v>-9</v>
      </c>
      <c r="O310" s="707">
        <v>4</v>
      </c>
      <c r="P310" s="707">
        <v>2</v>
      </c>
      <c r="Q310" s="707">
        <v>4</v>
      </c>
      <c r="R310" s="707">
        <v>3</v>
      </c>
      <c r="S310" s="707">
        <v>14</v>
      </c>
      <c r="T310" s="707">
        <v>3</v>
      </c>
      <c r="U310" s="707">
        <v>-2</v>
      </c>
      <c r="V310" s="707">
        <v>-1</v>
      </c>
      <c r="W310" s="707">
        <v>3</v>
      </c>
      <c r="X310" s="707">
        <v>1</v>
      </c>
      <c r="Y310" s="707">
        <v>8</v>
      </c>
      <c r="Z310" s="707">
        <v>-1</v>
      </c>
      <c r="AA310" s="455">
        <v>-12</v>
      </c>
    </row>
    <row r="311" spans="1:73" s="704" customFormat="1" ht="20.100000000000001" customHeight="1">
      <c r="A311" s="713" t="s">
        <v>644</v>
      </c>
      <c r="B311" s="713"/>
      <c r="C311" s="713"/>
      <c r="D311" s="707"/>
      <c r="E311" s="707"/>
      <c r="F311" s="707"/>
      <c r="G311" s="707"/>
      <c r="H311" s="707"/>
      <c r="I311" s="707"/>
      <c r="J311" s="707"/>
      <c r="K311" s="707"/>
      <c r="L311" s="707"/>
      <c r="M311" s="707"/>
      <c r="N311" s="707"/>
      <c r="O311" s="707"/>
      <c r="P311" s="707">
        <v>-9</v>
      </c>
      <c r="Q311" s="707">
        <v>7</v>
      </c>
      <c r="R311" s="707">
        <v>3</v>
      </c>
      <c r="S311" s="707">
        <v>9</v>
      </c>
      <c r="T311" s="707">
        <v>-21</v>
      </c>
      <c r="U311" s="707">
        <v>2</v>
      </c>
      <c r="V311" s="707">
        <v>8</v>
      </c>
      <c r="W311" s="707">
        <v>7</v>
      </c>
      <c r="X311" s="707">
        <v>-1</v>
      </c>
      <c r="Y311" s="707">
        <v>10</v>
      </c>
      <c r="Z311" s="707">
        <v>19</v>
      </c>
      <c r="AA311" s="455">
        <v>-5</v>
      </c>
      <c r="AB311" s="705"/>
      <c r="AC311" s="705"/>
      <c r="AD311" s="705"/>
      <c r="AE311" s="705"/>
      <c r="AF311" s="705"/>
      <c r="AG311" s="705"/>
      <c r="AH311" s="705"/>
      <c r="AI311" s="705"/>
      <c r="AJ311" s="705"/>
      <c r="AK311" s="705"/>
      <c r="AL311" s="705"/>
      <c r="AM311" s="705"/>
      <c r="AN311" s="705"/>
      <c r="AO311" s="705"/>
      <c r="AP311" s="705"/>
      <c r="AQ311" s="705"/>
      <c r="AR311" s="705"/>
      <c r="AS311" s="705"/>
      <c r="AT311" s="705"/>
      <c r="AU311" s="705"/>
      <c r="AV311" s="705"/>
      <c r="AW311" s="705"/>
      <c r="AX311" s="705"/>
      <c r="AY311" s="705"/>
      <c r="AZ311" s="705"/>
      <c r="BA311" s="705"/>
      <c r="BB311" s="705"/>
      <c r="BC311" s="705"/>
      <c r="BD311" s="705"/>
      <c r="BE311" s="705"/>
      <c r="BF311" s="705"/>
      <c r="BG311" s="705"/>
      <c r="BH311" s="705"/>
      <c r="BI311" s="705"/>
      <c r="BJ311" s="705"/>
      <c r="BK311" s="705"/>
      <c r="BL311" s="705"/>
      <c r="BM311" s="705"/>
      <c r="BN311" s="705"/>
      <c r="BO311" s="705"/>
      <c r="BP311" s="705"/>
      <c r="BQ311" s="705"/>
      <c r="BR311" s="705"/>
      <c r="BS311" s="705"/>
      <c r="BT311" s="705"/>
      <c r="BU311" s="705"/>
    </row>
    <row r="312" spans="1:73" ht="20.100000000000001" customHeight="1">
      <c r="A312" s="713" t="s">
        <v>117</v>
      </c>
      <c r="B312" s="713"/>
      <c r="C312" s="713"/>
      <c r="D312" s="707">
        <v>0</v>
      </c>
      <c r="E312" s="707">
        <v>0</v>
      </c>
      <c r="F312" s="707">
        <v>0</v>
      </c>
      <c r="G312" s="707">
        <v>0</v>
      </c>
      <c r="H312" s="707">
        <v>0</v>
      </c>
      <c r="I312" s="707">
        <v>0</v>
      </c>
      <c r="J312" s="707">
        <v>0</v>
      </c>
      <c r="K312" s="707">
        <v>0</v>
      </c>
      <c r="L312" s="707">
        <v>0</v>
      </c>
      <c r="M312" s="707">
        <v>0</v>
      </c>
      <c r="N312" s="707">
        <v>1</v>
      </c>
      <c r="O312" s="707">
        <v>0</v>
      </c>
      <c r="P312" s="707">
        <v>0</v>
      </c>
      <c r="Q312" s="707">
        <v>0</v>
      </c>
      <c r="R312" s="707">
        <v>0</v>
      </c>
      <c r="S312" s="707">
        <v>0</v>
      </c>
      <c r="T312" s="707">
        <v>0</v>
      </c>
      <c r="U312" s="707">
        <v>0</v>
      </c>
      <c r="V312" s="707">
        <v>0</v>
      </c>
      <c r="W312" s="707">
        <v>0</v>
      </c>
      <c r="X312" s="707">
        <v>0</v>
      </c>
      <c r="Y312" s="707">
        <v>0</v>
      </c>
      <c r="Z312" s="707">
        <v>1</v>
      </c>
      <c r="AA312" s="455">
        <v>2</v>
      </c>
    </row>
    <row r="313" spans="1:73" ht="20.100000000000001" customHeight="1">
      <c r="A313" s="192" t="s">
        <v>688</v>
      </c>
      <c r="B313" s="192"/>
      <c r="C313" s="192"/>
      <c r="D313" s="619">
        <v>1</v>
      </c>
      <c r="E313" s="619">
        <v>0</v>
      </c>
      <c r="F313" s="619">
        <v>-3</v>
      </c>
      <c r="G313" s="619">
        <v>3</v>
      </c>
      <c r="H313" s="619">
        <v>0</v>
      </c>
      <c r="I313" s="619">
        <v>-1</v>
      </c>
      <c r="J313" s="619">
        <v>0</v>
      </c>
      <c r="K313" s="619">
        <v>0</v>
      </c>
      <c r="L313" s="619">
        <v>0</v>
      </c>
      <c r="M313" s="619">
        <v>0</v>
      </c>
      <c r="N313" s="619">
        <v>1</v>
      </c>
      <c r="O313" s="619">
        <v>0</v>
      </c>
      <c r="P313" s="619">
        <v>1</v>
      </c>
      <c r="Q313" s="619">
        <v>-1</v>
      </c>
      <c r="R313" s="619">
        <v>-1</v>
      </c>
      <c r="S313" s="619">
        <v>-1</v>
      </c>
      <c r="T313" s="619">
        <v>1</v>
      </c>
      <c r="U313" s="619">
        <v>0</v>
      </c>
      <c r="V313" s="619">
        <v>-1</v>
      </c>
      <c r="W313" s="619">
        <v>0</v>
      </c>
      <c r="X313" s="619">
        <v>-8</v>
      </c>
      <c r="Y313" s="619">
        <v>8</v>
      </c>
      <c r="Z313" s="619">
        <v>0</v>
      </c>
      <c r="AA313" s="554">
        <v>0</v>
      </c>
    </row>
    <row r="314" spans="1:73" ht="20.100000000000001" customHeight="1" thickBot="1">
      <c r="A314" s="326" t="s">
        <v>533</v>
      </c>
      <c r="B314" s="326"/>
      <c r="C314" s="326"/>
      <c r="D314" s="447">
        <v>-50</v>
      </c>
      <c r="E314" s="447">
        <v>138</v>
      </c>
      <c r="F314" s="447">
        <v>-110</v>
      </c>
      <c r="G314" s="447">
        <v>67</v>
      </c>
      <c r="H314" s="447">
        <v>6</v>
      </c>
      <c r="I314" s="447">
        <v>-35</v>
      </c>
      <c r="J314" s="447">
        <v>-42</v>
      </c>
      <c r="K314" s="447">
        <v>-24</v>
      </c>
      <c r="L314" s="447">
        <v>0</v>
      </c>
      <c r="M314" s="623">
        <v>16</v>
      </c>
      <c r="N314" s="623">
        <v>9</v>
      </c>
      <c r="O314" s="623">
        <v>-87</v>
      </c>
      <c r="P314" s="623">
        <v>50</v>
      </c>
      <c r="Q314" s="623">
        <v>-57</v>
      </c>
      <c r="R314" s="623">
        <v>-55</v>
      </c>
      <c r="S314" s="623">
        <v>-15</v>
      </c>
      <c r="T314" s="623">
        <v>75</v>
      </c>
      <c r="U314" s="623">
        <v>-43</v>
      </c>
      <c r="V314" s="623">
        <v>-24</v>
      </c>
      <c r="W314" s="623">
        <v>6</v>
      </c>
      <c r="X314" s="623">
        <v>51</v>
      </c>
      <c r="Y314" s="623">
        <v>27</v>
      </c>
      <c r="Z314" s="623">
        <v>-5</v>
      </c>
      <c r="AA314" s="549">
        <v>-24</v>
      </c>
    </row>
    <row r="315" spans="1:73" ht="20.100000000000001" customHeight="1" thickTop="1">
      <c r="A315" s="192" t="s">
        <v>525</v>
      </c>
      <c r="B315" s="192"/>
      <c r="C315" s="192"/>
      <c r="D315" s="439">
        <v>-1</v>
      </c>
      <c r="E315" s="439">
        <v>1</v>
      </c>
      <c r="F315" s="439">
        <v>0</v>
      </c>
      <c r="G315" s="439">
        <v>-1</v>
      </c>
      <c r="H315" s="439">
        <v>-1</v>
      </c>
      <c r="I315" s="439">
        <v>2</v>
      </c>
      <c r="J315" s="439">
        <v>0</v>
      </c>
      <c r="K315" s="439">
        <v>-1</v>
      </c>
      <c r="L315" s="439">
        <v>-1</v>
      </c>
      <c r="M315" s="619">
        <v>0</v>
      </c>
      <c r="N315" s="619" t="s">
        <v>55</v>
      </c>
      <c r="O315" s="619" t="s">
        <v>55</v>
      </c>
      <c r="P315" s="619" t="s">
        <v>55</v>
      </c>
      <c r="Q315" s="619" t="s">
        <v>55</v>
      </c>
      <c r="R315" s="619" t="s">
        <v>55</v>
      </c>
      <c r="S315" s="619" t="s">
        <v>55</v>
      </c>
      <c r="T315" s="619" t="s">
        <v>55</v>
      </c>
      <c r="U315" s="619" t="s">
        <v>55</v>
      </c>
      <c r="V315" s="619" t="s">
        <v>55</v>
      </c>
      <c r="W315" s="619" t="s">
        <v>55</v>
      </c>
      <c r="X315" s="619" t="s">
        <v>55</v>
      </c>
      <c r="Y315" s="619" t="s">
        <v>55</v>
      </c>
      <c r="Z315" s="619" t="s">
        <v>55</v>
      </c>
      <c r="AA315" s="554" t="s">
        <v>55</v>
      </c>
    </row>
    <row r="316" spans="1:73" ht="20.100000000000001" customHeight="1" thickBot="1">
      <c r="A316" s="326" t="s">
        <v>120</v>
      </c>
      <c r="B316" s="527"/>
      <c r="C316" s="528"/>
      <c r="D316" s="579">
        <v>-51</v>
      </c>
      <c r="E316" s="579">
        <v>140</v>
      </c>
      <c r="F316" s="579">
        <v>-110</v>
      </c>
      <c r="G316" s="579">
        <v>66</v>
      </c>
      <c r="H316" s="579">
        <v>5</v>
      </c>
      <c r="I316" s="579">
        <v>-32</v>
      </c>
      <c r="J316" s="579">
        <v>-42</v>
      </c>
      <c r="K316" s="579">
        <v>-24</v>
      </c>
      <c r="L316" s="579">
        <v>-1</v>
      </c>
      <c r="M316" s="632">
        <v>16</v>
      </c>
      <c r="N316" s="632">
        <v>9</v>
      </c>
      <c r="O316" s="632">
        <v>-87</v>
      </c>
      <c r="P316" s="632">
        <v>50</v>
      </c>
      <c r="Q316" s="632">
        <v>-57</v>
      </c>
      <c r="R316" s="632">
        <v>-55</v>
      </c>
      <c r="S316" s="632">
        <v>-15</v>
      </c>
      <c r="T316" s="632">
        <v>75</v>
      </c>
      <c r="U316" s="632">
        <v>-43</v>
      </c>
      <c r="V316" s="632">
        <v>-24</v>
      </c>
      <c r="W316" s="632">
        <v>6</v>
      </c>
      <c r="X316" s="632">
        <v>51</v>
      </c>
      <c r="Y316" s="632">
        <v>27</v>
      </c>
      <c r="Z316" s="632">
        <v>-5</v>
      </c>
      <c r="AA316" s="580">
        <v>-24</v>
      </c>
    </row>
    <row r="317" spans="1:73" s="48" customFormat="1" ht="11.25" customHeight="1" thickTop="1">
      <c r="A317" s="143"/>
      <c r="B317" s="143"/>
      <c r="C317" s="143"/>
      <c r="D317" s="115"/>
      <c r="E317" s="115"/>
      <c r="F317" s="115"/>
      <c r="G317" s="115"/>
      <c r="H317" s="115"/>
      <c r="I317" s="115"/>
      <c r="J317" s="115"/>
      <c r="K317" s="115"/>
      <c r="L317" s="115"/>
      <c r="M317" s="591"/>
      <c r="N317" s="591"/>
      <c r="O317" s="591"/>
      <c r="P317" s="694"/>
      <c r="Q317" s="694"/>
      <c r="R317" s="694"/>
      <c r="S317" s="694"/>
      <c r="T317" s="694"/>
      <c r="U317" s="694"/>
      <c r="V317" s="694"/>
      <c r="W317" s="694"/>
      <c r="X317" s="694"/>
      <c r="Y317" s="694"/>
      <c r="Z317" s="694"/>
      <c r="AA317" s="114"/>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row>
    <row r="318" spans="1:73" s="690" customFormat="1" ht="20.100000000000001" customHeight="1">
      <c r="A318" s="713" t="s">
        <v>601</v>
      </c>
      <c r="B318" s="695"/>
      <c r="C318" s="695"/>
      <c r="D318" s="694"/>
      <c r="E318" s="694"/>
      <c r="F318" s="694"/>
      <c r="G318" s="694"/>
      <c r="H318" s="694"/>
      <c r="I318" s="694"/>
      <c r="J318" s="694"/>
      <c r="K318" s="694"/>
      <c r="L318" s="694"/>
      <c r="M318" s="694"/>
      <c r="N318" s="694"/>
      <c r="O318" s="694"/>
      <c r="P318" s="694"/>
      <c r="Q318" s="694"/>
      <c r="R318" s="694"/>
      <c r="S318" s="694"/>
      <c r="T318" s="694"/>
      <c r="U318" s="694"/>
      <c r="V318" s="694"/>
      <c r="W318" s="694"/>
      <c r="X318" s="694"/>
      <c r="Y318" s="694"/>
      <c r="Z318" s="694"/>
      <c r="AA318" s="693"/>
      <c r="AB318" s="691"/>
      <c r="AC318" s="691"/>
      <c r="AD318" s="691"/>
      <c r="AE318" s="691"/>
      <c r="AF318" s="691"/>
      <c r="AG318" s="691"/>
      <c r="AH318" s="691"/>
      <c r="AI318" s="691"/>
      <c r="AJ318" s="691"/>
      <c r="AK318" s="691"/>
      <c r="AL318" s="691"/>
      <c r="AM318" s="691"/>
      <c r="AN318" s="691"/>
      <c r="AO318" s="691"/>
      <c r="AP318" s="691"/>
      <c r="AQ318" s="691"/>
      <c r="AR318" s="691"/>
      <c r="AS318" s="691"/>
      <c r="AT318" s="691"/>
      <c r="AU318" s="691"/>
      <c r="AV318" s="691"/>
      <c r="AW318" s="691"/>
      <c r="AX318" s="691"/>
      <c r="AY318" s="691"/>
      <c r="AZ318" s="691"/>
      <c r="BA318" s="691"/>
      <c r="BB318" s="691"/>
      <c r="BC318" s="691"/>
      <c r="BD318" s="691"/>
      <c r="BE318" s="691"/>
      <c r="BF318" s="691"/>
      <c r="BG318" s="691"/>
      <c r="BH318" s="691"/>
      <c r="BI318" s="691"/>
      <c r="BJ318" s="691"/>
      <c r="BK318" s="691"/>
      <c r="BL318" s="691"/>
      <c r="BM318" s="691"/>
      <c r="BN318" s="691"/>
      <c r="BO318" s="691"/>
      <c r="BP318" s="691"/>
      <c r="BQ318" s="691"/>
      <c r="BR318" s="691"/>
      <c r="BS318" s="691"/>
      <c r="BT318" s="691"/>
      <c r="BU318" s="691"/>
    </row>
    <row r="319" spans="1:73" ht="20.100000000000001" customHeight="1">
      <c r="A319" s="238" t="s">
        <v>602</v>
      </c>
      <c r="B319" s="144"/>
      <c r="C319" s="144"/>
      <c r="D319" s="115"/>
      <c r="E319" s="115"/>
      <c r="F319" s="115"/>
      <c r="G319" s="115"/>
      <c r="H319" s="115"/>
      <c r="I319" s="115"/>
      <c r="J319" s="115"/>
      <c r="K319" s="115"/>
      <c r="L319" s="115"/>
      <c r="M319" s="591"/>
      <c r="N319" s="591"/>
      <c r="O319" s="591"/>
      <c r="P319" s="694"/>
      <c r="Q319" s="694"/>
      <c r="R319" s="694"/>
      <c r="S319" s="694"/>
      <c r="T319" s="694"/>
      <c r="U319" s="694"/>
      <c r="V319" s="694"/>
      <c r="W319" s="694"/>
      <c r="X319" s="694"/>
      <c r="Y319" s="694"/>
      <c r="Z319" s="694"/>
      <c r="AA319" s="114"/>
    </row>
    <row r="320" spans="1:73" ht="20.100000000000001" customHeight="1">
      <c r="A320" s="144" t="s">
        <v>124</v>
      </c>
      <c r="B320" s="143"/>
      <c r="C320" s="143"/>
      <c r="D320" s="115">
        <v>-3</v>
      </c>
      <c r="E320" s="115">
        <v>34</v>
      </c>
      <c r="F320" s="115">
        <v>-4</v>
      </c>
      <c r="G320" s="115">
        <v>-3</v>
      </c>
      <c r="H320" s="115">
        <v>-4</v>
      </c>
      <c r="I320" s="115">
        <v>0</v>
      </c>
      <c r="J320" s="115">
        <v>-2</v>
      </c>
      <c r="K320" s="115">
        <v>3</v>
      </c>
      <c r="L320" s="115">
        <v>3</v>
      </c>
      <c r="M320" s="591">
        <v>3</v>
      </c>
      <c r="N320" s="591">
        <v>3</v>
      </c>
      <c r="O320" s="591">
        <v>7</v>
      </c>
      <c r="P320" s="694">
        <v>0</v>
      </c>
      <c r="Q320" s="694">
        <v>0</v>
      </c>
      <c r="R320" s="694">
        <v>2</v>
      </c>
      <c r="S320" s="694">
        <v>-14</v>
      </c>
      <c r="T320" s="694">
        <v>2</v>
      </c>
      <c r="U320" s="694">
        <v>4</v>
      </c>
      <c r="V320" s="694">
        <v>-5</v>
      </c>
      <c r="W320" s="694">
        <v>1</v>
      </c>
      <c r="X320" s="694">
        <v>-4</v>
      </c>
      <c r="Y320" s="694">
        <v>-22</v>
      </c>
      <c r="Z320" s="694">
        <v>2</v>
      </c>
      <c r="AA320" s="114">
        <v>-21</v>
      </c>
    </row>
    <row r="321" spans="1:73" s="690" customFormat="1" ht="8.25" customHeight="1">
      <c r="A321" s="696"/>
      <c r="B321" s="695"/>
      <c r="C321" s="695"/>
      <c r="D321" s="694"/>
      <c r="E321" s="694"/>
      <c r="F321" s="694"/>
      <c r="G321" s="694"/>
      <c r="H321" s="694"/>
      <c r="I321" s="694"/>
      <c r="J321" s="694"/>
      <c r="K321" s="694"/>
      <c r="L321" s="694"/>
      <c r="M321" s="694"/>
      <c r="N321" s="694"/>
      <c r="O321" s="694"/>
      <c r="P321" s="694"/>
      <c r="Q321" s="694"/>
      <c r="R321" s="694"/>
      <c r="S321" s="694"/>
      <c r="T321" s="694"/>
      <c r="U321" s="694"/>
      <c r="V321" s="694"/>
      <c r="W321" s="694"/>
      <c r="X321" s="694"/>
      <c r="Y321" s="694"/>
      <c r="Z321" s="694"/>
      <c r="AA321" s="693"/>
      <c r="AB321" s="691"/>
      <c r="AC321" s="691"/>
      <c r="AD321" s="691"/>
      <c r="AE321" s="691"/>
      <c r="AF321" s="691"/>
      <c r="AG321" s="691"/>
      <c r="AH321" s="691"/>
      <c r="AI321" s="691"/>
      <c r="AJ321" s="691"/>
      <c r="AK321" s="691"/>
      <c r="AL321" s="691"/>
      <c r="AM321" s="691"/>
      <c r="AN321" s="691"/>
      <c r="AO321" s="691"/>
      <c r="AP321" s="691"/>
      <c r="AQ321" s="691"/>
      <c r="AR321" s="691"/>
      <c r="AS321" s="691"/>
      <c r="AT321" s="691"/>
      <c r="AU321" s="691"/>
      <c r="AV321" s="691"/>
      <c r="AW321" s="691"/>
      <c r="AX321" s="691"/>
      <c r="AY321" s="691"/>
      <c r="AZ321" s="691"/>
      <c r="BA321" s="691"/>
      <c r="BB321" s="691"/>
      <c r="BC321" s="691"/>
      <c r="BD321" s="691"/>
      <c r="BE321" s="691"/>
      <c r="BF321" s="691"/>
      <c r="BG321" s="691"/>
      <c r="BH321" s="691"/>
      <c r="BI321" s="691"/>
      <c r="BJ321" s="691"/>
      <c r="BK321" s="691"/>
      <c r="BL321" s="691"/>
      <c r="BM321" s="691"/>
      <c r="BN321" s="691"/>
      <c r="BO321" s="691"/>
      <c r="BP321" s="691"/>
      <c r="BQ321" s="691"/>
      <c r="BR321" s="691"/>
      <c r="BS321" s="691"/>
      <c r="BT321" s="691"/>
      <c r="BU321" s="691"/>
    </row>
    <row r="322" spans="1:73" s="704" customFormat="1" ht="20.100000000000001" customHeight="1">
      <c r="A322" s="713"/>
      <c r="B322" s="712"/>
      <c r="C322" s="712"/>
      <c r="D322" s="694"/>
      <c r="E322" s="694"/>
      <c r="F322" s="694"/>
      <c r="G322" s="694"/>
      <c r="H322" s="694"/>
      <c r="I322" s="694"/>
      <c r="J322" s="694"/>
      <c r="K322" s="694"/>
      <c r="L322" s="694"/>
      <c r="M322" s="694"/>
      <c r="N322" s="694"/>
      <c r="O322" s="694"/>
      <c r="P322" s="694"/>
      <c r="Q322" s="694"/>
      <c r="R322" s="694"/>
      <c r="S322" s="694"/>
      <c r="T322" s="694"/>
      <c r="U322" s="694"/>
      <c r="V322" s="694"/>
      <c r="W322" s="694"/>
      <c r="X322" s="694"/>
      <c r="Y322" s="694"/>
      <c r="Z322" s="694"/>
      <c r="AA322" s="693"/>
      <c r="AB322" s="691"/>
      <c r="AC322" s="691"/>
      <c r="AD322" s="691"/>
      <c r="AE322" s="691"/>
      <c r="AF322" s="691"/>
      <c r="AG322" s="691"/>
      <c r="AH322" s="691"/>
      <c r="AI322" s="691"/>
      <c r="AJ322" s="691"/>
      <c r="AK322" s="691"/>
      <c r="AL322" s="691"/>
      <c r="AM322" s="691"/>
      <c r="AN322" s="691"/>
      <c r="AO322" s="691"/>
      <c r="AP322" s="691"/>
      <c r="AQ322" s="691"/>
      <c r="AR322" s="691"/>
      <c r="AS322" s="691"/>
      <c r="AT322" s="691"/>
      <c r="AU322" s="691"/>
      <c r="AV322" s="691"/>
      <c r="AW322" s="691"/>
      <c r="AX322" s="691"/>
      <c r="AY322" s="691"/>
      <c r="AZ322" s="691"/>
      <c r="BA322" s="691"/>
      <c r="BB322" s="691"/>
      <c r="BC322" s="691"/>
      <c r="BD322" s="691"/>
      <c r="BE322" s="691"/>
      <c r="BF322" s="691"/>
      <c r="BG322" s="691"/>
      <c r="BH322" s="691"/>
      <c r="BI322" s="691"/>
      <c r="BJ322" s="691"/>
      <c r="BK322" s="691"/>
      <c r="BL322" s="691"/>
      <c r="BM322" s="691"/>
      <c r="BN322" s="691"/>
      <c r="BO322" s="691"/>
      <c r="BP322" s="691"/>
      <c r="BQ322" s="691"/>
      <c r="BR322" s="691"/>
      <c r="BS322" s="691"/>
      <c r="BT322" s="691"/>
      <c r="BU322" s="691"/>
    </row>
    <row r="323" spans="1:73" ht="20.100000000000001" customHeight="1">
      <c r="A323" s="143" t="s">
        <v>389</v>
      </c>
      <c r="B323" s="166"/>
      <c r="C323" s="166"/>
      <c r="D323" s="116"/>
      <c r="E323" s="116"/>
      <c r="F323" s="116"/>
      <c r="G323" s="116"/>
    </row>
    <row r="324" spans="1:73" ht="37.5" customHeight="1" thickBot="1">
      <c r="A324" s="529" t="s">
        <v>271</v>
      </c>
      <c r="B324" s="525"/>
      <c r="C324" s="152"/>
      <c r="D324" s="425" t="s">
        <v>427</v>
      </c>
      <c r="E324" s="425" t="s">
        <v>443</v>
      </c>
      <c r="F324" s="425" t="s">
        <v>446</v>
      </c>
      <c r="G324" s="425" t="s">
        <v>452</v>
      </c>
      <c r="H324" s="425" t="s">
        <v>457</v>
      </c>
      <c r="I324" s="425" t="s">
        <v>483</v>
      </c>
      <c r="J324" s="425" t="s">
        <v>486</v>
      </c>
      <c r="K324" s="425" t="s">
        <v>488</v>
      </c>
      <c r="L324" s="425" t="s">
        <v>491</v>
      </c>
      <c r="M324" s="606" t="s">
        <v>539</v>
      </c>
      <c r="N324" s="606" t="s">
        <v>560</v>
      </c>
      <c r="O324" s="606" t="s">
        <v>567</v>
      </c>
      <c r="P324" s="606" t="s">
        <v>577</v>
      </c>
      <c r="Q324" s="606" t="s">
        <v>603</v>
      </c>
      <c r="R324" s="606" t="s">
        <v>625</v>
      </c>
      <c r="S324" s="606" t="s">
        <v>634</v>
      </c>
      <c r="T324" s="606" t="s">
        <v>638</v>
      </c>
      <c r="U324" s="606" t="s">
        <v>658</v>
      </c>
      <c r="V324" s="606" t="s">
        <v>663</v>
      </c>
      <c r="W324" s="606" t="s">
        <v>669</v>
      </c>
      <c r="X324" s="606" t="s">
        <v>671</v>
      </c>
      <c r="Y324" s="606" t="s">
        <v>682</v>
      </c>
      <c r="Z324" s="606" t="s">
        <v>690</v>
      </c>
      <c r="AA324" s="565" t="s">
        <v>739</v>
      </c>
    </row>
    <row r="325" spans="1:73" ht="20.100000000000001" customHeight="1">
      <c r="A325" s="713" t="s">
        <v>606</v>
      </c>
      <c r="B325" s="713"/>
      <c r="C325" s="713"/>
      <c r="D325" s="603">
        <v>334</v>
      </c>
      <c r="E325" s="603">
        <v>241</v>
      </c>
      <c r="F325" s="603">
        <v>190</v>
      </c>
      <c r="G325" s="603">
        <v>242</v>
      </c>
      <c r="H325" s="603">
        <v>282</v>
      </c>
      <c r="I325" s="603">
        <v>213</v>
      </c>
      <c r="J325" s="603">
        <v>197</v>
      </c>
      <c r="K325" s="603">
        <v>306</v>
      </c>
      <c r="L325" s="603">
        <v>232</v>
      </c>
      <c r="M325" s="603">
        <v>143</v>
      </c>
      <c r="N325" s="603">
        <v>131</v>
      </c>
      <c r="O325" s="603">
        <v>173</v>
      </c>
      <c r="P325" s="707">
        <v>182</v>
      </c>
      <c r="Q325" s="707">
        <v>124</v>
      </c>
      <c r="R325" s="707">
        <v>104</v>
      </c>
      <c r="S325" s="707">
        <v>116</v>
      </c>
      <c r="T325" s="707">
        <v>166</v>
      </c>
      <c r="U325" s="707">
        <v>111</v>
      </c>
      <c r="V325" s="707">
        <v>134</v>
      </c>
      <c r="W325" s="707">
        <v>191</v>
      </c>
      <c r="X325" s="707">
        <v>252</v>
      </c>
      <c r="Y325" s="707">
        <v>183</v>
      </c>
      <c r="Z325" s="707">
        <v>103</v>
      </c>
      <c r="AA325" s="582">
        <v>224</v>
      </c>
    </row>
    <row r="326" spans="1:73" ht="20.100000000000001" customHeight="1">
      <c r="A326" s="713" t="s">
        <v>607</v>
      </c>
      <c r="B326" s="713"/>
      <c r="C326" s="713"/>
      <c r="D326" s="600">
        <v>81</v>
      </c>
      <c r="E326" s="600">
        <v>39</v>
      </c>
      <c r="F326" s="600">
        <v>23</v>
      </c>
      <c r="G326" s="600">
        <v>69</v>
      </c>
      <c r="H326" s="600">
        <v>74</v>
      </c>
      <c r="I326" s="600">
        <v>36</v>
      </c>
      <c r="J326" s="600">
        <v>20</v>
      </c>
      <c r="K326" s="600">
        <v>75</v>
      </c>
      <c r="L326" s="600">
        <v>82</v>
      </c>
      <c r="M326" s="600">
        <v>35</v>
      </c>
      <c r="N326" s="600">
        <v>12</v>
      </c>
      <c r="O326" s="600">
        <v>80</v>
      </c>
      <c r="P326" s="707">
        <v>70</v>
      </c>
      <c r="Q326" s="707">
        <v>20</v>
      </c>
      <c r="R326" s="707">
        <v>5</v>
      </c>
      <c r="S326" s="707">
        <v>90</v>
      </c>
      <c r="T326" s="707">
        <v>94</v>
      </c>
      <c r="U326" s="707">
        <v>37</v>
      </c>
      <c r="V326" s="707">
        <v>21</v>
      </c>
      <c r="W326" s="707">
        <v>110</v>
      </c>
      <c r="X326" s="707">
        <v>129</v>
      </c>
      <c r="Y326" s="707">
        <v>21</v>
      </c>
      <c r="Z326" s="707">
        <v>21</v>
      </c>
      <c r="AA326" s="187">
        <v>113</v>
      </c>
    </row>
    <row r="327" spans="1:73" s="704" customFormat="1" ht="20.100000000000001" customHeight="1">
      <c r="A327" s="713" t="s">
        <v>644</v>
      </c>
      <c r="B327" s="713"/>
      <c r="C327" s="713"/>
      <c r="D327" s="600"/>
      <c r="E327" s="600"/>
      <c r="F327" s="600"/>
      <c r="G327" s="600"/>
      <c r="H327" s="600"/>
      <c r="I327" s="600"/>
      <c r="J327" s="600"/>
      <c r="K327" s="600"/>
      <c r="L327" s="600"/>
      <c r="M327" s="600"/>
      <c r="N327" s="600"/>
      <c r="O327" s="600"/>
      <c r="P327" s="707">
        <v>14</v>
      </c>
      <c r="Q327" s="707">
        <v>15</v>
      </c>
      <c r="R327" s="707">
        <v>11</v>
      </c>
      <c r="S327" s="707">
        <v>15</v>
      </c>
      <c r="T327" s="707">
        <v>14</v>
      </c>
      <c r="U327" s="707">
        <v>8</v>
      </c>
      <c r="V327" s="707">
        <v>10</v>
      </c>
      <c r="W327" s="707">
        <v>25</v>
      </c>
      <c r="X327" s="707">
        <v>31</v>
      </c>
      <c r="Y327" s="707">
        <v>26</v>
      </c>
      <c r="Z327" s="707">
        <v>22</v>
      </c>
      <c r="AA327" s="187">
        <v>31</v>
      </c>
      <c r="AB327" s="705"/>
      <c r="AC327" s="705"/>
      <c r="AD327" s="705"/>
      <c r="AE327" s="705"/>
      <c r="AF327" s="705"/>
      <c r="AG327" s="705"/>
      <c r="AH327" s="705"/>
      <c r="AI327" s="705"/>
      <c r="AJ327" s="705"/>
      <c r="AK327" s="705"/>
      <c r="AL327" s="705"/>
      <c r="AM327" s="705"/>
      <c r="AN327" s="705"/>
      <c r="AO327" s="705"/>
      <c r="AP327" s="705"/>
      <c r="AQ327" s="705"/>
      <c r="AR327" s="705"/>
      <c r="AS327" s="705"/>
      <c r="AT327" s="705"/>
      <c r="AU327" s="705"/>
      <c r="AV327" s="705"/>
      <c r="AW327" s="705"/>
      <c r="AX327" s="705"/>
      <c r="AY327" s="705"/>
      <c r="AZ327" s="705"/>
      <c r="BA327" s="705"/>
      <c r="BB327" s="705"/>
      <c r="BC327" s="705"/>
      <c r="BD327" s="705"/>
      <c r="BE327" s="705"/>
      <c r="BF327" s="705"/>
      <c r="BG327" s="705"/>
      <c r="BH327" s="705"/>
      <c r="BI327" s="705"/>
      <c r="BJ327" s="705"/>
      <c r="BK327" s="705"/>
      <c r="BL327" s="705"/>
      <c r="BM327" s="705"/>
      <c r="BN327" s="705"/>
      <c r="BO327" s="705"/>
      <c r="BP327" s="705"/>
      <c r="BQ327" s="705"/>
      <c r="BR327" s="705"/>
      <c r="BS327" s="705"/>
      <c r="BT327" s="705"/>
      <c r="BU327" s="705"/>
    </row>
    <row r="328" spans="1:73" ht="20.100000000000001" customHeight="1">
      <c r="A328" s="713" t="s">
        <v>117</v>
      </c>
      <c r="B328" s="713"/>
      <c r="C328" s="713"/>
      <c r="D328" s="600">
        <v>71</v>
      </c>
      <c r="E328" s="600">
        <v>49</v>
      </c>
      <c r="F328" s="600">
        <v>23</v>
      </c>
      <c r="G328" s="600">
        <v>115</v>
      </c>
      <c r="H328" s="600">
        <v>113</v>
      </c>
      <c r="I328" s="600">
        <v>64</v>
      </c>
      <c r="J328" s="600">
        <v>40</v>
      </c>
      <c r="K328" s="600">
        <v>87</v>
      </c>
      <c r="L328" s="600">
        <v>94</v>
      </c>
      <c r="M328" s="600">
        <v>65</v>
      </c>
      <c r="N328" s="600">
        <v>27</v>
      </c>
      <c r="O328" s="600">
        <v>81</v>
      </c>
      <c r="P328" s="707">
        <v>105</v>
      </c>
      <c r="Q328" s="707">
        <v>64</v>
      </c>
      <c r="R328" s="707">
        <v>43</v>
      </c>
      <c r="S328" s="707">
        <v>100</v>
      </c>
      <c r="T328" s="707">
        <v>168</v>
      </c>
      <c r="U328" s="707">
        <v>88</v>
      </c>
      <c r="V328" s="707">
        <v>61</v>
      </c>
      <c r="W328" s="707">
        <v>121</v>
      </c>
      <c r="X328" s="707">
        <v>142</v>
      </c>
      <c r="Y328" s="707">
        <v>73</v>
      </c>
      <c r="Z328" s="707">
        <v>76</v>
      </c>
      <c r="AA328" s="187">
        <v>127</v>
      </c>
    </row>
    <row r="329" spans="1:73" ht="20.100000000000001" customHeight="1">
      <c r="A329" s="192" t="s">
        <v>688</v>
      </c>
      <c r="B329" s="192"/>
      <c r="C329" s="192"/>
      <c r="D329" s="601">
        <v>-13</v>
      </c>
      <c r="E329" s="601">
        <v>-13</v>
      </c>
      <c r="F329" s="601">
        <v>-13</v>
      </c>
      <c r="G329" s="601">
        <v>-11</v>
      </c>
      <c r="H329" s="601">
        <v>-13</v>
      </c>
      <c r="I329" s="601">
        <v>-11</v>
      </c>
      <c r="J329" s="601">
        <v>-15</v>
      </c>
      <c r="K329" s="601">
        <v>-10</v>
      </c>
      <c r="L329" s="601">
        <v>-13</v>
      </c>
      <c r="M329" s="601">
        <v>-15</v>
      </c>
      <c r="N329" s="601">
        <v>-7</v>
      </c>
      <c r="O329" s="601">
        <v>-18</v>
      </c>
      <c r="P329" s="619">
        <v>-13</v>
      </c>
      <c r="Q329" s="619">
        <v>-15</v>
      </c>
      <c r="R329" s="619">
        <v>-12</v>
      </c>
      <c r="S329" s="619">
        <v>-24</v>
      </c>
      <c r="T329" s="619">
        <v>-20</v>
      </c>
      <c r="U329" s="619">
        <v>-24</v>
      </c>
      <c r="V329" s="619">
        <v>-17</v>
      </c>
      <c r="W329" s="619">
        <v>-23</v>
      </c>
      <c r="X329" s="619">
        <v>-16</v>
      </c>
      <c r="Y329" s="619">
        <v>-20</v>
      </c>
      <c r="Z329" s="619">
        <v>10</v>
      </c>
      <c r="AA329" s="583">
        <v>-24</v>
      </c>
    </row>
    <row r="330" spans="1:73" ht="20.100000000000001" customHeight="1" thickBot="1">
      <c r="A330" s="326" t="s">
        <v>533</v>
      </c>
      <c r="B330" s="326"/>
      <c r="C330" s="326"/>
      <c r="D330" s="447">
        <v>473</v>
      </c>
      <c r="E330" s="447">
        <v>316</v>
      </c>
      <c r="F330" s="447">
        <v>223</v>
      </c>
      <c r="G330" s="447">
        <v>415</v>
      </c>
      <c r="H330" s="447">
        <v>456</v>
      </c>
      <c r="I330" s="447">
        <v>302</v>
      </c>
      <c r="J330" s="447">
        <v>242</v>
      </c>
      <c r="K330" s="447">
        <v>458</v>
      </c>
      <c r="L330" s="447">
        <v>396</v>
      </c>
      <c r="M330" s="623">
        <v>228</v>
      </c>
      <c r="N330" s="623">
        <v>163</v>
      </c>
      <c r="O330" s="623">
        <v>315</v>
      </c>
      <c r="P330" s="623">
        <v>357</v>
      </c>
      <c r="Q330" s="623">
        <v>209</v>
      </c>
      <c r="R330" s="623">
        <v>151</v>
      </c>
      <c r="S330" s="623">
        <v>298</v>
      </c>
      <c r="T330" s="623">
        <v>423</v>
      </c>
      <c r="U330" s="623">
        <v>219</v>
      </c>
      <c r="V330" s="623">
        <v>210</v>
      </c>
      <c r="W330" s="623">
        <v>424</v>
      </c>
      <c r="X330" s="623">
        <v>538</v>
      </c>
      <c r="Y330" s="623">
        <v>282</v>
      </c>
      <c r="Z330" s="623">
        <v>230</v>
      </c>
      <c r="AA330" s="549">
        <v>473</v>
      </c>
    </row>
    <row r="331" spans="1:73" ht="20.100000000000001" customHeight="1" thickTop="1">
      <c r="A331" s="192" t="s">
        <v>525</v>
      </c>
      <c r="B331" s="192"/>
      <c r="C331" s="192"/>
      <c r="D331" s="439">
        <v>191</v>
      </c>
      <c r="E331" s="439">
        <v>113</v>
      </c>
      <c r="F331" s="439">
        <v>113</v>
      </c>
      <c r="G331" s="439">
        <v>132</v>
      </c>
      <c r="H331" s="439">
        <v>171</v>
      </c>
      <c r="I331" s="439">
        <v>80</v>
      </c>
      <c r="J331" s="439">
        <v>67</v>
      </c>
      <c r="K331" s="439">
        <v>99</v>
      </c>
      <c r="L331" s="439">
        <v>112</v>
      </c>
      <c r="M331" s="619">
        <v>52</v>
      </c>
      <c r="N331" s="619" t="s">
        <v>55</v>
      </c>
      <c r="O331" s="619" t="s">
        <v>55</v>
      </c>
      <c r="P331" s="619" t="s">
        <v>55</v>
      </c>
      <c r="Q331" s="619" t="s">
        <v>55</v>
      </c>
      <c r="R331" s="619" t="s">
        <v>55</v>
      </c>
      <c r="S331" s="619" t="s">
        <v>55</v>
      </c>
      <c r="T331" s="619" t="s">
        <v>55</v>
      </c>
      <c r="U331" s="619" t="s">
        <v>55</v>
      </c>
      <c r="V331" s="619" t="s">
        <v>55</v>
      </c>
      <c r="W331" s="619" t="s">
        <v>55</v>
      </c>
      <c r="X331" s="619" t="s">
        <v>55</v>
      </c>
      <c r="Y331" s="619" t="s">
        <v>55</v>
      </c>
      <c r="Z331" s="619" t="s">
        <v>55</v>
      </c>
      <c r="AA331" s="554" t="s">
        <v>55</v>
      </c>
    </row>
    <row r="332" spans="1:73" ht="20.100000000000001" customHeight="1" thickBot="1">
      <c r="A332" s="326" t="s">
        <v>120</v>
      </c>
      <c r="B332" s="527"/>
      <c r="C332" s="528"/>
      <c r="D332" s="579">
        <v>664</v>
      </c>
      <c r="E332" s="579">
        <v>429</v>
      </c>
      <c r="F332" s="579">
        <v>336</v>
      </c>
      <c r="G332" s="579">
        <v>547</v>
      </c>
      <c r="H332" s="579">
        <v>627</v>
      </c>
      <c r="I332" s="579">
        <v>382</v>
      </c>
      <c r="J332" s="579">
        <v>309</v>
      </c>
      <c r="K332" s="579">
        <v>556</v>
      </c>
      <c r="L332" s="579">
        <v>508</v>
      </c>
      <c r="M332" s="632">
        <v>280</v>
      </c>
      <c r="N332" s="632">
        <v>162</v>
      </c>
      <c r="O332" s="632">
        <v>316</v>
      </c>
      <c r="P332" s="632">
        <v>357</v>
      </c>
      <c r="Q332" s="632">
        <v>209</v>
      </c>
      <c r="R332" s="632">
        <v>151</v>
      </c>
      <c r="S332" s="632">
        <v>298</v>
      </c>
      <c r="T332" s="632">
        <v>423</v>
      </c>
      <c r="U332" s="632">
        <v>219</v>
      </c>
      <c r="V332" s="632">
        <v>210</v>
      </c>
      <c r="W332" s="632">
        <v>424</v>
      </c>
      <c r="X332" s="632">
        <v>538</v>
      </c>
      <c r="Y332" s="632">
        <v>282</v>
      </c>
      <c r="Z332" s="632">
        <v>230</v>
      </c>
      <c r="AA332" s="580">
        <v>473</v>
      </c>
    </row>
    <row r="333" spans="1:73" s="48" customFormat="1" ht="9.9499999999999993" customHeight="1" thickTop="1">
      <c r="A333" s="144"/>
      <c r="B333" s="144"/>
      <c r="C333" s="144"/>
      <c r="D333" s="116"/>
      <c r="E333" s="116"/>
      <c r="F333" s="116"/>
      <c r="G333" s="116"/>
      <c r="H333" s="116"/>
      <c r="I333" s="116"/>
      <c r="J333" s="116"/>
      <c r="K333" s="116"/>
      <c r="L333" s="116"/>
      <c r="M333" s="592"/>
      <c r="N333" s="592"/>
      <c r="O333" s="592"/>
      <c r="P333" s="705"/>
      <c r="Q333" s="705"/>
      <c r="R333" s="705"/>
      <c r="S333" s="705"/>
      <c r="T333" s="705"/>
      <c r="U333" s="705"/>
      <c r="V333" s="705"/>
      <c r="W333" s="705"/>
      <c r="X333" s="705"/>
      <c r="Y333" s="705"/>
      <c r="Z333" s="705"/>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row>
    <row r="334" spans="1:73" s="48" customFormat="1" ht="20.100000000000001" customHeight="1">
      <c r="A334" s="144"/>
      <c r="B334" s="144"/>
      <c r="C334" s="144"/>
      <c r="D334" s="116"/>
      <c r="E334" s="116"/>
      <c r="F334" s="116"/>
      <c r="G334" s="116"/>
      <c r="H334" s="116"/>
      <c r="I334" s="116"/>
      <c r="J334" s="116"/>
      <c r="K334" s="116"/>
      <c r="L334" s="116"/>
      <c r="M334" s="592"/>
      <c r="N334" s="592"/>
      <c r="O334" s="592"/>
      <c r="P334" s="705"/>
      <c r="Q334" s="705"/>
      <c r="R334" s="705"/>
      <c r="S334" s="705"/>
      <c r="T334" s="705"/>
      <c r="U334" s="705"/>
      <c r="V334" s="705"/>
      <c r="W334" s="705"/>
      <c r="X334" s="705"/>
      <c r="Y334" s="705"/>
      <c r="Z334" s="705"/>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row>
    <row r="335" spans="1:73" ht="20.100000000000001" customHeight="1">
      <c r="A335" s="143" t="s">
        <v>575</v>
      </c>
      <c r="B335" s="166"/>
      <c r="C335" s="166"/>
      <c r="D335" s="116"/>
      <c r="E335" s="116"/>
      <c r="F335" s="116"/>
      <c r="G335" s="116"/>
    </row>
    <row r="336" spans="1:73" ht="37.5" customHeight="1" thickBot="1">
      <c r="A336" s="529" t="s">
        <v>271</v>
      </c>
      <c r="B336" s="525"/>
      <c r="C336" s="152"/>
      <c r="D336" s="425" t="s">
        <v>427</v>
      </c>
      <c r="E336" s="425" t="s">
        <v>443</v>
      </c>
      <c r="F336" s="425" t="s">
        <v>446</v>
      </c>
      <c r="G336" s="425" t="s">
        <v>452</v>
      </c>
      <c r="H336" s="425" t="s">
        <v>457</v>
      </c>
      <c r="I336" s="425" t="s">
        <v>483</v>
      </c>
      <c r="J336" s="425" t="s">
        <v>486</v>
      </c>
      <c r="K336" s="425" t="s">
        <v>488</v>
      </c>
      <c r="L336" s="425" t="s">
        <v>491</v>
      </c>
      <c r="M336" s="606" t="s">
        <v>539</v>
      </c>
      <c r="N336" s="606" t="s">
        <v>560</v>
      </c>
      <c r="O336" s="606" t="s">
        <v>567</v>
      </c>
      <c r="P336" s="606" t="s">
        <v>577</v>
      </c>
      <c r="Q336" s="606" t="s">
        <v>603</v>
      </c>
      <c r="R336" s="606" t="s">
        <v>625</v>
      </c>
      <c r="S336" s="606" t="s">
        <v>634</v>
      </c>
      <c r="T336" s="606" t="s">
        <v>638</v>
      </c>
      <c r="U336" s="606" t="s">
        <v>658</v>
      </c>
      <c r="V336" s="606" t="s">
        <v>663</v>
      </c>
      <c r="W336" s="606" t="s">
        <v>669</v>
      </c>
      <c r="X336" s="606" t="s">
        <v>671</v>
      </c>
      <c r="Y336" s="606" t="s">
        <v>682</v>
      </c>
      <c r="Z336" s="606" t="s">
        <v>690</v>
      </c>
      <c r="AA336" s="565" t="s">
        <v>739</v>
      </c>
    </row>
    <row r="337" spans="1:73" ht="20.100000000000001" customHeight="1">
      <c r="A337" s="713" t="s">
        <v>606</v>
      </c>
      <c r="B337" s="713"/>
      <c r="C337" s="713"/>
      <c r="D337" s="694">
        <v>31</v>
      </c>
      <c r="E337" s="694">
        <v>32</v>
      </c>
      <c r="F337" s="694">
        <v>51</v>
      </c>
      <c r="G337" s="694">
        <v>35</v>
      </c>
      <c r="H337" s="694">
        <v>31</v>
      </c>
      <c r="I337" s="694">
        <v>30</v>
      </c>
      <c r="J337" s="694">
        <v>30</v>
      </c>
      <c r="K337" s="694">
        <v>30</v>
      </c>
      <c r="L337" s="694">
        <v>29</v>
      </c>
      <c r="M337" s="694">
        <v>29</v>
      </c>
      <c r="N337" s="694">
        <v>30</v>
      </c>
      <c r="O337" s="694">
        <v>31</v>
      </c>
      <c r="P337" s="707">
        <v>27</v>
      </c>
      <c r="Q337" s="707">
        <v>26</v>
      </c>
      <c r="R337" s="707">
        <v>27</v>
      </c>
      <c r="S337" s="707">
        <v>30</v>
      </c>
      <c r="T337" s="707">
        <v>30</v>
      </c>
      <c r="U337" s="707">
        <v>34</v>
      </c>
      <c r="V337" s="707">
        <v>30</v>
      </c>
      <c r="W337" s="707">
        <v>31</v>
      </c>
      <c r="X337" s="707">
        <v>33</v>
      </c>
      <c r="Y337" s="707">
        <v>30</v>
      </c>
      <c r="Z337" s="707">
        <v>33</v>
      </c>
      <c r="AA337" s="114">
        <v>35</v>
      </c>
    </row>
    <row r="338" spans="1:73" ht="20.100000000000001" customHeight="1">
      <c r="A338" s="713" t="s">
        <v>607</v>
      </c>
      <c r="B338" s="713"/>
      <c r="C338" s="713"/>
      <c r="D338" s="694">
        <v>23</v>
      </c>
      <c r="E338" s="694">
        <v>25</v>
      </c>
      <c r="F338" s="694">
        <v>26</v>
      </c>
      <c r="G338" s="694">
        <v>27</v>
      </c>
      <c r="H338" s="694">
        <v>25</v>
      </c>
      <c r="I338" s="694">
        <v>25</v>
      </c>
      <c r="J338" s="694">
        <v>25</v>
      </c>
      <c r="K338" s="694">
        <v>26</v>
      </c>
      <c r="L338" s="694">
        <v>24</v>
      </c>
      <c r="M338" s="694">
        <v>24</v>
      </c>
      <c r="N338" s="694">
        <v>25</v>
      </c>
      <c r="O338" s="694">
        <v>27</v>
      </c>
      <c r="P338" s="707">
        <v>25</v>
      </c>
      <c r="Q338" s="707">
        <v>26</v>
      </c>
      <c r="R338" s="707">
        <v>30</v>
      </c>
      <c r="S338" s="707">
        <v>41</v>
      </c>
      <c r="T338" s="707">
        <v>38</v>
      </c>
      <c r="U338" s="707">
        <v>36</v>
      </c>
      <c r="V338" s="707">
        <v>41</v>
      </c>
      <c r="W338" s="707">
        <v>48</v>
      </c>
      <c r="X338" s="707">
        <v>42</v>
      </c>
      <c r="Y338" s="707">
        <v>42</v>
      </c>
      <c r="Z338" s="707">
        <v>43</v>
      </c>
      <c r="AA338" s="114">
        <v>45</v>
      </c>
    </row>
    <row r="339" spans="1:73" s="704" customFormat="1" ht="20.100000000000001" customHeight="1">
      <c r="A339" s="713" t="s">
        <v>644</v>
      </c>
      <c r="B339" s="713"/>
      <c r="C339" s="713"/>
      <c r="D339" s="694"/>
      <c r="E339" s="694"/>
      <c r="F339" s="694"/>
      <c r="G339" s="694"/>
      <c r="H339" s="694"/>
      <c r="I339" s="694"/>
      <c r="J339" s="694"/>
      <c r="K339" s="694"/>
      <c r="L339" s="694"/>
      <c r="M339" s="694"/>
      <c r="N339" s="694"/>
      <c r="O339" s="694"/>
      <c r="P339" s="707">
        <v>1</v>
      </c>
      <c r="Q339" s="707">
        <v>2</v>
      </c>
      <c r="R339" s="707">
        <v>2</v>
      </c>
      <c r="S339" s="707">
        <v>2</v>
      </c>
      <c r="T339" s="707">
        <v>2</v>
      </c>
      <c r="U339" s="707">
        <v>2</v>
      </c>
      <c r="V339" s="707">
        <v>5</v>
      </c>
      <c r="W339" s="707">
        <v>7</v>
      </c>
      <c r="X339" s="707">
        <v>14</v>
      </c>
      <c r="Y339" s="707">
        <v>14</v>
      </c>
      <c r="Z339" s="707">
        <v>15</v>
      </c>
      <c r="AA339" s="693">
        <v>15</v>
      </c>
      <c r="AB339" s="705"/>
      <c r="AC339" s="705"/>
      <c r="AD339" s="705"/>
      <c r="AE339" s="705"/>
      <c r="AF339" s="705"/>
      <c r="AG339" s="705"/>
      <c r="AH339" s="705"/>
      <c r="AI339" s="705"/>
      <c r="AJ339" s="705"/>
      <c r="AK339" s="705"/>
      <c r="AL339" s="705"/>
      <c r="AM339" s="705"/>
      <c r="AN339" s="705"/>
      <c r="AO339" s="705"/>
      <c r="AP339" s="705"/>
      <c r="AQ339" s="705"/>
      <c r="AR339" s="705"/>
      <c r="AS339" s="705"/>
      <c r="AT339" s="705"/>
      <c r="AU339" s="705"/>
      <c r="AV339" s="705"/>
      <c r="AW339" s="705"/>
      <c r="AX339" s="705"/>
      <c r="AY339" s="705"/>
      <c r="AZ339" s="705"/>
      <c r="BA339" s="705"/>
      <c r="BB339" s="705"/>
      <c r="BC339" s="705"/>
      <c r="BD339" s="705"/>
      <c r="BE339" s="705"/>
      <c r="BF339" s="705"/>
      <c r="BG339" s="705"/>
      <c r="BH339" s="705"/>
      <c r="BI339" s="705"/>
      <c r="BJ339" s="705"/>
      <c r="BK339" s="705"/>
      <c r="BL339" s="705"/>
      <c r="BM339" s="705"/>
      <c r="BN339" s="705"/>
      <c r="BO339" s="705"/>
      <c r="BP339" s="705"/>
      <c r="BQ339" s="705"/>
      <c r="BR339" s="705"/>
      <c r="BS339" s="705"/>
      <c r="BT339" s="705"/>
      <c r="BU339" s="705"/>
    </row>
    <row r="340" spans="1:73" ht="20.100000000000001" customHeight="1">
      <c r="A340" s="713" t="s">
        <v>117</v>
      </c>
      <c r="B340" s="713"/>
      <c r="C340" s="713"/>
      <c r="D340" s="694">
        <v>31</v>
      </c>
      <c r="E340" s="694">
        <v>39</v>
      </c>
      <c r="F340" s="694">
        <v>37</v>
      </c>
      <c r="G340" s="694">
        <v>43</v>
      </c>
      <c r="H340" s="694">
        <v>40</v>
      </c>
      <c r="I340" s="694">
        <v>40</v>
      </c>
      <c r="J340" s="694">
        <v>39</v>
      </c>
      <c r="K340" s="694">
        <v>28</v>
      </c>
      <c r="L340" s="694">
        <v>27</v>
      </c>
      <c r="M340" s="694">
        <v>32</v>
      </c>
      <c r="N340" s="694">
        <v>27</v>
      </c>
      <c r="O340" s="694">
        <v>31</v>
      </c>
      <c r="P340" s="707">
        <v>28</v>
      </c>
      <c r="Q340" s="707">
        <v>30</v>
      </c>
      <c r="R340" s="707">
        <v>31</v>
      </c>
      <c r="S340" s="707">
        <v>34</v>
      </c>
      <c r="T340" s="707">
        <v>36</v>
      </c>
      <c r="U340" s="707">
        <v>35</v>
      </c>
      <c r="V340" s="707">
        <v>35</v>
      </c>
      <c r="W340" s="707">
        <v>37</v>
      </c>
      <c r="X340" s="707">
        <v>37</v>
      </c>
      <c r="Y340" s="707">
        <v>36</v>
      </c>
      <c r="Z340" s="707">
        <v>36</v>
      </c>
      <c r="AA340" s="114">
        <v>38</v>
      </c>
    </row>
    <row r="341" spans="1:73" ht="20.100000000000001" customHeight="1">
      <c r="A341" s="192" t="s">
        <v>688</v>
      </c>
      <c r="B341" s="192"/>
      <c r="C341" s="192"/>
      <c r="D341" s="694">
        <v>1</v>
      </c>
      <c r="E341" s="694">
        <v>1</v>
      </c>
      <c r="F341" s="694">
        <v>1</v>
      </c>
      <c r="G341" s="694">
        <v>1</v>
      </c>
      <c r="H341" s="694">
        <v>1</v>
      </c>
      <c r="I341" s="694">
        <v>2</v>
      </c>
      <c r="J341" s="694">
        <v>2</v>
      </c>
      <c r="K341" s="694">
        <v>4</v>
      </c>
      <c r="L341" s="694">
        <v>3</v>
      </c>
      <c r="M341" s="694">
        <v>3</v>
      </c>
      <c r="N341" s="694">
        <v>2</v>
      </c>
      <c r="O341" s="694">
        <v>2</v>
      </c>
      <c r="P341" s="619">
        <v>3</v>
      </c>
      <c r="Q341" s="619">
        <v>3</v>
      </c>
      <c r="R341" s="619">
        <v>3</v>
      </c>
      <c r="S341" s="619">
        <v>4</v>
      </c>
      <c r="T341" s="707">
        <v>4</v>
      </c>
      <c r="U341" s="707">
        <v>5</v>
      </c>
      <c r="V341" s="707">
        <v>4</v>
      </c>
      <c r="W341" s="707">
        <v>5</v>
      </c>
      <c r="X341" s="707">
        <v>7</v>
      </c>
      <c r="Y341" s="707">
        <v>7</v>
      </c>
      <c r="Z341" s="707">
        <v>9</v>
      </c>
      <c r="AA341" s="114">
        <v>6</v>
      </c>
    </row>
    <row r="342" spans="1:73" ht="20.100000000000001" customHeight="1" thickBot="1">
      <c r="A342" s="326" t="s">
        <v>533</v>
      </c>
      <c r="B342" s="326"/>
      <c r="C342" s="326"/>
      <c r="D342" s="447">
        <v>86</v>
      </c>
      <c r="E342" s="447">
        <v>97</v>
      </c>
      <c r="F342" s="447">
        <v>115</v>
      </c>
      <c r="G342" s="447">
        <v>106</v>
      </c>
      <c r="H342" s="447">
        <v>97</v>
      </c>
      <c r="I342" s="447">
        <v>96</v>
      </c>
      <c r="J342" s="447">
        <v>96</v>
      </c>
      <c r="K342" s="447">
        <v>87</v>
      </c>
      <c r="L342" s="447">
        <v>83</v>
      </c>
      <c r="M342" s="623">
        <v>87</v>
      </c>
      <c r="N342" s="623">
        <v>83</v>
      </c>
      <c r="O342" s="623">
        <v>92</v>
      </c>
      <c r="P342" s="623">
        <v>84</v>
      </c>
      <c r="Q342" s="623">
        <v>87</v>
      </c>
      <c r="R342" s="623">
        <v>93</v>
      </c>
      <c r="S342" s="623">
        <v>110</v>
      </c>
      <c r="T342" s="623">
        <v>110</v>
      </c>
      <c r="U342" s="623">
        <v>111</v>
      </c>
      <c r="V342" s="623">
        <v>116</v>
      </c>
      <c r="W342" s="623">
        <v>128</v>
      </c>
      <c r="X342" s="623">
        <v>133</v>
      </c>
      <c r="Y342" s="623">
        <v>130</v>
      </c>
      <c r="Z342" s="623">
        <v>134</v>
      </c>
      <c r="AA342" s="549">
        <v>139</v>
      </c>
    </row>
    <row r="343" spans="1:73" ht="20.100000000000001" customHeight="1" thickTop="1">
      <c r="A343" s="192" t="s">
        <v>525</v>
      </c>
      <c r="B343" s="192"/>
      <c r="C343" s="192"/>
      <c r="D343" s="439">
        <v>54</v>
      </c>
      <c r="E343" s="439">
        <v>53</v>
      </c>
      <c r="F343" s="439">
        <v>54</v>
      </c>
      <c r="G343" s="439">
        <v>55</v>
      </c>
      <c r="H343" s="439">
        <v>52</v>
      </c>
      <c r="I343" s="439">
        <v>35</v>
      </c>
      <c r="J343" s="439">
        <v>31</v>
      </c>
      <c r="K343" s="439">
        <v>32</v>
      </c>
      <c r="L343" s="439">
        <v>30</v>
      </c>
      <c r="M343" s="619">
        <v>20</v>
      </c>
      <c r="N343" s="619" t="s">
        <v>55</v>
      </c>
      <c r="O343" s="619" t="s">
        <v>55</v>
      </c>
      <c r="P343" s="619" t="s">
        <v>55</v>
      </c>
      <c r="Q343" s="619" t="s">
        <v>55</v>
      </c>
      <c r="R343" s="619" t="s">
        <v>55</v>
      </c>
      <c r="S343" s="619" t="s">
        <v>55</v>
      </c>
      <c r="T343" s="619" t="s">
        <v>55</v>
      </c>
      <c r="U343" s="619" t="s">
        <v>55</v>
      </c>
      <c r="V343" s="619" t="s">
        <v>55</v>
      </c>
      <c r="W343" s="619" t="s">
        <v>55</v>
      </c>
      <c r="X343" s="619" t="s">
        <v>55</v>
      </c>
      <c r="Y343" s="619" t="s">
        <v>55</v>
      </c>
      <c r="Z343" s="619" t="s">
        <v>55</v>
      </c>
      <c r="AA343" s="554" t="s">
        <v>55</v>
      </c>
    </row>
    <row r="344" spans="1:73" ht="20.100000000000001" customHeight="1" thickBot="1">
      <c r="A344" s="326" t="s">
        <v>120</v>
      </c>
      <c r="B344" s="527"/>
      <c r="C344" s="528"/>
      <c r="D344" s="579">
        <v>140</v>
      </c>
      <c r="E344" s="579">
        <v>150</v>
      </c>
      <c r="F344" s="579">
        <v>169</v>
      </c>
      <c r="G344" s="579">
        <v>162</v>
      </c>
      <c r="H344" s="579">
        <v>150</v>
      </c>
      <c r="I344" s="579">
        <v>131</v>
      </c>
      <c r="J344" s="579">
        <v>126</v>
      </c>
      <c r="K344" s="579">
        <v>119</v>
      </c>
      <c r="L344" s="579">
        <v>113</v>
      </c>
      <c r="M344" s="632">
        <v>107</v>
      </c>
      <c r="N344" s="632">
        <v>83</v>
      </c>
      <c r="O344" s="632">
        <v>92</v>
      </c>
      <c r="P344" s="632">
        <v>84</v>
      </c>
      <c r="Q344" s="632">
        <v>87</v>
      </c>
      <c r="R344" s="632">
        <v>93</v>
      </c>
      <c r="S344" s="632">
        <v>110</v>
      </c>
      <c r="T344" s="632">
        <v>110</v>
      </c>
      <c r="U344" s="632">
        <v>111</v>
      </c>
      <c r="V344" s="632">
        <v>116</v>
      </c>
      <c r="W344" s="632">
        <v>128</v>
      </c>
      <c r="X344" s="632">
        <v>133</v>
      </c>
      <c r="Y344" s="632">
        <v>130</v>
      </c>
      <c r="Z344" s="632">
        <v>134</v>
      </c>
      <c r="AA344" s="580">
        <v>139</v>
      </c>
    </row>
    <row r="345" spans="1:73" ht="9.9499999999999993" customHeight="1" thickTop="1">
      <c r="A345" s="146"/>
      <c r="B345" s="146"/>
      <c r="C345" s="146"/>
      <c r="D345" s="116"/>
      <c r="E345" s="116"/>
      <c r="F345" s="116"/>
      <c r="G345" s="116"/>
    </row>
    <row r="346" spans="1:73" s="48" customFormat="1" ht="20.100000000000001" customHeight="1">
      <c r="A346" s="146"/>
      <c r="B346" s="146"/>
      <c r="C346" s="146"/>
      <c r="D346" s="116"/>
      <c r="E346" s="116"/>
      <c r="F346" s="116"/>
      <c r="G346" s="116"/>
      <c r="H346" s="116"/>
      <c r="I346" s="116"/>
      <c r="J346" s="116"/>
      <c r="K346" s="116"/>
      <c r="L346" s="116"/>
      <c r="M346" s="592"/>
      <c r="N346" s="592"/>
      <c r="O346" s="592"/>
      <c r="P346" s="705"/>
      <c r="Q346" s="705"/>
      <c r="R346" s="705"/>
      <c r="S346" s="705"/>
      <c r="T346" s="705"/>
      <c r="U346" s="705"/>
      <c r="V346" s="705"/>
      <c r="W346" s="705"/>
      <c r="X346" s="705"/>
      <c r="Y346" s="705"/>
      <c r="Z346" s="705"/>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row>
    <row r="347" spans="1:73" ht="20.100000000000001" customHeight="1">
      <c r="A347" s="143" t="s">
        <v>349</v>
      </c>
      <c r="B347" s="166"/>
      <c r="C347" s="166"/>
      <c r="D347" s="116"/>
      <c r="E347" s="116"/>
      <c r="F347" s="116"/>
      <c r="G347" s="116"/>
    </row>
    <row r="348" spans="1:73" ht="37.5" customHeight="1" thickBot="1">
      <c r="A348" s="529" t="s">
        <v>271</v>
      </c>
      <c r="B348" s="525"/>
      <c r="C348" s="152"/>
      <c r="D348" s="425" t="s">
        <v>427</v>
      </c>
      <c r="E348" s="425" t="s">
        <v>443</v>
      </c>
      <c r="F348" s="425" t="s">
        <v>446</v>
      </c>
      <c r="G348" s="425" t="s">
        <v>452</v>
      </c>
      <c r="H348" s="425" t="s">
        <v>457</v>
      </c>
      <c r="I348" s="425" t="s">
        <v>483</v>
      </c>
      <c r="J348" s="425" t="s">
        <v>486</v>
      </c>
      <c r="K348" s="425" t="s">
        <v>488</v>
      </c>
      <c r="L348" s="425" t="s">
        <v>491</v>
      </c>
      <c r="M348" s="606" t="s">
        <v>539</v>
      </c>
      <c r="N348" s="606" t="s">
        <v>560</v>
      </c>
      <c r="O348" s="606" t="s">
        <v>567</v>
      </c>
      <c r="P348" s="606" t="s">
        <v>577</v>
      </c>
      <c r="Q348" s="606" t="s">
        <v>603</v>
      </c>
      <c r="R348" s="606" t="s">
        <v>625</v>
      </c>
      <c r="S348" s="606" t="s">
        <v>634</v>
      </c>
      <c r="T348" s="606" t="s">
        <v>638</v>
      </c>
      <c r="U348" s="606" t="s">
        <v>658</v>
      </c>
      <c r="V348" s="606" t="s">
        <v>663</v>
      </c>
      <c r="W348" s="606" t="s">
        <v>669</v>
      </c>
      <c r="X348" s="606" t="s">
        <v>671</v>
      </c>
      <c r="Y348" s="606" t="s">
        <v>682</v>
      </c>
      <c r="Z348" s="606" t="s">
        <v>690</v>
      </c>
      <c r="AA348" s="565" t="s">
        <v>739</v>
      </c>
    </row>
    <row r="349" spans="1:73" s="48" customFormat="1" ht="20.100000000000001" customHeight="1">
      <c r="A349" s="713" t="s">
        <v>620</v>
      </c>
      <c r="B349" s="713"/>
      <c r="C349" s="713"/>
      <c r="D349" s="694">
        <v>-11</v>
      </c>
      <c r="E349" s="694">
        <v>2</v>
      </c>
      <c r="F349" s="694">
        <v>-13</v>
      </c>
      <c r="G349" s="694">
        <v>27</v>
      </c>
      <c r="H349" s="694">
        <v>-10</v>
      </c>
      <c r="I349" s="694">
        <v>-10</v>
      </c>
      <c r="J349" s="694">
        <v>-7</v>
      </c>
      <c r="K349" s="694">
        <v>12</v>
      </c>
      <c r="L349" s="694">
        <v>-4</v>
      </c>
      <c r="M349" s="694">
        <v>-4</v>
      </c>
      <c r="N349" s="694">
        <v>-106</v>
      </c>
      <c r="O349" s="694">
        <v>4</v>
      </c>
      <c r="P349" s="707">
        <v>-4</v>
      </c>
      <c r="Q349" s="707">
        <v>-1</v>
      </c>
      <c r="R349" s="707">
        <v>-4</v>
      </c>
      <c r="S349" s="707">
        <v>-25</v>
      </c>
      <c r="T349" s="707">
        <v>-1</v>
      </c>
      <c r="U349" s="707">
        <v>-5</v>
      </c>
      <c r="V349" s="707">
        <v>5</v>
      </c>
      <c r="W349" s="707">
        <v>1</v>
      </c>
      <c r="X349" s="707">
        <v>-2</v>
      </c>
      <c r="Y349" s="707">
        <v>-4</v>
      </c>
      <c r="Z349" s="707">
        <v>1</v>
      </c>
      <c r="AA349" s="114">
        <v>-67</v>
      </c>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row>
    <row r="350" spans="1:73" s="48" customFormat="1" ht="20.100000000000001" customHeight="1">
      <c r="A350" s="713" t="s">
        <v>607</v>
      </c>
      <c r="B350" s="713"/>
      <c r="C350" s="713"/>
      <c r="D350" s="694">
        <v>58</v>
      </c>
      <c r="E350" s="694">
        <v>5</v>
      </c>
      <c r="F350" s="694">
        <v>1</v>
      </c>
      <c r="G350" s="694">
        <v>27</v>
      </c>
      <c r="H350" s="694">
        <v>57</v>
      </c>
      <c r="I350" s="694">
        <v>6</v>
      </c>
      <c r="J350" s="694">
        <v>0</v>
      </c>
      <c r="K350" s="694">
        <v>25</v>
      </c>
      <c r="L350" s="694">
        <v>43</v>
      </c>
      <c r="M350" s="694">
        <v>-4</v>
      </c>
      <c r="N350" s="694">
        <v>-6</v>
      </c>
      <c r="O350" s="694">
        <v>25</v>
      </c>
      <c r="P350" s="707">
        <v>48</v>
      </c>
      <c r="Q350" s="707">
        <v>4</v>
      </c>
      <c r="R350" s="707">
        <v>-2</v>
      </c>
      <c r="S350" s="707">
        <v>27</v>
      </c>
      <c r="T350" s="707">
        <v>46</v>
      </c>
      <c r="U350" s="707">
        <v>4</v>
      </c>
      <c r="V350" s="707">
        <v>-1</v>
      </c>
      <c r="W350" s="707">
        <v>31</v>
      </c>
      <c r="X350" s="707">
        <v>44</v>
      </c>
      <c r="Y350" s="707">
        <v>-1</v>
      </c>
      <c r="Z350" s="707">
        <v>6</v>
      </c>
      <c r="AA350" s="114">
        <v>24</v>
      </c>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row>
    <row r="351" spans="1:73" s="692" customFormat="1" ht="20.100000000000001" customHeight="1">
      <c r="A351" s="713" t="s">
        <v>644</v>
      </c>
      <c r="B351" s="713"/>
      <c r="C351" s="713"/>
      <c r="D351" s="694"/>
      <c r="E351" s="694"/>
      <c r="F351" s="694"/>
      <c r="G351" s="694"/>
      <c r="H351" s="694"/>
      <c r="I351" s="694"/>
      <c r="J351" s="694"/>
      <c r="K351" s="694"/>
      <c r="L351" s="694"/>
      <c r="M351" s="694"/>
      <c r="N351" s="694"/>
      <c r="O351" s="694"/>
      <c r="P351" s="707">
        <v>0</v>
      </c>
      <c r="Q351" s="707">
        <v>0</v>
      </c>
      <c r="R351" s="707">
        <v>0</v>
      </c>
      <c r="S351" s="707">
        <v>0</v>
      </c>
      <c r="T351" s="707">
        <v>0</v>
      </c>
      <c r="U351" s="707">
        <v>0</v>
      </c>
      <c r="V351" s="707">
        <v>0</v>
      </c>
      <c r="W351" s="707">
        <v>0</v>
      </c>
      <c r="X351" s="707">
        <v>0</v>
      </c>
      <c r="Y351" s="707">
        <v>0</v>
      </c>
      <c r="Z351" s="707">
        <v>0</v>
      </c>
      <c r="AA351" s="693">
        <v>0</v>
      </c>
      <c r="AB351" s="706"/>
      <c r="AC351" s="706"/>
      <c r="AD351" s="706"/>
      <c r="AE351" s="706"/>
      <c r="AF351" s="706"/>
      <c r="AG351" s="706"/>
      <c r="AH351" s="706"/>
      <c r="AI351" s="706"/>
      <c r="AJ351" s="706"/>
      <c r="AK351" s="706"/>
      <c r="AL351" s="706"/>
      <c r="AM351" s="706"/>
      <c r="AN351" s="706"/>
      <c r="AO351" s="706"/>
      <c r="AP351" s="706"/>
      <c r="AQ351" s="706"/>
      <c r="AR351" s="706"/>
      <c r="AS351" s="706"/>
      <c r="AT351" s="706"/>
      <c r="AU351" s="706"/>
      <c r="AV351" s="706"/>
      <c r="AW351" s="706"/>
      <c r="AX351" s="706"/>
      <c r="AY351" s="706"/>
      <c r="AZ351" s="706"/>
      <c r="BA351" s="706"/>
      <c r="BB351" s="706"/>
      <c r="BC351" s="706"/>
      <c r="BD351" s="706"/>
      <c r="BE351" s="706"/>
      <c r="BF351" s="706"/>
      <c r="BG351" s="706"/>
      <c r="BH351" s="706"/>
      <c r="BI351" s="706"/>
      <c r="BJ351" s="706"/>
      <c r="BK351" s="706"/>
      <c r="BL351" s="706"/>
      <c r="BM351" s="706"/>
      <c r="BN351" s="706"/>
      <c r="BO351" s="706"/>
      <c r="BP351" s="706"/>
      <c r="BQ351" s="706"/>
      <c r="BR351" s="706"/>
      <c r="BS351" s="706"/>
      <c r="BT351" s="706"/>
      <c r="BU351" s="706"/>
    </row>
    <row r="352" spans="1:73" s="48" customFormat="1" ht="20.100000000000001" customHeight="1">
      <c r="A352" s="713" t="s">
        <v>117</v>
      </c>
      <c r="B352" s="713"/>
      <c r="C352" s="713"/>
      <c r="D352" s="694">
        <v>19</v>
      </c>
      <c r="E352" s="694">
        <v>22</v>
      </c>
      <c r="F352" s="694">
        <v>6</v>
      </c>
      <c r="G352" s="694">
        <v>-1</v>
      </c>
      <c r="H352" s="694">
        <v>14</v>
      </c>
      <c r="I352" s="694">
        <v>18</v>
      </c>
      <c r="J352" s="694">
        <v>5</v>
      </c>
      <c r="K352" s="694">
        <v>-1</v>
      </c>
      <c r="L352" s="694">
        <v>12</v>
      </c>
      <c r="M352" s="694">
        <v>16</v>
      </c>
      <c r="N352" s="694">
        <v>6</v>
      </c>
      <c r="O352" s="694">
        <v>-2</v>
      </c>
      <c r="P352" s="707">
        <v>9</v>
      </c>
      <c r="Q352" s="707">
        <v>18</v>
      </c>
      <c r="R352" s="707">
        <v>7</v>
      </c>
      <c r="S352" s="707">
        <v>4</v>
      </c>
      <c r="T352" s="707">
        <v>1</v>
      </c>
      <c r="U352" s="707">
        <v>19</v>
      </c>
      <c r="V352" s="707">
        <v>8</v>
      </c>
      <c r="W352" s="707">
        <v>4</v>
      </c>
      <c r="X352" s="707">
        <v>5</v>
      </c>
      <c r="Y352" s="707">
        <v>26</v>
      </c>
      <c r="Z352" s="707">
        <v>5</v>
      </c>
      <c r="AA352" s="114">
        <v>0</v>
      </c>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row>
    <row r="353" spans="1:73" s="48" customFormat="1" ht="20.100000000000001" customHeight="1">
      <c r="A353" s="192" t="s">
        <v>688</v>
      </c>
      <c r="B353" s="192"/>
      <c r="C353" s="192"/>
      <c r="D353" s="694">
        <v>10</v>
      </c>
      <c r="E353" s="694">
        <v>7</v>
      </c>
      <c r="F353" s="694">
        <v>6</v>
      </c>
      <c r="G353" s="694">
        <v>9</v>
      </c>
      <c r="H353" s="694">
        <v>9</v>
      </c>
      <c r="I353" s="694">
        <v>23</v>
      </c>
      <c r="J353" s="694">
        <v>4</v>
      </c>
      <c r="K353" s="694">
        <v>2</v>
      </c>
      <c r="L353" s="694">
        <v>7</v>
      </c>
      <c r="M353" s="694">
        <v>14</v>
      </c>
      <c r="N353" s="694">
        <v>11</v>
      </c>
      <c r="O353" s="694">
        <v>8</v>
      </c>
      <c r="P353" s="619">
        <v>14</v>
      </c>
      <c r="Q353" s="619">
        <v>18</v>
      </c>
      <c r="R353" s="619">
        <v>9</v>
      </c>
      <c r="S353" s="619">
        <v>10</v>
      </c>
      <c r="T353" s="707">
        <v>14</v>
      </c>
      <c r="U353" s="707">
        <v>17</v>
      </c>
      <c r="V353" s="707">
        <v>8</v>
      </c>
      <c r="W353" s="707">
        <v>-1</v>
      </c>
      <c r="X353" s="707">
        <v>-1</v>
      </c>
      <c r="Y353" s="707">
        <v>2</v>
      </c>
      <c r="Z353" s="707">
        <v>0</v>
      </c>
      <c r="AA353" s="114">
        <v>-1</v>
      </c>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row>
    <row r="354" spans="1:73" ht="20.100000000000001" customHeight="1" thickBot="1">
      <c r="A354" s="326" t="s">
        <v>533</v>
      </c>
      <c r="B354" s="326"/>
      <c r="C354" s="326"/>
      <c r="D354" s="447">
        <v>76</v>
      </c>
      <c r="E354" s="447">
        <v>36</v>
      </c>
      <c r="F354" s="447">
        <v>0</v>
      </c>
      <c r="G354" s="447">
        <v>62</v>
      </c>
      <c r="H354" s="447">
        <v>69</v>
      </c>
      <c r="I354" s="447">
        <v>37</v>
      </c>
      <c r="J354" s="447">
        <v>1</v>
      </c>
      <c r="K354" s="447">
        <v>38</v>
      </c>
      <c r="L354" s="447">
        <v>58</v>
      </c>
      <c r="M354" s="623">
        <v>22</v>
      </c>
      <c r="N354" s="623">
        <v>-95</v>
      </c>
      <c r="O354" s="623">
        <v>35</v>
      </c>
      <c r="P354" s="623">
        <v>67</v>
      </c>
      <c r="Q354" s="623">
        <v>38</v>
      </c>
      <c r="R354" s="623">
        <v>11</v>
      </c>
      <c r="S354" s="623">
        <v>15</v>
      </c>
      <c r="T354" s="623">
        <v>59</v>
      </c>
      <c r="U354" s="623">
        <v>35</v>
      </c>
      <c r="V354" s="623">
        <v>21</v>
      </c>
      <c r="W354" s="623">
        <v>34</v>
      </c>
      <c r="X354" s="623">
        <v>47</v>
      </c>
      <c r="Y354" s="623">
        <v>24</v>
      </c>
      <c r="Z354" s="623">
        <v>12</v>
      </c>
      <c r="AA354" s="549">
        <v>-44</v>
      </c>
    </row>
    <row r="355" spans="1:73" ht="20.100000000000001" customHeight="1" thickTop="1">
      <c r="A355" s="192" t="s">
        <v>525</v>
      </c>
      <c r="B355" s="192"/>
      <c r="C355" s="192"/>
      <c r="D355" s="439">
        <v>3</v>
      </c>
      <c r="E355" s="439">
        <v>-2</v>
      </c>
      <c r="F355" s="439">
        <v>3</v>
      </c>
      <c r="G355" s="439">
        <v>1</v>
      </c>
      <c r="H355" s="439">
        <v>3</v>
      </c>
      <c r="I355" s="439">
        <v>0</v>
      </c>
      <c r="J355" s="439">
        <v>0</v>
      </c>
      <c r="K355" s="439">
        <v>0</v>
      </c>
      <c r="L355" s="439">
        <v>0</v>
      </c>
      <c r="M355" s="619">
        <v>0</v>
      </c>
      <c r="N355" s="619" t="s">
        <v>55</v>
      </c>
      <c r="O355" s="619" t="s">
        <v>55</v>
      </c>
      <c r="P355" s="619" t="s">
        <v>55</v>
      </c>
      <c r="Q355" s="619" t="s">
        <v>55</v>
      </c>
      <c r="R355" s="619" t="s">
        <v>55</v>
      </c>
      <c r="S355" s="619" t="s">
        <v>55</v>
      </c>
      <c r="T355" s="619" t="s">
        <v>55</v>
      </c>
      <c r="U355" s="619" t="s">
        <v>55</v>
      </c>
      <c r="V355" s="619" t="s">
        <v>55</v>
      </c>
      <c r="W355" s="619" t="s">
        <v>55</v>
      </c>
      <c r="X355" s="619" t="s">
        <v>55</v>
      </c>
      <c r="Y355" s="619" t="s">
        <v>55</v>
      </c>
      <c r="Z355" s="619" t="s">
        <v>55</v>
      </c>
      <c r="AA355" s="554" t="s">
        <v>55</v>
      </c>
    </row>
    <row r="356" spans="1:73" ht="20.100000000000001" customHeight="1" thickBot="1">
      <c r="A356" s="326" t="s">
        <v>120</v>
      </c>
      <c r="B356" s="527"/>
      <c r="C356" s="528"/>
      <c r="D356" s="579">
        <v>78</v>
      </c>
      <c r="E356" s="579">
        <v>34</v>
      </c>
      <c r="F356" s="579">
        <v>3</v>
      </c>
      <c r="G356" s="579">
        <v>63</v>
      </c>
      <c r="H356" s="579">
        <v>72</v>
      </c>
      <c r="I356" s="579">
        <v>37</v>
      </c>
      <c r="J356" s="579">
        <v>1</v>
      </c>
      <c r="K356" s="579">
        <v>38</v>
      </c>
      <c r="L356" s="579">
        <v>58</v>
      </c>
      <c r="M356" s="632">
        <v>22</v>
      </c>
      <c r="N356" s="632">
        <v>-95</v>
      </c>
      <c r="O356" s="632">
        <v>35</v>
      </c>
      <c r="P356" s="632">
        <v>67</v>
      </c>
      <c r="Q356" s="632">
        <v>38</v>
      </c>
      <c r="R356" s="632">
        <v>11</v>
      </c>
      <c r="S356" s="632">
        <v>15</v>
      </c>
      <c r="T356" s="632">
        <v>59</v>
      </c>
      <c r="U356" s="632">
        <v>35</v>
      </c>
      <c r="V356" s="632">
        <v>21</v>
      </c>
      <c r="W356" s="632">
        <v>34</v>
      </c>
      <c r="X356" s="632">
        <v>47</v>
      </c>
      <c r="Y356" s="632">
        <v>24</v>
      </c>
      <c r="Z356" s="632">
        <v>12</v>
      </c>
      <c r="AA356" s="580">
        <v>-44</v>
      </c>
    </row>
    <row r="357" spans="1:73" ht="9.9499999999999993" customHeight="1" thickTop="1">
      <c r="A357" s="147"/>
      <c r="B357" s="147"/>
      <c r="C357" s="147"/>
      <c r="D357" s="115"/>
      <c r="E357" s="115"/>
      <c r="F357" s="115"/>
      <c r="G357" s="115"/>
      <c r="H357" s="115"/>
      <c r="I357" s="115"/>
      <c r="J357" s="115"/>
      <c r="K357" s="115"/>
      <c r="L357" s="115"/>
      <c r="M357" s="591"/>
      <c r="N357" s="591"/>
      <c r="O357" s="591"/>
      <c r="P357" s="694"/>
      <c r="Q357" s="694"/>
      <c r="R357" s="694"/>
      <c r="S357" s="694"/>
      <c r="T357" s="694"/>
      <c r="U357" s="694"/>
      <c r="V357" s="694"/>
      <c r="W357" s="694"/>
      <c r="X357" s="694"/>
      <c r="Y357" s="694"/>
      <c r="Z357" s="694"/>
      <c r="AA357" s="114"/>
    </row>
    <row r="358" spans="1:73" s="717" customFormat="1" ht="20.100000000000001" customHeight="1">
      <c r="A358" s="714" t="s">
        <v>621</v>
      </c>
      <c r="B358" s="687"/>
      <c r="C358" s="687"/>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7"/>
      <c r="AB358" s="522"/>
      <c r="AC358" s="522"/>
      <c r="AD358" s="522"/>
      <c r="AE358" s="522"/>
      <c r="AF358" s="522"/>
      <c r="AG358" s="522"/>
      <c r="AH358" s="522"/>
      <c r="AI358" s="522"/>
      <c r="AJ358" s="522"/>
      <c r="AK358" s="522"/>
      <c r="AL358" s="522"/>
      <c r="AM358" s="522"/>
      <c r="AN358" s="522"/>
      <c r="AO358" s="522"/>
      <c r="AP358" s="522"/>
      <c r="AQ358" s="522"/>
      <c r="AR358" s="522"/>
      <c r="AS358" s="522"/>
      <c r="AT358" s="522"/>
      <c r="AU358" s="522"/>
      <c r="AV358" s="522"/>
      <c r="AW358" s="522"/>
      <c r="AX358" s="522"/>
      <c r="AY358" s="522"/>
      <c r="AZ358" s="522"/>
      <c r="BA358" s="522"/>
      <c r="BB358" s="522"/>
      <c r="BC358" s="522"/>
      <c r="BD358" s="522"/>
      <c r="BE358" s="522"/>
      <c r="BF358" s="522"/>
      <c r="BG358" s="522"/>
      <c r="BH358" s="522"/>
      <c r="BI358" s="522"/>
      <c r="BJ358" s="522"/>
      <c r="BK358" s="522"/>
      <c r="BL358" s="522"/>
      <c r="BM358" s="522"/>
      <c r="BN358" s="522"/>
      <c r="BO358" s="522"/>
      <c r="BP358" s="522"/>
      <c r="BQ358" s="522"/>
      <c r="BR358" s="522"/>
      <c r="BS358" s="522"/>
      <c r="BT358" s="522"/>
      <c r="BU358" s="522"/>
    </row>
    <row r="359" spans="1:73" s="717" customFormat="1" ht="20.100000000000001" customHeight="1">
      <c r="A359" s="714" t="s">
        <v>586</v>
      </c>
      <c r="B359" s="714"/>
      <c r="C359" s="714"/>
      <c r="D359" s="694">
        <v>-2</v>
      </c>
      <c r="E359" s="694">
        <v>0</v>
      </c>
      <c r="F359" s="694">
        <v>-3</v>
      </c>
      <c r="G359" s="694">
        <v>-1</v>
      </c>
      <c r="H359" s="694">
        <v>-2</v>
      </c>
      <c r="I359" s="694">
        <v>-2</v>
      </c>
      <c r="J359" s="694">
        <v>2</v>
      </c>
      <c r="K359" s="694">
        <v>1</v>
      </c>
      <c r="L359" s="694">
        <v>0</v>
      </c>
      <c r="M359" s="694">
        <v>0</v>
      </c>
      <c r="N359" s="694">
        <v>1</v>
      </c>
      <c r="O359" s="694">
        <v>2</v>
      </c>
      <c r="P359" s="694">
        <v>-2</v>
      </c>
      <c r="Q359" s="694">
        <v>-9</v>
      </c>
      <c r="R359" s="694">
        <v>0</v>
      </c>
      <c r="S359" s="694">
        <v>-5</v>
      </c>
      <c r="T359" s="694">
        <v>-1</v>
      </c>
      <c r="U359" s="694">
        <v>-1</v>
      </c>
      <c r="V359" s="694">
        <v>-1</v>
      </c>
      <c r="W359" s="694">
        <v>-7</v>
      </c>
      <c r="X359" s="694">
        <v>0</v>
      </c>
      <c r="Y359" s="694">
        <v>-1</v>
      </c>
      <c r="Z359" s="694">
        <v>0</v>
      </c>
      <c r="AA359" s="693">
        <v>-93</v>
      </c>
      <c r="AB359" s="522"/>
      <c r="AC359" s="522"/>
      <c r="AD359" s="522"/>
      <c r="AE359" s="522"/>
      <c r="AF359" s="522"/>
      <c r="AG359" s="522"/>
      <c r="AH359" s="522"/>
      <c r="AI359" s="522"/>
      <c r="AJ359" s="522"/>
      <c r="AK359" s="522"/>
      <c r="AL359" s="522"/>
      <c r="AM359" s="522"/>
      <c r="AN359" s="522"/>
      <c r="AO359" s="522"/>
      <c r="AP359" s="522"/>
      <c r="AQ359" s="522"/>
      <c r="AR359" s="522"/>
      <c r="AS359" s="522"/>
      <c r="AT359" s="522"/>
      <c r="AU359" s="522"/>
      <c r="AV359" s="522"/>
      <c r="AW359" s="522"/>
      <c r="AX359" s="522"/>
      <c r="AY359" s="522"/>
      <c r="AZ359" s="522"/>
      <c r="BA359" s="522"/>
      <c r="BB359" s="522"/>
      <c r="BC359" s="522"/>
      <c r="BD359" s="522"/>
      <c r="BE359" s="522"/>
      <c r="BF359" s="522"/>
      <c r="BG359" s="522"/>
      <c r="BH359" s="522"/>
      <c r="BI359" s="522"/>
      <c r="BJ359" s="522"/>
      <c r="BK359" s="522"/>
      <c r="BL359" s="522"/>
      <c r="BM359" s="522"/>
      <c r="BN359" s="522"/>
      <c r="BO359" s="522"/>
      <c r="BP359" s="522"/>
      <c r="BQ359" s="522"/>
      <c r="BR359" s="522"/>
      <c r="BS359" s="522"/>
      <c r="BT359" s="522"/>
      <c r="BU359" s="522"/>
    </row>
    <row r="360" spans="1:73" ht="8.25" customHeight="1">
      <c r="A360" s="147"/>
      <c r="B360" s="147"/>
      <c r="C360" s="147"/>
      <c r="D360" s="116"/>
      <c r="E360" s="116"/>
      <c r="F360" s="116"/>
      <c r="G360" s="116"/>
    </row>
    <row r="361" spans="1:73" ht="20.100000000000001" customHeight="1">
      <c r="A361" s="714" t="s">
        <v>622</v>
      </c>
      <c r="B361" s="147"/>
      <c r="C361" s="147"/>
      <c r="D361" s="116"/>
      <c r="E361" s="116"/>
      <c r="F361" s="116"/>
      <c r="G361" s="116"/>
    </row>
    <row r="362" spans="1:73" s="48" customFormat="1" ht="20.100000000000001" customHeight="1">
      <c r="A362" s="143"/>
      <c r="B362" s="143"/>
      <c r="C362" s="143"/>
      <c r="D362" s="116"/>
      <c r="E362" s="116"/>
      <c r="F362" s="116"/>
      <c r="G362" s="116"/>
      <c r="H362" s="116"/>
      <c r="I362" s="116"/>
      <c r="J362" s="116"/>
      <c r="K362" s="116"/>
      <c r="L362" s="116"/>
      <c r="M362" s="592"/>
      <c r="N362" s="592"/>
      <c r="O362" s="592"/>
      <c r="P362" s="705"/>
      <c r="Q362" s="705"/>
      <c r="R362" s="705"/>
      <c r="S362" s="705"/>
      <c r="T362" s="705"/>
      <c r="U362" s="705"/>
      <c r="V362" s="705"/>
      <c r="W362" s="705"/>
      <c r="X362" s="705"/>
      <c r="Y362" s="705"/>
      <c r="Z362" s="705"/>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row>
    <row r="363" spans="1:73" s="48" customFormat="1" ht="20.100000000000001" customHeight="1">
      <c r="A363" s="144"/>
      <c r="B363" s="144"/>
      <c r="C363" s="144"/>
      <c r="D363" s="116"/>
      <c r="E363" s="116"/>
      <c r="F363" s="116"/>
      <c r="G363" s="116"/>
      <c r="H363" s="116"/>
      <c r="I363" s="116"/>
      <c r="J363" s="116"/>
      <c r="K363" s="116"/>
      <c r="L363" s="116"/>
      <c r="M363" s="592"/>
      <c r="N363" s="592"/>
      <c r="O363" s="592"/>
      <c r="P363" s="705"/>
      <c r="Q363" s="705"/>
      <c r="R363" s="705"/>
      <c r="S363" s="705"/>
      <c r="T363" s="705"/>
      <c r="U363" s="705"/>
      <c r="V363" s="705"/>
      <c r="W363" s="705"/>
      <c r="X363" s="705"/>
      <c r="Y363" s="705"/>
      <c r="Z363" s="705"/>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row>
    <row r="364" spans="1:73" ht="20.100000000000001" customHeight="1">
      <c r="A364" s="143" t="s">
        <v>350</v>
      </c>
      <c r="B364" s="166"/>
      <c r="C364" s="166"/>
      <c r="D364" s="116"/>
      <c r="E364" s="116"/>
      <c r="F364" s="116"/>
      <c r="G364" s="116"/>
    </row>
    <row r="365" spans="1:73" ht="37.5" customHeight="1" thickBot="1">
      <c r="A365" s="529" t="s">
        <v>271</v>
      </c>
      <c r="B365" s="525"/>
      <c r="C365" s="152"/>
      <c r="D365" s="436" t="s">
        <v>540</v>
      </c>
      <c r="E365" s="436" t="s">
        <v>458</v>
      </c>
      <c r="F365" s="436" t="s">
        <v>459</v>
      </c>
      <c r="G365" s="436" t="s">
        <v>453</v>
      </c>
      <c r="H365" s="436" t="s">
        <v>541</v>
      </c>
      <c r="I365" s="436" t="s">
        <v>549</v>
      </c>
      <c r="J365" s="436" t="s">
        <v>551</v>
      </c>
      <c r="K365" s="436" t="s">
        <v>489</v>
      </c>
      <c r="L365" s="436" t="s">
        <v>542</v>
      </c>
      <c r="M365" s="616" t="s">
        <v>547</v>
      </c>
      <c r="N365" s="676" t="s">
        <v>561</v>
      </c>
      <c r="O365" s="676" t="s">
        <v>568</v>
      </c>
      <c r="P365" s="676" t="s">
        <v>578</v>
      </c>
      <c r="Q365" s="676" t="s">
        <v>604</v>
      </c>
      <c r="R365" s="676" t="s">
        <v>626</v>
      </c>
      <c r="S365" s="676" t="s">
        <v>635</v>
      </c>
      <c r="T365" s="676" t="s">
        <v>639</v>
      </c>
      <c r="U365" s="676" t="s">
        <v>659</v>
      </c>
      <c r="V365" s="676" t="s">
        <v>664</v>
      </c>
      <c r="W365" s="676" t="s">
        <v>742</v>
      </c>
      <c r="X365" s="676" t="s">
        <v>673</v>
      </c>
      <c r="Y365" s="676" t="s">
        <v>683</v>
      </c>
      <c r="Z365" s="676" t="s">
        <v>689</v>
      </c>
      <c r="AA365" s="483" t="s">
        <v>740</v>
      </c>
    </row>
    <row r="366" spans="1:73" s="48" customFormat="1" ht="20.100000000000001" customHeight="1">
      <c r="A366" s="713" t="s">
        <v>606</v>
      </c>
      <c r="B366" s="713"/>
      <c r="C366" s="713"/>
      <c r="D366" s="694">
        <v>913</v>
      </c>
      <c r="E366" s="694">
        <v>902</v>
      </c>
      <c r="F366" s="694">
        <v>868</v>
      </c>
      <c r="G366" s="694">
        <v>896</v>
      </c>
      <c r="H366" s="694">
        <v>882</v>
      </c>
      <c r="I366" s="694">
        <v>862</v>
      </c>
      <c r="J366" s="694">
        <v>859</v>
      </c>
      <c r="K366" s="694">
        <v>859</v>
      </c>
      <c r="L366" s="694">
        <v>859</v>
      </c>
      <c r="M366" s="694">
        <v>862</v>
      </c>
      <c r="N366" s="694">
        <v>748</v>
      </c>
      <c r="O366" s="694">
        <v>758</v>
      </c>
      <c r="P366" s="707">
        <v>744</v>
      </c>
      <c r="Q366" s="707">
        <v>740</v>
      </c>
      <c r="R366" s="707">
        <v>731</v>
      </c>
      <c r="S366" s="707">
        <v>711</v>
      </c>
      <c r="T366" s="707">
        <v>717</v>
      </c>
      <c r="U366" s="707">
        <v>704</v>
      </c>
      <c r="V366" s="707">
        <v>793</v>
      </c>
      <c r="W366" s="707">
        <v>785</v>
      </c>
      <c r="X366" s="707">
        <v>937</v>
      </c>
      <c r="Y366" s="707">
        <v>846</v>
      </c>
      <c r="Z366" s="707">
        <v>876</v>
      </c>
      <c r="AA366" s="693">
        <v>846</v>
      </c>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row>
    <row r="367" spans="1:73" s="48" customFormat="1" ht="20.100000000000001" customHeight="1">
      <c r="A367" s="713" t="s">
        <v>607</v>
      </c>
      <c r="B367" s="713"/>
      <c r="C367" s="713"/>
      <c r="D367" s="694">
        <v>620</v>
      </c>
      <c r="E367" s="694">
        <v>581</v>
      </c>
      <c r="F367" s="694">
        <v>569</v>
      </c>
      <c r="G367" s="694">
        <v>592</v>
      </c>
      <c r="H367" s="694">
        <v>532</v>
      </c>
      <c r="I367" s="694">
        <v>606</v>
      </c>
      <c r="J367" s="694">
        <v>623</v>
      </c>
      <c r="K367" s="694">
        <v>523</v>
      </c>
      <c r="L367" s="694">
        <v>543</v>
      </c>
      <c r="M367" s="694">
        <v>516</v>
      </c>
      <c r="N367" s="694">
        <v>499</v>
      </c>
      <c r="O367" s="694">
        <v>559</v>
      </c>
      <c r="P367" s="707">
        <v>583</v>
      </c>
      <c r="Q367" s="707">
        <v>550</v>
      </c>
      <c r="R367" s="707">
        <v>536</v>
      </c>
      <c r="S367" s="707">
        <v>573</v>
      </c>
      <c r="T367" s="707">
        <v>620</v>
      </c>
      <c r="U367" s="707">
        <v>596</v>
      </c>
      <c r="V367" s="707">
        <v>593</v>
      </c>
      <c r="W367" s="707">
        <v>611</v>
      </c>
      <c r="X367" s="707">
        <v>633</v>
      </c>
      <c r="Y367" s="707">
        <v>573</v>
      </c>
      <c r="Z367" s="707">
        <v>586</v>
      </c>
      <c r="AA367" s="693">
        <v>613</v>
      </c>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row>
    <row r="368" spans="1:73" s="692" customFormat="1" ht="20.100000000000001" customHeight="1">
      <c r="A368" s="713" t="s">
        <v>644</v>
      </c>
      <c r="B368" s="713"/>
      <c r="C368" s="713"/>
      <c r="D368" s="694"/>
      <c r="E368" s="694"/>
      <c r="F368" s="694"/>
      <c r="G368" s="694"/>
      <c r="H368" s="694"/>
      <c r="I368" s="694"/>
      <c r="J368" s="694"/>
      <c r="K368" s="694"/>
      <c r="L368" s="694"/>
      <c r="M368" s="694"/>
      <c r="N368" s="694"/>
      <c r="O368" s="694"/>
      <c r="P368" s="707">
        <v>0</v>
      </c>
      <c r="Q368" s="707">
        <v>0</v>
      </c>
      <c r="R368" s="707">
        <v>0</v>
      </c>
      <c r="S368" s="707">
        <v>0</v>
      </c>
      <c r="T368" s="707">
        <v>0</v>
      </c>
      <c r="U368" s="707">
        <v>0</v>
      </c>
      <c r="V368" s="707">
        <v>0</v>
      </c>
      <c r="W368" s="707">
        <v>0</v>
      </c>
      <c r="X368" s="707">
        <v>0</v>
      </c>
      <c r="Y368" s="707">
        <v>0</v>
      </c>
      <c r="Z368" s="707">
        <v>0</v>
      </c>
      <c r="AA368" s="693">
        <v>0</v>
      </c>
      <c r="AB368" s="706"/>
      <c r="AC368" s="706"/>
      <c r="AD368" s="706"/>
      <c r="AE368" s="706"/>
      <c r="AF368" s="706"/>
      <c r="AG368" s="706"/>
      <c r="AH368" s="706"/>
      <c r="AI368" s="706"/>
      <c r="AJ368" s="706"/>
      <c r="AK368" s="706"/>
      <c r="AL368" s="706"/>
      <c r="AM368" s="706"/>
      <c r="AN368" s="706"/>
      <c r="AO368" s="706"/>
      <c r="AP368" s="706"/>
      <c r="AQ368" s="706"/>
      <c r="AR368" s="706"/>
      <c r="AS368" s="706"/>
      <c r="AT368" s="706"/>
      <c r="AU368" s="706"/>
      <c r="AV368" s="706"/>
      <c r="AW368" s="706"/>
      <c r="AX368" s="706"/>
      <c r="AY368" s="706"/>
      <c r="AZ368" s="706"/>
      <c r="BA368" s="706"/>
      <c r="BB368" s="706"/>
      <c r="BC368" s="706"/>
      <c r="BD368" s="706"/>
      <c r="BE368" s="706"/>
      <c r="BF368" s="706"/>
      <c r="BG368" s="706"/>
      <c r="BH368" s="706"/>
      <c r="BI368" s="706"/>
      <c r="BJ368" s="706"/>
      <c r="BK368" s="706"/>
      <c r="BL368" s="706"/>
      <c r="BM368" s="706"/>
      <c r="BN368" s="706"/>
      <c r="BO368" s="706"/>
      <c r="BP368" s="706"/>
      <c r="BQ368" s="706"/>
      <c r="BR368" s="706"/>
      <c r="BS368" s="706"/>
      <c r="BT368" s="706"/>
      <c r="BU368" s="706"/>
    </row>
    <row r="369" spans="1:73" ht="20.100000000000001" customHeight="1">
      <c r="A369" s="713" t="s">
        <v>117</v>
      </c>
      <c r="B369" s="713"/>
      <c r="C369" s="713"/>
      <c r="D369" s="694">
        <v>502</v>
      </c>
      <c r="E369" s="694">
        <v>487</v>
      </c>
      <c r="F369" s="694">
        <v>479</v>
      </c>
      <c r="G369" s="694">
        <v>463</v>
      </c>
      <c r="H369" s="694">
        <v>444</v>
      </c>
      <c r="I369" s="694">
        <v>507</v>
      </c>
      <c r="J369" s="694">
        <v>472</v>
      </c>
      <c r="K369" s="694">
        <v>326</v>
      </c>
      <c r="L369" s="694">
        <v>391</v>
      </c>
      <c r="M369" s="694">
        <v>408</v>
      </c>
      <c r="N369" s="694">
        <v>350</v>
      </c>
      <c r="O369" s="694">
        <v>316</v>
      </c>
      <c r="P369" s="707">
        <v>343</v>
      </c>
      <c r="Q369" s="707">
        <v>385</v>
      </c>
      <c r="R369" s="707">
        <v>394</v>
      </c>
      <c r="S369" s="707">
        <v>436</v>
      </c>
      <c r="T369" s="707">
        <v>465</v>
      </c>
      <c r="U369" s="707">
        <v>433</v>
      </c>
      <c r="V369" s="707">
        <v>437</v>
      </c>
      <c r="W369" s="707">
        <v>472</v>
      </c>
      <c r="X369" s="707">
        <v>473</v>
      </c>
      <c r="Y369" s="707">
        <v>496</v>
      </c>
      <c r="Z369" s="707">
        <v>482</v>
      </c>
      <c r="AA369" s="693">
        <v>495</v>
      </c>
    </row>
    <row r="370" spans="1:73" ht="20.100000000000001" customHeight="1">
      <c r="A370" s="713" t="s">
        <v>688</v>
      </c>
      <c r="B370" s="713"/>
      <c r="C370" s="713"/>
      <c r="D370" s="694">
        <v>371</v>
      </c>
      <c r="E370" s="694">
        <v>342</v>
      </c>
      <c r="F370" s="694">
        <v>341</v>
      </c>
      <c r="G370" s="694">
        <v>339</v>
      </c>
      <c r="H370" s="694">
        <v>463</v>
      </c>
      <c r="I370" s="694">
        <v>346</v>
      </c>
      <c r="J370" s="694">
        <v>364</v>
      </c>
      <c r="K370" s="694">
        <v>319</v>
      </c>
      <c r="L370" s="694">
        <v>338</v>
      </c>
      <c r="M370" s="694">
        <v>330</v>
      </c>
      <c r="N370" s="694">
        <v>321</v>
      </c>
      <c r="O370" s="694">
        <v>326</v>
      </c>
      <c r="P370" s="707">
        <v>363</v>
      </c>
      <c r="Q370" s="707">
        <v>362</v>
      </c>
      <c r="R370" s="707">
        <v>382</v>
      </c>
      <c r="S370" s="707">
        <v>392</v>
      </c>
      <c r="T370" s="707">
        <v>398</v>
      </c>
      <c r="U370" s="707">
        <v>377</v>
      </c>
      <c r="V370" s="707">
        <v>35</v>
      </c>
      <c r="W370" s="707">
        <v>32</v>
      </c>
      <c r="X370" s="707">
        <v>31</v>
      </c>
      <c r="Y370" s="707">
        <v>3753</v>
      </c>
      <c r="Z370" s="707">
        <v>3918</v>
      </c>
      <c r="AA370" s="693">
        <v>4024</v>
      </c>
    </row>
    <row r="371" spans="1:73" ht="20.100000000000001" customHeight="1">
      <c r="A371" s="192" t="s">
        <v>526</v>
      </c>
      <c r="B371" s="192"/>
      <c r="C371" s="192"/>
      <c r="D371" s="115">
        <v>97</v>
      </c>
      <c r="E371" s="115">
        <v>86</v>
      </c>
      <c r="F371" s="115">
        <v>53</v>
      </c>
      <c r="G371" s="115">
        <v>52</v>
      </c>
      <c r="H371" s="115">
        <v>54</v>
      </c>
      <c r="I371" s="115">
        <v>0</v>
      </c>
      <c r="J371" s="115">
        <v>0</v>
      </c>
      <c r="K371" s="115">
        <v>0</v>
      </c>
      <c r="L371" s="115">
        <v>0</v>
      </c>
      <c r="M371" s="707" t="s">
        <v>55</v>
      </c>
      <c r="N371" s="707" t="s">
        <v>55</v>
      </c>
      <c r="O371" s="707" t="s">
        <v>55</v>
      </c>
      <c r="P371" s="707" t="s">
        <v>55</v>
      </c>
      <c r="Q371" s="707" t="s">
        <v>55</v>
      </c>
      <c r="R371" s="707" t="s">
        <v>55</v>
      </c>
      <c r="S371" s="707" t="s">
        <v>55</v>
      </c>
      <c r="T371" s="707" t="s">
        <v>55</v>
      </c>
      <c r="U371" s="707" t="s">
        <v>55</v>
      </c>
      <c r="V371" s="707" t="s">
        <v>55</v>
      </c>
      <c r="W371" s="707" t="s">
        <v>55</v>
      </c>
      <c r="X371" s="707" t="s">
        <v>55</v>
      </c>
      <c r="Y371" s="707" t="s">
        <v>55</v>
      </c>
      <c r="Z371" s="707" t="s">
        <v>55</v>
      </c>
      <c r="AA371" s="707" t="s">
        <v>55</v>
      </c>
    </row>
    <row r="372" spans="1:73" ht="20.100000000000001" customHeight="1" thickBot="1">
      <c r="A372" s="326" t="s">
        <v>120</v>
      </c>
      <c r="B372" s="326"/>
      <c r="C372" s="326"/>
      <c r="D372" s="447">
        <v>2504</v>
      </c>
      <c r="E372" s="447">
        <v>2397</v>
      </c>
      <c r="F372" s="447">
        <v>2311</v>
      </c>
      <c r="G372" s="447">
        <v>2341</v>
      </c>
      <c r="H372" s="447">
        <v>2374</v>
      </c>
      <c r="I372" s="447">
        <v>2321</v>
      </c>
      <c r="J372" s="447">
        <v>2318</v>
      </c>
      <c r="K372" s="447">
        <v>2027</v>
      </c>
      <c r="L372" s="447">
        <v>2130</v>
      </c>
      <c r="M372" s="623">
        <v>2115</v>
      </c>
      <c r="N372" s="623">
        <v>1918</v>
      </c>
      <c r="O372" s="623">
        <v>1959</v>
      </c>
      <c r="P372" s="623">
        <v>2034</v>
      </c>
      <c r="Q372" s="623">
        <v>2037</v>
      </c>
      <c r="R372" s="623">
        <v>2042</v>
      </c>
      <c r="S372" s="623">
        <v>2112</v>
      </c>
      <c r="T372" s="623">
        <v>2201</v>
      </c>
      <c r="U372" s="623">
        <v>2111</v>
      </c>
      <c r="V372" s="623">
        <v>1858</v>
      </c>
      <c r="W372" s="623">
        <v>1900</v>
      </c>
      <c r="X372" s="623">
        <v>2074</v>
      </c>
      <c r="Y372" s="623">
        <v>5668</v>
      </c>
      <c r="Z372" s="623">
        <v>5862</v>
      </c>
      <c r="AA372" s="549">
        <v>5978</v>
      </c>
    </row>
    <row r="373" spans="1:73" ht="9.9499999999999993" customHeight="1" thickTop="1">
      <c r="A373" s="147"/>
      <c r="B373" s="147"/>
      <c r="C373" s="147"/>
      <c r="D373" s="484"/>
      <c r="E373" s="484"/>
      <c r="F373" s="484"/>
      <c r="G373" s="484"/>
      <c r="H373" s="484"/>
      <c r="I373" s="484"/>
      <c r="J373" s="484"/>
      <c r="K373" s="484"/>
      <c r="L373" s="484"/>
      <c r="M373" s="625"/>
      <c r="N373" s="625"/>
      <c r="O373" s="625"/>
      <c r="P373" s="625"/>
      <c r="Q373" s="625"/>
      <c r="R373" s="625"/>
      <c r="S373" s="625"/>
      <c r="T373" s="625"/>
      <c r="U373" s="625"/>
      <c r="V373" s="625"/>
      <c r="W373" s="625"/>
      <c r="X373" s="625"/>
      <c r="Y373" s="625"/>
      <c r="Z373" s="625"/>
      <c r="AA373" s="584"/>
    </row>
    <row r="374" spans="1:73" s="692" customFormat="1" ht="20.100000000000001" customHeight="1">
      <c r="A374" s="714"/>
      <c r="B374" s="715"/>
      <c r="C374" s="715"/>
      <c r="D374" s="705"/>
      <c r="E374" s="705"/>
      <c r="F374" s="705"/>
      <c r="G374" s="705"/>
      <c r="H374" s="705"/>
      <c r="I374" s="705"/>
      <c r="J374" s="705"/>
      <c r="K374" s="705"/>
      <c r="L374" s="705"/>
      <c r="M374" s="705"/>
      <c r="N374" s="705"/>
      <c r="O374" s="705"/>
      <c r="P374" s="705"/>
      <c r="Q374" s="705"/>
      <c r="R374" s="705"/>
      <c r="S374" s="705"/>
      <c r="T374" s="705"/>
      <c r="U374" s="705"/>
      <c r="V374" s="705"/>
      <c r="W374" s="705"/>
      <c r="X374" s="705"/>
      <c r="Y374" s="705"/>
      <c r="Z374" s="705"/>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706"/>
      <c r="AY374" s="706"/>
      <c r="AZ374" s="706"/>
      <c r="BA374" s="706"/>
      <c r="BB374" s="706"/>
      <c r="BC374" s="706"/>
      <c r="BD374" s="706"/>
      <c r="BE374" s="706"/>
      <c r="BF374" s="706"/>
      <c r="BG374" s="706"/>
      <c r="BH374" s="706"/>
      <c r="BI374" s="706"/>
      <c r="BJ374" s="706"/>
      <c r="BK374" s="706"/>
      <c r="BL374" s="706"/>
      <c r="BM374" s="706"/>
      <c r="BN374" s="706"/>
      <c r="BO374" s="706"/>
      <c r="BP374" s="706"/>
      <c r="BQ374" s="706"/>
      <c r="BR374" s="706"/>
      <c r="BS374" s="706"/>
      <c r="BT374" s="706"/>
      <c r="BU374" s="706"/>
    </row>
    <row r="375" spans="1:73" s="48" customFormat="1" ht="20.100000000000001" customHeight="1">
      <c r="A375" s="147"/>
      <c r="B375" s="147"/>
      <c r="C375" s="147"/>
      <c r="D375" s="116"/>
      <c r="E375" s="116"/>
      <c r="F375" s="116"/>
      <c r="G375" s="116"/>
      <c r="H375" s="116"/>
      <c r="I375" s="116"/>
      <c r="J375" s="116"/>
      <c r="K375" s="116"/>
      <c r="L375" s="116"/>
      <c r="M375" s="592"/>
      <c r="N375" s="592"/>
      <c r="O375" s="592"/>
      <c r="P375" s="705"/>
      <c r="Q375" s="705"/>
      <c r="R375" s="705"/>
      <c r="S375" s="705"/>
      <c r="T375" s="705"/>
      <c r="U375" s="705"/>
      <c r="V375" s="705"/>
      <c r="W375" s="705"/>
      <c r="X375" s="705"/>
      <c r="Y375" s="705"/>
      <c r="Z375" s="705"/>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row>
    <row r="376" spans="1:73" ht="20.100000000000001" customHeight="1">
      <c r="A376" s="143" t="s">
        <v>351</v>
      </c>
      <c r="B376" s="166"/>
      <c r="C376" s="166"/>
      <c r="D376" s="116"/>
      <c r="E376" s="116"/>
      <c r="F376" s="116"/>
      <c r="G376" s="116"/>
    </row>
    <row r="377" spans="1:73" ht="37.5" customHeight="1" thickBot="1">
      <c r="A377" s="529" t="s">
        <v>271</v>
      </c>
      <c r="B377" s="525"/>
      <c r="C377" s="152"/>
      <c r="D377" s="425" t="s">
        <v>427</v>
      </c>
      <c r="E377" s="425" t="s">
        <v>443</v>
      </c>
      <c r="F377" s="425" t="s">
        <v>446</v>
      </c>
      <c r="G377" s="425" t="s">
        <v>452</v>
      </c>
      <c r="H377" s="425" t="s">
        <v>457</v>
      </c>
      <c r="I377" s="425" t="s">
        <v>483</v>
      </c>
      <c r="J377" s="425" t="s">
        <v>486</v>
      </c>
      <c r="K377" s="425" t="s">
        <v>488</v>
      </c>
      <c r="L377" s="425" t="s">
        <v>491</v>
      </c>
      <c r="M377" s="606" t="s">
        <v>539</v>
      </c>
      <c r="N377" s="606" t="s">
        <v>560</v>
      </c>
      <c r="O377" s="606" t="s">
        <v>567</v>
      </c>
      <c r="P377" s="606" t="s">
        <v>577</v>
      </c>
      <c r="Q377" s="606" t="s">
        <v>603</v>
      </c>
      <c r="R377" s="606" t="s">
        <v>625</v>
      </c>
      <c r="S377" s="606" t="s">
        <v>634</v>
      </c>
      <c r="T377" s="606" t="s">
        <v>638</v>
      </c>
      <c r="U377" s="606" t="s">
        <v>658</v>
      </c>
      <c r="V377" s="606" t="s">
        <v>663</v>
      </c>
      <c r="W377" s="606" t="s">
        <v>669</v>
      </c>
      <c r="X377" s="606" t="s">
        <v>671</v>
      </c>
      <c r="Y377" s="606" t="s">
        <v>682</v>
      </c>
      <c r="Z377" s="606" t="s">
        <v>690</v>
      </c>
      <c r="AA377" s="565" t="s">
        <v>739</v>
      </c>
    </row>
    <row r="378" spans="1:73" s="48" customFormat="1" ht="20.100000000000001" customHeight="1">
      <c r="A378" s="713" t="s">
        <v>606</v>
      </c>
      <c r="B378" s="713"/>
      <c r="C378" s="713"/>
      <c r="D378" s="694">
        <v>26</v>
      </c>
      <c r="E378" s="694">
        <v>43</v>
      </c>
      <c r="F378" s="694">
        <v>48</v>
      </c>
      <c r="G378" s="694">
        <v>62</v>
      </c>
      <c r="H378" s="694">
        <v>35</v>
      </c>
      <c r="I378" s="694">
        <v>37</v>
      </c>
      <c r="J378" s="694">
        <v>65</v>
      </c>
      <c r="K378" s="694">
        <v>59</v>
      </c>
      <c r="L378" s="694">
        <v>28</v>
      </c>
      <c r="M378" s="694">
        <v>37</v>
      </c>
      <c r="N378" s="694">
        <v>52</v>
      </c>
      <c r="O378" s="694">
        <v>70</v>
      </c>
      <c r="P378" s="707">
        <v>25</v>
      </c>
      <c r="Q378" s="707">
        <v>50</v>
      </c>
      <c r="R378" s="707">
        <v>44</v>
      </c>
      <c r="S378" s="707">
        <v>78</v>
      </c>
      <c r="T378" s="707">
        <v>24</v>
      </c>
      <c r="U378" s="707">
        <v>40</v>
      </c>
      <c r="V378" s="707">
        <v>56</v>
      </c>
      <c r="W378" s="707">
        <v>53</v>
      </c>
      <c r="X378" s="707">
        <v>38</v>
      </c>
      <c r="Y378" s="707">
        <v>37</v>
      </c>
      <c r="Z378" s="707">
        <v>43</v>
      </c>
      <c r="AA378" s="114">
        <v>67</v>
      </c>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row>
    <row r="379" spans="1:73" s="48" customFormat="1" ht="20.100000000000001" customHeight="1">
      <c r="A379" s="713" t="s">
        <v>607</v>
      </c>
      <c r="B379" s="713"/>
      <c r="C379" s="713"/>
      <c r="D379" s="694">
        <v>33</v>
      </c>
      <c r="E379" s="694">
        <v>26</v>
      </c>
      <c r="F379" s="694">
        <v>37</v>
      </c>
      <c r="G379" s="694">
        <v>26</v>
      </c>
      <c r="H379" s="694">
        <v>13</v>
      </c>
      <c r="I379" s="694">
        <v>14</v>
      </c>
      <c r="J379" s="694">
        <v>30</v>
      </c>
      <c r="K379" s="694">
        <v>30</v>
      </c>
      <c r="L379" s="694">
        <v>11</v>
      </c>
      <c r="M379" s="694">
        <v>22</v>
      </c>
      <c r="N379" s="694">
        <v>33</v>
      </c>
      <c r="O379" s="694">
        <v>39</v>
      </c>
      <c r="P379" s="707">
        <v>15</v>
      </c>
      <c r="Q379" s="707">
        <v>17</v>
      </c>
      <c r="R379" s="707">
        <v>34</v>
      </c>
      <c r="S379" s="707">
        <v>42</v>
      </c>
      <c r="T379" s="707">
        <v>21</v>
      </c>
      <c r="U379" s="707">
        <v>34</v>
      </c>
      <c r="V379" s="707">
        <v>47</v>
      </c>
      <c r="W379" s="707">
        <v>68</v>
      </c>
      <c r="X379" s="707">
        <v>27</v>
      </c>
      <c r="Y379" s="707">
        <v>48</v>
      </c>
      <c r="Z379" s="707">
        <v>52</v>
      </c>
      <c r="AA379" s="114">
        <v>62</v>
      </c>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row>
    <row r="380" spans="1:73" s="692" customFormat="1" ht="20.100000000000001" customHeight="1">
      <c r="A380" s="713" t="s">
        <v>644</v>
      </c>
      <c r="B380" s="713"/>
      <c r="C380" s="713"/>
      <c r="D380" s="694"/>
      <c r="E380" s="694"/>
      <c r="F380" s="694"/>
      <c r="G380" s="694"/>
      <c r="H380" s="694"/>
      <c r="I380" s="694"/>
      <c r="J380" s="694"/>
      <c r="K380" s="694"/>
      <c r="L380" s="694"/>
      <c r="M380" s="694"/>
      <c r="N380" s="694"/>
      <c r="O380" s="694"/>
      <c r="P380" s="707">
        <v>0</v>
      </c>
      <c r="Q380" s="707">
        <v>0</v>
      </c>
      <c r="R380" s="707">
        <v>1</v>
      </c>
      <c r="S380" s="707">
        <v>2</v>
      </c>
      <c r="T380" s="707">
        <v>2</v>
      </c>
      <c r="U380" s="707">
        <v>1</v>
      </c>
      <c r="V380" s="707">
        <v>2</v>
      </c>
      <c r="W380" s="707">
        <v>3</v>
      </c>
      <c r="X380" s="707">
        <v>10</v>
      </c>
      <c r="Y380" s="707">
        <v>12</v>
      </c>
      <c r="Z380" s="707">
        <v>12</v>
      </c>
      <c r="AA380" s="693">
        <v>14</v>
      </c>
      <c r="AB380" s="706"/>
      <c r="AC380" s="706"/>
      <c r="AD380" s="706"/>
      <c r="AE380" s="706"/>
      <c r="AF380" s="706"/>
      <c r="AG380" s="706"/>
      <c r="AH380" s="706"/>
      <c r="AI380" s="706"/>
      <c r="AJ380" s="706"/>
      <c r="AK380" s="706"/>
      <c r="AL380" s="706"/>
      <c r="AM380" s="706"/>
      <c r="AN380" s="706"/>
      <c r="AO380" s="706"/>
      <c r="AP380" s="706"/>
      <c r="AQ380" s="706"/>
      <c r="AR380" s="706"/>
      <c r="AS380" s="706"/>
      <c r="AT380" s="706"/>
      <c r="AU380" s="706"/>
      <c r="AV380" s="706"/>
      <c r="AW380" s="706"/>
      <c r="AX380" s="706"/>
      <c r="AY380" s="706"/>
      <c r="AZ380" s="706"/>
      <c r="BA380" s="706"/>
      <c r="BB380" s="706"/>
      <c r="BC380" s="706"/>
      <c r="BD380" s="706"/>
      <c r="BE380" s="706"/>
      <c r="BF380" s="706"/>
      <c r="BG380" s="706"/>
      <c r="BH380" s="706"/>
      <c r="BI380" s="706"/>
      <c r="BJ380" s="706"/>
      <c r="BK380" s="706"/>
      <c r="BL380" s="706"/>
      <c r="BM380" s="706"/>
      <c r="BN380" s="706"/>
      <c r="BO380" s="706"/>
      <c r="BP380" s="706"/>
      <c r="BQ380" s="706"/>
      <c r="BR380" s="706"/>
      <c r="BS380" s="706"/>
      <c r="BT380" s="706"/>
      <c r="BU380" s="706"/>
    </row>
    <row r="381" spans="1:73" ht="20.100000000000001" customHeight="1">
      <c r="A381" s="713" t="s">
        <v>117</v>
      </c>
      <c r="B381" s="713"/>
      <c r="C381" s="713"/>
      <c r="D381" s="694">
        <v>71</v>
      </c>
      <c r="E381" s="694">
        <v>98</v>
      </c>
      <c r="F381" s="694">
        <v>125</v>
      </c>
      <c r="G381" s="694">
        <v>141</v>
      </c>
      <c r="H381" s="694">
        <v>58</v>
      </c>
      <c r="I381" s="694">
        <v>71</v>
      </c>
      <c r="J381" s="694">
        <v>105</v>
      </c>
      <c r="K381" s="694">
        <v>106</v>
      </c>
      <c r="L381" s="694">
        <v>45</v>
      </c>
      <c r="M381" s="694">
        <v>69</v>
      </c>
      <c r="N381" s="694">
        <v>84</v>
      </c>
      <c r="O381" s="694">
        <v>87</v>
      </c>
      <c r="P381" s="707">
        <v>40</v>
      </c>
      <c r="Q381" s="707">
        <v>53</v>
      </c>
      <c r="R381" s="707">
        <v>41</v>
      </c>
      <c r="S381" s="707">
        <v>67</v>
      </c>
      <c r="T381" s="707">
        <v>32</v>
      </c>
      <c r="U381" s="707">
        <v>42</v>
      </c>
      <c r="V381" s="707">
        <v>32</v>
      </c>
      <c r="W381" s="707">
        <v>47</v>
      </c>
      <c r="X381" s="707">
        <v>10</v>
      </c>
      <c r="Y381" s="707">
        <v>9</v>
      </c>
      <c r="Z381" s="707">
        <v>10</v>
      </c>
      <c r="AA381" s="114">
        <v>24</v>
      </c>
    </row>
    <row r="382" spans="1:73" ht="20.100000000000001" customHeight="1">
      <c r="A382" s="192" t="s">
        <v>688</v>
      </c>
      <c r="B382" s="192"/>
      <c r="C382" s="192"/>
      <c r="D382" s="694">
        <v>1</v>
      </c>
      <c r="E382" s="694">
        <v>2</v>
      </c>
      <c r="F382" s="694">
        <v>3</v>
      </c>
      <c r="G382" s="694">
        <v>8</v>
      </c>
      <c r="H382" s="694">
        <v>3</v>
      </c>
      <c r="I382" s="694">
        <v>-3</v>
      </c>
      <c r="J382" s="694">
        <v>5</v>
      </c>
      <c r="K382" s="694">
        <v>-2</v>
      </c>
      <c r="L382" s="694">
        <v>1</v>
      </c>
      <c r="M382" s="694">
        <v>2</v>
      </c>
      <c r="N382" s="694">
        <v>1</v>
      </c>
      <c r="O382" s="694">
        <v>2</v>
      </c>
      <c r="P382" s="619">
        <v>2</v>
      </c>
      <c r="Q382" s="619">
        <v>13</v>
      </c>
      <c r="R382" s="619">
        <v>22</v>
      </c>
      <c r="S382" s="619">
        <v>46</v>
      </c>
      <c r="T382" s="707">
        <v>94</v>
      </c>
      <c r="U382" s="707">
        <v>19</v>
      </c>
      <c r="V382" s="707">
        <v>37</v>
      </c>
      <c r="W382" s="707">
        <v>36</v>
      </c>
      <c r="X382" s="707">
        <v>17</v>
      </c>
      <c r="Y382" s="707">
        <v>15</v>
      </c>
      <c r="Z382" s="707">
        <v>43</v>
      </c>
      <c r="AA382" s="114">
        <v>33</v>
      </c>
    </row>
    <row r="383" spans="1:73" ht="20.100000000000001" customHeight="1" thickBot="1">
      <c r="A383" s="326" t="s">
        <v>533</v>
      </c>
      <c r="B383" s="326"/>
      <c r="C383" s="326"/>
      <c r="D383" s="447">
        <v>131</v>
      </c>
      <c r="E383" s="447">
        <v>169</v>
      </c>
      <c r="F383" s="447">
        <v>213</v>
      </c>
      <c r="G383" s="447">
        <v>237</v>
      </c>
      <c r="H383" s="447">
        <v>110</v>
      </c>
      <c r="I383" s="447">
        <v>118</v>
      </c>
      <c r="J383" s="447">
        <v>205</v>
      </c>
      <c r="K383" s="447">
        <v>194</v>
      </c>
      <c r="L383" s="447">
        <v>85</v>
      </c>
      <c r="M383" s="623">
        <v>129</v>
      </c>
      <c r="N383" s="623">
        <v>170</v>
      </c>
      <c r="O383" s="623">
        <v>197</v>
      </c>
      <c r="P383" s="623">
        <v>82</v>
      </c>
      <c r="Q383" s="623">
        <v>133</v>
      </c>
      <c r="R383" s="623">
        <v>141</v>
      </c>
      <c r="S383" s="623">
        <v>235</v>
      </c>
      <c r="T383" s="623">
        <v>172</v>
      </c>
      <c r="U383" s="623">
        <v>136</v>
      </c>
      <c r="V383" s="623">
        <v>174</v>
      </c>
      <c r="W383" s="623">
        <v>208</v>
      </c>
      <c r="X383" s="623">
        <v>103</v>
      </c>
      <c r="Y383" s="623">
        <v>122</v>
      </c>
      <c r="Z383" s="623">
        <v>160</v>
      </c>
      <c r="AA383" s="549">
        <v>200</v>
      </c>
    </row>
    <row r="384" spans="1:73" ht="20.100000000000001" customHeight="1" thickTop="1">
      <c r="A384" s="192" t="s">
        <v>525</v>
      </c>
      <c r="B384" s="192"/>
      <c r="C384" s="192"/>
      <c r="D384" s="439">
        <v>49</v>
      </c>
      <c r="E384" s="439">
        <v>59</v>
      </c>
      <c r="F384" s="439">
        <v>56</v>
      </c>
      <c r="G384" s="439">
        <v>91</v>
      </c>
      <c r="H384" s="439">
        <v>25</v>
      </c>
      <c r="I384" s="439">
        <v>35</v>
      </c>
      <c r="J384" s="439">
        <v>29</v>
      </c>
      <c r="K384" s="439">
        <v>58</v>
      </c>
      <c r="L384" s="439">
        <v>20</v>
      </c>
      <c r="M384" s="619">
        <v>25</v>
      </c>
      <c r="N384" s="619" t="s">
        <v>55</v>
      </c>
      <c r="O384" s="619" t="s">
        <v>55</v>
      </c>
      <c r="P384" s="619" t="s">
        <v>55</v>
      </c>
      <c r="Q384" s="619" t="s">
        <v>55</v>
      </c>
      <c r="R384" s="619" t="s">
        <v>55</v>
      </c>
      <c r="S384" s="619" t="s">
        <v>55</v>
      </c>
      <c r="T384" s="619" t="s">
        <v>55</v>
      </c>
      <c r="U384" s="619" t="s">
        <v>55</v>
      </c>
      <c r="V384" s="619" t="s">
        <v>55</v>
      </c>
      <c r="W384" s="619" t="s">
        <v>55</v>
      </c>
      <c r="X384" s="619" t="s">
        <v>55</v>
      </c>
      <c r="Y384" s="619" t="s">
        <v>55</v>
      </c>
      <c r="Z384" s="619" t="s">
        <v>55</v>
      </c>
      <c r="AA384" s="554" t="s">
        <v>55</v>
      </c>
    </row>
    <row r="385" spans="1:73" ht="20.100000000000001" customHeight="1" thickBot="1">
      <c r="A385" s="326" t="s">
        <v>120</v>
      </c>
      <c r="B385" s="527"/>
      <c r="C385" s="528"/>
      <c r="D385" s="579">
        <v>181</v>
      </c>
      <c r="E385" s="579">
        <v>227</v>
      </c>
      <c r="F385" s="579">
        <v>269</v>
      </c>
      <c r="G385" s="579">
        <v>328</v>
      </c>
      <c r="H385" s="579">
        <v>134</v>
      </c>
      <c r="I385" s="579">
        <v>153</v>
      </c>
      <c r="J385" s="579">
        <v>234</v>
      </c>
      <c r="K385" s="579">
        <v>252</v>
      </c>
      <c r="L385" s="579">
        <v>105</v>
      </c>
      <c r="M385" s="632">
        <v>154</v>
      </c>
      <c r="N385" s="632">
        <v>170</v>
      </c>
      <c r="O385" s="632">
        <v>197</v>
      </c>
      <c r="P385" s="632">
        <v>82</v>
      </c>
      <c r="Q385" s="632">
        <v>133</v>
      </c>
      <c r="R385" s="632">
        <v>141</v>
      </c>
      <c r="S385" s="632">
        <v>235</v>
      </c>
      <c r="T385" s="632">
        <v>172</v>
      </c>
      <c r="U385" s="632">
        <v>136</v>
      </c>
      <c r="V385" s="632">
        <v>174</v>
      </c>
      <c r="W385" s="632">
        <v>208</v>
      </c>
      <c r="X385" s="632">
        <v>103</v>
      </c>
      <c r="Y385" s="632">
        <v>122</v>
      </c>
      <c r="Z385" s="632">
        <v>160</v>
      </c>
      <c r="AA385" s="580">
        <v>200</v>
      </c>
    </row>
    <row r="386" spans="1:73" ht="9.9499999999999993" customHeight="1" thickTop="1">
      <c r="A386" s="147"/>
      <c r="B386" s="526"/>
      <c r="C386" s="246"/>
      <c r="D386" s="119"/>
      <c r="E386" s="119"/>
      <c r="F386" s="119"/>
      <c r="G386" s="119"/>
      <c r="H386" s="119"/>
      <c r="I386" s="119"/>
      <c r="J386" s="119"/>
      <c r="K386" s="119"/>
      <c r="L386" s="119"/>
      <c r="M386" s="593"/>
      <c r="N386" s="593"/>
      <c r="O386" s="593"/>
      <c r="P386" s="707"/>
      <c r="Q386" s="707"/>
      <c r="R386" s="707"/>
      <c r="S386" s="707"/>
      <c r="T386" s="707"/>
      <c r="U386" s="707"/>
      <c r="V386" s="707"/>
      <c r="W386" s="707"/>
      <c r="X386" s="707"/>
      <c r="Y386" s="707"/>
      <c r="Z386" s="707"/>
      <c r="AA386" s="455"/>
    </row>
    <row r="387" spans="1:73" s="704" customFormat="1" ht="20.100000000000001" customHeight="1">
      <c r="A387" s="713" t="s">
        <v>130</v>
      </c>
      <c r="B387" s="715"/>
      <c r="C387" s="715"/>
      <c r="D387" s="694">
        <v>23</v>
      </c>
      <c r="E387" s="694">
        <v>12</v>
      </c>
      <c r="F387" s="694">
        <v>13</v>
      </c>
      <c r="G387" s="694">
        <v>12</v>
      </c>
      <c r="H387" s="694">
        <v>10</v>
      </c>
      <c r="I387" s="694">
        <v>12</v>
      </c>
      <c r="J387" s="694">
        <v>14</v>
      </c>
      <c r="K387" s="694">
        <v>12</v>
      </c>
      <c r="L387" s="694">
        <v>10</v>
      </c>
      <c r="M387" s="694">
        <v>14</v>
      </c>
      <c r="N387" s="694">
        <v>11</v>
      </c>
      <c r="O387" s="694">
        <v>9</v>
      </c>
      <c r="P387" s="694">
        <v>4</v>
      </c>
      <c r="Q387" s="694">
        <v>2</v>
      </c>
      <c r="R387" s="694">
        <v>4</v>
      </c>
      <c r="S387" s="694">
        <v>6</v>
      </c>
      <c r="T387" s="694">
        <v>4</v>
      </c>
      <c r="U387" s="694">
        <v>4</v>
      </c>
      <c r="V387" s="694">
        <v>3</v>
      </c>
      <c r="W387" s="694">
        <v>4</v>
      </c>
      <c r="X387" s="694">
        <v>1</v>
      </c>
      <c r="Y387" s="694">
        <v>2</v>
      </c>
      <c r="Z387" s="694">
        <v>4</v>
      </c>
      <c r="AA387" s="693">
        <v>3</v>
      </c>
      <c r="AB387" s="705"/>
      <c r="AC387" s="705"/>
      <c r="AD387" s="705"/>
      <c r="AE387" s="705"/>
      <c r="AF387" s="705"/>
      <c r="AG387" s="705"/>
      <c r="AH387" s="705"/>
      <c r="AI387" s="705"/>
      <c r="AJ387" s="705"/>
      <c r="AK387" s="705"/>
      <c r="AL387" s="705"/>
      <c r="AM387" s="705"/>
      <c r="AN387" s="705"/>
      <c r="AO387" s="705"/>
      <c r="AP387" s="705"/>
      <c r="AQ387" s="705"/>
      <c r="AR387" s="705"/>
      <c r="AS387" s="705"/>
      <c r="AT387" s="705"/>
      <c r="AU387" s="705"/>
      <c r="AV387" s="705"/>
      <c r="AW387" s="705"/>
      <c r="AX387" s="705"/>
      <c r="AY387" s="705"/>
      <c r="AZ387" s="705"/>
      <c r="BA387" s="705"/>
      <c r="BB387" s="705"/>
      <c r="BC387" s="705"/>
      <c r="BD387" s="705"/>
      <c r="BE387" s="705"/>
      <c r="BF387" s="705"/>
      <c r="BG387" s="705"/>
      <c r="BH387" s="705"/>
      <c r="BI387" s="705"/>
      <c r="BJ387" s="705"/>
      <c r="BK387" s="705"/>
      <c r="BL387" s="705"/>
      <c r="BM387" s="705"/>
      <c r="BN387" s="705"/>
      <c r="BO387" s="705"/>
      <c r="BP387" s="705"/>
      <c r="BQ387" s="705"/>
      <c r="BR387" s="705"/>
      <c r="BS387" s="705"/>
      <c r="BT387" s="705"/>
      <c r="BU387" s="705"/>
    </row>
    <row r="388" spans="1:73" s="48" customFormat="1" ht="9.9499999999999993" customHeight="1">
      <c r="A388" s="147"/>
      <c r="B388" s="147"/>
      <c r="C388" s="147"/>
      <c r="D388" s="116"/>
      <c r="E388" s="116"/>
      <c r="F388" s="116"/>
      <c r="G388" s="116"/>
      <c r="H388" s="116"/>
      <c r="I388" s="116"/>
      <c r="J388" s="116"/>
      <c r="K388" s="116"/>
      <c r="L388" s="116"/>
      <c r="M388" s="592"/>
      <c r="N388" s="592"/>
      <c r="O388" s="592"/>
      <c r="P388" s="705"/>
      <c r="Q388" s="705"/>
      <c r="R388" s="705"/>
      <c r="S388" s="705"/>
      <c r="T388" s="705"/>
      <c r="U388" s="705"/>
      <c r="V388" s="705"/>
      <c r="W388" s="705"/>
      <c r="X388" s="705"/>
      <c r="Y388" s="705"/>
      <c r="Z388" s="705"/>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row>
    <row r="389" spans="1:73" s="692" customFormat="1" ht="20.100000000000001" customHeight="1">
      <c r="A389" s="715"/>
      <c r="B389" s="715"/>
      <c r="C389" s="715"/>
      <c r="D389" s="705"/>
      <c r="E389" s="705"/>
      <c r="F389" s="705"/>
      <c r="G389" s="705"/>
      <c r="H389" s="705"/>
      <c r="I389" s="705"/>
      <c r="J389" s="705"/>
      <c r="K389" s="705"/>
      <c r="L389" s="705"/>
      <c r="M389" s="705"/>
      <c r="N389" s="705"/>
      <c r="O389" s="705"/>
      <c r="P389" s="705"/>
      <c r="Q389" s="705"/>
      <c r="R389" s="705"/>
      <c r="S389" s="705"/>
      <c r="T389" s="705"/>
      <c r="U389" s="705"/>
      <c r="V389" s="705"/>
      <c r="W389" s="705"/>
      <c r="X389" s="705"/>
      <c r="Y389" s="705"/>
      <c r="Z389" s="705"/>
      <c r="AA389" s="706"/>
      <c r="AB389" s="706"/>
      <c r="AC389" s="706"/>
      <c r="AD389" s="706"/>
      <c r="AE389" s="706"/>
      <c r="AF389" s="706"/>
      <c r="AG389" s="706"/>
      <c r="AH389" s="706"/>
      <c r="AI389" s="706"/>
      <c r="AJ389" s="706"/>
      <c r="AK389" s="706"/>
      <c r="AL389" s="706"/>
      <c r="AM389" s="706"/>
      <c r="AN389" s="706"/>
      <c r="AO389" s="706"/>
      <c r="AP389" s="706"/>
      <c r="AQ389" s="706"/>
      <c r="AR389" s="706"/>
      <c r="AS389" s="706"/>
      <c r="AT389" s="706"/>
      <c r="AU389" s="706"/>
      <c r="AV389" s="706"/>
      <c r="AW389" s="706"/>
      <c r="AX389" s="706"/>
      <c r="AY389" s="706"/>
      <c r="AZ389" s="706"/>
      <c r="BA389" s="706"/>
      <c r="BB389" s="706"/>
      <c r="BC389" s="706"/>
      <c r="BD389" s="706"/>
      <c r="BE389" s="706"/>
      <c r="BF389" s="706"/>
      <c r="BG389" s="706"/>
      <c r="BH389" s="706"/>
      <c r="BI389" s="706"/>
      <c r="BJ389" s="706"/>
      <c r="BK389" s="706"/>
      <c r="BL389" s="706"/>
      <c r="BM389" s="706"/>
      <c r="BN389" s="706"/>
      <c r="BO389" s="706"/>
      <c r="BP389" s="706"/>
      <c r="BQ389" s="706"/>
      <c r="BR389" s="706"/>
      <c r="BS389" s="706"/>
      <c r="BT389" s="706"/>
      <c r="BU389" s="706"/>
    </row>
    <row r="390" spans="1:73" s="48" customFormat="1" ht="20.100000000000001" customHeight="1">
      <c r="A390" s="147"/>
      <c r="B390" s="147"/>
      <c r="C390" s="147"/>
      <c r="D390" s="116"/>
      <c r="E390" s="116"/>
      <c r="F390" s="116"/>
      <c r="G390" s="116"/>
      <c r="H390" s="116"/>
      <c r="I390" s="116"/>
      <c r="J390" s="116"/>
      <c r="K390" s="116"/>
      <c r="L390" s="116"/>
      <c r="M390" s="592"/>
      <c r="N390" s="592"/>
      <c r="O390" s="592"/>
      <c r="P390" s="705"/>
      <c r="Q390" s="705"/>
      <c r="R390" s="705"/>
      <c r="S390" s="705"/>
      <c r="T390" s="705"/>
      <c r="U390" s="705"/>
      <c r="V390" s="705"/>
      <c r="W390" s="705"/>
      <c r="X390" s="705"/>
      <c r="Y390" s="705"/>
      <c r="Z390" s="705"/>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row>
    <row r="391" spans="1:73" ht="20.100000000000001" customHeight="1">
      <c r="A391" s="143" t="s">
        <v>352</v>
      </c>
      <c r="B391" s="166"/>
      <c r="C391" s="166"/>
      <c r="D391" s="116"/>
      <c r="E391" s="116"/>
      <c r="F391" s="116"/>
      <c r="G391" s="116"/>
    </row>
    <row r="392" spans="1:73" ht="37.5" customHeight="1" thickBot="1">
      <c r="A392" s="529" t="s">
        <v>271</v>
      </c>
      <c r="B392" s="525"/>
      <c r="C392" s="152"/>
      <c r="D392" s="425" t="s">
        <v>427</v>
      </c>
      <c r="E392" s="425" t="s">
        <v>443</v>
      </c>
      <c r="F392" s="425" t="s">
        <v>446</v>
      </c>
      <c r="G392" s="425" t="s">
        <v>452</v>
      </c>
      <c r="H392" s="425" t="s">
        <v>457</v>
      </c>
      <c r="I392" s="425" t="s">
        <v>483</v>
      </c>
      <c r="J392" s="425" t="s">
        <v>486</v>
      </c>
      <c r="K392" s="425" t="s">
        <v>488</v>
      </c>
      <c r="L392" s="425" t="s">
        <v>491</v>
      </c>
      <c r="M392" s="606" t="s">
        <v>539</v>
      </c>
      <c r="N392" s="606" t="s">
        <v>560</v>
      </c>
      <c r="O392" s="606" t="s">
        <v>567</v>
      </c>
      <c r="P392" s="606" t="s">
        <v>577</v>
      </c>
      <c r="Q392" s="606" t="s">
        <v>603</v>
      </c>
      <c r="R392" s="606" t="s">
        <v>625</v>
      </c>
      <c r="S392" s="606" t="s">
        <v>634</v>
      </c>
      <c r="T392" s="606" t="s">
        <v>638</v>
      </c>
      <c r="U392" s="606" t="s">
        <v>658</v>
      </c>
      <c r="V392" s="606" t="s">
        <v>663</v>
      </c>
      <c r="W392" s="606" t="s">
        <v>669</v>
      </c>
      <c r="X392" s="606" t="s">
        <v>671</v>
      </c>
      <c r="Y392" s="606" t="s">
        <v>682</v>
      </c>
      <c r="Z392" s="606" t="s">
        <v>690</v>
      </c>
      <c r="AA392" s="565" t="s">
        <v>739</v>
      </c>
    </row>
    <row r="393" spans="1:73" s="48" customFormat="1" ht="20.100000000000001" customHeight="1">
      <c r="A393" s="713" t="s">
        <v>606</v>
      </c>
      <c r="B393" s="713"/>
      <c r="C393" s="713"/>
      <c r="D393" s="707">
        <v>0</v>
      </c>
      <c r="E393" s="707">
        <v>1</v>
      </c>
      <c r="F393" s="707">
        <v>0</v>
      </c>
      <c r="G393" s="707">
        <v>1</v>
      </c>
      <c r="H393" s="707">
        <v>0</v>
      </c>
      <c r="I393" s="707">
        <v>0</v>
      </c>
      <c r="J393" s="707">
        <v>1</v>
      </c>
      <c r="K393" s="707">
        <v>1</v>
      </c>
      <c r="L393" s="707">
        <v>0</v>
      </c>
      <c r="M393" s="707">
        <v>5</v>
      </c>
      <c r="N393" s="707">
        <v>0</v>
      </c>
      <c r="O393" s="707">
        <v>11</v>
      </c>
      <c r="P393" s="707">
        <v>2</v>
      </c>
      <c r="Q393" s="707">
        <v>0</v>
      </c>
      <c r="R393" s="707">
        <v>2</v>
      </c>
      <c r="S393" s="707">
        <v>2</v>
      </c>
      <c r="T393" s="707">
        <v>0</v>
      </c>
      <c r="U393" s="707">
        <v>2</v>
      </c>
      <c r="V393" s="707">
        <v>85</v>
      </c>
      <c r="W393" s="707">
        <v>2</v>
      </c>
      <c r="X393" s="707">
        <v>0</v>
      </c>
      <c r="Y393" s="707">
        <v>0</v>
      </c>
      <c r="Z393" s="707">
        <v>4</v>
      </c>
      <c r="AA393" s="455">
        <v>4</v>
      </c>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row>
    <row r="394" spans="1:73" s="48" customFormat="1" ht="20.100000000000001" customHeight="1">
      <c r="A394" s="713" t="s">
        <v>607</v>
      </c>
      <c r="B394" s="713"/>
      <c r="C394" s="713"/>
      <c r="D394" s="707">
        <v>0</v>
      </c>
      <c r="E394" s="707">
        <v>11</v>
      </c>
      <c r="F394" s="707">
        <v>0</v>
      </c>
      <c r="G394" s="707">
        <v>0</v>
      </c>
      <c r="H394" s="707">
        <v>0</v>
      </c>
      <c r="I394" s="707">
        <v>0</v>
      </c>
      <c r="J394" s="707">
        <v>29</v>
      </c>
      <c r="K394" s="707">
        <v>8</v>
      </c>
      <c r="L394" s="707">
        <v>1</v>
      </c>
      <c r="M394" s="707">
        <v>0</v>
      </c>
      <c r="N394" s="707">
        <v>0</v>
      </c>
      <c r="O394" s="707">
        <v>22</v>
      </c>
      <c r="P394" s="707">
        <v>5</v>
      </c>
      <c r="Q394" s="707">
        <v>0</v>
      </c>
      <c r="R394" s="707">
        <v>681</v>
      </c>
      <c r="S394" s="707">
        <v>13</v>
      </c>
      <c r="T394" s="707">
        <v>0</v>
      </c>
      <c r="U394" s="707">
        <v>9</v>
      </c>
      <c r="V394" s="707">
        <v>375</v>
      </c>
      <c r="W394" s="707">
        <v>1</v>
      </c>
      <c r="X394" s="707">
        <v>2</v>
      </c>
      <c r="Y394" s="707">
        <v>6</v>
      </c>
      <c r="Z394" s="707">
        <v>7</v>
      </c>
      <c r="AA394" s="455">
        <v>17</v>
      </c>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row>
    <row r="395" spans="1:73" s="692" customFormat="1" ht="20.100000000000001" customHeight="1">
      <c r="A395" s="713" t="s">
        <v>644</v>
      </c>
      <c r="B395" s="713"/>
      <c r="C395" s="713"/>
      <c r="D395" s="707"/>
      <c r="E395" s="707"/>
      <c r="F395" s="707"/>
      <c r="G395" s="707"/>
      <c r="H395" s="707"/>
      <c r="I395" s="707"/>
      <c r="J395" s="707"/>
      <c r="K395" s="707"/>
      <c r="L395" s="707"/>
      <c r="M395" s="707"/>
      <c r="N395" s="707"/>
      <c r="O395" s="707"/>
      <c r="P395" s="707">
        <v>114</v>
      </c>
      <c r="Q395" s="707">
        <v>3</v>
      </c>
      <c r="R395" s="707">
        <v>0</v>
      </c>
      <c r="S395" s="707">
        <v>0</v>
      </c>
      <c r="T395" s="707">
        <v>0</v>
      </c>
      <c r="U395" s="707">
        <v>0</v>
      </c>
      <c r="V395" s="707">
        <v>486</v>
      </c>
      <c r="W395" s="707">
        <v>0</v>
      </c>
      <c r="X395" s="707">
        <v>0</v>
      </c>
      <c r="Y395" s="707">
        <v>0</v>
      </c>
      <c r="Z395" s="707">
        <v>0</v>
      </c>
      <c r="AA395" s="455">
        <v>0</v>
      </c>
      <c r="AB395" s="706"/>
      <c r="AC395" s="706"/>
      <c r="AD395" s="706"/>
      <c r="AE395" s="706"/>
      <c r="AF395" s="706"/>
      <c r="AG395" s="706"/>
      <c r="AH395" s="706"/>
      <c r="AI395" s="706"/>
      <c r="AJ395" s="706"/>
      <c r="AK395" s="706"/>
      <c r="AL395" s="706"/>
      <c r="AM395" s="706"/>
      <c r="AN395" s="706"/>
      <c r="AO395" s="706"/>
      <c r="AP395" s="706"/>
      <c r="AQ395" s="706"/>
      <c r="AR395" s="706"/>
      <c r="AS395" s="706"/>
      <c r="AT395" s="706"/>
      <c r="AU395" s="706"/>
      <c r="AV395" s="706"/>
      <c r="AW395" s="706"/>
      <c r="AX395" s="706"/>
      <c r="AY395" s="706"/>
      <c r="AZ395" s="706"/>
      <c r="BA395" s="706"/>
      <c r="BB395" s="706"/>
      <c r="BC395" s="706"/>
      <c r="BD395" s="706"/>
      <c r="BE395" s="706"/>
      <c r="BF395" s="706"/>
      <c r="BG395" s="706"/>
      <c r="BH395" s="706"/>
      <c r="BI395" s="706"/>
      <c r="BJ395" s="706"/>
      <c r="BK395" s="706"/>
      <c r="BL395" s="706"/>
      <c r="BM395" s="706"/>
      <c r="BN395" s="706"/>
      <c r="BO395" s="706"/>
      <c r="BP395" s="706"/>
      <c r="BQ395" s="706"/>
      <c r="BR395" s="706"/>
      <c r="BS395" s="706"/>
      <c r="BT395" s="706"/>
      <c r="BU395" s="706"/>
    </row>
    <row r="396" spans="1:73" ht="20.100000000000001" customHeight="1">
      <c r="A396" s="713" t="s">
        <v>117</v>
      </c>
      <c r="B396" s="713"/>
      <c r="C396" s="713"/>
      <c r="D396" s="707">
        <v>0</v>
      </c>
      <c r="E396" s="707">
        <v>0</v>
      </c>
      <c r="F396" s="707">
        <v>0</v>
      </c>
      <c r="G396" s="707">
        <v>0</v>
      </c>
      <c r="H396" s="707">
        <v>1</v>
      </c>
      <c r="I396" s="707">
        <v>26</v>
      </c>
      <c r="J396" s="707">
        <v>0</v>
      </c>
      <c r="K396" s="707">
        <v>0</v>
      </c>
      <c r="L396" s="707">
        <v>0</v>
      </c>
      <c r="M396" s="707">
        <v>0</v>
      </c>
      <c r="N396" s="707">
        <v>0</v>
      </c>
      <c r="O396" s="707">
        <v>0</v>
      </c>
      <c r="P396" s="707">
        <v>0</v>
      </c>
      <c r="Q396" s="707">
        <v>0</v>
      </c>
      <c r="R396" s="707">
        <v>0</v>
      </c>
      <c r="S396" s="707">
        <v>0</v>
      </c>
      <c r="T396" s="707">
        <v>0</v>
      </c>
      <c r="U396" s="707">
        <v>0</v>
      </c>
      <c r="V396" s="707">
        <v>5</v>
      </c>
      <c r="W396" s="707">
        <v>120</v>
      </c>
      <c r="X396" s="707">
        <v>6</v>
      </c>
      <c r="Y396" s="707">
        <v>13</v>
      </c>
      <c r="Z396" s="707">
        <v>1</v>
      </c>
      <c r="AA396" s="455">
        <v>42</v>
      </c>
    </row>
    <row r="397" spans="1:73" ht="20.100000000000001" customHeight="1">
      <c r="A397" s="192" t="s">
        <v>688</v>
      </c>
      <c r="B397" s="192"/>
      <c r="C397" s="192"/>
      <c r="D397" s="707">
        <v>0</v>
      </c>
      <c r="E397" s="707">
        <v>0</v>
      </c>
      <c r="F397" s="707">
        <v>0</v>
      </c>
      <c r="G397" s="707">
        <v>2</v>
      </c>
      <c r="H397" s="707">
        <v>0</v>
      </c>
      <c r="I397" s="707">
        <v>0</v>
      </c>
      <c r="J397" s="707">
        <v>3</v>
      </c>
      <c r="K397" s="707">
        <v>1</v>
      </c>
      <c r="L397" s="707">
        <v>0</v>
      </c>
      <c r="M397" s="707">
        <v>0</v>
      </c>
      <c r="N397" s="707">
        <v>0</v>
      </c>
      <c r="O397" s="707">
        <v>4</v>
      </c>
      <c r="P397" s="619">
        <v>3</v>
      </c>
      <c r="Q397" s="619">
        <v>4</v>
      </c>
      <c r="R397" s="619">
        <v>0</v>
      </c>
      <c r="S397" s="619">
        <v>14</v>
      </c>
      <c r="T397" s="707">
        <v>34</v>
      </c>
      <c r="U397" s="707">
        <v>6</v>
      </c>
      <c r="V397" s="707">
        <v>0</v>
      </c>
      <c r="W397" s="707">
        <v>0</v>
      </c>
      <c r="X397" s="707">
        <v>9</v>
      </c>
      <c r="Y397" s="707">
        <v>3727</v>
      </c>
      <c r="Z397" s="707">
        <v>145</v>
      </c>
      <c r="AA397" s="455">
        <v>104</v>
      </c>
    </row>
    <row r="398" spans="1:73" ht="20.100000000000001" customHeight="1" thickBot="1">
      <c r="A398" s="326" t="s">
        <v>533</v>
      </c>
      <c r="B398" s="326"/>
      <c r="C398" s="326"/>
      <c r="D398" s="447">
        <v>0</v>
      </c>
      <c r="E398" s="447">
        <v>12</v>
      </c>
      <c r="F398" s="447">
        <v>0</v>
      </c>
      <c r="G398" s="447">
        <v>3</v>
      </c>
      <c r="H398" s="447">
        <v>1</v>
      </c>
      <c r="I398" s="447">
        <v>26</v>
      </c>
      <c r="J398" s="447">
        <v>32</v>
      </c>
      <c r="K398" s="447">
        <v>10</v>
      </c>
      <c r="L398" s="447">
        <v>1</v>
      </c>
      <c r="M398" s="623">
        <v>5</v>
      </c>
      <c r="N398" s="623">
        <v>1</v>
      </c>
      <c r="O398" s="623">
        <v>37</v>
      </c>
      <c r="P398" s="623">
        <v>125</v>
      </c>
      <c r="Q398" s="623">
        <v>7</v>
      </c>
      <c r="R398" s="623">
        <v>683</v>
      </c>
      <c r="S398" s="623">
        <v>29</v>
      </c>
      <c r="T398" s="623">
        <v>34</v>
      </c>
      <c r="U398" s="623">
        <v>17</v>
      </c>
      <c r="V398" s="623">
        <v>950</v>
      </c>
      <c r="W398" s="623">
        <v>123</v>
      </c>
      <c r="X398" s="623">
        <v>17</v>
      </c>
      <c r="Y398" s="623">
        <v>3746</v>
      </c>
      <c r="Z398" s="623">
        <v>156</v>
      </c>
      <c r="AA398" s="549">
        <v>167</v>
      </c>
    </row>
    <row r="399" spans="1:73" ht="20.100000000000001" customHeight="1" thickTop="1">
      <c r="A399" s="192" t="s">
        <v>525</v>
      </c>
      <c r="B399" s="192"/>
      <c r="C399" s="192"/>
      <c r="D399" s="115">
        <v>0</v>
      </c>
      <c r="E399" s="115">
        <v>0</v>
      </c>
      <c r="F399" s="115">
        <v>0</v>
      </c>
      <c r="G399" s="115">
        <v>0</v>
      </c>
      <c r="H399" s="115">
        <v>0</v>
      </c>
      <c r="I399" s="115">
        <v>0</v>
      </c>
      <c r="J399" s="115">
        <v>0</v>
      </c>
      <c r="K399" s="115">
        <v>0</v>
      </c>
      <c r="L399" s="115">
        <v>0</v>
      </c>
      <c r="M399" s="591">
        <v>0</v>
      </c>
      <c r="N399" s="591">
        <v>0</v>
      </c>
      <c r="O399" s="707" t="s">
        <v>55</v>
      </c>
      <c r="P399" s="707" t="s">
        <v>55</v>
      </c>
      <c r="Q399" s="707" t="s">
        <v>55</v>
      </c>
      <c r="R399" s="707" t="s">
        <v>55</v>
      </c>
      <c r="S399" s="707" t="s">
        <v>55</v>
      </c>
      <c r="T399" s="707" t="s">
        <v>55</v>
      </c>
      <c r="U399" s="707" t="s">
        <v>55</v>
      </c>
      <c r="V399" s="707" t="s">
        <v>55</v>
      </c>
      <c r="W399" s="707" t="s">
        <v>55</v>
      </c>
      <c r="X399" s="707" t="s">
        <v>55</v>
      </c>
      <c r="Y399" s="707" t="s">
        <v>55</v>
      </c>
      <c r="Z399" s="707" t="s">
        <v>55</v>
      </c>
      <c r="AA399" s="455" t="s">
        <v>55</v>
      </c>
    </row>
    <row r="400" spans="1:73" ht="20.100000000000001" customHeight="1" thickBot="1">
      <c r="A400" s="326" t="s">
        <v>120</v>
      </c>
      <c r="B400" s="326"/>
      <c r="C400" s="326"/>
      <c r="D400" s="447">
        <v>1</v>
      </c>
      <c r="E400" s="447">
        <v>12</v>
      </c>
      <c r="F400" s="447">
        <v>0</v>
      </c>
      <c r="G400" s="447">
        <v>2</v>
      </c>
      <c r="H400" s="447">
        <v>1</v>
      </c>
      <c r="I400" s="447">
        <v>26</v>
      </c>
      <c r="J400" s="447">
        <v>32</v>
      </c>
      <c r="K400" s="447">
        <v>10</v>
      </c>
      <c r="L400" s="447">
        <v>1</v>
      </c>
      <c r="M400" s="623">
        <v>5</v>
      </c>
      <c r="N400" s="623">
        <v>1</v>
      </c>
      <c r="O400" s="623">
        <v>37</v>
      </c>
      <c r="P400" s="623">
        <v>125</v>
      </c>
      <c r="Q400" s="623">
        <v>7</v>
      </c>
      <c r="R400" s="623">
        <v>683</v>
      </c>
      <c r="S400" s="623">
        <v>29</v>
      </c>
      <c r="T400" s="623">
        <v>34</v>
      </c>
      <c r="U400" s="623">
        <v>17</v>
      </c>
      <c r="V400" s="623">
        <v>950</v>
      </c>
      <c r="W400" s="623">
        <v>123</v>
      </c>
      <c r="X400" s="623">
        <v>17</v>
      </c>
      <c r="Y400" s="623">
        <v>3746</v>
      </c>
      <c r="Z400" s="623">
        <v>156</v>
      </c>
      <c r="AA400" s="549">
        <v>167</v>
      </c>
    </row>
    <row r="401" spans="1:73" ht="9.9499999999999993" customHeight="1" thickTop="1">
      <c r="A401" s="365"/>
      <c r="B401" s="147"/>
      <c r="C401" s="147"/>
      <c r="D401" s="116"/>
      <c r="E401" s="116"/>
      <c r="F401" s="116"/>
      <c r="G401" s="116"/>
    </row>
    <row r="402" spans="1:73" ht="20.100000000000001" customHeight="1">
      <c r="A402" s="365"/>
      <c r="B402" s="147"/>
      <c r="C402" s="147"/>
      <c r="D402" s="116"/>
      <c r="E402" s="116"/>
      <c r="F402" s="116"/>
      <c r="G402" s="116"/>
    </row>
    <row r="403" spans="1:73" s="704" customFormat="1" ht="20.100000000000001" customHeight="1">
      <c r="A403" s="365"/>
      <c r="B403" s="715"/>
      <c r="C403" s="715"/>
      <c r="D403" s="705"/>
      <c r="E403" s="705"/>
      <c r="F403" s="705"/>
      <c r="G403" s="705"/>
      <c r="H403" s="705"/>
      <c r="I403" s="705"/>
      <c r="J403" s="705"/>
      <c r="K403" s="705"/>
      <c r="L403" s="705"/>
      <c r="M403" s="705"/>
      <c r="N403" s="705"/>
      <c r="O403" s="705"/>
      <c r="P403" s="705"/>
      <c r="Q403" s="705"/>
      <c r="R403" s="705"/>
      <c r="S403" s="705"/>
      <c r="T403" s="705"/>
      <c r="U403" s="705"/>
      <c r="V403" s="705"/>
      <c r="W403" s="705"/>
      <c r="X403" s="705"/>
      <c r="Y403" s="705"/>
      <c r="Z403" s="705"/>
      <c r="AA403" s="706"/>
      <c r="AB403" s="705"/>
      <c r="AC403" s="705"/>
      <c r="AD403" s="705"/>
      <c r="AE403" s="705"/>
      <c r="AF403" s="705"/>
      <c r="AG403" s="705"/>
      <c r="AH403" s="705"/>
      <c r="AI403" s="705"/>
      <c r="AJ403" s="705"/>
      <c r="AK403" s="705"/>
      <c r="AL403" s="705"/>
      <c r="AM403" s="705"/>
      <c r="AN403" s="705"/>
      <c r="AO403" s="705"/>
      <c r="AP403" s="705"/>
      <c r="AQ403" s="705"/>
      <c r="AR403" s="705"/>
      <c r="AS403" s="705"/>
      <c r="AT403" s="705"/>
      <c r="AU403" s="705"/>
      <c r="AV403" s="705"/>
      <c r="AW403" s="705"/>
      <c r="AX403" s="705"/>
      <c r="AY403" s="705"/>
      <c r="AZ403" s="705"/>
      <c r="BA403" s="705"/>
      <c r="BB403" s="705"/>
      <c r="BC403" s="705"/>
      <c r="BD403" s="705"/>
      <c r="BE403" s="705"/>
      <c r="BF403" s="705"/>
      <c r="BG403" s="705"/>
      <c r="BH403" s="705"/>
      <c r="BI403" s="705"/>
      <c r="BJ403" s="705"/>
      <c r="BK403" s="705"/>
      <c r="BL403" s="705"/>
      <c r="BM403" s="705"/>
      <c r="BN403" s="705"/>
      <c r="BO403" s="705"/>
      <c r="BP403" s="705"/>
      <c r="BQ403" s="705"/>
      <c r="BR403" s="705"/>
      <c r="BS403" s="705"/>
      <c r="BT403" s="705"/>
      <c r="BU403" s="705"/>
    </row>
    <row r="404" spans="1:73" ht="20.100000000000001" customHeight="1">
      <c r="A404" s="143" t="s">
        <v>735</v>
      </c>
      <c r="B404" s="147"/>
      <c r="C404" s="147"/>
      <c r="D404" s="116"/>
      <c r="E404" s="116"/>
      <c r="F404" s="116"/>
      <c r="G404" s="116"/>
    </row>
    <row r="405" spans="1:73" ht="37.5" customHeight="1" thickBot="1">
      <c r="A405" s="529" t="s">
        <v>271</v>
      </c>
      <c r="B405" s="525"/>
      <c r="C405" s="152"/>
      <c r="D405" s="425" t="s">
        <v>427</v>
      </c>
      <c r="E405" s="425" t="s">
        <v>443</v>
      </c>
      <c r="F405" s="425" t="s">
        <v>446</v>
      </c>
      <c r="G405" s="425" t="s">
        <v>452</v>
      </c>
      <c r="H405" s="425" t="s">
        <v>457</v>
      </c>
      <c r="I405" s="425" t="s">
        <v>483</v>
      </c>
      <c r="J405" s="606" t="s">
        <v>486</v>
      </c>
      <c r="K405" s="425" t="s">
        <v>488</v>
      </c>
      <c r="L405" s="425" t="s">
        <v>491</v>
      </c>
      <c r="M405" s="606" t="s">
        <v>539</v>
      </c>
      <c r="N405" s="606" t="s">
        <v>560</v>
      </c>
      <c r="O405" s="606" t="s">
        <v>567</v>
      </c>
      <c r="P405" s="606" t="s">
        <v>577</v>
      </c>
      <c r="Q405" s="606" t="s">
        <v>603</v>
      </c>
      <c r="R405" s="606" t="s">
        <v>625</v>
      </c>
      <c r="S405" s="606" t="s">
        <v>634</v>
      </c>
      <c r="T405" s="606" t="s">
        <v>638</v>
      </c>
      <c r="U405" s="606" t="s">
        <v>658</v>
      </c>
      <c r="V405" s="606" t="s">
        <v>663</v>
      </c>
      <c r="W405" s="606" t="s">
        <v>669</v>
      </c>
      <c r="X405" s="606" t="s">
        <v>671</v>
      </c>
      <c r="Y405" s="606" t="s">
        <v>682</v>
      </c>
      <c r="Z405" s="606" t="s">
        <v>690</v>
      </c>
      <c r="AA405" s="565" t="s">
        <v>739</v>
      </c>
    </row>
    <row r="406" spans="1:73" ht="20.100000000000001" customHeight="1">
      <c r="A406" s="713" t="s">
        <v>606</v>
      </c>
      <c r="B406" s="715"/>
      <c r="C406" s="715"/>
      <c r="D406" s="707">
        <v>35</v>
      </c>
      <c r="E406" s="707">
        <v>0</v>
      </c>
      <c r="F406" s="707">
        <v>40</v>
      </c>
      <c r="G406" s="707">
        <v>4</v>
      </c>
      <c r="H406" s="707">
        <v>1</v>
      </c>
      <c r="I406" s="707">
        <v>0</v>
      </c>
      <c r="J406" s="707">
        <v>0</v>
      </c>
      <c r="K406" s="707">
        <v>66</v>
      </c>
      <c r="L406" s="707">
        <v>0</v>
      </c>
      <c r="M406" s="707">
        <v>0</v>
      </c>
      <c r="N406" s="707">
        <v>0</v>
      </c>
      <c r="O406" s="707">
        <v>0</v>
      </c>
      <c r="P406" s="707">
        <v>0</v>
      </c>
      <c r="Q406" s="707">
        <v>0</v>
      </c>
      <c r="R406" s="707">
        <v>0</v>
      </c>
      <c r="S406" s="707">
        <v>0</v>
      </c>
      <c r="T406" s="707">
        <v>0</v>
      </c>
      <c r="U406" s="707">
        <v>0</v>
      </c>
      <c r="V406" s="707">
        <v>0</v>
      </c>
      <c r="W406" s="707">
        <v>0</v>
      </c>
      <c r="X406" s="707">
        <v>0</v>
      </c>
      <c r="Y406" s="707">
        <v>160</v>
      </c>
      <c r="Z406" s="707">
        <v>0</v>
      </c>
      <c r="AA406" s="455">
        <v>0</v>
      </c>
    </row>
    <row r="407" spans="1:73" ht="20.100000000000001" customHeight="1">
      <c r="A407" s="713" t="s">
        <v>607</v>
      </c>
      <c r="B407" s="715"/>
      <c r="C407" s="715"/>
      <c r="D407" s="707">
        <v>0</v>
      </c>
      <c r="E407" s="707">
        <v>0</v>
      </c>
      <c r="F407" s="707">
        <v>0</v>
      </c>
      <c r="G407" s="707">
        <v>11</v>
      </c>
      <c r="H407" s="707">
        <v>0</v>
      </c>
      <c r="I407" s="707">
        <v>135</v>
      </c>
      <c r="J407" s="707">
        <v>0</v>
      </c>
      <c r="K407" s="707">
        <v>309</v>
      </c>
      <c r="L407" s="707">
        <v>27</v>
      </c>
      <c r="M407" s="707">
        <v>0</v>
      </c>
      <c r="N407" s="707">
        <v>0</v>
      </c>
      <c r="O407" s="707">
        <v>0</v>
      </c>
      <c r="P407" s="707">
        <v>33</v>
      </c>
      <c r="Q407" s="707">
        <v>0</v>
      </c>
      <c r="R407" s="707">
        <v>0</v>
      </c>
      <c r="S407" s="707">
        <v>0</v>
      </c>
      <c r="T407" s="707">
        <v>0</v>
      </c>
      <c r="U407" s="707">
        <v>0</v>
      </c>
      <c r="V407" s="707">
        <v>0</v>
      </c>
      <c r="W407" s="707">
        <v>0</v>
      </c>
      <c r="X407" s="707">
        <v>0</v>
      </c>
      <c r="Y407" s="707">
        <v>0</v>
      </c>
      <c r="Z407" s="707">
        <v>0</v>
      </c>
      <c r="AA407" s="455">
        <v>0</v>
      </c>
    </row>
    <row r="408" spans="1:73" s="704" customFormat="1" ht="20.100000000000001" customHeight="1">
      <c r="A408" s="713" t="s">
        <v>644</v>
      </c>
      <c r="B408" s="715"/>
      <c r="C408" s="715"/>
      <c r="D408" s="707"/>
      <c r="E408" s="707"/>
      <c r="F408" s="707"/>
      <c r="G408" s="707"/>
      <c r="H408" s="707"/>
      <c r="I408" s="707"/>
      <c r="J408" s="707"/>
      <c r="K408" s="707"/>
      <c r="L408" s="707"/>
      <c r="M408" s="707"/>
      <c r="N408" s="707"/>
      <c r="O408" s="707"/>
      <c r="P408" s="707">
        <v>0</v>
      </c>
      <c r="Q408" s="707">
        <v>1</v>
      </c>
      <c r="R408" s="707">
        <v>0</v>
      </c>
      <c r="S408" s="707">
        <v>0</v>
      </c>
      <c r="T408" s="707">
        <v>0</v>
      </c>
      <c r="U408" s="707">
        <v>0</v>
      </c>
      <c r="V408" s="707">
        <v>54</v>
      </c>
      <c r="W408" s="707">
        <v>1</v>
      </c>
      <c r="X408" s="707">
        <v>0</v>
      </c>
      <c r="Y408" s="707">
        <v>0</v>
      </c>
      <c r="Z408" s="707">
        <v>0</v>
      </c>
      <c r="AA408" s="455">
        <v>0</v>
      </c>
      <c r="AB408" s="705"/>
      <c r="AC408" s="705"/>
      <c r="AD408" s="705"/>
      <c r="AE408" s="705"/>
      <c r="AF408" s="705"/>
      <c r="AG408" s="705"/>
      <c r="AH408" s="705"/>
      <c r="AI408" s="705"/>
      <c r="AJ408" s="705"/>
      <c r="AK408" s="705"/>
      <c r="AL408" s="705"/>
      <c r="AM408" s="705"/>
      <c r="AN408" s="705"/>
      <c r="AO408" s="705"/>
      <c r="AP408" s="705"/>
      <c r="AQ408" s="705"/>
      <c r="AR408" s="705"/>
      <c r="AS408" s="705"/>
      <c r="AT408" s="705"/>
      <c r="AU408" s="705"/>
      <c r="AV408" s="705"/>
      <c r="AW408" s="705"/>
      <c r="AX408" s="705"/>
      <c r="AY408" s="705"/>
      <c r="AZ408" s="705"/>
      <c r="BA408" s="705"/>
      <c r="BB408" s="705"/>
      <c r="BC408" s="705"/>
      <c r="BD408" s="705"/>
      <c r="BE408" s="705"/>
      <c r="BF408" s="705"/>
      <c r="BG408" s="705"/>
      <c r="BH408" s="705"/>
      <c r="BI408" s="705"/>
      <c r="BJ408" s="705"/>
      <c r="BK408" s="705"/>
      <c r="BL408" s="705"/>
      <c r="BM408" s="705"/>
      <c r="BN408" s="705"/>
      <c r="BO408" s="705"/>
      <c r="BP408" s="705"/>
      <c r="BQ408" s="705"/>
      <c r="BR408" s="705"/>
      <c r="BS408" s="705"/>
      <c r="BT408" s="705"/>
      <c r="BU408" s="705"/>
    </row>
    <row r="409" spans="1:73" ht="20.100000000000001" customHeight="1">
      <c r="A409" s="713" t="s">
        <v>117</v>
      </c>
      <c r="B409" s="715"/>
      <c r="C409" s="715"/>
      <c r="D409" s="707">
        <v>0</v>
      </c>
      <c r="E409" s="707">
        <v>0</v>
      </c>
      <c r="F409" s="707">
        <v>0</v>
      </c>
      <c r="G409" s="707">
        <v>0</v>
      </c>
      <c r="H409" s="707">
        <v>0</v>
      </c>
      <c r="I409" s="707">
        <v>1</v>
      </c>
      <c r="J409" s="707">
        <v>0</v>
      </c>
      <c r="K409" s="707">
        <v>0</v>
      </c>
      <c r="L409" s="707">
        <v>0</v>
      </c>
      <c r="M409" s="707">
        <v>0</v>
      </c>
      <c r="N409" s="707">
        <v>0</v>
      </c>
      <c r="O409" s="707">
        <v>0</v>
      </c>
      <c r="P409" s="707">
        <v>117</v>
      </c>
      <c r="Q409" s="707">
        <v>5</v>
      </c>
      <c r="R409" s="707">
        <v>2</v>
      </c>
      <c r="S409" s="707">
        <v>3</v>
      </c>
      <c r="T409" s="707">
        <v>0</v>
      </c>
      <c r="U409" s="707">
        <v>0</v>
      </c>
      <c r="V409" s="707">
        <v>0</v>
      </c>
      <c r="W409" s="707">
        <v>0</v>
      </c>
      <c r="X409" s="707">
        <v>0</v>
      </c>
      <c r="Y409" s="707">
        <v>0</v>
      </c>
      <c r="Z409" s="707">
        <v>0</v>
      </c>
      <c r="AA409" s="455">
        <v>0</v>
      </c>
    </row>
    <row r="410" spans="1:73" ht="20.100000000000001" customHeight="1">
      <c r="A410" s="192" t="s">
        <v>688</v>
      </c>
      <c r="B410" s="715"/>
      <c r="C410" s="715"/>
      <c r="D410" s="707">
        <v>0</v>
      </c>
      <c r="E410" s="707">
        <v>0</v>
      </c>
      <c r="F410" s="707">
        <v>0</v>
      </c>
      <c r="G410" s="707">
        <v>0</v>
      </c>
      <c r="H410" s="707">
        <v>0</v>
      </c>
      <c r="I410" s="707">
        <v>2</v>
      </c>
      <c r="J410" s="707">
        <v>0</v>
      </c>
      <c r="K410" s="707">
        <v>0</v>
      </c>
      <c r="L410" s="707">
        <v>0</v>
      </c>
      <c r="M410" s="707">
        <v>0</v>
      </c>
      <c r="N410" s="707">
        <v>0</v>
      </c>
      <c r="O410" s="707">
        <v>0</v>
      </c>
      <c r="P410" s="619">
        <v>0</v>
      </c>
      <c r="Q410" s="619">
        <v>0</v>
      </c>
      <c r="R410" s="619">
        <v>0</v>
      </c>
      <c r="S410" s="619">
        <v>0</v>
      </c>
      <c r="T410" s="707">
        <v>0</v>
      </c>
      <c r="U410" s="707">
        <v>0</v>
      </c>
      <c r="V410" s="707">
        <v>687</v>
      </c>
      <c r="W410" s="707">
        <v>0</v>
      </c>
      <c r="X410" s="707">
        <v>0</v>
      </c>
      <c r="Y410" s="707">
        <v>0</v>
      </c>
      <c r="Z410" s="707">
        <v>147</v>
      </c>
      <c r="AA410" s="455">
        <v>0</v>
      </c>
    </row>
    <row r="411" spans="1:73" ht="20.100000000000001" customHeight="1" thickBot="1">
      <c r="A411" s="326" t="s">
        <v>533</v>
      </c>
      <c r="B411" s="326"/>
      <c r="C411" s="326"/>
      <c r="D411" s="447">
        <v>35</v>
      </c>
      <c r="E411" s="447">
        <v>0</v>
      </c>
      <c r="F411" s="447">
        <v>40</v>
      </c>
      <c r="G411" s="447">
        <v>15</v>
      </c>
      <c r="H411" s="447">
        <v>1</v>
      </c>
      <c r="I411" s="447">
        <v>138</v>
      </c>
      <c r="J411" s="623">
        <v>0</v>
      </c>
      <c r="K411" s="447">
        <v>376</v>
      </c>
      <c r="L411" s="447">
        <v>27</v>
      </c>
      <c r="M411" s="623">
        <v>0</v>
      </c>
      <c r="N411" s="623">
        <v>0</v>
      </c>
      <c r="O411" s="623">
        <v>0</v>
      </c>
      <c r="P411" s="623">
        <v>150</v>
      </c>
      <c r="Q411" s="623">
        <v>6</v>
      </c>
      <c r="R411" s="623">
        <v>2</v>
      </c>
      <c r="S411" s="623">
        <v>3</v>
      </c>
      <c r="T411" s="623">
        <v>0</v>
      </c>
      <c r="U411" s="623">
        <v>0</v>
      </c>
      <c r="V411" s="623">
        <v>741</v>
      </c>
      <c r="W411" s="623">
        <v>1</v>
      </c>
      <c r="X411" s="623">
        <v>0</v>
      </c>
      <c r="Y411" s="623">
        <v>160</v>
      </c>
      <c r="Z411" s="623">
        <v>146</v>
      </c>
      <c r="AA411" s="549">
        <v>0</v>
      </c>
    </row>
    <row r="412" spans="1:73" ht="20.100000000000001" customHeight="1" thickTop="1">
      <c r="A412" s="192" t="s">
        <v>525</v>
      </c>
      <c r="B412" s="192"/>
      <c r="C412" s="192"/>
      <c r="D412" s="115">
        <v>0</v>
      </c>
      <c r="E412" s="115">
        <v>0</v>
      </c>
      <c r="F412" s="115">
        <v>52</v>
      </c>
      <c r="G412" s="115">
        <v>0</v>
      </c>
      <c r="H412" s="115">
        <v>2501</v>
      </c>
      <c r="I412" s="115">
        <v>180</v>
      </c>
      <c r="J412" s="591">
        <v>0</v>
      </c>
      <c r="K412" s="115">
        <v>0</v>
      </c>
      <c r="L412" s="115">
        <v>0</v>
      </c>
      <c r="M412" s="591">
        <v>6369</v>
      </c>
      <c r="N412" s="591">
        <v>0</v>
      </c>
      <c r="O412" s="593" t="s">
        <v>55</v>
      </c>
      <c r="P412" s="707" t="s">
        <v>55</v>
      </c>
      <c r="Q412" s="707" t="s">
        <v>55</v>
      </c>
      <c r="R412" s="707" t="s">
        <v>55</v>
      </c>
      <c r="S412" s="707" t="s">
        <v>55</v>
      </c>
      <c r="T412" s="707" t="s">
        <v>55</v>
      </c>
      <c r="U412" s="707" t="s">
        <v>55</v>
      </c>
      <c r="V412" s="707" t="s">
        <v>55</v>
      </c>
      <c r="W412" s="707" t="s">
        <v>55</v>
      </c>
      <c r="X412" s="707" t="s">
        <v>55</v>
      </c>
      <c r="Y412" s="707" t="s">
        <v>55</v>
      </c>
      <c r="Z412" s="707" t="s">
        <v>55</v>
      </c>
      <c r="AA412" s="455" t="s">
        <v>55</v>
      </c>
    </row>
    <row r="413" spans="1:73" ht="20.100000000000001" customHeight="1" thickBot="1">
      <c r="A413" s="326" t="s">
        <v>120</v>
      </c>
      <c r="B413" s="326"/>
      <c r="C413" s="326"/>
      <c r="D413" s="447">
        <v>35</v>
      </c>
      <c r="E413" s="447">
        <v>0</v>
      </c>
      <c r="F413" s="447">
        <v>92</v>
      </c>
      <c r="G413" s="447">
        <v>15</v>
      </c>
      <c r="H413" s="447">
        <v>2502</v>
      </c>
      <c r="I413" s="447">
        <v>319</v>
      </c>
      <c r="J413" s="623">
        <v>1</v>
      </c>
      <c r="K413" s="447">
        <v>375</v>
      </c>
      <c r="L413" s="447">
        <v>27</v>
      </c>
      <c r="M413" s="623">
        <v>6369</v>
      </c>
      <c r="N413" s="623">
        <v>0</v>
      </c>
      <c r="O413" s="623">
        <v>0</v>
      </c>
      <c r="P413" s="623">
        <v>150</v>
      </c>
      <c r="Q413" s="623">
        <v>6</v>
      </c>
      <c r="R413" s="623">
        <v>2</v>
      </c>
      <c r="S413" s="623">
        <v>3</v>
      </c>
      <c r="T413" s="623">
        <v>0</v>
      </c>
      <c r="U413" s="623">
        <v>0</v>
      </c>
      <c r="V413" s="623">
        <v>741</v>
      </c>
      <c r="W413" s="623">
        <v>1</v>
      </c>
      <c r="X413" s="623">
        <v>0</v>
      </c>
      <c r="Y413" s="623">
        <v>160</v>
      </c>
      <c r="Z413" s="623">
        <v>146</v>
      </c>
      <c r="AA413" s="549">
        <v>0</v>
      </c>
    </row>
    <row r="414" spans="1:73" ht="9.9499999999999993" customHeight="1" thickTop="1">
      <c r="A414" s="365"/>
      <c r="B414" s="147"/>
      <c r="C414" s="147"/>
      <c r="D414" s="116"/>
      <c r="E414" s="116"/>
      <c r="F414" s="116"/>
      <c r="G414" s="116"/>
    </row>
    <row r="415" spans="1:73" ht="20.100000000000001" customHeight="1">
      <c r="A415" s="365"/>
      <c r="B415" s="147"/>
      <c r="C415" s="147"/>
      <c r="D415" s="116"/>
      <c r="E415" s="116"/>
      <c r="F415" s="116"/>
      <c r="G415" s="116"/>
    </row>
    <row r="416" spans="1:73" s="704" customFormat="1" ht="20.100000000000001" customHeight="1">
      <c r="A416" s="365"/>
      <c r="B416" s="715"/>
      <c r="C416" s="715"/>
      <c r="D416" s="705"/>
      <c r="E416" s="705"/>
      <c r="F416" s="705"/>
      <c r="G416" s="705"/>
      <c r="H416" s="705"/>
      <c r="I416" s="705"/>
      <c r="J416" s="705"/>
      <c r="K416" s="705"/>
      <c r="L416" s="705"/>
      <c r="M416" s="705"/>
      <c r="N416" s="705"/>
      <c r="O416" s="705"/>
      <c r="P416" s="705"/>
      <c r="Q416" s="705"/>
      <c r="R416" s="705"/>
      <c r="S416" s="705"/>
      <c r="T416" s="705"/>
      <c r="U416" s="705"/>
      <c r="V416" s="705"/>
      <c r="W416" s="705"/>
      <c r="X416" s="705"/>
      <c r="Y416" s="705"/>
      <c r="Z416" s="705"/>
      <c r="AA416" s="706"/>
      <c r="AB416" s="705"/>
      <c r="AC416" s="705"/>
      <c r="AD416" s="705"/>
      <c r="AE416" s="705"/>
      <c r="AF416" s="705"/>
      <c r="AG416" s="705"/>
      <c r="AH416" s="705"/>
      <c r="AI416" s="705"/>
      <c r="AJ416" s="705"/>
      <c r="AK416" s="705"/>
      <c r="AL416" s="705"/>
      <c r="AM416" s="705"/>
      <c r="AN416" s="705"/>
      <c r="AO416" s="705"/>
      <c r="AP416" s="705"/>
      <c r="AQ416" s="705"/>
      <c r="AR416" s="705"/>
      <c r="AS416" s="705"/>
      <c r="AT416" s="705"/>
      <c r="AU416" s="705"/>
      <c r="AV416" s="705"/>
      <c r="AW416" s="705"/>
      <c r="AX416" s="705"/>
      <c r="AY416" s="705"/>
      <c r="AZ416" s="705"/>
      <c r="BA416" s="705"/>
      <c r="BB416" s="705"/>
      <c r="BC416" s="705"/>
      <c r="BD416" s="705"/>
      <c r="BE416" s="705"/>
      <c r="BF416" s="705"/>
      <c r="BG416" s="705"/>
      <c r="BH416" s="705"/>
      <c r="BI416" s="705"/>
      <c r="BJ416" s="705"/>
      <c r="BK416" s="705"/>
      <c r="BL416" s="705"/>
      <c r="BM416" s="705"/>
      <c r="BN416" s="705"/>
      <c r="BO416" s="705"/>
      <c r="BP416" s="705"/>
      <c r="BQ416" s="705"/>
      <c r="BR416" s="705"/>
      <c r="BS416" s="705"/>
      <c r="BT416" s="705"/>
      <c r="BU416" s="705"/>
    </row>
    <row r="417" spans="1:73" s="704" customFormat="1" ht="20.100000000000001" customHeight="1">
      <c r="A417" s="712" t="s">
        <v>587</v>
      </c>
      <c r="B417" s="166"/>
      <c r="C417" s="166"/>
      <c r="D417" s="705"/>
      <c r="E417" s="705"/>
      <c r="F417" s="705"/>
      <c r="G417" s="705"/>
      <c r="H417" s="705"/>
      <c r="I417" s="705"/>
      <c r="J417" s="705"/>
      <c r="K417" s="705"/>
      <c r="L417" s="705"/>
      <c r="M417" s="705"/>
      <c r="N417" s="705"/>
      <c r="O417" s="705"/>
      <c r="P417" s="705"/>
      <c r="Q417" s="705"/>
      <c r="R417" s="705"/>
      <c r="S417" s="705"/>
      <c r="T417" s="705"/>
      <c r="U417" s="705"/>
      <c r="V417" s="705"/>
      <c r="W417" s="705"/>
      <c r="X417" s="705"/>
      <c r="Y417" s="705"/>
      <c r="Z417" s="705"/>
      <c r="AA417" s="706"/>
      <c r="AB417" s="705"/>
      <c r="AC417" s="705"/>
      <c r="AD417" s="705"/>
      <c r="AE417" s="705"/>
      <c r="AF417" s="705"/>
      <c r="AG417" s="705"/>
      <c r="AH417" s="705"/>
      <c r="AI417" s="705"/>
      <c r="AJ417" s="705"/>
      <c r="AK417" s="705"/>
      <c r="AL417" s="705"/>
      <c r="AM417" s="705"/>
      <c r="AN417" s="705"/>
      <c r="AO417" s="705"/>
      <c r="AP417" s="705"/>
      <c r="AQ417" s="705"/>
      <c r="AR417" s="705"/>
      <c r="AS417" s="705"/>
      <c r="AT417" s="705"/>
      <c r="AU417" s="705"/>
      <c r="AV417" s="705"/>
      <c r="AW417" s="705"/>
      <c r="AX417" s="705"/>
      <c r="AY417" s="705"/>
      <c r="AZ417" s="705"/>
      <c r="BA417" s="705"/>
      <c r="BB417" s="705"/>
      <c r="BC417" s="705"/>
      <c r="BD417" s="705"/>
      <c r="BE417" s="705"/>
      <c r="BF417" s="705"/>
      <c r="BG417" s="705"/>
      <c r="BH417" s="705"/>
      <c r="BI417" s="705"/>
      <c r="BJ417" s="705"/>
      <c r="BK417" s="705"/>
      <c r="BL417" s="705"/>
      <c r="BM417" s="705"/>
      <c r="BN417" s="705"/>
      <c r="BO417" s="705"/>
      <c r="BP417" s="705"/>
      <c r="BQ417" s="705"/>
      <c r="BR417" s="705"/>
      <c r="BS417" s="705"/>
      <c r="BT417" s="705"/>
      <c r="BU417" s="705"/>
    </row>
    <row r="418" spans="1:73" s="704" customFormat="1" ht="37.5" customHeight="1" thickBot="1">
      <c r="A418" s="529" t="s">
        <v>271</v>
      </c>
      <c r="B418" s="525"/>
      <c r="C418" s="152"/>
      <c r="D418" s="676"/>
      <c r="E418" s="676"/>
      <c r="F418" s="676"/>
      <c r="G418" s="676"/>
      <c r="H418" s="676"/>
      <c r="I418" s="676"/>
      <c r="J418" s="676"/>
      <c r="K418" s="676"/>
      <c r="L418" s="676" t="s">
        <v>542</v>
      </c>
      <c r="M418" s="676" t="s">
        <v>547</v>
      </c>
      <c r="N418" s="676" t="s">
        <v>561</v>
      </c>
      <c r="O418" s="676" t="s">
        <v>568</v>
      </c>
      <c r="P418" s="676" t="s">
        <v>578</v>
      </c>
      <c r="Q418" s="676" t="s">
        <v>604</v>
      </c>
      <c r="R418" s="676" t="s">
        <v>626</v>
      </c>
      <c r="S418" s="676" t="s">
        <v>635</v>
      </c>
      <c r="T418" s="676" t="s">
        <v>639</v>
      </c>
      <c r="U418" s="676" t="s">
        <v>659</v>
      </c>
      <c r="V418" s="676" t="s">
        <v>664</v>
      </c>
      <c r="W418" s="676" t="s">
        <v>742</v>
      </c>
      <c r="X418" s="676" t="s">
        <v>673</v>
      </c>
      <c r="Y418" s="676" t="s">
        <v>683</v>
      </c>
      <c r="Z418" s="676" t="s">
        <v>689</v>
      </c>
      <c r="AA418" s="483" t="s">
        <v>740</v>
      </c>
      <c r="AB418" s="705"/>
      <c r="AC418" s="705"/>
      <c r="AD418" s="705"/>
      <c r="AE418" s="705"/>
      <c r="AF418" s="705"/>
      <c r="AG418" s="705"/>
      <c r="AH418" s="705"/>
      <c r="AI418" s="705"/>
      <c r="AJ418" s="705"/>
      <c r="AK418" s="705"/>
      <c r="AL418" s="705"/>
      <c r="AM418" s="705"/>
      <c r="AN418" s="705"/>
      <c r="AO418" s="705"/>
      <c r="AP418" s="705"/>
      <c r="AQ418" s="705"/>
      <c r="AR418" s="705"/>
      <c r="AS418" s="705"/>
      <c r="AT418" s="705"/>
      <c r="AU418" s="705"/>
      <c r="AV418" s="705"/>
      <c r="AW418" s="705"/>
      <c r="AX418" s="705"/>
      <c r="AY418" s="705"/>
      <c r="AZ418" s="705"/>
      <c r="BA418" s="705"/>
      <c r="BB418" s="705"/>
      <c r="BC418" s="705"/>
      <c r="BD418" s="705"/>
      <c r="BE418" s="705"/>
      <c r="BF418" s="705"/>
      <c r="BG418" s="705"/>
      <c r="BH418" s="705"/>
      <c r="BI418" s="705"/>
      <c r="BJ418" s="705"/>
      <c r="BK418" s="705"/>
      <c r="BL418" s="705"/>
      <c r="BM418" s="705"/>
      <c r="BN418" s="705"/>
      <c r="BO418" s="705"/>
      <c r="BP418" s="705"/>
      <c r="BQ418" s="705"/>
      <c r="BR418" s="705"/>
      <c r="BS418" s="705"/>
      <c r="BT418" s="705"/>
      <c r="BU418" s="705"/>
    </row>
    <row r="419" spans="1:73" s="692" customFormat="1" ht="20.100000000000001" customHeight="1">
      <c r="A419" s="713" t="s">
        <v>606</v>
      </c>
      <c r="B419" s="713"/>
      <c r="C419" s="713"/>
      <c r="D419" s="707"/>
      <c r="E419" s="707"/>
      <c r="F419" s="707"/>
      <c r="G419" s="707"/>
      <c r="H419" s="707"/>
      <c r="I419" s="707"/>
      <c r="J419" s="707"/>
      <c r="K419" s="707"/>
      <c r="L419" s="707">
        <v>5968</v>
      </c>
      <c r="M419" s="707">
        <v>6024</v>
      </c>
      <c r="N419" s="707">
        <v>5856</v>
      </c>
      <c r="O419" s="707">
        <v>5931</v>
      </c>
      <c r="P419" s="707">
        <v>5835</v>
      </c>
      <c r="Q419" s="707">
        <v>5832</v>
      </c>
      <c r="R419" s="707">
        <v>5685</v>
      </c>
      <c r="S419" s="707">
        <v>5815</v>
      </c>
      <c r="T419" s="707">
        <v>5823</v>
      </c>
      <c r="U419" s="707">
        <v>5724</v>
      </c>
      <c r="V419" s="707">
        <v>5727</v>
      </c>
      <c r="W419" s="707">
        <v>5672</v>
      </c>
      <c r="X419" s="707">
        <v>5698</v>
      </c>
      <c r="Y419" s="707">
        <v>5765</v>
      </c>
      <c r="Z419" s="707">
        <v>5912</v>
      </c>
      <c r="AA419" s="455">
        <v>6295</v>
      </c>
      <c r="AB419" s="706"/>
      <c r="AC419" s="706"/>
      <c r="AD419" s="706"/>
      <c r="AE419" s="706"/>
      <c r="AF419" s="706"/>
      <c r="AG419" s="706"/>
      <c r="AH419" s="706"/>
      <c r="AI419" s="706"/>
      <c r="AJ419" s="706"/>
      <c r="AK419" s="706"/>
      <c r="AL419" s="706"/>
      <c r="AM419" s="706"/>
      <c r="AN419" s="706"/>
      <c r="AO419" s="706"/>
      <c r="AP419" s="706"/>
      <c r="AQ419" s="706"/>
      <c r="AR419" s="706"/>
      <c r="AS419" s="706"/>
      <c r="AT419" s="706"/>
      <c r="AU419" s="706"/>
      <c r="AV419" s="706"/>
      <c r="AW419" s="706"/>
      <c r="AX419" s="706"/>
      <c r="AY419" s="706"/>
      <c r="AZ419" s="706"/>
      <c r="BA419" s="706"/>
      <c r="BB419" s="706"/>
      <c r="BC419" s="706"/>
      <c r="BD419" s="706"/>
      <c r="BE419" s="706"/>
      <c r="BF419" s="706"/>
      <c r="BG419" s="706"/>
      <c r="BH419" s="706"/>
      <c r="BI419" s="706"/>
      <c r="BJ419" s="706"/>
      <c r="BK419" s="706"/>
      <c r="BL419" s="706"/>
      <c r="BM419" s="706"/>
      <c r="BN419" s="706"/>
      <c r="BO419" s="706"/>
      <c r="BP419" s="706"/>
      <c r="BQ419" s="706"/>
      <c r="BR419" s="706"/>
      <c r="BS419" s="706"/>
      <c r="BT419" s="706"/>
      <c r="BU419" s="706"/>
    </row>
    <row r="420" spans="1:73" s="692" customFormat="1" ht="20.100000000000001" customHeight="1">
      <c r="A420" s="713" t="s">
        <v>607</v>
      </c>
      <c r="B420" s="713"/>
      <c r="C420" s="713"/>
      <c r="D420" s="707"/>
      <c r="E420" s="707"/>
      <c r="F420" s="707"/>
      <c r="G420" s="707"/>
      <c r="H420" s="707"/>
      <c r="I420" s="707"/>
      <c r="J420" s="707"/>
      <c r="K420" s="707"/>
      <c r="L420" s="707">
        <v>2168</v>
      </c>
      <c r="M420" s="707">
        <v>2081</v>
      </c>
      <c r="N420" s="707">
        <v>2067</v>
      </c>
      <c r="O420" s="707">
        <v>2182</v>
      </c>
      <c r="P420" s="707">
        <v>2100</v>
      </c>
      <c r="Q420" s="707">
        <v>2020</v>
      </c>
      <c r="R420" s="707">
        <v>2798</v>
      </c>
      <c r="S420" s="707">
        <v>2873</v>
      </c>
      <c r="T420" s="707">
        <v>2894</v>
      </c>
      <c r="U420" s="707">
        <v>2889</v>
      </c>
      <c r="V420" s="707">
        <v>3705</v>
      </c>
      <c r="W420" s="707">
        <v>3728</v>
      </c>
      <c r="X420" s="707">
        <v>3718</v>
      </c>
      <c r="Y420" s="707">
        <v>3623</v>
      </c>
      <c r="Z420" s="707">
        <v>3688</v>
      </c>
      <c r="AA420" s="455">
        <v>3743</v>
      </c>
      <c r="AB420" s="706"/>
      <c r="AC420" s="706"/>
      <c r="AD420" s="706"/>
      <c r="AE420" s="706"/>
      <c r="AF420" s="706"/>
      <c r="AG420" s="706"/>
      <c r="AH420" s="706"/>
      <c r="AI420" s="706"/>
      <c r="AJ420" s="706"/>
      <c r="AK420" s="706"/>
      <c r="AL420" s="706"/>
      <c r="AM420" s="706"/>
      <c r="AN420" s="706"/>
      <c r="AO420" s="706"/>
      <c r="AP420" s="706"/>
      <c r="AQ420" s="706"/>
      <c r="AR420" s="706"/>
      <c r="AS420" s="706"/>
      <c r="AT420" s="706"/>
      <c r="AU420" s="706"/>
      <c r="AV420" s="706"/>
      <c r="AW420" s="706"/>
      <c r="AX420" s="706"/>
      <c r="AY420" s="706"/>
      <c r="AZ420" s="706"/>
      <c r="BA420" s="706"/>
      <c r="BB420" s="706"/>
      <c r="BC420" s="706"/>
      <c r="BD420" s="706"/>
      <c r="BE420" s="706"/>
      <c r="BF420" s="706"/>
      <c r="BG420" s="706"/>
      <c r="BH420" s="706"/>
      <c r="BI420" s="706"/>
      <c r="BJ420" s="706"/>
      <c r="BK420" s="706"/>
      <c r="BL420" s="706"/>
      <c r="BM420" s="706"/>
      <c r="BN420" s="706"/>
      <c r="BO420" s="706"/>
      <c r="BP420" s="706"/>
      <c r="BQ420" s="706"/>
      <c r="BR420" s="706"/>
      <c r="BS420" s="706"/>
      <c r="BT420" s="706"/>
      <c r="BU420" s="706"/>
    </row>
    <row r="421" spans="1:73" s="692" customFormat="1" ht="20.100000000000001" customHeight="1">
      <c r="A421" s="713" t="s">
        <v>644</v>
      </c>
      <c r="B421" s="713"/>
      <c r="C421" s="713"/>
      <c r="D421" s="707"/>
      <c r="E421" s="707"/>
      <c r="F421" s="707"/>
      <c r="G421" s="707"/>
      <c r="H421" s="707"/>
      <c r="I421" s="707"/>
      <c r="J421" s="707"/>
      <c r="K421" s="707"/>
      <c r="L421" s="707"/>
      <c r="M421" s="707"/>
      <c r="N421" s="707"/>
      <c r="O421" s="707"/>
      <c r="P421" s="707">
        <v>126</v>
      </c>
      <c r="Q421" s="707">
        <v>125</v>
      </c>
      <c r="R421" s="707">
        <v>113</v>
      </c>
      <c r="S421" s="707">
        <v>154</v>
      </c>
      <c r="T421" s="707">
        <v>158</v>
      </c>
      <c r="U421" s="707">
        <v>129</v>
      </c>
      <c r="V421" s="707">
        <v>661</v>
      </c>
      <c r="W421" s="707">
        <v>638</v>
      </c>
      <c r="X421" s="707">
        <v>792</v>
      </c>
      <c r="Y421" s="707">
        <v>645</v>
      </c>
      <c r="Z421" s="707">
        <v>631</v>
      </c>
      <c r="AA421" s="455">
        <v>648</v>
      </c>
      <c r="AB421" s="706"/>
      <c r="AC421" s="706"/>
      <c r="AD421" s="706"/>
      <c r="AE421" s="706"/>
      <c r="AF421" s="706"/>
      <c r="AG421" s="706"/>
      <c r="AH421" s="706"/>
      <c r="AI421" s="706"/>
      <c r="AJ421" s="706"/>
      <c r="AK421" s="706"/>
      <c r="AL421" s="706"/>
      <c r="AM421" s="706"/>
      <c r="AN421" s="706"/>
      <c r="AO421" s="706"/>
      <c r="AP421" s="706"/>
      <c r="AQ421" s="706"/>
      <c r="AR421" s="706"/>
      <c r="AS421" s="706"/>
      <c r="AT421" s="706"/>
      <c r="AU421" s="706"/>
      <c r="AV421" s="706"/>
      <c r="AW421" s="706"/>
      <c r="AX421" s="706"/>
      <c r="AY421" s="706"/>
      <c r="AZ421" s="706"/>
      <c r="BA421" s="706"/>
      <c r="BB421" s="706"/>
      <c r="BC421" s="706"/>
      <c r="BD421" s="706"/>
      <c r="BE421" s="706"/>
      <c r="BF421" s="706"/>
      <c r="BG421" s="706"/>
      <c r="BH421" s="706"/>
      <c r="BI421" s="706"/>
      <c r="BJ421" s="706"/>
      <c r="BK421" s="706"/>
      <c r="BL421" s="706"/>
      <c r="BM421" s="706"/>
      <c r="BN421" s="706"/>
      <c r="BO421" s="706"/>
      <c r="BP421" s="706"/>
      <c r="BQ421" s="706"/>
      <c r="BR421" s="706"/>
      <c r="BS421" s="706"/>
      <c r="BT421" s="706"/>
      <c r="BU421" s="706"/>
    </row>
    <row r="422" spans="1:73" s="692" customFormat="1" ht="20.100000000000001" customHeight="1">
      <c r="A422" s="713" t="s">
        <v>117</v>
      </c>
      <c r="B422" s="713"/>
      <c r="C422" s="713"/>
      <c r="D422" s="707"/>
      <c r="E422" s="707"/>
      <c r="F422" s="707"/>
      <c r="G422" s="707"/>
      <c r="H422" s="707"/>
      <c r="I422" s="707"/>
      <c r="J422" s="707"/>
      <c r="K422" s="707"/>
      <c r="L422" s="707">
        <v>3104</v>
      </c>
      <c r="M422" s="707">
        <v>3159</v>
      </c>
      <c r="N422" s="707">
        <v>2736</v>
      </c>
      <c r="O422" s="707">
        <v>2561</v>
      </c>
      <c r="P422" s="707">
        <v>2656</v>
      </c>
      <c r="Q422" s="707">
        <v>2871</v>
      </c>
      <c r="R422" s="707">
        <v>2916</v>
      </c>
      <c r="S422" s="707">
        <v>3284</v>
      </c>
      <c r="T422" s="707">
        <v>3520</v>
      </c>
      <c r="U422" s="707">
        <v>3156</v>
      </c>
      <c r="V422" s="707">
        <v>3117</v>
      </c>
      <c r="W422" s="707">
        <v>3161</v>
      </c>
      <c r="X422" s="707">
        <v>3091</v>
      </c>
      <c r="Y422" s="707">
        <v>2986</v>
      </c>
      <c r="Z422" s="707">
        <v>2853</v>
      </c>
      <c r="AA422" s="455">
        <v>2789</v>
      </c>
      <c r="AB422" s="706"/>
      <c r="AC422" s="706"/>
      <c r="AD422" s="706"/>
      <c r="AE422" s="706"/>
      <c r="AF422" s="706"/>
      <c r="AG422" s="706"/>
      <c r="AH422" s="706"/>
      <c r="AI422" s="706"/>
      <c r="AJ422" s="706"/>
      <c r="AK422" s="706"/>
      <c r="AL422" s="706"/>
      <c r="AM422" s="706"/>
      <c r="AN422" s="706"/>
      <c r="AO422" s="706"/>
      <c r="AP422" s="706"/>
      <c r="AQ422" s="706"/>
      <c r="AR422" s="706"/>
      <c r="AS422" s="706"/>
      <c r="AT422" s="706"/>
      <c r="AU422" s="706"/>
      <c r="AV422" s="706"/>
      <c r="AW422" s="706"/>
      <c r="AX422" s="706"/>
      <c r="AY422" s="706"/>
      <c r="AZ422" s="706"/>
      <c r="BA422" s="706"/>
      <c r="BB422" s="706"/>
      <c r="BC422" s="706"/>
      <c r="BD422" s="706"/>
      <c r="BE422" s="706"/>
      <c r="BF422" s="706"/>
      <c r="BG422" s="706"/>
      <c r="BH422" s="706"/>
      <c r="BI422" s="706"/>
      <c r="BJ422" s="706"/>
      <c r="BK422" s="706"/>
      <c r="BL422" s="706"/>
      <c r="BM422" s="706"/>
      <c r="BN422" s="706"/>
      <c r="BO422" s="706"/>
      <c r="BP422" s="706"/>
      <c r="BQ422" s="706"/>
      <c r="BR422" s="706"/>
      <c r="BS422" s="706"/>
      <c r="BT422" s="706"/>
      <c r="BU422" s="706"/>
    </row>
    <row r="423" spans="1:73" s="704" customFormat="1" ht="20.100000000000001" customHeight="1">
      <c r="A423" s="192" t="s">
        <v>688</v>
      </c>
      <c r="B423" s="192"/>
      <c r="C423" s="192"/>
      <c r="D423" s="707"/>
      <c r="E423" s="707"/>
      <c r="F423" s="707"/>
      <c r="G423" s="707"/>
      <c r="H423" s="707"/>
      <c r="I423" s="707"/>
      <c r="J423" s="707"/>
      <c r="K423" s="707"/>
      <c r="L423" s="707">
        <v>270</v>
      </c>
      <c r="M423" s="707">
        <v>259</v>
      </c>
      <c r="N423" s="707">
        <v>269</v>
      </c>
      <c r="O423" s="707">
        <v>258</v>
      </c>
      <c r="P423" s="619">
        <v>409</v>
      </c>
      <c r="Q423" s="619">
        <v>416</v>
      </c>
      <c r="R423" s="619">
        <v>485</v>
      </c>
      <c r="S423" s="619">
        <v>514</v>
      </c>
      <c r="T423" s="707">
        <v>636</v>
      </c>
      <c r="U423" s="707">
        <v>637</v>
      </c>
      <c r="V423" s="707">
        <v>314</v>
      </c>
      <c r="W423" s="707">
        <v>276</v>
      </c>
      <c r="X423" s="707">
        <v>362</v>
      </c>
      <c r="Y423" s="707">
        <v>4069</v>
      </c>
      <c r="Z423" s="707">
        <v>4126</v>
      </c>
      <c r="AA423" s="455">
        <v>4264</v>
      </c>
      <c r="AB423" s="705"/>
      <c r="AC423" s="705"/>
      <c r="AD423" s="705"/>
      <c r="AE423" s="705"/>
      <c r="AF423" s="705"/>
      <c r="AG423" s="705"/>
      <c r="AH423" s="705"/>
      <c r="AI423" s="705"/>
      <c r="AJ423" s="705"/>
      <c r="AK423" s="705"/>
      <c r="AL423" s="705"/>
      <c r="AM423" s="705"/>
      <c r="AN423" s="705"/>
      <c r="AO423" s="705"/>
      <c r="AP423" s="705"/>
      <c r="AQ423" s="705"/>
      <c r="AR423" s="705"/>
      <c r="AS423" s="705"/>
      <c r="AT423" s="705"/>
      <c r="AU423" s="705"/>
      <c r="AV423" s="705"/>
      <c r="AW423" s="705"/>
      <c r="AX423" s="705"/>
      <c r="AY423" s="705"/>
      <c r="AZ423" s="705"/>
      <c r="BA423" s="705"/>
      <c r="BB423" s="705"/>
      <c r="BC423" s="705"/>
      <c r="BD423" s="705"/>
      <c r="BE423" s="705"/>
      <c r="BF423" s="705"/>
      <c r="BG423" s="705"/>
      <c r="BH423" s="705"/>
      <c r="BI423" s="705"/>
      <c r="BJ423" s="705"/>
      <c r="BK423" s="705"/>
      <c r="BL423" s="705"/>
      <c r="BM423" s="705"/>
      <c r="BN423" s="705"/>
      <c r="BO423" s="705"/>
      <c r="BP423" s="705"/>
      <c r="BQ423" s="705"/>
      <c r="BR423" s="705"/>
      <c r="BS423" s="705"/>
      <c r="BT423" s="705"/>
      <c r="BU423" s="705"/>
    </row>
    <row r="424" spans="1:73" s="704" customFormat="1" ht="20.100000000000001" customHeight="1" thickBot="1">
      <c r="A424" s="326" t="s">
        <v>533</v>
      </c>
      <c r="B424" s="326"/>
      <c r="C424" s="326"/>
      <c r="D424" s="623"/>
      <c r="E424" s="623"/>
      <c r="F424" s="623"/>
      <c r="G424" s="623"/>
      <c r="H424" s="623"/>
      <c r="I424" s="623"/>
      <c r="J424" s="623"/>
      <c r="K424" s="623"/>
      <c r="L424" s="623">
        <v>11510</v>
      </c>
      <c r="M424" s="623">
        <v>11522</v>
      </c>
      <c r="N424" s="623">
        <v>10929</v>
      </c>
      <c r="O424" s="623">
        <v>10932</v>
      </c>
      <c r="P424" s="623">
        <v>11125</v>
      </c>
      <c r="Q424" s="623">
        <v>11265</v>
      </c>
      <c r="R424" s="623">
        <v>11996</v>
      </c>
      <c r="S424" s="623">
        <v>12641</v>
      </c>
      <c r="T424" s="623">
        <v>13030</v>
      </c>
      <c r="U424" s="623">
        <v>12535</v>
      </c>
      <c r="V424" s="623">
        <v>13524</v>
      </c>
      <c r="W424" s="623">
        <v>13474</v>
      </c>
      <c r="X424" s="623">
        <v>13661</v>
      </c>
      <c r="Y424" s="623">
        <v>17086</v>
      </c>
      <c r="Z424" s="623">
        <v>17210</v>
      </c>
      <c r="AA424" s="549">
        <v>17739</v>
      </c>
      <c r="AB424" s="705"/>
      <c r="AC424" s="705"/>
      <c r="AD424" s="705"/>
      <c r="AE424" s="705"/>
      <c r="AF424" s="705"/>
      <c r="AG424" s="705"/>
      <c r="AH424" s="705"/>
      <c r="AI424" s="705"/>
      <c r="AJ424" s="705"/>
      <c r="AK424" s="705"/>
      <c r="AL424" s="705"/>
      <c r="AM424" s="705"/>
      <c r="AN424" s="705"/>
      <c r="AO424" s="705"/>
      <c r="AP424" s="705"/>
      <c r="AQ424" s="705"/>
      <c r="AR424" s="705"/>
      <c r="AS424" s="705"/>
      <c r="AT424" s="705"/>
      <c r="AU424" s="705"/>
      <c r="AV424" s="705"/>
      <c r="AW424" s="705"/>
      <c r="AX424" s="705"/>
      <c r="AY424" s="705"/>
      <c r="AZ424" s="705"/>
      <c r="BA424" s="705"/>
      <c r="BB424" s="705"/>
      <c r="BC424" s="705"/>
      <c r="BD424" s="705"/>
      <c r="BE424" s="705"/>
      <c r="BF424" s="705"/>
      <c r="BG424" s="705"/>
      <c r="BH424" s="705"/>
      <c r="BI424" s="705"/>
      <c r="BJ424" s="705"/>
      <c r="BK424" s="705"/>
      <c r="BL424" s="705"/>
      <c r="BM424" s="705"/>
      <c r="BN424" s="705"/>
      <c r="BO424" s="705"/>
      <c r="BP424" s="705"/>
      <c r="BQ424" s="705"/>
      <c r="BR424" s="705"/>
      <c r="BS424" s="705"/>
      <c r="BT424" s="705"/>
      <c r="BU424" s="705"/>
    </row>
    <row r="425" spans="1:73" s="704" customFormat="1" ht="20.100000000000001" customHeight="1" thickTop="1">
      <c r="A425" s="192" t="s">
        <v>526</v>
      </c>
      <c r="B425" s="192"/>
      <c r="C425" s="192"/>
      <c r="D425" s="694"/>
      <c r="E425" s="694"/>
      <c r="F425" s="694"/>
      <c r="G425" s="694"/>
      <c r="H425" s="694"/>
      <c r="I425" s="694"/>
      <c r="J425" s="694"/>
      <c r="K425" s="694"/>
      <c r="L425" s="694">
        <v>2635</v>
      </c>
      <c r="M425" s="694"/>
      <c r="N425" s="694"/>
      <c r="O425" s="694"/>
      <c r="P425" s="694"/>
      <c r="Q425" s="694"/>
      <c r="R425" s="694"/>
      <c r="S425" s="694"/>
      <c r="T425" s="694"/>
      <c r="U425" s="694"/>
      <c r="V425" s="694"/>
      <c r="W425" s="694"/>
      <c r="X425" s="694"/>
      <c r="Y425" s="694"/>
      <c r="Z425" s="694"/>
      <c r="AA425" s="693"/>
      <c r="AB425" s="705"/>
      <c r="AC425" s="705"/>
      <c r="AD425" s="705"/>
      <c r="AE425" s="705"/>
      <c r="AF425" s="705"/>
      <c r="AG425" s="705"/>
      <c r="AH425" s="705"/>
      <c r="AI425" s="705"/>
      <c r="AJ425" s="705"/>
      <c r="AK425" s="705"/>
      <c r="AL425" s="705"/>
      <c r="AM425" s="705"/>
      <c r="AN425" s="705"/>
      <c r="AO425" s="705"/>
      <c r="AP425" s="705"/>
      <c r="AQ425" s="705"/>
      <c r="AR425" s="705"/>
      <c r="AS425" s="705"/>
      <c r="AT425" s="705"/>
      <c r="AU425" s="705"/>
      <c r="AV425" s="705"/>
      <c r="AW425" s="705"/>
      <c r="AX425" s="705"/>
      <c r="AY425" s="705"/>
      <c r="AZ425" s="705"/>
      <c r="BA425" s="705"/>
      <c r="BB425" s="705"/>
      <c r="BC425" s="705"/>
      <c r="BD425" s="705"/>
      <c r="BE425" s="705"/>
      <c r="BF425" s="705"/>
      <c r="BG425" s="705"/>
      <c r="BH425" s="705"/>
      <c r="BI425" s="705"/>
      <c r="BJ425" s="705"/>
      <c r="BK425" s="705"/>
      <c r="BL425" s="705"/>
      <c r="BM425" s="705"/>
      <c r="BN425" s="705"/>
      <c r="BO425" s="705"/>
      <c r="BP425" s="705"/>
      <c r="BQ425" s="705"/>
      <c r="BR425" s="705"/>
      <c r="BS425" s="705"/>
      <c r="BT425" s="705"/>
      <c r="BU425" s="705"/>
    </row>
    <row r="426" spans="1:73" s="704" customFormat="1" ht="20.100000000000001" customHeight="1" thickBot="1">
      <c r="A426" s="326" t="s">
        <v>120</v>
      </c>
      <c r="B426" s="326"/>
      <c r="C426" s="326"/>
      <c r="D426" s="623"/>
      <c r="E426" s="623"/>
      <c r="F426" s="623"/>
      <c r="G426" s="623"/>
      <c r="H426" s="623"/>
      <c r="I426" s="623"/>
      <c r="J426" s="623"/>
      <c r="K426" s="623"/>
      <c r="L426" s="623">
        <v>14145</v>
      </c>
      <c r="M426" s="623"/>
      <c r="N426" s="623"/>
      <c r="O426" s="623"/>
      <c r="P426" s="623"/>
      <c r="Q426" s="623"/>
      <c r="R426" s="623"/>
      <c r="S426" s="623"/>
      <c r="T426" s="623"/>
      <c r="U426" s="623"/>
      <c r="V426" s="623"/>
      <c r="W426" s="623"/>
      <c r="X426" s="623"/>
      <c r="Y426" s="623"/>
      <c r="Z426" s="623"/>
      <c r="AA426" s="549"/>
      <c r="AB426" s="705"/>
      <c r="AC426" s="705"/>
      <c r="AD426" s="705"/>
      <c r="AE426" s="705"/>
      <c r="AF426" s="705"/>
      <c r="AG426" s="705"/>
      <c r="AH426" s="705"/>
      <c r="AI426" s="705"/>
      <c r="AJ426" s="705"/>
      <c r="AK426" s="705"/>
      <c r="AL426" s="705"/>
      <c r="AM426" s="705"/>
      <c r="AN426" s="705"/>
      <c r="AO426" s="705"/>
      <c r="AP426" s="705"/>
      <c r="AQ426" s="705"/>
      <c r="AR426" s="705"/>
      <c r="AS426" s="705"/>
      <c r="AT426" s="705"/>
      <c r="AU426" s="705"/>
      <c r="AV426" s="705"/>
      <c r="AW426" s="705"/>
      <c r="AX426" s="705"/>
      <c r="AY426" s="705"/>
      <c r="AZ426" s="705"/>
      <c r="BA426" s="705"/>
      <c r="BB426" s="705"/>
      <c r="BC426" s="705"/>
      <c r="BD426" s="705"/>
      <c r="BE426" s="705"/>
      <c r="BF426" s="705"/>
      <c r="BG426" s="705"/>
      <c r="BH426" s="705"/>
      <c r="BI426" s="705"/>
      <c r="BJ426" s="705"/>
      <c r="BK426" s="705"/>
      <c r="BL426" s="705"/>
      <c r="BM426" s="705"/>
      <c r="BN426" s="705"/>
      <c r="BO426" s="705"/>
      <c r="BP426" s="705"/>
      <c r="BQ426" s="705"/>
      <c r="BR426" s="705"/>
      <c r="BS426" s="705"/>
      <c r="BT426" s="705"/>
      <c r="BU426" s="705"/>
    </row>
    <row r="427" spans="1:73" s="704" customFormat="1" ht="9.9499999999999993" customHeight="1" thickTop="1">
      <c r="A427" s="701"/>
      <c r="B427" s="715"/>
      <c r="C427" s="715"/>
      <c r="D427" s="705"/>
      <c r="E427" s="705"/>
      <c r="F427" s="705"/>
      <c r="G427" s="705"/>
      <c r="H427" s="705"/>
      <c r="I427" s="705"/>
      <c r="J427" s="705"/>
      <c r="K427" s="705"/>
      <c r="L427" s="705"/>
      <c r="M427" s="705"/>
      <c r="N427" s="705"/>
      <c r="O427" s="705"/>
      <c r="P427" s="705"/>
      <c r="Q427" s="705"/>
      <c r="R427" s="705"/>
      <c r="S427" s="705"/>
      <c r="T427" s="705"/>
      <c r="U427" s="705"/>
      <c r="V427" s="705"/>
      <c r="W427" s="705"/>
      <c r="X427" s="705"/>
      <c r="Y427" s="705"/>
      <c r="Z427" s="705"/>
      <c r="AA427" s="706"/>
      <c r="AB427" s="705"/>
      <c r="AC427" s="705"/>
      <c r="AD427" s="705"/>
      <c r="AE427" s="705"/>
      <c r="AF427" s="705"/>
      <c r="AG427" s="705"/>
      <c r="AH427" s="705"/>
      <c r="AI427" s="705"/>
      <c r="AJ427" s="705"/>
      <c r="AK427" s="705"/>
      <c r="AL427" s="705"/>
      <c r="AM427" s="705"/>
      <c r="AN427" s="705"/>
      <c r="AO427" s="705"/>
      <c r="AP427" s="705"/>
      <c r="AQ427" s="705"/>
      <c r="AR427" s="705"/>
      <c r="AS427" s="705"/>
      <c r="AT427" s="705"/>
      <c r="AU427" s="705"/>
      <c r="AV427" s="705"/>
      <c r="AW427" s="705"/>
      <c r="AX427" s="705"/>
      <c r="AY427" s="705"/>
      <c r="AZ427" s="705"/>
      <c r="BA427" s="705"/>
      <c r="BB427" s="705"/>
      <c r="BC427" s="705"/>
      <c r="BD427" s="705"/>
      <c r="BE427" s="705"/>
      <c r="BF427" s="705"/>
      <c r="BG427" s="705"/>
      <c r="BH427" s="705"/>
      <c r="BI427" s="705"/>
      <c r="BJ427" s="705"/>
      <c r="BK427" s="705"/>
      <c r="BL427" s="705"/>
      <c r="BM427" s="705"/>
      <c r="BN427" s="705"/>
      <c r="BO427" s="705"/>
      <c r="BP427" s="705"/>
      <c r="BQ427" s="705"/>
      <c r="BR427" s="705"/>
      <c r="BS427" s="705"/>
      <c r="BT427" s="705"/>
      <c r="BU427" s="705"/>
    </row>
    <row r="428" spans="1:73" s="704" customFormat="1" ht="20.100000000000001" customHeight="1">
      <c r="A428" s="361" t="s">
        <v>590</v>
      </c>
      <c r="B428" s="715"/>
      <c r="C428" s="715"/>
      <c r="D428" s="705"/>
      <c r="E428" s="705"/>
      <c r="F428" s="705"/>
      <c r="G428" s="705"/>
      <c r="H428" s="705"/>
      <c r="I428" s="705"/>
      <c r="J428" s="705"/>
      <c r="K428" s="705"/>
      <c r="L428" s="705"/>
      <c r="M428" s="705"/>
      <c r="N428" s="705"/>
      <c r="O428" s="705"/>
      <c r="P428" s="705"/>
      <c r="Q428" s="705"/>
      <c r="R428" s="705"/>
      <c r="S428" s="705"/>
      <c r="T428" s="705"/>
      <c r="U428" s="705"/>
      <c r="V428" s="705"/>
      <c r="W428" s="705"/>
      <c r="X428" s="705"/>
      <c r="Y428" s="705"/>
      <c r="Z428" s="705"/>
      <c r="AA428" s="706"/>
      <c r="AB428" s="705"/>
      <c r="AC428" s="705"/>
      <c r="AD428" s="705"/>
      <c r="AE428" s="705"/>
      <c r="AF428" s="705"/>
      <c r="AG428" s="705"/>
      <c r="AH428" s="705"/>
      <c r="AI428" s="705"/>
      <c r="AJ428" s="705"/>
      <c r="AK428" s="705"/>
      <c r="AL428" s="705"/>
      <c r="AM428" s="705"/>
      <c r="AN428" s="705"/>
      <c r="AO428" s="705"/>
      <c r="AP428" s="705"/>
      <c r="AQ428" s="705"/>
      <c r="AR428" s="705"/>
      <c r="AS428" s="705"/>
      <c r="AT428" s="705"/>
      <c r="AU428" s="705"/>
      <c r="AV428" s="705"/>
      <c r="AW428" s="705"/>
      <c r="AX428" s="705"/>
      <c r="AY428" s="705"/>
      <c r="AZ428" s="705"/>
      <c r="BA428" s="705"/>
      <c r="BB428" s="705"/>
      <c r="BC428" s="705"/>
      <c r="BD428" s="705"/>
      <c r="BE428" s="705"/>
      <c r="BF428" s="705"/>
      <c r="BG428" s="705"/>
      <c r="BH428" s="705"/>
      <c r="BI428" s="705"/>
      <c r="BJ428" s="705"/>
      <c r="BK428" s="705"/>
      <c r="BL428" s="705"/>
      <c r="BM428" s="705"/>
      <c r="BN428" s="705"/>
      <c r="BO428" s="705"/>
      <c r="BP428" s="705"/>
      <c r="BQ428" s="705"/>
      <c r="BR428" s="705"/>
      <c r="BS428" s="705"/>
      <c r="BT428" s="705"/>
      <c r="BU428" s="705"/>
    </row>
    <row r="429" spans="1:73" s="704" customFormat="1" ht="20.100000000000001" customHeight="1">
      <c r="A429" s="361"/>
      <c r="B429" s="715"/>
      <c r="C429" s="715"/>
      <c r="D429" s="705"/>
      <c r="E429" s="705"/>
      <c r="F429" s="705"/>
      <c r="G429" s="705"/>
      <c r="H429" s="705"/>
      <c r="I429" s="705"/>
      <c r="J429" s="705"/>
      <c r="K429" s="705"/>
      <c r="L429" s="705"/>
      <c r="M429" s="705"/>
      <c r="N429" s="705"/>
      <c r="O429" s="705"/>
      <c r="P429" s="705"/>
      <c r="Q429" s="705"/>
      <c r="R429" s="705"/>
      <c r="S429" s="705"/>
      <c r="T429" s="705"/>
      <c r="U429" s="705"/>
      <c r="V429" s="705"/>
      <c r="W429" s="705"/>
      <c r="X429" s="705"/>
      <c r="Y429" s="705"/>
      <c r="Z429" s="705"/>
      <c r="AA429" s="706"/>
      <c r="AB429" s="705"/>
      <c r="AC429" s="705"/>
      <c r="AD429" s="705"/>
      <c r="AE429" s="705"/>
      <c r="AF429" s="705"/>
      <c r="AG429" s="705"/>
      <c r="AH429" s="705"/>
      <c r="AI429" s="705"/>
      <c r="AJ429" s="705"/>
      <c r="AK429" s="705"/>
      <c r="AL429" s="705"/>
      <c r="AM429" s="705"/>
      <c r="AN429" s="705"/>
      <c r="AO429" s="705"/>
      <c r="AP429" s="705"/>
      <c r="AQ429" s="705"/>
      <c r="AR429" s="705"/>
      <c r="AS429" s="705"/>
      <c r="AT429" s="705"/>
      <c r="AU429" s="705"/>
      <c r="AV429" s="705"/>
      <c r="AW429" s="705"/>
      <c r="AX429" s="705"/>
      <c r="AY429" s="705"/>
      <c r="AZ429" s="705"/>
      <c r="BA429" s="705"/>
      <c r="BB429" s="705"/>
      <c r="BC429" s="705"/>
      <c r="BD429" s="705"/>
      <c r="BE429" s="705"/>
      <c r="BF429" s="705"/>
      <c r="BG429" s="705"/>
      <c r="BH429" s="705"/>
      <c r="BI429" s="705"/>
      <c r="BJ429" s="705"/>
      <c r="BK429" s="705"/>
      <c r="BL429" s="705"/>
      <c r="BM429" s="705"/>
      <c r="BN429" s="705"/>
      <c r="BO429" s="705"/>
      <c r="BP429" s="705"/>
      <c r="BQ429" s="705"/>
      <c r="BR429" s="705"/>
      <c r="BS429" s="705"/>
      <c r="BT429" s="705"/>
      <c r="BU429" s="705"/>
    </row>
    <row r="430" spans="1:73" s="704" customFormat="1" ht="20.100000000000001" customHeight="1">
      <c r="A430" s="701"/>
      <c r="B430" s="715"/>
      <c r="C430" s="715"/>
      <c r="D430" s="705"/>
      <c r="E430" s="705"/>
      <c r="F430" s="705"/>
      <c r="G430" s="705"/>
      <c r="H430" s="705"/>
      <c r="I430" s="705"/>
      <c r="J430" s="705"/>
      <c r="K430" s="705"/>
      <c r="L430" s="705"/>
      <c r="M430" s="705"/>
      <c r="N430" s="705"/>
      <c r="O430" s="705"/>
      <c r="P430" s="705"/>
      <c r="Q430" s="705"/>
      <c r="R430" s="705"/>
      <c r="S430" s="705"/>
      <c r="T430" s="705"/>
      <c r="U430" s="705"/>
      <c r="V430" s="705"/>
      <c r="W430" s="705"/>
      <c r="X430" s="705"/>
      <c r="Y430" s="705"/>
      <c r="Z430" s="705"/>
      <c r="AA430" s="706"/>
      <c r="AB430" s="705"/>
      <c r="AC430" s="705"/>
      <c r="AD430" s="705"/>
      <c r="AE430" s="705"/>
      <c r="AF430" s="705"/>
      <c r="AG430" s="705"/>
      <c r="AH430" s="705"/>
      <c r="AI430" s="705"/>
      <c r="AJ430" s="705"/>
      <c r="AK430" s="705"/>
      <c r="AL430" s="705"/>
      <c r="AM430" s="705"/>
      <c r="AN430" s="705"/>
      <c r="AO430" s="705"/>
      <c r="AP430" s="705"/>
      <c r="AQ430" s="705"/>
      <c r="AR430" s="705"/>
      <c r="AS430" s="705"/>
      <c r="AT430" s="705"/>
      <c r="AU430" s="705"/>
      <c r="AV430" s="705"/>
      <c r="AW430" s="705"/>
      <c r="AX430" s="705"/>
      <c r="AY430" s="705"/>
      <c r="AZ430" s="705"/>
      <c r="BA430" s="705"/>
      <c r="BB430" s="705"/>
      <c r="BC430" s="705"/>
      <c r="BD430" s="705"/>
      <c r="BE430" s="705"/>
      <c r="BF430" s="705"/>
      <c r="BG430" s="705"/>
      <c r="BH430" s="705"/>
      <c r="BI430" s="705"/>
      <c r="BJ430" s="705"/>
      <c r="BK430" s="705"/>
      <c r="BL430" s="705"/>
      <c r="BM430" s="705"/>
      <c r="BN430" s="705"/>
      <c r="BO430" s="705"/>
      <c r="BP430" s="705"/>
      <c r="BQ430" s="705"/>
      <c r="BR430" s="705"/>
      <c r="BS430" s="705"/>
      <c r="BT430" s="705"/>
      <c r="BU430" s="705"/>
    </row>
    <row r="431" spans="1:73" ht="20.100000000000001" customHeight="1">
      <c r="A431" s="143" t="s">
        <v>353</v>
      </c>
      <c r="B431" s="166"/>
      <c r="C431" s="166"/>
      <c r="D431" s="116"/>
      <c r="E431" s="116"/>
      <c r="F431" s="116"/>
      <c r="G431" s="116"/>
    </row>
    <row r="432" spans="1:73" ht="37.5" customHeight="1" thickBot="1">
      <c r="A432" s="529" t="s">
        <v>271</v>
      </c>
      <c r="B432" s="525"/>
      <c r="C432" s="152"/>
      <c r="D432" s="436" t="s">
        <v>540</v>
      </c>
      <c r="E432" s="436" t="s">
        <v>458</v>
      </c>
      <c r="F432" s="436" t="s">
        <v>459</v>
      </c>
      <c r="G432" s="436" t="s">
        <v>453</v>
      </c>
      <c r="H432" s="436" t="s">
        <v>541</v>
      </c>
      <c r="I432" s="436" t="s">
        <v>549</v>
      </c>
      <c r="J432" s="436" t="s">
        <v>551</v>
      </c>
      <c r="K432" s="436" t="s">
        <v>489</v>
      </c>
      <c r="L432" s="436" t="s">
        <v>542</v>
      </c>
      <c r="M432" s="616" t="s">
        <v>547</v>
      </c>
      <c r="N432" s="676" t="s">
        <v>561</v>
      </c>
      <c r="O432" s="676" t="s">
        <v>568</v>
      </c>
      <c r="P432" s="676"/>
      <c r="Q432" s="676"/>
      <c r="R432" s="676"/>
      <c r="S432" s="676"/>
      <c r="T432" s="676"/>
      <c r="U432" s="676"/>
      <c r="V432" s="676"/>
      <c r="W432" s="676"/>
      <c r="X432" s="676"/>
      <c r="Y432" s="676"/>
      <c r="Z432" s="676"/>
      <c r="AA432" s="483"/>
    </row>
    <row r="433" spans="1:73" s="48" customFormat="1" ht="20.100000000000001" customHeight="1">
      <c r="A433" s="144" t="s">
        <v>606</v>
      </c>
      <c r="B433" s="144"/>
      <c r="C433" s="144"/>
      <c r="D433" s="119">
        <v>6421</v>
      </c>
      <c r="E433" s="119">
        <v>6402</v>
      </c>
      <c r="F433" s="119">
        <v>6285</v>
      </c>
      <c r="G433" s="119">
        <v>6355</v>
      </c>
      <c r="H433" s="119">
        <v>6276</v>
      </c>
      <c r="I433" s="119">
        <v>6113</v>
      </c>
      <c r="J433" s="119">
        <v>6083</v>
      </c>
      <c r="K433" s="119">
        <v>6001</v>
      </c>
      <c r="L433" s="707">
        <v>6019</v>
      </c>
      <c r="M433" s="707">
        <v>6093</v>
      </c>
      <c r="N433" s="707">
        <v>5944</v>
      </c>
      <c r="O433" s="707">
        <v>5913</v>
      </c>
      <c r="P433" s="707"/>
      <c r="Q433" s="707"/>
      <c r="R433" s="707"/>
      <c r="S433" s="707"/>
      <c r="T433" s="707"/>
      <c r="U433" s="707"/>
      <c r="V433" s="707"/>
      <c r="W433" s="707"/>
      <c r="X433" s="707"/>
      <c r="Y433" s="707"/>
      <c r="Z433" s="707"/>
      <c r="AA433" s="455"/>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row>
    <row r="434" spans="1:73" s="48" customFormat="1" ht="20.100000000000001" customHeight="1">
      <c r="A434" s="144" t="s">
        <v>607</v>
      </c>
      <c r="B434" s="144"/>
      <c r="C434" s="144"/>
      <c r="D434" s="119">
        <v>2408</v>
      </c>
      <c r="E434" s="119">
        <v>2287</v>
      </c>
      <c r="F434" s="119">
        <v>2275</v>
      </c>
      <c r="G434" s="119">
        <v>2295</v>
      </c>
      <c r="H434" s="119">
        <v>2365</v>
      </c>
      <c r="I434" s="119">
        <v>2176</v>
      </c>
      <c r="J434" s="119">
        <v>2188</v>
      </c>
      <c r="K434" s="119">
        <v>2112</v>
      </c>
      <c r="L434" s="707">
        <v>2164</v>
      </c>
      <c r="M434" s="707">
        <v>2073</v>
      </c>
      <c r="N434" s="707">
        <v>2049</v>
      </c>
      <c r="O434" s="707">
        <v>2170</v>
      </c>
      <c r="P434" s="707"/>
      <c r="Q434" s="707"/>
      <c r="R434" s="707"/>
      <c r="S434" s="707"/>
      <c r="T434" s="707"/>
      <c r="U434" s="707"/>
      <c r="V434" s="707"/>
      <c r="W434" s="707"/>
      <c r="X434" s="707"/>
      <c r="Y434" s="707"/>
      <c r="Z434" s="707"/>
      <c r="AA434" s="455"/>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row>
    <row r="435" spans="1:73" s="48" customFormat="1" ht="20.100000000000001" customHeight="1">
      <c r="A435" s="144" t="s">
        <v>117</v>
      </c>
      <c r="B435" s="144"/>
      <c r="C435" s="144"/>
      <c r="D435" s="119">
        <v>3998</v>
      </c>
      <c r="E435" s="119">
        <v>3793</v>
      </c>
      <c r="F435" s="119">
        <v>3795</v>
      </c>
      <c r="G435" s="119">
        <v>3846</v>
      </c>
      <c r="H435" s="119">
        <v>3619</v>
      </c>
      <c r="I435" s="119">
        <v>3870</v>
      </c>
      <c r="J435" s="119">
        <v>3670</v>
      </c>
      <c r="K435" s="119">
        <v>2597</v>
      </c>
      <c r="L435" s="707">
        <v>3104</v>
      </c>
      <c r="M435" s="707">
        <v>3159</v>
      </c>
      <c r="N435" s="707">
        <v>2736</v>
      </c>
      <c r="O435" s="707">
        <v>2561</v>
      </c>
      <c r="P435" s="707"/>
      <c r="Q435" s="707"/>
      <c r="R435" s="707"/>
      <c r="S435" s="707"/>
      <c r="T435" s="707"/>
      <c r="U435" s="707"/>
      <c r="V435" s="707"/>
      <c r="W435" s="707"/>
      <c r="X435" s="707"/>
      <c r="Y435" s="707"/>
      <c r="Z435" s="707"/>
      <c r="AA435" s="455"/>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row>
    <row r="436" spans="1:73" ht="20.100000000000001" customHeight="1">
      <c r="A436" s="192" t="s">
        <v>688</v>
      </c>
      <c r="B436" s="192"/>
      <c r="C436" s="192"/>
      <c r="D436" s="119">
        <v>115</v>
      </c>
      <c r="E436" s="119">
        <v>415</v>
      </c>
      <c r="F436" s="119">
        <v>297</v>
      </c>
      <c r="G436" s="119">
        <v>295</v>
      </c>
      <c r="H436" s="119">
        <v>374</v>
      </c>
      <c r="I436" s="119">
        <v>353.83477917831033</v>
      </c>
      <c r="J436" s="119">
        <v>337.61881972379888</v>
      </c>
      <c r="K436" s="119">
        <v>496</v>
      </c>
      <c r="L436" s="707">
        <v>180</v>
      </c>
      <c r="M436" s="707">
        <v>230</v>
      </c>
      <c r="N436" s="707">
        <v>240</v>
      </c>
      <c r="O436" s="707">
        <v>291</v>
      </c>
      <c r="P436" s="707"/>
      <c r="Q436" s="707"/>
      <c r="R436" s="707"/>
      <c r="S436" s="707"/>
      <c r="T436" s="707"/>
      <c r="U436" s="707"/>
      <c r="V436" s="707"/>
      <c r="W436" s="707"/>
      <c r="X436" s="707"/>
      <c r="Y436" s="707"/>
      <c r="Z436" s="707"/>
      <c r="AA436" s="455"/>
    </row>
    <row r="437" spans="1:73" ht="20.100000000000001" customHeight="1" thickBot="1">
      <c r="A437" s="326" t="s">
        <v>533</v>
      </c>
      <c r="B437" s="326"/>
      <c r="C437" s="326"/>
      <c r="D437" s="447">
        <v>12942</v>
      </c>
      <c r="E437" s="447">
        <v>12897</v>
      </c>
      <c r="F437" s="447">
        <v>12652</v>
      </c>
      <c r="G437" s="447">
        <v>12791</v>
      </c>
      <c r="H437" s="447">
        <v>12634</v>
      </c>
      <c r="I437" s="447">
        <v>12513</v>
      </c>
      <c r="J437" s="447">
        <v>12279</v>
      </c>
      <c r="K437" s="447">
        <v>11206</v>
      </c>
      <c r="L437" s="623">
        <v>11467</v>
      </c>
      <c r="M437" s="623">
        <v>11555</v>
      </c>
      <c r="N437" s="623">
        <v>10970</v>
      </c>
      <c r="O437" s="623">
        <v>10934</v>
      </c>
      <c r="P437" s="623"/>
      <c r="Q437" s="623"/>
      <c r="R437" s="623"/>
      <c r="S437" s="623"/>
      <c r="T437" s="623"/>
      <c r="U437" s="623"/>
      <c r="V437" s="623"/>
      <c r="W437" s="623"/>
      <c r="X437" s="623"/>
      <c r="Y437" s="623"/>
      <c r="Z437" s="623"/>
      <c r="AA437" s="549"/>
    </row>
    <row r="438" spans="1:73" ht="20.100000000000001" customHeight="1" thickTop="1">
      <c r="A438" s="192" t="s">
        <v>526</v>
      </c>
      <c r="B438" s="192"/>
      <c r="C438" s="192"/>
      <c r="D438" s="115">
        <v>3941</v>
      </c>
      <c r="E438" s="115">
        <v>3742</v>
      </c>
      <c r="F438" s="115">
        <v>3759</v>
      </c>
      <c r="G438" s="115">
        <v>3745</v>
      </c>
      <c r="H438" s="115">
        <v>2872</v>
      </c>
      <c r="I438" s="115">
        <v>2642</v>
      </c>
      <c r="J438" s="115">
        <v>2634</v>
      </c>
      <c r="K438" s="115">
        <v>2615</v>
      </c>
      <c r="L438" s="694">
        <v>2634</v>
      </c>
      <c r="M438" s="694"/>
      <c r="N438" s="694"/>
      <c r="O438" s="694"/>
      <c r="P438" s="694"/>
      <c r="Q438" s="694"/>
      <c r="R438" s="694"/>
      <c r="S438" s="694"/>
      <c r="T438" s="694"/>
      <c r="U438" s="694"/>
      <c r="V438" s="694"/>
      <c r="W438" s="694"/>
      <c r="X438" s="694"/>
      <c r="Y438" s="694"/>
      <c r="Z438" s="694"/>
      <c r="AA438" s="114"/>
    </row>
    <row r="439" spans="1:73" ht="20.100000000000001" customHeight="1" thickBot="1">
      <c r="A439" s="326" t="s">
        <v>120</v>
      </c>
      <c r="B439" s="326"/>
      <c r="C439" s="326"/>
      <c r="D439" s="447">
        <v>16882</v>
      </c>
      <c r="E439" s="447">
        <v>16639</v>
      </c>
      <c r="F439" s="447">
        <v>16410</v>
      </c>
      <c r="G439" s="447">
        <v>16537</v>
      </c>
      <c r="H439" s="447">
        <v>15505</v>
      </c>
      <c r="I439" s="447">
        <v>15155</v>
      </c>
      <c r="J439" s="447">
        <v>14913</v>
      </c>
      <c r="K439" s="447">
        <v>13820</v>
      </c>
      <c r="L439" s="623">
        <v>14101</v>
      </c>
      <c r="M439" s="623"/>
      <c r="N439" s="623"/>
      <c r="O439" s="623"/>
      <c r="P439" s="623"/>
      <c r="Q439" s="623"/>
      <c r="R439" s="623"/>
      <c r="S439" s="623"/>
      <c r="T439" s="623"/>
      <c r="U439" s="623"/>
      <c r="V439" s="623"/>
      <c r="W439" s="623"/>
      <c r="X439" s="623"/>
      <c r="Y439" s="623"/>
      <c r="Z439" s="623"/>
      <c r="AA439" s="549"/>
    </row>
    <row r="440" spans="1:73" ht="9.9499999999999993" customHeight="1" thickTop="1">
      <c r="A440" s="260"/>
      <c r="B440" s="147"/>
      <c r="C440" s="147"/>
      <c r="D440" s="116"/>
      <c r="E440" s="116"/>
      <c r="F440" s="116"/>
      <c r="G440" s="116"/>
    </row>
    <row r="441" spans="1:73" s="697" customFormat="1" ht="20.100000000000001" customHeight="1">
      <c r="A441" s="701"/>
      <c r="B441" s="700"/>
      <c r="C441" s="700"/>
      <c r="D441" s="698"/>
      <c r="E441" s="698"/>
      <c r="F441" s="698"/>
      <c r="G441" s="698"/>
      <c r="H441" s="698"/>
      <c r="I441" s="698"/>
      <c r="J441" s="698"/>
      <c r="K441" s="698"/>
      <c r="L441" s="698"/>
      <c r="M441" s="698"/>
      <c r="N441" s="698"/>
      <c r="O441" s="698"/>
      <c r="P441" s="705"/>
      <c r="Q441" s="705"/>
      <c r="R441" s="705"/>
      <c r="S441" s="705"/>
      <c r="T441" s="705"/>
      <c r="U441" s="705"/>
      <c r="V441" s="705"/>
      <c r="W441" s="705"/>
      <c r="X441" s="705"/>
      <c r="Y441" s="705"/>
      <c r="Z441" s="705"/>
      <c r="AA441" s="699"/>
      <c r="AB441" s="698"/>
      <c r="AC441" s="698"/>
      <c r="AD441" s="698"/>
      <c r="AE441" s="698"/>
      <c r="AF441" s="698"/>
      <c r="AG441" s="698"/>
      <c r="AH441" s="698"/>
      <c r="AI441" s="698"/>
      <c r="AJ441" s="698"/>
      <c r="AK441" s="698"/>
      <c r="AL441" s="698"/>
      <c r="AM441" s="698"/>
      <c r="AN441" s="698"/>
      <c r="AO441" s="698"/>
      <c r="AP441" s="698"/>
      <c r="AQ441" s="698"/>
      <c r="AR441" s="698"/>
      <c r="AS441" s="698"/>
      <c r="AT441" s="698"/>
      <c r="AU441" s="698"/>
      <c r="AV441" s="698"/>
      <c r="AW441" s="698"/>
      <c r="AX441" s="698"/>
      <c r="AY441" s="698"/>
      <c r="AZ441" s="698"/>
      <c r="BA441" s="698"/>
      <c r="BB441" s="698"/>
      <c r="BC441" s="698"/>
      <c r="BD441" s="698"/>
      <c r="BE441" s="698"/>
      <c r="BF441" s="698"/>
      <c r="BG441" s="698"/>
      <c r="BH441" s="698"/>
      <c r="BI441" s="698"/>
      <c r="BJ441" s="698"/>
      <c r="BK441" s="698"/>
      <c r="BL441" s="698"/>
      <c r="BM441" s="698"/>
      <c r="BN441" s="698"/>
      <c r="BO441" s="698"/>
      <c r="BP441" s="698"/>
      <c r="BQ441" s="698"/>
      <c r="BR441" s="698"/>
      <c r="BS441" s="698"/>
      <c r="BT441" s="698"/>
      <c r="BU441" s="698"/>
    </row>
    <row r="442" spans="1:73" s="704" customFormat="1" ht="20.100000000000001" customHeight="1">
      <c r="A442" s="701"/>
      <c r="B442" s="715"/>
      <c r="C442" s="715"/>
      <c r="D442" s="705"/>
      <c r="E442" s="705"/>
      <c r="F442" s="705"/>
      <c r="G442" s="705"/>
      <c r="H442" s="705"/>
      <c r="I442" s="705"/>
      <c r="J442" s="705"/>
      <c r="K442" s="705"/>
      <c r="L442" s="705"/>
      <c r="M442" s="705"/>
      <c r="N442" s="705"/>
      <c r="O442" s="705"/>
      <c r="P442" s="705"/>
      <c r="Q442" s="705"/>
      <c r="R442" s="705"/>
      <c r="S442" s="705"/>
      <c r="T442" s="705"/>
      <c r="U442" s="705"/>
      <c r="V442" s="705"/>
      <c r="W442" s="705"/>
      <c r="X442" s="705"/>
      <c r="Y442" s="705"/>
      <c r="Z442" s="705"/>
      <c r="AA442" s="706"/>
      <c r="AB442" s="705"/>
      <c r="AC442" s="705"/>
      <c r="AD442" s="705"/>
      <c r="AE442" s="705"/>
      <c r="AF442" s="705"/>
      <c r="AG442" s="705"/>
      <c r="AH442" s="705"/>
      <c r="AI442" s="705"/>
      <c r="AJ442" s="705"/>
      <c r="AK442" s="705"/>
      <c r="AL442" s="705"/>
      <c r="AM442" s="705"/>
      <c r="AN442" s="705"/>
      <c r="AO442" s="705"/>
      <c r="AP442" s="705"/>
      <c r="AQ442" s="705"/>
      <c r="AR442" s="705"/>
      <c r="AS442" s="705"/>
      <c r="AT442" s="705"/>
      <c r="AU442" s="705"/>
      <c r="AV442" s="705"/>
      <c r="AW442" s="705"/>
      <c r="AX442" s="705"/>
      <c r="AY442" s="705"/>
      <c r="AZ442" s="705"/>
      <c r="BA442" s="705"/>
      <c r="BB442" s="705"/>
      <c r="BC442" s="705"/>
      <c r="BD442" s="705"/>
      <c r="BE442" s="705"/>
      <c r="BF442" s="705"/>
      <c r="BG442" s="705"/>
      <c r="BH442" s="705"/>
      <c r="BI442" s="705"/>
      <c r="BJ442" s="705"/>
      <c r="BK442" s="705"/>
      <c r="BL442" s="705"/>
      <c r="BM442" s="705"/>
      <c r="BN442" s="705"/>
      <c r="BO442" s="705"/>
      <c r="BP442" s="705"/>
      <c r="BQ442" s="705"/>
      <c r="BR442" s="705"/>
      <c r="BS442" s="705"/>
      <c r="BT442" s="705"/>
      <c r="BU442" s="705"/>
    </row>
    <row r="443" spans="1:73" ht="20.100000000000001" customHeight="1">
      <c r="A443" s="712" t="s">
        <v>355</v>
      </c>
      <c r="B443" s="166"/>
      <c r="C443" s="166"/>
      <c r="D443" s="116"/>
      <c r="E443" s="116"/>
      <c r="F443" s="116"/>
      <c r="G443" s="116"/>
    </row>
    <row r="444" spans="1:73" ht="56.25" customHeight="1" thickBot="1">
      <c r="A444" s="529" t="s">
        <v>177</v>
      </c>
      <c r="B444" s="525"/>
      <c r="C444" s="152"/>
      <c r="D444" s="442" t="s">
        <v>543</v>
      </c>
      <c r="E444" s="442" t="s">
        <v>461</v>
      </c>
      <c r="F444" s="442" t="s">
        <v>527</v>
      </c>
      <c r="G444" s="436" t="s">
        <v>453</v>
      </c>
      <c r="H444" s="436" t="s">
        <v>544</v>
      </c>
      <c r="I444" s="436" t="s">
        <v>550</v>
      </c>
      <c r="J444" s="436" t="s">
        <v>552</v>
      </c>
      <c r="K444" s="436" t="s">
        <v>528</v>
      </c>
      <c r="L444" s="436" t="s">
        <v>545</v>
      </c>
      <c r="M444" s="616" t="s">
        <v>548</v>
      </c>
      <c r="N444" s="676" t="s">
        <v>562</v>
      </c>
      <c r="O444" s="676" t="s">
        <v>569</v>
      </c>
      <c r="P444" s="676" t="s">
        <v>579</v>
      </c>
      <c r="Q444" s="676" t="s">
        <v>605</v>
      </c>
      <c r="R444" s="676" t="s">
        <v>627</v>
      </c>
      <c r="S444" s="676" t="s">
        <v>636</v>
      </c>
      <c r="T444" s="676" t="s">
        <v>640</v>
      </c>
      <c r="U444" s="676" t="s">
        <v>660</v>
      </c>
      <c r="V444" s="676" t="s">
        <v>665</v>
      </c>
      <c r="W444" s="676" t="s">
        <v>743</v>
      </c>
      <c r="X444" s="676" t="s">
        <v>672</v>
      </c>
      <c r="Y444" s="676" t="s">
        <v>684</v>
      </c>
      <c r="Z444" s="676" t="s">
        <v>691</v>
      </c>
      <c r="AA444" s="483" t="s">
        <v>741</v>
      </c>
    </row>
    <row r="445" spans="1:73" s="48" customFormat="1" ht="20.100000000000001" customHeight="1">
      <c r="A445" s="713" t="s">
        <v>606</v>
      </c>
      <c r="B445" s="713"/>
      <c r="C445" s="713"/>
      <c r="D445" s="624"/>
      <c r="E445" s="624"/>
      <c r="F445" s="624"/>
      <c r="G445" s="624">
        <v>13.8</v>
      </c>
      <c r="H445" s="624">
        <v>13</v>
      </c>
      <c r="I445" s="624">
        <v>12.6</v>
      </c>
      <c r="J445" s="624">
        <v>13.2</v>
      </c>
      <c r="K445" s="624">
        <v>14.2</v>
      </c>
      <c r="L445" s="624">
        <v>13.6</v>
      </c>
      <c r="M445" s="624">
        <v>12.6</v>
      </c>
      <c r="N445" s="624">
        <v>11.6</v>
      </c>
      <c r="O445" s="624">
        <v>9.5</v>
      </c>
      <c r="P445" s="624">
        <v>8.6999999999999993</v>
      </c>
      <c r="Q445" s="624">
        <v>8.6999999999999993</v>
      </c>
      <c r="R445" s="624">
        <v>8.4</v>
      </c>
      <c r="S445" s="624">
        <v>6.9</v>
      </c>
      <c r="T445" s="624">
        <v>6.6</v>
      </c>
      <c r="U445" s="624">
        <v>6</v>
      </c>
      <c r="V445" s="624">
        <v>6.7</v>
      </c>
      <c r="W445" s="624">
        <v>8.4</v>
      </c>
      <c r="X445" s="624">
        <v>9.8000000000000007</v>
      </c>
      <c r="Y445" s="624">
        <v>11.1</v>
      </c>
      <c r="Z445" s="624">
        <v>10.3</v>
      </c>
      <c r="AA445" s="521">
        <v>11.1</v>
      </c>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row>
    <row r="446" spans="1:73" s="48" customFormat="1" ht="20.100000000000001" customHeight="1">
      <c r="A446" s="713" t="s">
        <v>607</v>
      </c>
      <c r="B446" s="713"/>
      <c r="C446" s="713"/>
      <c r="D446" s="624"/>
      <c r="E446" s="624"/>
      <c r="F446" s="624"/>
      <c r="G446" s="624">
        <v>8.6999999999999993</v>
      </c>
      <c r="H446" s="624">
        <v>8.1999999999999993</v>
      </c>
      <c r="I446" s="624">
        <v>8.4</v>
      </c>
      <c r="J446" s="624">
        <v>8.3000000000000007</v>
      </c>
      <c r="K446" s="624">
        <v>8.6999999999999993</v>
      </c>
      <c r="L446" s="624">
        <v>8.6</v>
      </c>
      <c r="M446" s="624">
        <v>8.3000000000000007</v>
      </c>
      <c r="N446" s="624">
        <v>7.7</v>
      </c>
      <c r="O446" s="624">
        <v>7.9</v>
      </c>
      <c r="P446" s="624">
        <v>5.5</v>
      </c>
      <c r="Q446" s="624">
        <v>5.7</v>
      </c>
      <c r="R446" s="624">
        <v>5.5</v>
      </c>
      <c r="S446" s="624">
        <v>5.9</v>
      </c>
      <c r="T446" s="624">
        <v>6</v>
      </c>
      <c r="U446" s="624">
        <v>5.8</v>
      </c>
      <c r="V446" s="624">
        <v>5.4</v>
      </c>
      <c r="W446" s="624">
        <v>5.5</v>
      </c>
      <c r="X446" s="624">
        <v>6.1</v>
      </c>
      <c r="Y446" s="624">
        <v>5.0999999999999996</v>
      </c>
      <c r="Z446" s="624">
        <v>5</v>
      </c>
      <c r="AA446" s="521">
        <v>5</v>
      </c>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row>
    <row r="447" spans="1:73" s="692" customFormat="1" ht="20.100000000000001" customHeight="1">
      <c r="A447" s="713" t="s">
        <v>644</v>
      </c>
      <c r="B447" s="713"/>
      <c r="C447" s="713"/>
      <c r="D447" s="624"/>
      <c r="E447" s="624"/>
      <c r="F447" s="624"/>
      <c r="G447" s="624"/>
      <c r="H447" s="624"/>
      <c r="I447" s="624"/>
      <c r="J447" s="624"/>
      <c r="K447" s="624"/>
      <c r="L447" s="624"/>
      <c r="M447" s="624"/>
      <c r="N447" s="624"/>
      <c r="O447" s="624"/>
      <c r="P447" s="624">
        <v>186.2</v>
      </c>
      <c r="Q447" s="624">
        <v>106.4</v>
      </c>
      <c r="R447" s="624">
        <v>71.099999999999994</v>
      </c>
      <c r="S447" s="624">
        <v>44.3</v>
      </c>
      <c r="T447" s="624">
        <v>34.6</v>
      </c>
      <c r="U447" s="624">
        <v>29.3</v>
      </c>
      <c r="V447" s="624">
        <v>14.7</v>
      </c>
      <c r="W447" s="624">
        <v>11.7</v>
      </c>
      <c r="X447" s="624">
        <v>9.6</v>
      </c>
      <c r="Y447" s="624">
        <v>9</v>
      </c>
      <c r="Z447" s="624">
        <v>8</v>
      </c>
      <c r="AA447" s="521">
        <v>7.8</v>
      </c>
      <c r="AB447" s="706"/>
      <c r="AC447" s="706"/>
      <c r="AD447" s="706"/>
      <c r="AE447" s="706"/>
      <c r="AF447" s="706"/>
      <c r="AG447" s="706"/>
      <c r="AH447" s="706"/>
      <c r="AI447" s="706"/>
      <c r="AJ447" s="706"/>
      <c r="AK447" s="706"/>
      <c r="AL447" s="706"/>
      <c r="AM447" s="706"/>
      <c r="AN447" s="706"/>
      <c r="AO447" s="706"/>
      <c r="AP447" s="706"/>
      <c r="AQ447" s="706"/>
      <c r="AR447" s="706"/>
      <c r="AS447" s="706"/>
      <c r="AT447" s="706"/>
      <c r="AU447" s="706"/>
      <c r="AV447" s="706"/>
      <c r="AW447" s="706"/>
      <c r="AX447" s="706"/>
      <c r="AY447" s="706"/>
      <c r="AZ447" s="706"/>
      <c r="BA447" s="706"/>
      <c r="BB447" s="706"/>
      <c r="BC447" s="706"/>
      <c r="BD447" s="706"/>
      <c r="BE447" s="706"/>
      <c r="BF447" s="706"/>
      <c r="BG447" s="706"/>
      <c r="BH447" s="706"/>
      <c r="BI447" s="706"/>
      <c r="BJ447" s="706"/>
      <c r="BK447" s="706"/>
      <c r="BL447" s="706"/>
      <c r="BM447" s="706"/>
      <c r="BN447" s="706"/>
      <c r="BO447" s="706"/>
      <c r="BP447" s="706"/>
      <c r="BQ447" s="706"/>
      <c r="BR447" s="706"/>
      <c r="BS447" s="706"/>
      <c r="BT447" s="706"/>
      <c r="BU447" s="706"/>
    </row>
    <row r="448" spans="1:73" s="48" customFormat="1" ht="20.100000000000001" customHeight="1">
      <c r="A448" s="713" t="s">
        <v>117</v>
      </c>
      <c r="B448" s="713"/>
      <c r="C448" s="713"/>
      <c r="D448" s="624"/>
      <c r="E448" s="624"/>
      <c r="F448" s="624"/>
      <c r="G448" s="624">
        <v>5.2</v>
      </c>
      <c r="H448" s="624">
        <v>6</v>
      </c>
      <c r="I448" s="624">
        <v>6.2</v>
      </c>
      <c r="J448" s="624">
        <v>6.6</v>
      </c>
      <c r="K448" s="624">
        <v>5.6</v>
      </c>
      <c r="L448" s="624">
        <v>6.5</v>
      </c>
      <c r="M448" s="624">
        <v>6.8</v>
      </c>
      <c r="N448" s="624">
        <v>7.3</v>
      </c>
      <c r="O448" s="624">
        <v>8.1999999999999993</v>
      </c>
      <c r="P448" s="624">
        <v>7.4</v>
      </c>
      <c r="Q448" s="624">
        <v>7.6</v>
      </c>
      <c r="R448" s="624">
        <v>8.1999999999999993</v>
      </c>
      <c r="S448" s="624">
        <v>8</v>
      </c>
      <c r="T448" s="624">
        <v>9</v>
      </c>
      <c r="U448" s="624">
        <v>9.3000000000000007</v>
      </c>
      <c r="V448" s="624">
        <v>9.6999999999999993</v>
      </c>
      <c r="W448" s="624">
        <v>10.1</v>
      </c>
      <c r="X448" s="624">
        <v>9.4</v>
      </c>
      <c r="Y448" s="624">
        <v>9.5</v>
      </c>
      <c r="Z448" s="624">
        <v>10.1</v>
      </c>
      <c r="AA448" s="521">
        <v>10.3</v>
      </c>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row>
    <row r="449" spans="1:73" s="48" customFormat="1" ht="20.100000000000001" customHeight="1">
      <c r="A449" s="144" t="s">
        <v>529</v>
      </c>
      <c r="B449" s="144"/>
      <c r="C449" s="144"/>
      <c r="D449" s="461"/>
      <c r="E449" s="461"/>
      <c r="F449" s="461"/>
      <c r="G449" s="461">
        <v>8.8000000000000007</v>
      </c>
      <c r="H449" s="461">
        <v>8.8000000000000007</v>
      </c>
      <c r="I449" s="461">
        <v>9.1</v>
      </c>
      <c r="J449" s="461">
        <v>8.9</v>
      </c>
      <c r="K449" s="461">
        <v>9.3000000000000007</v>
      </c>
      <c r="L449" s="461">
        <v>8.5</v>
      </c>
      <c r="M449" s="624"/>
      <c r="N449" s="624"/>
      <c r="O449" s="624"/>
      <c r="P449" s="624"/>
      <c r="Q449" s="624"/>
      <c r="R449" s="624"/>
      <c r="S449" s="624"/>
      <c r="T449" s="624"/>
      <c r="U449" s="624"/>
      <c r="V449" s="624"/>
      <c r="W449" s="624"/>
      <c r="X449" s="624"/>
      <c r="Y449" s="624"/>
      <c r="Z449" s="624"/>
      <c r="AA449" s="521"/>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row>
    <row r="450" spans="1:73" ht="9.9499999999999993" customHeight="1">
      <c r="A450" s="260"/>
      <c r="B450" s="147"/>
      <c r="C450" s="147"/>
      <c r="D450" s="116"/>
      <c r="E450" s="116"/>
      <c r="F450" s="116"/>
      <c r="G450" s="116"/>
    </row>
    <row r="451" spans="1:73" s="704" customFormat="1" ht="20.100000000000001" customHeight="1">
      <c r="A451" s="717"/>
      <c r="B451" s="715"/>
      <c r="C451" s="715"/>
      <c r="D451" s="705"/>
      <c r="E451" s="705"/>
      <c r="F451" s="705"/>
      <c r="G451" s="705"/>
      <c r="H451" s="705"/>
      <c r="I451" s="705"/>
      <c r="J451" s="705"/>
      <c r="K451" s="705"/>
      <c r="L451" s="705"/>
      <c r="M451" s="705"/>
      <c r="N451" s="705"/>
      <c r="O451" s="705"/>
      <c r="P451" s="705"/>
      <c r="Q451" s="705"/>
      <c r="R451" s="705"/>
      <c r="S451" s="705"/>
      <c r="T451" s="705"/>
      <c r="U451" s="705"/>
      <c r="V451" s="705"/>
      <c r="W451" s="705"/>
      <c r="X451" s="705"/>
      <c r="Y451" s="705"/>
      <c r="Z451" s="705"/>
      <c r="AA451" s="706"/>
      <c r="AB451" s="705"/>
      <c r="AC451" s="705"/>
      <c r="AD451" s="705"/>
      <c r="AE451" s="705"/>
      <c r="AF451" s="705"/>
      <c r="AG451" s="705"/>
      <c r="AH451" s="705"/>
      <c r="AI451" s="705"/>
      <c r="AJ451" s="705"/>
      <c r="AK451" s="705"/>
      <c r="AL451" s="705"/>
      <c r="AM451" s="705"/>
      <c r="AN451" s="705"/>
      <c r="AO451" s="705"/>
      <c r="AP451" s="705"/>
      <c r="AQ451" s="705"/>
      <c r="AR451" s="705"/>
      <c r="AS451" s="705"/>
      <c r="AT451" s="705"/>
      <c r="AU451" s="705"/>
      <c r="AV451" s="705"/>
      <c r="AW451" s="705"/>
      <c r="AX451" s="705"/>
      <c r="AY451" s="705"/>
      <c r="AZ451" s="705"/>
      <c r="BA451" s="705"/>
      <c r="BB451" s="705"/>
      <c r="BC451" s="705"/>
      <c r="BD451" s="705"/>
      <c r="BE451" s="705"/>
      <c r="BF451" s="705"/>
      <c r="BG451" s="705"/>
      <c r="BH451" s="705"/>
      <c r="BI451" s="705"/>
      <c r="BJ451" s="705"/>
      <c r="BK451" s="705"/>
      <c r="BL451" s="705"/>
      <c r="BM451" s="705"/>
      <c r="BN451" s="705"/>
      <c r="BO451" s="705"/>
      <c r="BP451" s="705"/>
      <c r="BQ451" s="705"/>
      <c r="BR451" s="705"/>
      <c r="BS451" s="705"/>
      <c r="BT451" s="705"/>
      <c r="BU451" s="705"/>
    </row>
    <row r="452" spans="1:73" s="704" customFormat="1" ht="20.100000000000001" customHeight="1">
      <c r="A452" s="717"/>
      <c r="B452" s="715"/>
      <c r="C452" s="715"/>
      <c r="D452" s="705"/>
      <c r="E452" s="705"/>
      <c r="F452" s="705"/>
      <c r="G452" s="705"/>
      <c r="H452" s="705"/>
      <c r="I452" s="705"/>
      <c r="J452" s="705"/>
      <c r="K452" s="705"/>
      <c r="L452" s="705"/>
      <c r="M452" s="705"/>
      <c r="N452" s="705"/>
      <c r="O452" s="705"/>
      <c r="P452" s="705"/>
      <c r="Q452" s="705"/>
      <c r="R452" s="705"/>
      <c r="S452" s="705"/>
      <c r="T452" s="705"/>
      <c r="U452" s="705"/>
      <c r="V452" s="705"/>
      <c r="W452" s="705"/>
      <c r="X452" s="705"/>
      <c r="Y452" s="705"/>
      <c r="Z452" s="705"/>
      <c r="AA452" s="706"/>
      <c r="AB452" s="705"/>
      <c r="AC452" s="705"/>
      <c r="AD452" s="705"/>
      <c r="AE452" s="705"/>
      <c r="AF452" s="705"/>
      <c r="AG452" s="705"/>
      <c r="AH452" s="705"/>
      <c r="AI452" s="705"/>
      <c r="AJ452" s="705"/>
      <c r="AK452" s="705"/>
      <c r="AL452" s="705"/>
      <c r="AM452" s="705"/>
      <c r="AN452" s="705"/>
      <c r="AO452" s="705"/>
      <c r="AP452" s="705"/>
      <c r="AQ452" s="705"/>
      <c r="AR452" s="705"/>
      <c r="AS452" s="705"/>
      <c r="AT452" s="705"/>
      <c r="AU452" s="705"/>
      <c r="AV452" s="705"/>
      <c r="AW452" s="705"/>
      <c r="AX452" s="705"/>
      <c r="AY452" s="705"/>
      <c r="AZ452" s="705"/>
      <c r="BA452" s="705"/>
      <c r="BB452" s="705"/>
      <c r="BC452" s="705"/>
      <c r="BD452" s="705"/>
      <c r="BE452" s="705"/>
      <c r="BF452" s="705"/>
      <c r="BG452" s="705"/>
      <c r="BH452" s="705"/>
      <c r="BI452" s="705"/>
      <c r="BJ452" s="705"/>
      <c r="BK452" s="705"/>
      <c r="BL452" s="705"/>
      <c r="BM452" s="705"/>
      <c r="BN452" s="705"/>
      <c r="BO452" s="705"/>
      <c r="BP452" s="705"/>
      <c r="BQ452" s="705"/>
      <c r="BR452" s="705"/>
      <c r="BS452" s="705"/>
      <c r="BT452" s="705"/>
      <c r="BU452" s="705"/>
    </row>
    <row r="453" spans="1:73" s="704" customFormat="1" ht="20.100000000000001" customHeight="1">
      <c r="A453" s="712" t="s">
        <v>354</v>
      </c>
      <c r="B453" s="166"/>
      <c r="C453" s="166"/>
      <c r="D453" s="705"/>
      <c r="E453" s="705"/>
      <c r="F453" s="705"/>
      <c r="G453" s="705"/>
      <c r="H453" s="705"/>
      <c r="I453" s="705"/>
      <c r="J453" s="705"/>
      <c r="K453" s="705"/>
      <c r="L453" s="705"/>
      <c r="M453" s="705"/>
      <c r="N453" s="705"/>
      <c r="O453" s="705"/>
      <c r="P453" s="705"/>
      <c r="Q453" s="705"/>
      <c r="R453" s="705"/>
      <c r="S453" s="705"/>
      <c r="T453" s="705"/>
      <c r="U453" s="705"/>
      <c r="V453" s="705"/>
      <c r="W453" s="705"/>
      <c r="X453" s="705"/>
      <c r="Y453" s="705"/>
      <c r="Z453" s="705"/>
      <c r="AA453" s="706"/>
      <c r="AB453" s="705"/>
      <c r="AC453" s="705"/>
      <c r="AD453" s="705"/>
      <c r="AE453" s="705"/>
      <c r="AF453" s="705"/>
      <c r="AG453" s="705"/>
      <c r="AH453" s="705"/>
      <c r="AI453" s="705"/>
      <c r="AJ453" s="705"/>
      <c r="AK453" s="705"/>
      <c r="AL453" s="705"/>
      <c r="AM453" s="705"/>
      <c r="AN453" s="705"/>
      <c r="AO453" s="705"/>
      <c r="AP453" s="705"/>
      <c r="AQ453" s="705"/>
      <c r="AR453" s="705"/>
      <c r="AS453" s="705"/>
      <c r="AT453" s="705"/>
      <c r="AU453" s="705"/>
      <c r="AV453" s="705"/>
      <c r="AW453" s="705"/>
      <c r="AX453" s="705"/>
      <c r="AY453" s="705"/>
      <c r="AZ453" s="705"/>
      <c r="BA453" s="705"/>
      <c r="BB453" s="705"/>
      <c r="BC453" s="705"/>
      <c r="BD453" s="705"/>
      <c r="BE453" s="705"/>
      <c r="BF453" s="705"/>
      <c r="BG453" s="705"/>
      <c r="BH453" s="705"/>
      <c r="BI453" s="705"/>
      <c r="BJ453" s="705"/>
      <c r="BK453" s="705"/>
      <c r="BL453" s="705"/>
      <c r="BM453" s="705"/>
      <c r="BN453" s="705"/>
      <c r="BO453" s="705"/>
      <c r="BP453" s="705"/>
      <c r="BQ453" s="705"/>
      <c r="BR453" s="705"/>
      <c r="BS453" s="705"/>
      <c r="BT453" s="705"/>
      <c r="BU453" s="705"/>
    </row>
    <row r="454" spans="1:73" s="704" customFormat="1" ht="56.25" customHeight="1" thickBot="1">
      <c r="A454" s="529" t="s">
        <v>177</v>
      </c>
      <c r="B454" s="525"/>
      <c r="C454" s="152"/>
      <c r="D454" s="662" t="s">
        <v>543</v>
      </c>
      <c r="E454" s="662" t="s">
        <v>461</v>
      </c>
      <c r="F454" s="662" t="s">
        <v>527</v>
      </c>
      <c r="G454" s="676" t="s">
        <v>453</v>
      </c>
      <c r="H454" s="676" t="s">
        <v>544</v>
      </c>
      <c r="I454" s="676" t="s">
        <v>550</v>
      </c>
      <c r="J454" s="676" t="s">
        <v>552</v>
      </c>
      <c r="K454" s="676" t="s">
        <v>528</v>
      </c>
      <c r="L454" s="676" t="s">
        <v>545</v>
      </c>
      <c r="M454" s="676" t="s">
        <v>548</v>
      </c>
      <c r="N454" s="676" t="s">
        <v>562</v>
      </c>
      <c r="O454" s="676" t="s">
        <v>569</v>
      </c>
      <c r="P454" s="676"/>
      <c r="Q454" s="676"/>
      <c r="R454" s="676"/>
      <c r="S454" s="676"/>
      <c r="T454" s="676"/>
      <c r="U454" s="676"/>
      <c r="V454" s="676"/>
      <c r="W454" s="676"/>
      <c r="X454" s="676"/>
      <c r="Y454" s="676"/>
      <c r="Z454" s="676"/>
      <c r="AA454" s="483"/>
      <c r="AB454" s="705"/>
      <c r="AC454" s="705"/>
      <c r="AD454" s="705"/>
      <c r="AE454" s="705"/>
      <c r="AF454" s="705"/>
      <c r="AG454" s="705"/>
      <c r="AH454" s="705"/>
      <c r="AI454" s="705"/>
      <c r="AJ454" s="705"/>
      <c r="AK454" s="705"/>
      <c r="AL454" s="705"/>
      <c r="AM454" s="705"/>
      <c r="AN454" s="705"/>
      <c r="AO454" s="705"/>
      <c r="AP454" s="705"/>
      <c r="AQ454" s="705"/>
      <c r="AR454" s="705"/>
      <c r="AS454" s="705"/>
      <c r="AT454" s="705"/>
      <c r="AU454" s="705"/>
      <c r="AV454" s="705"/>
      <c r="AW454" s="705"/>
      <c r="AX454" s="705"/>
      <c r="AY454" s="705"/>
      <c r="AZ454" s="705"/>
      <c r="BA454" s="705"/>
      <c r="BB454" s="705"/>
      <c r="BC454" s="705"/>
      <c r="BD454" s="705"/>
      <c r="BE454" s="705"/>
      <c r="BF454" s="705"/>
      <c r="BG454" s="705"/>
      <c r="BH454" s="705"/>
      <c r="BI454" s="705"/>
      <c r="BJ454" s="705"/>
      <c r="BK454" s="705"/>
      <c r="BL454" s="705"/>
      <c r="BM454" s="705"/>
      <c r="BN454" s="705"/>
      <c r="BO454" s="705"/>
      <c r="BP454" s="705"/>
      <c r="BQ454" s="705"/>
      <c r="BR454" s="705"/>
      <c r="BS454" s="705"/>
      <c r="BT454" s="705"/>
      <c r="BU454" s="705"/>
    </row>
    <row r="455" spans="1:73" s="692" customFormat="1" ht="20.100000000000001" customHeight="1">
      <c r="A455" s="713" t="s">
        <v>606</v>
      </c>
      <c r="B455" s="713"/>
      <c r="C455" s="713"/>
      <c r="D455" s="624"/>
      <c r="E455" s="624"/>
      <c r="F455" s="624"/>
      <c r="G455" s="624">
        <v>14.5</v>
      </c>
      <c r="H455" s="624">
        <v>14.6</v>
      </c>
      <c r="I455" s="624">
        <v>11.6</v>
      </c>
      <c r="J455" s="624">
        <v>13.1</v>
      </c>
      <c r="K455" s="624">
        <v>13.6</v>
      </c>
      <c r="L455" s="624">
        <v>12.9</v>
      </c>
      <c r="M455" s="624">
        <v>12.5</v>
      </c>
      <c r="N455" s="624">
        <v>-1.9</v>
      </c>
      <c r="O455" s="624">
        <v>-8.5</v>
      </c>
      <c r="P455" s="624"/>
      <c r="Q455" s="624"/>
      <c r="R455" s="624"/>
      <c r="S455" s="624"/>
      <c r="T455" s="624"/>
      <c r="U455" s="624"/>
      <c r="V455" s="624"/>
      <c r="W455" s="624"/>
      <c r="X455" s="624"/>
      <c r="Y455" s="624"/>
      <c r="Z455" s="624"/>
      <c r="AA455" s="521"/>
      <c r="AB455" s="706"/>
      <c r="AC455" s="706"/>
      <c r="AD455" s="706"/>
      <c r="AE455" s="706"/>
      <c r="AF455" s="706"/>
      <c r="AG455" s="706"/>
      <c r="AH455" s="706"/>
      <c r="AI455" s="706"/>
      <c r="AJ455" s="706"/>
      <c r="AK455" s="706"/>
      <c r="AL455" s="706"/>
      <c r="AM455" s="706"/>
      <c r="AN455" s="706"/>
      <c r="AO455" s="706"/>
      <c r="AP455" s="706"/>
      <c r="AQ455" s="706"/>
      <c r="AR455" s="706"/>
      <c r="AS455" s="706"/>
      <c r="AT455" s="706"/>
      <c r="AU455" s="706"/>
      <c r="AV455" s="706"/>
      <c r="AW455" s="706"/>
      <c r="AX455" s="706"/>
      <c r="AY455" s="706"/>
      <c r="AZ455" s="706"/>
      <c r="BA455" s="706"/>
      <c r="BB455" s="706"/>
      <c r="BC455" s="706"/>
      <c r="BD455" s="706"/>
      <c r="BE455" s="706"/>
      <c r="BF455" s="706"/>
      <c r="BG455" s="706"/>
      <c r="BH455" s="706"/>
      <c r="BI455" s="706"/>
      <c r="BJ455" s="706"/>
      <c r="BK455" s="706"/>
      <c r="BL455" s="706"/>
      <c r="BM455" s="706"/>
      <c r="BN455" s="706"/>
      <c r="BO455" s="706"/>
      <c r="BP455" s="706"/>
      <c r="BQ455" s="706"/>
      <c r="BR455" s="706"/>
      <c r="BS455" s="706"/>
      <c r="BT455" s="706"/>
      <c r="BU455" s="706"/>
    </row>
    <row r="456" spans="1:73" s="692" customFormat="1" ht="20.100000000000001" customHeight="1">
      <c r="A456" s="713" t="s">
        <v>607</v>
      </c>
      <c r="B456" s="713"/>
      <c r="C456" s="713"/>
      <c r="D456" s="624"/>
      <c r="E456" s="624"/>
      <c r="F456" s="624"/>
      <c r="G456" s="624">
        <v>9.6999999999999993</v>
      </c>
      <c r="H456" s="624">
        <v>9.4</v>
      </c>
      <c r="I456" s="624">
        <v>11.6</v>
      </c>
      <c r="J456" s="624">
        <v>11.4</v>
      </c>
      <c r="K456" s="624">
        <v>19.100000000000001</v>
      </c>
      <c r="L456" s="624">
        <v>19.600000000000001</v>
      </c>
      <c r="M456" s="624">
        <v>16.899999999999999</v>
      </c>
      <c r="N456" s="624">
        <v>15.6</v>
      </c>
      <c r="O456" s="624">
        <v>7.7</v>
      </c>
      <c r="P456" s="624"/>
      <c r="Q456" s="624"/>
      <c r="R456" s="624"/>
      <c r="S456" s="624"/>
      <c r="T456" s="624"/>
      <c r="U456" s="624"/>
      <c r="V456" s="624"/>
      <c r="W456" s="624"/>
      <c r="X456" s="624"/>
      <c r="Y456" s="624"/>
      <c r="Z456" s="624"/>
      <c r="AA456" s="521"/>
      <c r="AB456" s="706"/>
      <c r="AC456" s="706"/>
      <c r="AD456" s="706"/>
      <c r="AE456" s="706"/>
      <c r="AF456" s="706"/>
      <c r="AG456" s="706"/>
      <c r="AH456" s="706"/>
      <c r="AI456" s="706"/>
      <c r="AJ456" s="706"/>
      <c r="AK456" s="706"/>
      <c r="AL456" s="706"/>
      <c r="AM456" s="706"/>
      <c r="AN456" s="706"/>
      <c r="AO456" s="706"/>
      <c r="AP456" s="706"/>
      <c r="AQ456" s="706"/>
      <c r="AR456" s="706"/>
      <c r="AS456" s="706"/>
      <c r="AT456" s="706"/>
      <c r="AU456" s="706"/>
      <c r="AV456" s="706"/>
      <c r="AW456" s="706"/>
      <c r="AX456" s="706"/>
      <c r="AY456" s="706"/>
      <c r="AZ456" s="706"/>
      <c r="BA456" s="706"/>
      <c r="BB456" s="706"/>
      <c r="BC456" s="706"/>
      <c r="BD456" s="706"/>
      <c r="BE456" s="706"/>
      <c r="BF456" s="706"/>
      <c r="BG456" s="706"/>
      <c r="BH456" s="706"/>
      <c r="BI456" s="706"/>
      <c r="BJ456" s="706"/>
      <c r="BK456" s="706"/>
      <c r="BL456" s="706"/>
      <c r="BM456" s="706"/>
      <c r="BN456" s="706"/>
      <c r="BO456" s="706"/>
      <c r="BP456" s="706"/>
      <c r="BQ456" s="706"/>
      <c r="BR456" s="706"/>
      <c r="BS456" s="706"/>
      <c r="BT456" s="706"/>
      <c r="BU456" s="706"/>
    </row>
    <row r="457" spans="1:73" s="692" customFormat="1" ht="20.100000000000001" customHeight="1">
      <c r="A457" s="713" t="s">
        <v>644</v>
      </c>
      <c r="B457" s="713"/>
      <c r="C457" s="713"/>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521"/>
      <c r="AB457" s="706"/>
      <c r="AC457" s="706"/>
      <c r="AD457" s="706"/>
      <c r="AE457" s="706"/>
      <c r="AF457" s="706"/>
      <c r="AG457" s="706"/>
      <c r="AH457" s="706"/>
      <c r="AI457" s="706"/>
      <c r="AJ457" s="706"/>
      <c r="AK457" s="706"/>
      <c r="AL457" s="706"/>
      <c r="AM457" s="706"/>
      <c r="AN457" s="706"/>
      <c r="AO457" s="706"/>
      <c r="AP457" s="706"/>
      <c r="AQ457" s="706"/>
      <c r="AR457" s="706"/>
      <c r="AS457" s="706"/>
      <c r="AT457" s="706"/>
      <c r="AU457" s="706"/>
      <c r="AV457" s="706"/>
      <c r="AW457" s="706"/>
      <c r="AX457" s="706"/>
      <c r="AY457" s="706"/>
      <c r="AZ457" s="706"/>
      <c r="BA457" s="706"/>
      <c r="BB457" s="706"/>
      <c r="BC457" s="706"/>
      <c r="BD457" s="706"/>
      <c r="BE457" s="706"/>
      <c r="BF457" s="706"/>
      <c r="BG457" s="706"/>
      <c r="BH457" s="706"/>
      <c r="BI457" s="706"/>
      <c r="BJ457" s="706"/>
      <c r="BK457" s="706"/>
      <c r="BL457" s="706"/>
      <c r="BM457" s="706"/>
      <c r="BN457" s="706"/>
      <c r="BO457" s="706"/>
      <c r="BP457" s="706"/>
      <c r="BQ457" s="706"/>
      <c r="BR457" s="706"/>
      <c r="BS457" s="706"/>
      <c r="BT457" s="706"/>
      <c r="BU457" s="706"/>
    </row>
    <row r="458" spans="1:73" s="692" customFormat="1" ht="20.100000000000001" customHeight="1">
      <c r="A458" s="713" t="s">
        <v>117</v>
      </c>
      <c r="B458" s="713"/>
      <c r="C458" s="713"/>
      <c r="D458" s="624"/>
      <c r="E458" s="624"/>
      <c r="F458" s="624"/>
      <c r="G458" s="624">
        <v>5.2</v>
      </c>
      <c r="H458" s="624">
        <v>6</v>
      </c>
      <c r="I458" s="624">
        <v>6.2</v>
      </c>
      <c r="J458" s="624">
        <v>6.6</v>
      </c>
      <c r="K458" s="624">
        <v>5.6</v>
      </c>
      <c r="L458" s="624">
        <v>6.5</v>
      </c>
      <c r="M458" s="624">
        <v>6.8</v>
      </c>
      <c r="N458" s="624">
        <v>7.4</v>
      </c>
      <c r="O458" s="624">
        <v>8.3000000000000007</v>
      </c>
      <c r="P458" s="624"/>
      <c r="Q458" s="624"/>
      <c r="R458" s="624"/>
      <c r="S458" s="624"/>
      <c r="T458" s="624"/>
      <c r="U458" s="624"/>
      <c r="V458" s="624"/>
      <c r="W458" s="624"/>
      <c r="X458" s="624"/>
      <c r="Y458" s="624"/>
      <c r="Z458" s="624"/>
      <c r="AA458" s="521"/>
      <c r="AB458" s="706"/>
      <c r="AC458" s="706"/>
      <c r="AD458" s="706"/>
      <c r="AE458" s="706"/>
      <c r="AF458" s="706"/>
      <c r="AG458" s="706"/>
      <c r="AH458" s="706"/>
      <c r="AI458" s="706"/>
      <c r="AJ458" s="706"/>
      <c r="AK458" s="706"/>
      <c r="AL458" s="706"/>
      <c r="AM458" s="706"/>
      <c r="AN458" s="706"/>
      <c r="AO458" s="706"/>
      <c r="AP458" s="706"/>
      <c r="AQ458" s="706"/>
      <c r="AR458" s="706"/>
      <c r="AS458" s="706"/>
      <c r="AT458" s="706"/>
      <c r="AU458" s="706"/>
      <c r="AV458" s="706"/>
      <c r="AW458" s="706"/>
      <c r="AX458" s="706"/>
      <c r="AY458" s="706"/>
      <c r="AZ458" s="706"/>
      <c r="BA458" s="706"/>
      <c r="BB458" s="706"/>
      <c r="BC458" s="706"/>
      <c r="BD458" s="706"/>
      <c r="BE458" s="706"/>
      <c r="BF458" s="706"/>
      <c r="BG458" s="706"/>
      <c r="BH458" s="706"/>
      <c r="BI458" s="706"/>
      <c r="BJ458" s="706"/>
      <c r="BK458" s="706"/>
      <c r="BL458" s="706"/>
      <c r="BM458" s="706"/>
      <c r="BN458" s="706"/>
      <c r="BO458" s="706"/>
      <c r="BP458" s="706"/>
      <c r="BQ458" s="706"/>
      <c r="BR458" s="706"/>
      <c r="BS458" s="706"/>
      <c r="BT458" s="706"/>
      <c r="BU458" s="706"/>
    </row>
    <row r="459" spans="1:73" s="692" customFormat="1" ht="20.100000000000001" customHeight="1">
      <c r="A459" s="713" t="s">
        <v>529</v>
      </c>
      <c r="B459" s="713"/>
      <c r="C459" s="713"/>
      <c r="D459" s="624"/>
      <c r="E459" s="624"/>
      <c r="F459" s="624"/>
      <c r="G459" s="624">
        <v>9.3000000000000007</v>
      </c>
      <c r="H459" s="624">
        <v>60.5</v>
      </c>
      <c r="I459" s="624">
        <v>65.3</v>
      </c>
      <c r="J459" s="624">
        <v>68.5</v>
      </c>
      <c r="K459" s="624">
        <v>73.599999999999994</v>
      </c>
      <c r="L459" s="624">
        <v>9.1</v>
      </c>
      <c r="M459" s="624"/>
      <c r="N459" s="624"/>
      <c r="O459" s="624"/>
      <c r="P459" s="624"/>
      <c r="Q459" s="624"/>
      <c r="R459" s="624"/>
      <c r="S459" s="624"/>
      <c r="T459" s="624"/>
      <c r="U459" s="624"/>
      <c r="V459" s="624"/>
      <c r="W459" s="624"/>
      <c r="X459" s="624"/>
      <c r="Y459" s="624"/>
      <c r="Z459" s="624"/>
      <c r="AA459" s="521"/>
      <c r="AB459" s="706"/>
      <c r="AC459" s="706"/>
      <c r="AD459" s="706"/>
      <c r="AE459" s="706"/>
      <c r="AF459" s="706"/>
      <c r="AG459" s="706"/>
      <c r="AH459" s="706"/>
      <c r="AI459" s="706"/>
      <c r="AJ459" s="706"/>
      <c r="AK459" s="706"/>
      <c r="AL459" s="706"/>
      <c r="AM459" s="706"/>
      <c r="AN459" s="706"/>
      <c r="AO459" s="706"/>
      <c r="AP459" s="706"/>
      <c r="AQ459" s="706"/>
      <c r="AR459" s="706"/>
      <c r="AS459" s="706"/>
      <c r="AT459" s="706"/>
      <c r="AU459" s="706"/>
      <c r="AV459" s="706"/>
      <c r="AW459" s="706"/>
      <c r="AX459" s="706"/>
      <c r="AY459" s="706"/>
      <c r="AZ459" s="706"/>
      <c r="BA459" s="706"/>
      <c r="BB459" s="706"/>
      <c r="BC459" s="706"/>
      <c r="BD459" s="706"/>
      <c r="BE459" s="706"/>
      <c r="BF459" s="706"/>
      <c r="BG459" s="706"/>
      <c r="BH459" s="706"/>
      <c r="BI459" s="706"/>
      <c r="BJ459" s="706"/>
      <c r="BK459" s="706"/>
      <c r="BL459" s="706"/>
      <c r="BM459" s="706"/>
      <c r="BN459" s="706"/>
      <c r="BO459" s="706"/>
      <c r="BP459" s="706"/>
      <c r="BQ459" s="706"/>
      <c r="BR459" s="706"/>
      <c r="BS459" s="706"/>
      <c r="BT459" s="706"/>
      <c r="BU459" s="706"/>
    </row>
    <row r="460" spans="1:73" s="704" customFormat="1" ht="9.9499999999999993" customHeight="1">
      <c r="A460" s="701"/>
      <c r="B460" s="715"/>
      <c r="C460" s="715"/>
      <c r="D460" s="705"/>
      <c r="E460" s="705"/>
      <c r="F460" s="705"/>
      <c r="G460" s="705"/>
      <c r="H460" s="705"/>
      <c r="I460" s="705"/>
      <c r="J460" s="705"/>
      <c r="K460" s="705"/>
      <c r="L460" s="705"/>
      <c r="M460" s="705"/>
      <c r="N460" s="705"/>
      <c r="O460" s="705"/>
      <c r="P460" s="705"/>
      <c r="Q460" s="705"/>
      <c r="R460" s="705"/>
      <c r="S460" s="705"/>
      <c r="T460" s="705"/>
      <c r="U460" s="705"/>
      <c r="V460" s="705"/>
      <c r="W460" s="705"/>
      <c r="X460" s="705"/>
      <c r="Y460" s="705"/>
      <c r="Z460" s="705"/>
      <c r="AA460" s="706"/>
      <c r="AB460" s="705"/>
      <c r="AC460" s="705"/>
      <c r="AD460" s="705"/>
      <c r="AE460" s="705"/>
      <c r="AF460" s="705"/>
      <c r="AG460" s="705"/>
      <c r="AH460" s="705"/>
      <c r="AI460" s="705"/>
      <c r="AJ460" s="705"/>
      <c r="AK460" s="705"/>
      <c r="AL460" s="705"/>
      <c r="AM460" s="705"/>
      <c r="AN460" s="705"/>
      <c r="AO460" s="705"/>
      <c r="AP460" s="705"/>
      <c r="AQ460" s="705"/>
      <c r="AR460" s="705"/>
      <c r="AS460" s="705"/>
      <c r="AT460" s="705"/>
      <c r="AU460" s="705"/>
      <c r="AV460" s="705"/>
      <c r="AW460" s="705"/>
      <c r="AX460" s="705"/>
      <c r="AY460" s="705"/>
      <c r="AZ460" s="705"/>
      <c r="BA460" s="705"/>
      <c r="BB460" s="705"/>
      <c r="BC460" s="705"/>
      <c r="BD460" s="705"/>
      <c r="BE460" s="705"/>
      <c r="BF460" s="705"/>
      <c r="BG460" s="705"/>
      <c r="BH460" s="705"/>
      <c r="BI460" s="705"/>
      <c r="BJ460" s="705"/>
      <c r="BK460" s="705"/>
      <c r="BL460" s="705"/>
      <c r="BM460" s="705"/>
      <c r="BN460" s="705"/>
      <c r="BO460" s="705"/>
      <c r="BP460" s="705"/>
      <c r="BQ460" s="705"/>
      <c r="BR460" s="705"/>
      <c r="BS460" s="705"/>
      <c r="BT460" s="705"/>
      <c r="BU460" s="705"/>
    </row>
    <row r="461" spans="1:73" s="704" customFormat="1" ht="20.100000000000001" customHeight="1">
      <c r="A461" s="717"/>
      <c r="B461" s="715"/>
      <c r="C461" s="715"/>
      <c r="D461" s="705"/>
      <c r="E461" s="705"/>
      <c r="F461" s="705"/>
      <c r="G461" s="705"/>
      <c r="H461" s="705"/>
      <c r="I461" s="705"/>
      <c r="J461" s="705"/>
      <c r="K461" s="705"/>
      <c r="L461" s="705"/>
      <c r="M461" s="705"/>
      <c r="N461" s="705"/>
      <c r="O461" s="705"/>
      <c r="P461" s="705"/>
      <c r="Q461" s="705"/>
      <c r="R461" s="705"/>
      <c r="S461" s="705"/>
      <c r="T461" s="705"/>
      <c r="U461" s="705"/>
      <c r="V461" s="705"/>
      <c r="W461" s="705"/>
      <c r="X461" s="705"/>
      <c r="Y461" s="705"/>
      <c r="Z461" s="705"/>
      <c r="AA461" s="706"/>
      <c r="AB461" s="705"/>
      <c r="AC461" s="705"/>
      <c r="AD461" s="705"/>
      <c r="AE461" s="705"/>
      <c r="AF461" s="705"/>
      <c r="AG461" s="705"/>
      <c r="AH461" s="705"/>
      <c r="AI461" s="705"/>
      <c r="AJ461" s="705"/>
      <c r="AK461" s="705"/>
      <c r="AL461" s="705"/>
      <c r="AM461" s="705"/>
      <c r="AN461" s="705"/>
      <c r="AO461" s="705"/>
      <c r="AP461" s="705"/>
      <c r="AQ461" s="705"/>
      <c r="AR461" s="705"/>
      <c r="AS461" s="705"/>
      <c r="AT461" s="705"/>
      <c r="AU461" s="705"/>
      <c r="AV461" s="705"/>
      <c r="AW461" s="705"/>
      <c r="AX461" s="705"/>
      <c r="AY461" s="705"/>
      <c r="AZ461" s="705"/>
      <c r="BA461" s="705"/>
      <c r="BB461" s="705"/>
      <c r="BC461" s="705"/>
      <c r="BD461" s="705"/>
      <c r="BE461" s="705"/>
      <c r="BF461" s="705"/>
      <c r="BG461" s="705"/>
      <c r="BH461" s="705"/>
      <c r="BI461" s="705"/>
      <c r="BJ461" s="705"/>
      <c r="BK461" s="705"/>
      <c r="BL461" s="705"/>
      <c r="BM461" s="705"/>
      <c r="BN461" s="705"/>
      <c r="BO461" s="705"/>
      <c r="BP461" s="705"/>
      <c r="BQ461" s="705"/>
      <c r="BR461" s="705"/>
      <c r="BS461" s="705"/>
      <c r="BT461" s="705"/>
      <c r="BU461" s="705"/>
    </row>
    <row r="462" spans="1:73" s="704" customFormat="1" ht="20.100000000000001" customHeight="1">
      <c r="A462" s="712" t="s">
        <v>592</v>
      </c>
      <c r="B462" s="714"/>
      <c r="C462" s="714"/>
      <c r="D462" s="705"/>
      <c r="E462" s="705"/>
      <c r="F462" s="705"/>
      <c r="G462" s="705"/>
      <c r="H462" s="705"/>
      <c r="I462" s="705"/>
      <c r="J462" s="705"/>
      <c r="K462" s="705"/>
      <c r="L462" s="705"/>
      <c r="M462" s="705"/>
      <c r="N462" s="705"/>
      <c r="O462" s="705"/>
      <c r="P462" s="705"/>
      <c r="Q462" s="705"/>
      <c r="R462" s="705"/>
      <c r="S462" s="705"/>
      <c r="T462" s="705"/>
      <c r="U462" s="705"/>
      <c r="V462" s="705"/>
      <c r="W462" s="705"/>
      <c r="X462" s="705"/>
      <c r="Y462" s="705"/>
      <c r="Z462" s="705"/>
      <c r="AA462" s="706"/>
      <c r="AB462" s="705"/>
      <c r="AC462" s="705"/>
      <c r="AD462" s="705"/>
      <c r="AE462" s="705"/>
      <c r="AF462" s="705"/>
      <c r="AG462" s="705"/>
      <c r="AH462" s="705"/>
      <c r="AI462" s="705"/>
      <c r="AJ462" s="705"/>
      <c r="AK462" s="705"/>
      <c r="AL462" s="705"/>
      <c r="AM462" s="705"/>
      <c r="AN462" s="705"/>
      <c r="AO462" s="705"/>
      <c r="AP462" s="705"/>
      <c r="AQ462" s="705"/>
      <c r="AR462" s="705"/>
      <c r="AS462" s="705"/>
      <c r="AT462" s="705"/>
      <c r="AU462" s="705"/>
      <c r="AV462" s="705"/>
      <c r="AW462" s="705"/>
      <c r="AX462" s="705"/>
      <c r="AY462" s="705"/>
      <c r="AZ462" s="705"/>
      <c r="BA462" s="705"/>
      <c r="BB462" s="705"/>
      <c r="BC462" s="705"/>
      <c r="BD462" s="705"/>
      <c r="BE462" s="705"/>
      <c r="BF462" s="705"/>
      <c r="BG462" s="705"/>
      <c r="BH462" s="705"/>
      <c r="BI462" s="705"/>
      <c r="BJ462" s="705"/>
      <c r="BK462" s="705"/>
      <c r="BL462" s="705"/>
      <c r="BM462" s="705"/>
      <c r="BN462" s="705"/>
      <c r="BO462" s="705"/>
      <c r="BP462" s="705"/>
      <c r="BQ462" s="705"/>
      <c r="BR462" s="705"/>
      <c r="BS462" s="705"/>
      <c r="BT462" s="705"/>
      <c r="BU462" s="705"/>
    </row>
    <row r="463" spans="1:73" s="692" customFormat="1" ht="41.25" customHeight="1" thickBot="1">
      <c r="A463" s="529" t="s">
        <v>271</v>
      </c>
      <c r="B463" s="533"/>
      <c r="C463" s="152"/>
      <c r="D463" s="676" t="s">
        <v>540</v>
      </c>
      <c r="E463" s="676" t="s">
        <v>458</v>
      </c>
      <c r="F463" s="676" t="s">
        <v>459</v>
      </c>
      <c r="G463" s="676" t="s">
        <v>453</v>
      </c>
      <c r="H463" s="676" t="s">
        <v>541</v>
      </c>
      <c r="I463" s="676" t="s">
        <v>549</v>
      </c>
      <c r="J463" s="676" t="s">
        <v>551</v>
      </c>
      <c r="K463" s="676" t="s">
        <v>489</v>
      </c>
      <c r="L463" s="676" t="s">
        <v>596</v>
      </c>
      <c r="M463" s="676" t="s">
        <v>547</v>
      </c>
      <c r="N463" s="676" t="s">
        <v>561</v>
      </c>
      <c r="O463" s="676" t="s">
        <v>568</v>
      </c>
      <c r="P463" s="676" t="s">
        <v>578</v>
      </c>
      <c r="Q463" s="676" t="s">
        <v>604</v>
      </c>
      <c r="R463" s="676" t="s">
        <v>626</v>
      </c>
      <c r="S463" s="676" t="s">
        <v>635</v>
      </c>
      <c r="T463" s="676" t="s">
        <v>639</v>
      </c>
      <c r="U463" s="676" t="s">
        <v>659</v>
      </c>
      <c r="V463" s="676" t="s">
        <v>664</v>
      </c>
      <c r="W463" s="676" t="s">
        <v>742</v>
      </c>
      <c r="X463" s="676" t="s">
        <v>673</v>
      </c>
      <c r="Y463" s="676" t="s">
        <v>683</v>
      </c>
      <c r="Z463" s="676" t="s">
        <v>689</v>
      </c>
      <c r="AA463" s="483" t="s">
        <v>740</v>
      </c>
      <c r="AB463" s="706"/>
      <c r="AC463" s="706"/>
      <c r="AD463" s="706"/>
      <c r="AE463" s="706"/>
      <c r="AF463" s="706"/>
      <c r="AG463" s="706"/>
      <c r="AH463" s="706"/>
      <c r="AI463" s="706"/>
      <c r="AJ463" s="706"/>
      <c r="AK463" s="706"/>
      <c r="AL463" s="706"/>
      <c r="AM463" s="706"/>
      <c r="AN463" s="706"/>
      <c r="AO463" s="706"/>
      <c r="AP463" s="706"/>
      <c r="AQ463" s="706"/>
      <c r="AR463" s="706"/>
      <c r="AS463" s="706"/>
      <c r="AT463" s="706"/>
      <c r="AU463" s="706"/>
      <c r="AV463" s="706"/>
      <c r="AW463" s="706"/>
      <c r="AX463" s="706"/>
      <c r="AY463" s="706"/>
      <c r="AZ463" s="706"/>
      <c r="BA463" s="706"/>
      <c r="BB463" s="706"/>
      <c r="BC463" s="706"/>
      <c r="BD463" s="706"/>
      <c r="BE463" s="706"/>
      <c r="BF463" s="706"/>
      <c r="BG463" s="706"/>
      <c r="BH463" s="706"/>
      <c r="BI463" s="706"/>
      <c r="BJ463" s="706"/>
      <c r="BK463" s="706"/>
      <c r="BL463" s="706"/>
      <c r="BM463" s="706"/>
      <c r="BN463" s="706"/>
      <c r="BO463" s="706"/>
      <c r="BP463" s="706"/>
      <c r="BQ463" s="706"/>
      <c r="BR463" s="706"/>
      <c r="BS463" s="706"/>
      <c r="BT463" s="706"/>
      <c r="BU463" s="706"/>
    </row>
    <row r="464" spans="1:73" s="692" customFormat="1" ht="20.100000000000001" customHeight="1">
      <c r="A464" s="713" t="s">
        <v>606</v>
      </c>
      <c r="B464" s="713"/>
      <c r="C464" s="713"/>
      <c r="D464" s="694">
        <v>7508</v>
      </c>
      <c r="E464" s="694">
        <v>7454</v>
      </c>
      <c r="F464" s="694">
        <v>7315</v>
      </c>
      <c r="G464" s="694">
        <v>7366</v>
      </c>
      <c r="H464" s="694">
        <v>7300</v>
      </c>
      <c r="I464" s="694">
        <v>7062</v>
      </c>
      <c r="J464" s="694">
        <v>7071</v>
      </c>
      <c r="K464" s="694">
        <v>7064</v>
      </c>
      <c r="L464" s="694">
        <v>6953</v>
      </c>
      <c r="M464" s="694">
        <v>7015</v>
      </c>
      <c r="N464" s="694">
        <v>6840</v>
      </c>
      <c r="O464" s="694">
        <v>7150</v>
      </c>
      <c r="P464" s="694">
        <v>6861</v>
      </c>
      <c r="Q464" s="694">
        <v>6858</v>
      </c>
      <c r="R464" s="694">
        <v>6767</v>
      </c>
      <c r="S464" s="694">
        <v>6917</v>
      </c>
      <c r="T464" s="694">
        <v>6882</v>
      </c>
      <c r="U464" s="694">
        <v>6783</v>
      </c>
      <c r="V464" s="694">
        <v>6902</v>
      </c>
      <c r="W464" s="694">
        <v>6882</v>
      </c>
      <c r="X464" s="694">
        <v>6852</v>
      </c>
      <c r="Y464" s="694">
        <v>6998</v>
      </c>
      <c r="Z464" s="694">
        <v>7080</v>
      </c>
      <c r="AA464" s="693">
        <v>7515</v>
      </c>
      <c r="AB464" s="706"/>
      <c r="AC464" s="706"/>
      <c r="AD464" s="706"/>
      <c r="AE464" s="706"/>
      <c r="AF464" s="706"/>
      <c r="AG464" s="706"/>
      <c r="AH464" s="706"/>
      <c r="AI464" s="706"/>
      <c r="AJ464" s="706"/>
      <c r="AK464" s="706"/>
      <c r="AL464" s="706"/>
      <c r="AM464" s="706"/>
      <c r="AN464" s="706"/>
      <c r="AO464" s="706"/>
      <c r="AP464" s="706"/>
      <c r="AQ464" s="706"/>
      <c r="AR464" s="706"/>
      <c r="AS464" s="706"/>
      <c r="AT464" s="706"/>
      <c r="AU464" s="706"/>
      <c r="AV464" s="706"/>
      <c r="AW464" s="706"/>
      <c r="AX464" s="706"/>
      <c r="AY464" s="706"/>
      <c r="AZ464" s="706"/>
      <c r="BA464" s="706"/>
      <c r="BB464" s="706"/>
      <c r="BC464" s="706"/>
      <c r="BD464" s="706"/>
      <c r="BE464" s="706"/>
      <c r="BF464" s="706"/>
      <c r="BG464" s="706"/>
      <c r="BH464" s="706"/>
      <c r="BI464" s="706"/>
      <c r="BJ464" s="706"/>
      <c r="BK464" s="706"/>
      <c r="BL464" s="706"/>
      <c r="BM464" s="706"/>
      <c r="BN464" s="706"/>
      <c r="BO464" s="706"/>
      <c r="BP464" s="706"/>
      <c r="BQ464" s="706"/>
      <c r="BR464" s="706"/>
      <c r="BS464" s="706"/>
      <c r="BT464" s="706"/>
      <c r="BU464" s="706"/>
    </row>
    <row r="465" spans="1:73" s="692" customFormat="1" ht="20.100000000000001" customHeight="1">
      <c r="A465" s="713" t="s">
        <v>607</v>
      </c>
      <c r="B465" s="713"/>
      <c r="C465" s="713"/>
      <c r="D465" s="694">
        <v>3017</v>
      </c>
      <c r="E465" s="694">
        <v>2771</v>
      </c>
      <c r="F465" s="694">
        <v>2705</v>
      </c>
      <c r="G465" s="694">
        <v>2860</v>
      </c>
      <c r="H465" s="694">
        <v>2962</v>
      </c>
      <c r="I465" s="694">
        <v>2648</v>
      </c>
      <c r="J465" s="694">
        <v>2616</v>
      </c>
      <c r="K465" s="694">
        <v>2650</v>
      </c>
      <c r="L465" s="694">
        <v>2512</v>
      </c>
      <c r="M465" s="694">
        <v>2354</v>
      </c>
      <c r="N465" s="694">
        <v>2328</v>
      </c>
      <c r="O465" s="694">
        <v>2488</v>
      </c>
      <c r="P465" s="694">
        <v>2336</v>
      </c>
      <c r="Q465" s="694">
        <v>2225</v>
      </c>
      <c r="R465" s="694">
        <v>3132</v>
      </c>
      <c r="S465" s="694">
        <v>3245</v>
      </c>
      <c r="T465" s="694">
        <v>3250</v>
      </c>
      <c r="U465" s="694">
        <v>3186</v>
      </c>
      <c r="V465" s="694">
        <v>4045</v>
      </c>
      <c r="W465" s="694">
        <v>4128</v>
      </c>
      <c r="X465" s="694">
        <v>4140</v>
      </c>
      <c r="Y465" s="694">
        <v>3970</v>
      </c>
      <c r="Z465" s="694">
        <v>4059</v>
      </c>
      <c r="AA465" s="693">
        <v>4168</v>
      </c>
      <c r="AB465" s="706"/>
      <c r="AC465" s="706"/>
      <c r="AD465" s="706"/>
      <c r="AE465" s="706"/>
      <c r="AF465" s="706"/>
      <c r="AG465" s="706"/>
      <c r="AH465" s="706"/>
      <c r="AI465" s="706"/>
      <c r="AJ465" s="706"/>
      <c r="AK465" s="706"/>
      <c r="AL465" s="706"/>
      <c r="AM465" s="706"/>
      <c r="AN465" s="706"/>
      <c r="AO465" s="706"/>
      <c r="AP465" s="706"/>
      <c r="AQ465" s="706"/>
      <c r="AR465" s="706"/>
      <c r="AS465" s="706"/>
      <c r="AT465" s="706"/>
      <c r="AU465" s="706"/>
      <c r="AV465" s="706"/>
      <c r="AW465" s="706"/>
      <c r="AX465" s="706"/>
      <c r="AY465" s="706"/>
      <c r="AZ465" s="706"/>
      <c r="BA465" s="706"/>
      <c r="BB465" s="706"/>
      <c r="BC465" s="706"/>
      <c r="BD465" s="706"/>
      <c r="BE465" s="706"/>
      <c r="BF465" s="706"/>
      <c r="BG465" s="706"/>
      <c r="BH465" s="706"/>
      <c r="BI465" s="706"/>
      <c r="BJ465" s="706"/>
      <c r="BK465" s="706"/>
      <c r="BL465" s="706"/>
      <c r="BM465" s="706"/>
      <c r="BN465" s="706"/>
      <c r="BO465" s="706"/>
      <c r="BP465" s="706"/>
      <c r="BQ465" s="706"/>
      <c r="BR465" s="706"/>
      <c r="BS465" s="706"/>
      <c r="BT465" s="706"/>
      <c r="BU465" s="706"/>
    </row>
    <row r="466" spans="1:73" s="692" customFormat="1" ht="20.100000000000001" customHeight="1">
      <c r="A466" s="713" t="s">
        <v>644</v>
      </c>
      <c r="B466" s="713"/>
      <c r="C466" s="713"/>
      <c r="D466" s="694"/>
      <c r="E466" s="694"/>
      <c r="F466" s="694"/>
      <c r="G466" s="694"/>
      <c r="H466" s="694"/>
      <c r="I466" s="694"/>
      <c r="J466" s="694"/>
      <c r="K466" s="694"/>
      <c r="L466" s="694"/>
      <c r="M466" s="694"/>
      <c r="N466" s="694"/>
      <c r="O466" s="694"/>
      <c r="P466" s="694">
        <v>347</v>
      </c>
      <c r="Q466" s="694">
        <v>276</v>
      </c>
      <c r="R466" s="694">
        <v>261</v>
      </c>
      <c r="S466" s="694">
        <v>348</v>
      </c>
      <c r="T466" s="694">
        <v>361</v>
      </c>
      <c r="U466" s="694">
        <v>283</v>
      </c>
      <c r="V466" s="694">
        <v>877</v>
      </c>
      <c r="W466" s="694">
        <v>923</v>
      </c>
      <c r="X466" s="694">
        <v>1046</v>
      </c>
      <c r="Y466" s="694">
        <v>860</v>
      </c>
      <c r="Z466" s="694">
        <v>906</v>
      </c>
      <c r="AA466" s="693">
        <v>1044</v>
      </c>
      <c r="AB466" s="706"/>
      <c r="AC466" s="706"/>
      <c r="AD466" s="706"/>
      <c r="AE466" s="706"/>
      <c r="AF466" s="706"/>
      <c r="AG466" s="706"/>
      <c r="AH466" s="706"/>
      <c r="AI466" s="706"/>
      <c r="AJ466" s="706"/>
      <c r="AK466" s="706"/>
      <c r="AL466" s="706"/>
      <c r="AM466" s="706"/>
      <c r="AN466" s="706"/>
      <c r="AO466" s="706"/>
      <c r="AP466" s="706"/>
      <c r="AQ466" s="706"/>
      <c r="AR466" s="706"/>
      <c r="AS466" s="706"/>
      <c r="AT466" s="706"/>
      <c r="AU466" s="706"/>
      <c r="AV466" s="706"/>
      <c r="AW466" s="706"/>
      <c r="AX466" s="706"/>
      <c r="AY466" s="706"/>
      <c r="AZ466" s="706"/>
      <c r="BA466" s="706"/>
      <c r="BB466" s="706"/>
      <c r="BC466" s="706"/>
      <c r="BD466" s="706"/>
      <c r="BE466" s="706"/>
      <c r="BF466" s="706"/>
      <c r="BG466" s="706"/>
      <c r="BH466" s="706"/>
      <c r="BI466" s="706"/>
      <c r="BJ466" s="706"/>
      <c r="BK466" s="706"/>
      <c r="BL466" s="706"/>
      <c r="BM466" s="706"/>
      <c r="BN466" s="706"/>
      <c r="BO466" s="706"/>
      <c r="BP466" s="706"/>
      <c r="BQ466" s="706"/>
      <c r="BR466" s="706"/>
      <c r="BS466" s="706"/>
      <c r="BT466" s="706"/>
      <c r="BU466" s="706"/>
    </row>
    <row r="467" spans="1:73" s="704" customFormat="1" ht="20.100000000000001" customHeight="1">
      <c r="A467" s="713" t="s">
        <v>117</v>
      </c>
      <c r="B467" s="713"/>
      <c r="C467" s="713"/>
      <c r="D467" s="694">
        <v>4450</v>
      </c>
      <c r="E467" s="694">
        <v>4193</v>
      </c>
      <c r="F467" s="694">
        <v>4189</v>
      </c>
      <c r="G467" s="694">
        <v>4150</v>
      </c>
      <c r="H467" s="694">
        <v>3893</v>
      </c>
      <c r="I467" s="694">
        <v>4114</v>
      </c>
      <c r="J467" s="694">
        <v>3904</v>
      </c>
      <c r="K467" s="694">
        <v>2769</v>
      </c>
      <c r="L467" s="694">
        <v>3255</v>
      </c>
      <c r="M467" s="694">
        <v>3297</v>
      </c>
      <c r="N467" s="694">
        <v>2866</v>
      </c>
      <c r="O467" s="694">
        <v>2663</v>
      </c>
      <c r="P467" s="694">
        <v>2765</v>
      </c>
      <c r="Q467" s="694">
        <v>2964</v>
      </c>
      <c r="R467" s="694">
        <v>3009</v>
      </c>
      <c r="S467" s="694">
        <v>3402</v>
      </c>
      <c r="T467" s="694">
        <v>3662</v>
      </c>
      <c r="U467" s="694">
        <v>3250</v>
      </c>
      <c r="V467" s="694">
        <v>3214</v>
      </c>
      <c r="W467" s="694">
        <v>3284</v>
      </c>
      <c r="X467" s="694">
        <v>3210</v>
      </c>
      <c r="Y467" s="694">
        <v>3077</v>
      </c>
      <c r="Z467" s="694">
        <v>2943</v>
      </c>
      <c r="AA467" s="693">
        <v>2903</v>
      </c>
      <c r="AB467" s="705"/>
      <c r="AC467" s="705"/>
      <c r="AD467" s="705"/>
      <c r="AE467" s="705"/>
      <c r="AF467" s="705"/>
      <c r="AG467" s="705"/>
      <c r="AH467" s="705"/>
      <c r="AI467" s="705"/>
      <c r="AJ467" s="705"/>
      <c r="AK467" s="705"/>
      <c r="AL467" s="705"/>
      <c r="AM467" s="705"/>
      <c r="AN467" s="705"/>
      <c r="AO467" s="705"/>
      <c r="AP467" s="705"/>
      <c r="AQ467" s="705"/>
      <c r="AR467" s="705"/>
      <c r="AS467" s="705"/>
      <c r="AT467" s="705"/>
      <c r="AU467" s="705"/>
      <c r="AV467" s="705"/>
      <c r="AW467" s="705"/>
      <c r="AX467" s="705"/>
      <c r="AY467" s="705"/>
      <c r="AZ467" s="705"/>
      <c r="BA467" s="705"/>
      <c r="BB467" s="705"/>
      <c r="BC467" s="705"/>
      <c r="BD467" s="705"/>
      <c r="BE467" s="705"/>
      <c r="BF467" s="705"/>
      <c r="BG467" s="705"/>
      <c r="BH467" s="705"/>
      <c r="BI467" s="705"/>
      <c r="BJ467" s="705"/>
      <c r="BK467" s="705"/>
      <c r="BL467" s="705"/>
      <c r="BM467" s="705"/>
      <c r="BN467" s="705"/>
      <c r="BO467" s="705"/>
      <c r="BP467" s="705"/>
      <c r="BQ467" s="705"/>
      <c r="BR467" s="705"/>
      <c r="BS467" s="705"/>
      <c r="BT467" s="705"/>
      <c r="BU467" s="705"/>
    </row>
    <row r="468" spans="1:73" s="704" customFormat="1" ht="20.100000000000001" customHeight="1">
      <c r="A468" s="714" t="s">
        <v>688</v>
      </c>
      <c r="B468" s="714"/>
      <c r="C468" s="714"/>
      <c r="D468" s="694">
        <v>475</v>
      </c>
      <c r="E468" s="694">
        <v>546</v>
      </c>
      <c r="F468" s="694">
        <v>446</v>
      </c>
      <c r="G468" s="694">
        <v>437</v>
      </c>
      <c r="H468" s="694">
        <v>485</v>
      </c>
      <c r="I468" s="694">
        <v>509</v>
      </c>
      <c r="J468" s="694">
        <v>482</v>
      </c>
      <c r="K468" s="694">
        <v>643</v>
      </c>
      <c r="L468" s="694">
        <v>486</v>
      </c>
      <c r="M468" s="694">
        <v>477</v>
      </c>
      <c r="N468" s="694">
        <v>437</v>
      </c>
      <c r="O468" s="694">
        <v>481</v>
      </c>
      <c r="P468" s="694">
        <v>511</v>
      </c>
      <c r="Q468" s="694">
        <v>523</v>
      </c>
      <c r="R468" s="694">
        <v>561</v>
      </c>
      <c r="S468" s="694">
        <v>632</v>
      </c>
      <c r="T468" s="694">
        <v>779</v>
      </c>
      <c r="U468" s="694">
        <v>778</v>
      </c>
      <c r="V468" s="694">
        <v>460</v>
      </c>
      <c r="W468" s="694">
        <v>483</v>
      </c>
      <c r="X468" s="694">
        <v>503</v>
      </c>
      <c r="Y468" s="694">
        <v>4222</v>
      </c>
      <c r="Z468" s="694">
        <v>4272</v>
      </c>
      <c r="AA468" s="693">
        <v>4419</v>
      </c>
      <c r="AB468" s="705"/>
      <c r="AC468" s="705"/>
      <c r="AD468" s="705"/>
      <c r="AE468" s="705"/>
      <c r="AF468" s="705"/>
      <c r="AG468" s="705"/>
      <c r="AH468" s="705"/>
      <c r="AI468" s="705"/>
      <c r="AJ468" s="705"/>
      <c r="AK468" s="705"/>
      <c r="AL468" s="705"/>
      <c r="AM468" s="705"/>
      <c r="AN468" s="705"/>
      <c r="AO468" s="705"/>
      <c r="AP468" s="705"/>
      <c r="AQ468" s="705"/>
      <c r="AR468" s="705"/>
      <c r="AS468" s="705"/>
      <c r="AT468" s="705"/>
      <c r="AU468" s="705"/>
      <c r="AV468" s="705"/>
      <c r="AW468" s="705"/>
      <c r="AX468" s="705"/>
      <c r="AY468" s="705"/>
      <c r="AZ468" s="705"/>
      <c r="BA468" s="705"/>
      <c r="BB468" s="705"/>
      <c r="BC468" s="705"/>
      <c r="BD468" s="705"/>
      <c r="BE468" s="705"/>
      <c r="BF468" s="705"/>
      <c r="BG468" s="705"/>
      <c r="BH468" s="705"/>
      <c r="BI468" s="705"/>
      <c r="BJ468" s="705"/>
      <c r="BK468" s="705"/>
      <c r="BL468" s="705"/>
      <c r="BM468" s="705"/>
      <c r="BN468" s="705"/>
      <c r="BO468" s="705"/>
      <c r="BP468" s="705"/>
      <c r="BQ468" s="705"/>
      <c r="BR468" s="705"/>
      <c r="BS468" s="705"/>
      <c r="BT468" s="705"/>
      <c r="BU468" s="705"/>
    </row>
    <row r="469" spans="1:73" s="704" customFormat="1" ht="20.100000000000001" customHeight="1">
      <c r="A469" s="714" t="s">
        <v>529</v>
      </c>
      <c r="B469" s="714"/>
      <c r="C469" s="714"/>
      <c r="D469" s="694">
        <v>4485</v>
      </c>
      <c r="E469" s="694">
        <v>4239</v>
      </c>
      <c r="F469" s="694">
        <v>4229</v>
      </c>
      <c r="G469" s="694">
        <v>4271</v>
      </c>
      <c r="H469" s="694">
        <v>3012</v>
      </c>
      <c r="I469" s="694">
        <v>2715</v>
      </c>
      <c r="J469" s="694">
        <v>2712</v>
      </c>
      <c r="K469" s="694">
        <v>2707</v>
      </c>
      <c r="L469" s="694">
        <v>2714</v>
      </c>
      <c r="M469" s="707" t="s">
        <v>55</v>
      </c>
      <c r="N469" s="707" t="s">
        <v>55</v>
      </c>
      <c r="O469" s="707" t="s">
        <v>55</v>
      </c>
      <c r="P469" s="707" t="s">
        <v>55</v>
      </c>
      <c r="Q469" s="707" t="s">
        <v>55</v>
      </c>
      <c r="R469" s="707" t="s">
        <v>55</v>
      </c>
      <c r="S469" s="707" t="s">
        <v>55</v>
      </c>
      <c r="T469" s="707" t="s">
        <v>55</v>
      </c>
      <c r="U469" s="707" t="s">
        <v>55</v>
      </c>
      <c r="V469" s="707" t="s">
        <v>55</v>
      </c>
      <c r="W469" s="707" t="s">
        <v>55</v>
      </c>
      <c r="X469" s="707" t="s">
        <v>55</v>
      </c>
      <c r="Y469" s="707" t="s">
        <v>55</v>
      </c>
      <c r="Z469" s="707" t="s">
        <v>55</v>
      </c>
      <c r="AA469" s="707" t="s">
        <v>55</v>
      </c>
      <c r="AB469" s="705"/>
      <c r="AC469" s="705"/>
      <c r="AD469" s="705"/>
      <c r="AE469" s="705"/>
      <c r="AF469" s="705"/>
      <c r="AG469" s="705"/>
      <c r="AH469" s="705"/>
      <c r="AI469" s="705"/>
      <c r="AJ469" s="705"/>
      <c r="AK469" s="705"/>
      <c r="AL469" s="705"/>
      <c r="AM469" s="705"/>
      <c r="AN469" s="705"/>
      <c r="AO469" s="705"/>
      <c r="AP469" s="705"/>
      <c r="AQ469" s="705"/>
      <c r="AR469" s="705"/>
      <c r="AS469" s="705"/>
      <c r="AT469" s="705"/>
      <c r="AU469" s="705"/>
      <c r="AV469" s="705"/>
      <c r="AW469" s="705"/>
      <c r="AX469" s="705"/>
      <c r="AY469" s="705"/>
      <c r="AZ469" s="705"/>
      <c r="BA469" s="705"/>
      <c r="BB469" s="705"/>
      <c r="BC469" s="705"/>
      <c r="BD469" s="705"/>
      <c r="BE469" s="705"/>
      <c r="BF469" s="705"/>
      <c r="BG469" s="705"/>
      <c r="BH469" s="705"/>
      <c r="BI469" s="705"/>
      <c r="BJ469" s="705"/>
      <c r="BK469" s="705"/>
      <c r="BL469" s="705"/>
      <c r="BM469" s="705"/>
      <c r="BN469" s="705"/>
      <c r="BO469" s="705"/>
      <c r="BP469" s="705"/>
      <c r="BQ469" s="705"/>
      <c r="BR469" s="705"/>
      <c r="BS469" s="705"/>
      <c r="BT469" s="705"/>
      <c r="BU469" s="705"/>
    </row>
    <row r="470" spans="1:73" s="704" customFormat="1" ht="20.100000000000001" customHeight="1">
      <c r="A470" s="192" t="s">
        <v>264</v>
      </c>
      <c r="B470" s="192"/>
      <c r="C470" s="192"/>
      <c r="D470" s="613">
        <v>-348</v>
      </c>
      <c r="E470" s="613">
        <v>-256</v>
      </c>
      <c r="F470" s="613">
        <v>-229</v>
      </c>
      <c r="G470" s="613">
        <v>-293</v>
      </c>
      <c r="H470" s="613">
        <v>-244</v>
      </c>
      <c r="I470" s="613">
        <v>-178</v>
      </c>
      <c r="J470" s="613">
        <v>-151</v>
      </c>
      <c r="K470" s="613">
        <v>-186</v>
      </c>
      <c r="L470" s="613">
        <v>-79</v>
      </c>
      <c r="M470" s="613">
        <v>-37</v>
      </c>
      <c r="N470" s="613">
        <v>-26</v>
      </c>
      <c r="O470" s="613">
        <v>-43</v>
      </c>
      <c r="P470" s="613">
        <v>-26</v>
      </c>
      <c r="Q470" s="613">
        <v>-11</v>
      </c>
      <c r="R470" s="613">
        <v>-14</v>
      </c>
      <c r="S470" s="613">
        <v>-18</v>
      </c>
      <c r="T470" s="613">
        <v>-14</v>
      </c>
      <c r="U470" s="613">
        <v>6</v>
      </c>
      <c r="V470" s="613">
        <v>-1</v>
      </c>
      <c r="W470" s="613">
        <v>-19</v>
      </c>
      <c r="X470" s="613">
        <v>-17</v>
      </c>
      <c r="Y470" s="613">
        <v>-27</v>
      </c>
      <c r="Z470" s="613">
        <v>-38</v>
      </c>
      <c r="AA470" s="457">
        <v>-117</v>
      </c>
      <c r="AB470" s="705"/>
      <c r="AC470" s="705"/>
      <c r="AD470" s="705"/>
      <c r="AE470" s="705"/>
      <c r="AF470" s="705"/>
      <c r="AG470" s="705"/>
      <c r="AH470" s="705"/>
      <c r="AI470" s="705"/>
      <c r="AJ470" s="705"/>
      <c r="AK470" s="705"/>
      <c r="AL470" s="705"/>
      <c r="AM470" s="705"/>
      <c r="AN470" s="705"/>
      <c r="AO470" s="705"/>
      <c r="AP470" s="705"/>
      <c r="AQ470" s="705"/>
      <c r="AR470" s="705"/>
      <c r="AS470" s="705"/>
      <c r="AT470" s="705"/>
      <c r="AU470" s="705"/>
      <c r="AV470" s="705"/>
      <c r="AW470" s="705"/>
      <c r="AX470" s="705"/>
      <c r="AY470" s="705"/>
      <c r="AZ470" s="705"/>
      <c r="BA470" s="705"/>
      <c r="BB470" s="705"/>
      <c r="BC470" s="705"/>
      <c r="BD470" s="705"/>
      <c r="BE470" s="705"/>
      <c r="BF470" s="705"/>
      <c r="BG470" s="705"/>
      <c r="BH470" s="705"/>
      <c r="BI470" s="705"/>
      <c r="BJ470" s="705"/>
      <c r="BK470" s="705"/>
      <c r="BL470" s="705"/>
      <c r="BM470" s="705"/>
      <c r="BN470" s="705"/>
      <c r="BO470" s="705"/>
      <c r="BP470" s="705"/>
      <c r="BQ470" s="705"/>
      <c r="BR470" s="705"/>
      <c r="BS470" s="705"/>
      <c r="BT470" s="705"/>
      <c r="BU470" s="705"/>
    </row>
    <row r="471" spans="1:73" s="692" customFormat="1" ht="20.100000000000001" customHeight="1">
      <c r="A471" s="712" t="s">
        <v>594</v>
      </c>
      <c r="B471" s="712"/>
      <c r="C471" s="712"/>
      <c r="D471" s="694">
        <v>19587</v>
      </c>
      <c r="E471" s="694">
        <v>18947</v>
      </c>
      <c r="F471" s="694">
        <v>18655</v>
      </c>
      <c r="G471" s="694">
        <v>18791</v>
      </c>
      <c r="H471" s="694">
        <v>17407</v>
      </c>
      <c r="I471" s="694">
        <v>16870</v>
      </c>
      <c r="J471" s="694">
        <v>16635</v>
      </c>
      <c r="K471" s="694">
        <v>15647</v>
      </c>
      <c r="L471" s="694">
        <v>15842</v>
      </c>
      <c r="M471" s="694">
        <v>13106</v>
      </c>
      <c r="N471" s="694">
        <v>12445</v>
      </c>
      <c r="O471" s="694">
        <v>12738</v>
      </c>
      <c r="P471" s="694">
        <v>12794</v>
      </c>
      <c r="Q471" s="694">
        <v>12835</v>
      </c>
      <c r="R471" s="694">
        <v>13717</v>
      </c>
      <c r="S471" s="694">
        <v>14526</v>
      </c>
      <c r="T471" s="694">
        <v>14919</v>
      </c>
      <c r="U471" s="694">
        <v>14286</v>
      </c>
      <c r="V471" s="694">
        <v>15496</v>
      </c>
      <c r="W471" s="694">
        <v>15682</v>
      </c>
      <c r="X471" s="694">
        <v>15733</v>
      </c>
      <c r="Y471" s="694">
        <v>19099</v>
      </c>
      <c r="Z471" s="694">
        <v>19222</v>
      </c>
      <c r="AA471" s="693">
        <v>19933</v>
      </c>
      <c r="AB471" s="706"/>
      <c r="AC471" s="706"/>
      <c r="AD471" s="706"/>
      <c r="AE471" s="706"/>
      <c r="AF471" s="706"/>
      <c r="AG471" s="706"/>
      <c r="AH471" s="706"/>
      <c r="AI471" s="706"/>
      <c r="AJ471" s="706"/>
      <c r="AK471" s="706"/>
      <c r="AL471" s="706"/>
      <c r="AM471" s="706"/>
      <c r="AN471" s="706"/>
      <c r="AO471" s="706"/>
      <c r="AP471" s="706"/>
      <c r="AQ471" s="706"/>
      <c r="AR471" s="706"/>
      <c r="AS471" s="706"/>
      <c r="AT471" s="706"/>
      <c r="AU471" s="706"/>
      <c r="AV471" s="706"/>
      <c r="AW471" s="706"/>
      <c r="AX471" s="706"/>
      <c r="AY471" s="706"/>
      <c r="AZ471" s="706"/>
      <c r="BA471" s="706"/>
      <c r="BB471" s="706"/>
      <c r="BC471" s="706"/>
      <c r="BD471" s="706"/>
      <c r="BE471" s="706"/>
      <c r="BF471" s="706"/>
      <c r="BG471" s="706"/>
      <c r="BH471" s="706"/>
      <c r="BI471" s="706"/>
      <c r="BJ471" s="706"/>
      <c r="BK471" s="706"/>
      <c r="BL471" s="706"/>
      <c r="BM471" s="706"/>
      <c r="BN471" s="706"/>
      <c r="BO471" s="706"/>
      <c r="BP471" s="706"/>
      <c r="BQ471" s="706"/>
      <c r="BR471" s="706"/>
      <c r="BS471" s="706"/>
      <c r="BT471" s="706"/>
      <c r="BU471" s="706"/>
    </row>
    <row r="472" spans="1:73" s="704" customFormat="1" ht="20.100000000000001" customHeight="1">
      <c r="A472" s="714" t="s">
        <v>133</v>
      </c>
      <c r="B472" s="713"/>
      <c r="C472" s="713"/>
      <c r="D472" s="694">
        <v>2506</v>
      </c>
      <c r="E472" s="694">
        <v>2386</v>
      </c>
      <c r="F472" s="694">
        <v>2453</v>
      </c>
      <c r="G472" s="694">
        <v>2477</v>
      </c>
      <c r="H472" s="694">
        <v>2531</v>
      </c>
      <c r="I472" s="694">
        <v>2296</v>
      </c>
      <c r="J472" s="694">
        <v>2101</v>
      </c>
      <c r="K472" s="694">
        <v>2045</v>
      </c>
      <c r="L472" s="694">
        <v>2045</v>
      </c>
      <c r="M472" s="694">
        <v>1814</v>
      </c>
      <c r="N472" s="694">
        <v>944</v>
      </c>
      <c r="O472" s="694">
        <v>773</v>
      </c>
      <c r="P472" s="694">
        <v>1105</v>
      </c>
      <c r="Q472" s="694">
        <v>1225</v>
      </c>
      <c r="R472" s="694">
        <v>1356</v>
      </c>
      <c r="S472" s="694">
        <v>1380</v>
      </c>
      <c r="T472" s="694">
        <v>1193</v>
      </c>
      <c r="U472" s="694">
        <v>1262</v>
      </c>
      <c r="V472" s="694">
        <v>1382</v>
      </c>
      <c r="W472" s="694">
        <v>1406</v>
      </c>
      <c r="X472" s="694">
        <v>1291</v>
      </c>
      <c r="Y472" s="694">
        <v>1344</v>
      </c>
      <c r="Z472" s="694">
        <v>1239</v>
      </c>
      <c r="AA472" s="693">
        <v>1092</v>
      </c>
      <c r="AB472" s="705"/>
      <c r="AC472" s="705"/>
      <c r="AD472" s="705"/>
      <c r="AE472" s="705"/>
      <c r="AF472" s="705"/>
      <c r="AG472" s="705"/>
      <c r="AH472" s="705"/>
      <c r="AI472" s="705"/>
      <c r="AJ472" s="705"/>
      <c r="AK472" s="705"/>
      <c r="AL472" s="705"/>
      <c r="AM472" s="705"/>
      <c r="AN472" s="705"/>
      <c r="AO472" s="705"/>
      <c r="AP472" s="705"/>
      <c r="AQ472" s="705"/>
      <c r="AR472" s="705"/>
      <c r="AS472" s="705"/>
      <c r="AT472" s="705"/>
      <c r="AU472" s="705"/>
      <c r="AV472" s="705"/>
      <c r="AW472" s="705"/>
      <c r="AX472" s="705"/>
      <c r="AY472" s="705"/>
      <c r="AZ472" s="705"/>
      <c r="BA472" s="705"/>
      <c r="BB472" s="705"/>
      <c r="BC472" s="705"/>
      <c r="BD472" s="705"/>
      <c r="BE472" s="705"/>
      <c r="BF472" s="705"/>
      <c r="BG472" s="705"/>
      <c r="BH472" s="705"/>
      <c r="BI472" s="705"/>
      <c r="BJ472" s="705"/>
      <c r="BK472" s="705"/>
      <c r="BL472" s="705"/>
      <c r="BM472" s="705"/>
      <c r="BN472" s="705"/>
      <c r="BO472" s="705"/>
      <c r="BP472" s="705"/>
      <c r="BQ472" s="705"/>
      <c r="BR472" s="705"/>
      <c r="BS472" s="705"/>
      <c r="BT472" s="705"/>
      <c r="BU472" s="705"/>
    </row>
    <row r="473" spans="1:73" s="704" customFormat="1" ht="20.100000000000001" customHeight="1">
      <c r="A473" s="714" t="s">
        <v>134</v>
      </c>
      <c r="B473" s="713"/>
      <c r="C473" s="713"/>
      <c r="D473" s="694">
        <v>119</v>
      </c>
      <c r="E473" s="694">
        <v>130</v>
      </c>
      <c r="F473" s="694">
        <v>160</v>
      </c>
      <c r="G473" s="694">
        <v>126</v>
      </c>
      <c r="H473" s="694">
        <v>118</v>
      </c>
      <c r="I473" s="694">
        <v>116</v>
      </c>
      <c r="J473" s="694">
        <v>126</v>
      </c>
      <c r="K473" s="694">
        <v>98</v>
      </c>
      <c r="L473" s="694">
        <v>83</v>
      </c>
      <c r="M473" s="694">
        <v>83</v>
      </c>
      <c r="N473" s="694">
        <v>119</v>
      </c>
      <c r="O473" s="694">
        <v>80</v>
      </c>
      <c r="P473" s="694">
        <v>70</v>
      </c>
      <c r="Q473" s="694">
        <v>68</v>
      </c>
      <c r="R473" s="694">
        <v>66</v>
      </c>
      <c r="S473" s="694">
        <v>66</v>
      </c>
      <c r="T473" s="694">
        <v>48</v>
      </c>
      <c r="U473" s="694">
        <v>39</v>
      </c>
      <c r="V473" s="694">
        <v>51</v>
      </c>
      <c r="W473" s="694">
        <v>73</v>
      </c>
      <c r="X473" s="694">
        <v>61</v>
      </c>
      <c r="Y473" s="694">
        <v>59</v>
      </c>
      <c r="Z473" s="694">
        <v>64</v>
      </c>
      <c r="AA473" s="693">
        <v>70</v>
      </c>
      <c r="AB473" s="705"/>
      <c r="AC473" s="705"/>
      <c r="AD473" s="705"/>
      <c r="AE473" s="705"/>
      <c r="AF473" s="705"/>
      <c r="AG473" s="705"/>
      <c r="AH473" s="705"/>
      <c r="AI473" s="705"/>
      <c r="AJ473" s="705"/>
      <c r="AK473" s="705"/>
      <c r="AL473" s="705"/>
      <c r="AM473" s="705"/>
      <c r="AN473" s="705"/>
      <c r="AO473" s="705"/>
      <c r="AP473" s="705"/>
      <c r="AQ473" s="705"/>
      <c r="AR473" s="705"/>
      <c r="AS473" s="705"/>
      <c r="AT473" s="705"/>
      <c r="AU473" s="705"/>
      <c r="AV473" s="705"/>
      <c r="AW473" s="705"/>
      <c r="AX473" s="705"/>
      <c r="AY473" s="705"/>
      <c r="AZ473" s="705"/>
      <c r="BA473" s="705"/>
      <c r="BB473" s="705"/>
      <c r="BC473" s="705"/>
      <c r="BD473" s="705"/>
      <c r="BE473" s="705"/>
      <c r="BF473" s="705"/>
      <c r="BG473" s="705"/>
      <c r="BH473" s="705"/>
      <c r="BI473" s="705"/>
      <c r="BJ473" s="705"/>
      <c r="BK473" s="705"/>
      <c r="BL473" s="705"/>
      <c r="BM473" s="705"/>
      <c r="BN473" s="705"/>
      <c r="BO473" s="705"/>
      <c r="BP473" s="705"/>
      <c r="BQ473" s="705"/>
      <c r="BR473" s="705"/>
      <c r="BS473" s="705"/>
      <c r="BT473" s="705"/>
      <c r="BU473" s="705"/>
    </row>
    <row r="474" spans="1:73" s="704" customFormat="1" ht="20.100000000000001" customHeight="1">
      <c r="A474" s="714" t="s">
        <v>135</v>
      </c>
      <c r="B474" s="713"/>
      <c r="C474" s="713"/>
      <c r="D474" s="694">
        <v>470</v>
      </c>
      <c r="E474" s="694">
        <v>465</v>
      </c>
      <c r="F474" s="694">
        <v>452</v>
      </c>
      <c r="G474" s="694">
        <v>704</v>
      </c>
      <c r="H474" s="627">
        <v>628</v>
      </c>
      <c r="I474" s="627">
        <v>589</v>
      </c>
      <c r="J474" s="627">
        <v>599</v>
      </c>
      <c r="K474" s="627">
        <v>818</v>
      </c>
      <c r="L474" s="627">
        <v>944</v>
      </c>
      <c r="M474" s="627">
        <v>934</v>
      </c>
      <c r="N474" s="627">
        <v>1060</v>
      </c>
      <c r="O474" s="627">
        <v>974</v>
      </c>
      <c r="P474" s="627">
        <v>898</v>
      </c>
      <c r="Q474" s="627">
        <v>965</v>
      </c>
      <c r="R474" s="627">
        <v>878</v>
      </c>
      <c r="S474" s="627">
        <v>838</v>
      </c>
      <c r="T474" s="627">
        <v>810</v>
      </c>
      <c r="U474" s="627">
        <v>590</v>
      </c>
      <c r="V474" s="627">
        <v>654</v>
      </c>
      <c r="W474" s="627">
        <v>696</v>
      </c>
      <c r="X474" s="627">
        <v>682</v>
      </c>
      <c r="Y474" s="627">
        <v>773</v>
      </c>
      <c r="Z474" s="627">
        <v>827</v>
      </c>
      <c r="AA474" s="547">
        <v>731</v>
      </c>
      <c r="AB474" s="705"/>
      <c r="AC474" s="705"/>
      <c r="AD474" s="705"/>
      <c r="AE474" s="705"/>
      <c r="AF474" s="705"/>
      <c r="AG474" s="705"/>
      <c r="AH474" s="705"/>
      <c r="AI474" s="705"/>
      <c r="AJ474" s="705"/>
      <c r="AK474" s="705"/>
      <c r="AL474" s="705"/>
      <c r="AM474" s="705"/>
      <c r="AN474" s="705"/>
      <c r="AO474" s="705"/>
      <c r="AP474" s="705"/>
      <c r="AQ474" s="705"/>
      <c r="AR474" s="705"/>
      <c r="AS474" s="705"/>
      <c r="AT474" s="705"/>
      <c r="AU474" s="705"/>
      <c r="AV474" s="705"/>
      <c r="AW474" s="705"/>
      <c r="AX474" s="705"/>
      <c r="AY474" s="705"/>
      <c r="AZ474" s="705"/>
      <c r="BA474" s="705"/>
      <c r="BB474" s="705"/>
      <c r="BC474" s="705"/>
      <c r="BD474" s="705"/>
      <c r="BE474" s="705"/>
      <c r="BF474" s="705"/>
      <c r="BG474" s="705"/>
      <c r="BH474" s="705"/>
      <c r="BI474" s="705"/>
      <c r="BJ474" s="705"/>
      <c r="BK474" s="705"/>
      <c r="BL474" s="705"/>
      <c r="BM474" s="705"/>
      <c r="BN474" s="705"/>
      <c r="BO474" s="705"/>
      <c r="BP474" s="705"/>
      <c r="BQ474" s="705"/>
      <c r="BR474" s="705"/>
      <c r="BS474" s="705"/>
      <c r="BT474" s="705"/>
      <c r="BU474" s="705"/>
    </row>
    <row r="475" spans="1:73" s="704" customFormat="1" ht="20.100000000000001" customHeight="1">
      <c r="A475" s="714" t="s">
        <v>57</v>
      </c>
      <c r="B475" s="713"/>
      <c r="C475" s="713"/>
      <c r="D475" s="694">
        <v>1716</v>
      </c>
      <c r="E475" s="694">
        <v>1025</v>
      </c>
      <c r="F475" s="694">
        <v>1094</v>
      </c>
      <c r="G475" s="694">
        <v>1250</v>
      </c>
      <c r="H475" s="694">
        <v>2989</v>
      </c>
      <c r="I475" s="694">
        <v>2157</v>
      </c>
      <c r="J475" s="694">
        <v>2178</v>
      </c>
      <c r="K475" s="694">
        <v>2766</v>
      </c>
      <c r="L475" s="694">
        <v>3268</v>
      </c>
      <c r="M475" s="694">
        <v>8612</v>
      </c>
      <c r="N475" s="694">
        <v>8032</v>
      </c>
      <c r="O475" s="694">
        <v>8202</v>
      </c>
      <c r="P475" s="694">
        <v>8228</v>
      </c>
      <c r="Q475" s="694">
        <v>6150</v>
      </c>
      <c r="R475" s="694">
        <v>5322</v>
      </c>
      <c r="S475" s="694">
        <v>5155</v>
      </c>
      <c r="T475" s="694">
        <v>5222</v>
      </c>
      <c r="U475" s="694">
        <v>4106</v>
      </c>
      <c r="V475" s="694">
        <v>3877</v>
      </c>
      <c r="W475" s="694">
        <v>3897</v>
      </c>
      <c r="X475" s="694">
        <v>3504</v>
      </c>
      <c r="Y475" s="694">
        <v>770</v>
      </c>
      <c r="Z475" s="694">
        <v>731</v>
      </c>
      <c r="AA475" s="693">
        <v>584</v>
      </c>
      <c r="AB475" s="705"/>
      <c r="AC475" s="705"/>
      <c r="AD475" s="705"/>
      <c r="AE475" s="705"/>
      <c r="AF475" s="705"/>
      <c r="AG475" s="705"/>
      <c r="AH475" s="705"/>
      <c r="AI475" s="705"/>
      <c r="AJ475" s="705"/>
      <c r="AK475" s="705"/>
      <c r="AL475" s="705"/>
      <c r="AM475" s="705"/>
      <c r="AN475" s="705"/>
      <c r="AO475" s="705"/>
      <c r="AP475" s="705"/>
      <c r="AQ475" s="705"/>
      <c r="AR475" s="705"/>
      <c r="AS475" s="705"/>
      <c r="AT475" s="705"/>
      <c r="AU475" s="705"/>
      <c r="AV475" s="705"/>
      <c r="AW475" s="705"/>
      <c r="AX475" s="705"/>
      <c r="AY475" s="705"/>
      <c r="AZ475" s="705"/>
      <c r="BA475" s="705"/>
      <c r="BB475" s="705"/>
      <c r="BC475" s="705"/>
      <c r="BD475" s="705"/>
      <c r="BE475" s="705"/>
      <c r="BF475" s="705"/>
      <c r="BG475" s="705"/>
      <c r="BH475" s="705"/>
      <c r="BI475" s="705"/>
      <c r="BJ475" s="705"/>
      <c r="BK475" s="705"/>
      <c r="BL475" s="705"/>
      <c r="BM475" s="705"/>
      <c r="BN475" s="705"/>
      <c r="BO475" s="705"/>
      <c r="BP475" s="705"/>
      <c r="BQ475" s="705"/>
      <c r="BR475" s="705"/>
      <c r="BS475" s="705"/>
      <c r="BT475" s="705"/>
      <c r="BU475" s="705"/>
    </row>
    <row r="476" spans="1:73" s="704" customFormat="1" ht="20.100000000000001" customHeight="1" thickBot="1">
      <c r="A476" s="326" t="s">
        <v>59</v>
      </c>
      <c r="B476" s="326"/>
      <c r="C476" s="326"/>
      <c r="D476" s="623">
        <v>24398</v>
      </c>
      <c r="E476" s="623">
        <v>22955</v>
      </c>
      <c r="F476" s="623">
        <v>22816</v>
      </c>
      <c r="G476" s="623">
        <v>23348</v>
      </c>
      <c r="H476" s="623">
        <v>23673</v>
      </c>
      <c r="I476" s="623">
        <v>22030</v>
      </c>
      <c r="J476" s="623">
        <v>21640</v>
      </c>
      <c r="K476" s="623">
        <v>21375</v>
      </c>
      <c r="L476" s="623">
        <v>22182</v>
      </c>
      <c r="M476" s="623">
        <v>24548</v>
      </c>
      <c r="N476" s="623">
        <v>22599</v>
      </c>
      <c r="O476" s="623">
        <v>22767</v>
      </c>
      <c r="P476" s="623">
        <v>23095</v>
      </c>
      <c r="Q476" s="623">
        <v>21243</v>
      </c>
      <c r="R476" s="623">
        <v>21338</v>
      </c>
      <c r="S476" s="623">
        <v>21964</v>
      </c>
      <c r="T476" s="623">
        <v>22192</v>
      </c>
      <c r="U476" s="623">
        <v>20283</v>
      </c>
      <c r="V476" s="623">
        <v>21460</v>
      </c>
      <c r="W476" s="623">
        <v>21753</v>
      </c>
      <c r="X476" s="623">
        <v>21272</v>
      </c>
      <c r="Y476" s="623">
        <v>22045</v>
      </c>
      <c r="Z476" s="623">
        <v>22082</v>
      </c>
      <c r="AA476" s="549">
        <v>22409</v>
      </c>
      <c r="AB476" s="705"/>
      <c r="AC476" s="705"/>
      <c r="AD476" s="705"/>
      <c r="AE476" s="705"/>
      <c r="AF476" s="705"/>
      <c r="AG476" s="705"/>
      <c r="AH476" s="705"/>
      <c r="AI476" s="705"/>
      <c r="AJ476" s="705"/>
      <c r="AK476" s="705"/>
      <c r="AL476" s="705"/>
      <c r="AM476" s="705"/>
      <c r="AN476" s="705"/>
      <c r="AO476" s="705"/>
      <c r="AP476" s="705"/>
      <c r="AQ476" s="705"/>
      <c r="AR476" s="705"/>
      <c r="AS476" s="705"/>
      <c r="AT476" s="705"/>
      <c r="AU476" s="705"/>
      <c r="AV476" s="705"/>
      <c r="AW476" s="705"/>
      <c r="AX476" s="705"/>
      <c r="AY476" s="705"/>
      <c r="AZ476" s="705"/>
      <c r="BA476" s="705"/>
      <c r="BB476" s="705"/>
      <c r="BC476" s="705"/>
      <c r="BD476" s="705"/>
      <c r="BE476" s="705"/>
      <c r="BF476" s="705"/>
      <c r="BG476" s="705"/>
      <c r="BH476" s="705"/>
      <c r="BI476" s="705"/>
      <c r="BJ476" s="705"/>
      <c r="BK476" s="705"/>
      <c r="BL476" s="705"/>
      <c r="BM476" s="705"/>
      <c r="BN476" s="705"/>
      <c r="BO476" s="705"/>
      <c r="BP476" s="705"/>
      <c r="BQ476" s="705"/>
      <c r="BR476" s="705"/>
      <c r="BS476" s="705"/>
      <c r="BT476" s="705"/>
      <c r="BU476" s="705"/>
    </row>
    <row r="477" spans="1:73" s="704" customFormat="1" ht="9.9499999999999993" customHeight="1" thickTop="1">
      <c r="A477" s="715"/>
      <c r="B477" s="715"/>
      <c r="C477" s="71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584"/>
      <c r="AB477" s="705"/>
      <c r="AC477" s="705"/>
      <c r="AD477" s="705"/>
      <c r="AE477" s="705"/>
      <c r="AF477" s="705"/>
      <c r="AG477" s="705"/>
      <c r="AH477" s="705"/>
      <c r="AI477" s="705"/>
      <c r="AJ477" s="705"/>
      <c r="AK477" s="705"/>
      <c r="AL477" s="705"/>
      <c r="AM477" s="705"/>
      <c r="AN477" s="705"/>
      <c r="AO477" s="705"/>
      <c r="AP477" s="705"/>
      <c r="AQ477" s="705"/>
      <c r="AR477" s="705"/>
      <c r="AS477" s="705"/>
      <c r="AT477" s="705"/>
      <c r="AU477" s="705"/>
      <c r="AV477" s="705"/>
      <c r="AW477" s="705"/>
      <c r="AX477" s="705"/>
      <c r="AY477" s="705"/>
      <c r="AZ477" s="705"/>
      <c r="BA477" s="705"/>
      <c r="BB477" s="705"/>
      <c r="BC477" s="705"/>
      <c r="BD477" s="705"/>
      <c r="BE477" s="705"/>
      <c r="BF477" s="705"/>
      <c r="BG477" s="705"/>
      <c r="BH477" s="705"/>
      <c r="BI477" s="705"/>
      <c r="BJ477" s="705"/>
      <c r="BK477" s="705"/>
      <c r="BL477" s="705"/>
      <c r="BM477" s="705"/>
      <c r="BN477" s="705"/>
      <c r="BO477" s="705"/>
      <c r="BP477" s="705"/>
      <c r="BQ477" s="705"/>
      <c r="BR477" s="705"/>
      <c r="BS477" s="705"/>
      <c r="BT477" s="705"/>
      <c r="BU477" s="705"/>
    </row>
    <row r="478" spans="1:73" s="723" customFormat="1" ht="20.100000000000001" customHeight="1">
      <c r="A478" s="720"/>
      <c r="B478" s="720"/>
      <c r="C478" s="720"/>
      <c r="D478" s="721"/>
      <c r="E478" s="721"/>
      <c r="F478" s="721"/>
      <c r="G478" s="721"/>
      <c r="H478" s="721"/>
      <c r="I478" s="721"/>
      <c r="J478" s="721"/>
      <c r="K478" s="721"/>
      <c r="L478" s="721"/>
      <c r="M478" s="721"/>
      <c r="N478" s="721"/>
      <c r="O478" s="721"/>
      <c r="P478" s="721"/>
      <c r="Q478" s="721"/>
      <c r="R478" s="721"/>
      <c r="S478" s="721"/>
      <c r="T478" s="721"/>
      <c r="U478" s="721"/>
      <c r="V478" s="721"/>
      <c r="W478" s="721"/>
      <c r="X478" s="721"/>
      <c r="Y478" s="721"/>
      <c r="Z478" s="721"/>
      <c r="AA478" s="722"/>
      <c r="AB478" s="722"/>
      <c r="AC478" s="722"/>
      <c r="AD478" s="722"/>
      <c r="AE478" s="722"/>
      <c r="AF478" s="722"/>
      <c r="AG478" s="722"/>
      <c r="AH478" s="722"/>
      <c r="AI478" s="722"/>
      <c r="AJ478" s="722"/>
      <c r="AK478" s="722"/>
      <c r="AL478" s="722"/>
      <c r="AM478" s="722"/>
      <c r="AN478" s="722"/>
      <c r="AO478" s="722"/>
      <c r="AP478" s="722"/>
      <c r="AQ478" s="722"/>
      <c r="AR478" s="722"/>
      <c r="AS478" s="722"/>
      <c r="AT478" s="722"/>
      <c r="AU478" s="722"/>
      <c r="AV478" s="722"/>
      <c r="AW478" s="722"/>
      <c r="AX478" s="722"/>
      <c r="AY478" s="722"/>
      <c r="AZ478" s="722"/>
      <c r="BA478" s="722"/>
      <c r="BB478" s="722"/>
      <c r="BC478" s="722"/>
      <c r="BD478" s="722"/>
      <c r="BE478" s="722"/>
      <c r="BF478" s="722"/>
      <c r="BG478" s="722"/>
      <c r="BH478" s="722"/>
      <c r="BI478" s="722"/>
      <c r="BJ478" s="722"/>
      <c r="BK478" s="722"/>
      <c r="BL478" s="722"/>
      <c r="BM478" s="722"/>
      <c r="BN478" s="722"/>
      <c r="BO478" s="722"/>
      <c r="BP478" s="722"/>
      <c r="BQ478" s="722"/>
      <c r="BR478" s="722"/>
      <c r="BS478" s="722"/>
      <c r="BT478" s="722"/>
      <c r="BU478" s="722"/>
    </row>
    <row r="479" spans="1:73" s="704" customFormat="1" ht="20.100000000000001" customHeight="1">
      <c r="A479" s="712" t="s">
        <v>593</v>
      </c>
      <c r="B479" s="714"/>
      <c r="C479" s="714"/>
      <c r="D479" s="705"/>
      <c r="E479" s="705"/>
      <c r="F479" s="705"/>
      <c r="G479" s="705"/>
      <c r="H479" s="705"/>
      <c r="I479" s="705"/>
      <c r="J479" s="705"/>
      <c r="K479" s="705"/>
      <c r="L479" s="705"/>
      <c r="M479" s="705"/>
      <c r="N479" s="705"/>
      <c r="O479" s="705"/>
      <c r="P479" s="705"/>
      <c r="Q479" s="705"/>
      <c r="R479" s="705"/>
      <c r="S479" s="705"/>
      <c r="T479" s="705"/>
      <c r="U479" s="705"/>
      <c r="V479" s="705"/>
      <c r="W479" s="705"/>
      <c r="X479" s="705"/>
      <c r="Y479" s="705"/>
      <c r="Z479" s="705"/>
      <c r="AA479" s="706"/>
      <c r="AB479" s="705"/>
      <c r="AC479" s="705"/>
      <c r="AD479" s="705"/>
      <c r="AE479" s="705"/>
      <c r="AF479" s="705"/>
      <c r="AG479" s="705"/>
      <c r="AH479" s="705"/>
      <c r="AI479" s="705"/>
      <c r="AJ479" s="705"/>
      <c r="AK479" s="705"/>
      <c r="AL479" s="705"/>
      <c r="AM479" s="705"/>
      <c r="AN479" s="705"/>
      <c r="AO479" s="705"/>
      <c r="AP479" s="705"/>
      <c r="AQ479" s="705"/>
      <c r="AR479" s="705"/>
      <c r="AS479" s="705"/>
      <c r="AT479" s="705"/>
      <c r="AU479" s="705"/>
      <c r="AV479" s="705"/>
      <c r="AW479" s="705"/>
      <c r="AX479" s="705"/>
      <c r="AY479" s="705"/>
      <c r="AZ479" s="705"/>
      <c r="BA479" s="705"/>
      <c r="BB479" s="705"/>
      <c r="BC479" s="705"/>
      <c r="BD479" s="705"/>
      <c r="BE479" s="705"/>
      <c r="BF479" s="705"/>
      <c r="BG479" s="705"/>
      <c r="BH479" s="705"/>
      <c r="BI479" s="705"/>
      <c r="BJ479" s="705"/>
      <c r="BK479" s="705"/>
      <c r="BL479" s="705"/>
      <c r="BM479" s="705"/>
      <c r="BN479" s="705"/>
      <c r="BO479" s="705"/>
      <c r="BP479" s="705"/>
      <c r="BQ479" s="705"/>
      <c r="BR479" s="705"/>
      <c r="BS479" s="705"/>
      <c r="BT479" s="705"/>
      <c r="BU479" s="705"/>
    </row>
    <row r="480" spans="1:73" s="692" customFormat="1" ht="42.75" customHeight="1" thickBot="1">
      <c r="A480" s="529" t="s">
        <v>271</v>
      </c>
      <c r="B480" s="533"/>
      <c r="C480" s="152"/>
      <c r="D480" s="676" t="s">
        <v>540</v>
      </c>
      <c r="E480" s="676" t="s">
        <v>458</v>
      </c>
      <c r="F480" s="676" t="s">
        <v>459</v>
      </c>
      <c r="G480" s="676" t="s">
        <v>453</v>
      </c>
      <c r="H480" s="676" t="s">
        <v>541</v>
      </c>
      <c r="I480" s="676" t="s">
        <v>549</v>
      </c>
      <c r="J480" s="676" t="s">
        <v>551</v>
      </c>
      <c r="K480" s="676" t="s">
        <v>489</v>
      </c>
      <c r="L480" s="676" t="s">
        <v>596</v>
      </c>
      <c r="M480" s="676" t="s">
        <v>547</v>
      </c>
      <c r="N480" s="676" t="s">
        <v>561</v>
      </c>
      <c r="O480" s="676" t="s">
        <v>568</v>
      </c>
      <c r="P480" s="676" t="s">
        <v>578</v>
      </c>
      <c r="Q480" s="676" t="s">
        <v>604</v>
      </c>
      <c r="R480" s="676" t="s">
        <v>626</v>
      </c>
      <c r="S480" s="676" t="s">
        <v>635</v>
      </c>
      <c r="T480" s="676" t="s">
        <v>639</v>
      </c>
      <c r="U480" s="676" t="s">
        <v>659</v>
      </c>
      <c r="V480" s="676" t="s">
        <v>664</v>
      </c>
      <c r="W480" s="676" t="s">
        <v>742</v>
      </c>
      <c r="X480" s="676" t="s">
        <v>673</v>
      </c>
      <c r="Y480" s="676" t="s">
        <v>683</v>
      </c>
      <c r="Z480" s="676" t="s">
        <v>689</v>
      </c>
      <c r="AA480" s="483" t="s">
        <v>740</v>
      </c>
      <c r="AB480" s="706"/>
      <c r="AC480" s="706"/>
      <c r="AD480" s="706"/>
      <c r="AE480" s="706"/>
      <c r="AF480" s="706"/>
      <c r="AG480" s="706"/>
      <c r="AH480" s="706"/>
      <c r="AI480" s="706"/>
      <c r="AJ480" s="706"/>
      <c r="AK480" s="706"/>
      <c r="AL480" s="706"/>
      <c r="AM480" s="706"/>
      <c r="AN480" s="706"/>
      <c r="AO480" s="706"/>
      <c r="AP480" s="706"/>
      <c r="AQ480" s="706"/>
      <c r="AR480" s="706"/>
      <c r="AS480" s="706"/>
      <c r="AT480" s="706"/>
      <c r="AU480" s="706"/>
      <c r="AV480" s="706"/>
      <c r="AW480" s="706"/>
      <c r="AX480" s="706"/>
      <c r="AY480" s="706"/>
      <c r="AZ480" s="706"/>
      <c r="BA480" s="706"/>
      <c r="BB480" s="706"/>
      <c r="BC480" s="706"/>
      <c r="BD480" s="706"/>
      <c r="BE480" s="706"/>
      <c r="BF480" s="706"/>
      <c r="BG480" s="706"/>
      <c r="BH480" s="706"/>
      <c r="BI480" s="706"/>
      <c r="BJ480" s="706"/>
      <c r="BK480" s="706"/>
      <c r="BL480" s="706"/>
      <c r="BM480" s="706"/>
      <c r="BN480" s="706"/>
      <c r="BO480" s="706"/>
      <c r="BP480" s="706"/>
      <c r="BQ480" s="706"/>
      <c r="BR480" s="706"/>
      <c r="BS480" s="706"/>
      <c r="BT480" s="706"/>
      <c r="BU480" s="706"/>
    </row>
    <row r="481" spans="1:73" s="692" customFormat="1" ht="20.100000000000001" customHeight="1">
      <c r="A481" s="713" t="s">
        <v>606</v>
      </c>
      <c r="B481" s="713"/>
      <c r="C481" s="713"/>
      <c r="D481" s="694">
        <v>1088</v>
      </c>
      <c r="E481" s="694">
        <v>1053</v>
      </c>
      <c r="F481" s="694">
        <v>1031</v>
      </c>
      <c r="G481" s="694">
        <v>1010</v>
      </c>
      <c r="H481" s="694">
        <v>1024</v>
      </c>
      <c r="I481" s="694">
        <v>949</v>
      </c>
      <c r="J481" s="694">
        <v>988</v>
      </c>
      <c r="K481" s="694">
        <v>1063</v>
      </c>
      <c r="L481" s="694">
        <v>985</v>
      </c>
      <c r="M481" s="694">
        <v>991</v>
      </c>
      <c r="N481" s="694">
        <v>984</v>
      </c>
      <c r="O481" s="694">
        <v>1219</v>
      </c>
      <c r="P481" s="694">
        <v>1027</v>
      </c>
      <c r="Q481" s="694">
        <v>1025</v>
      </c>
      <c r="R481" s="694">
        <v>1082</v>
      </c>
      <c r="S481" s="694">
        <v>1102</v>
      </c>
      <c r="T481" s="694">
        <v>1058</v>
      </c>
      <c r="U481" s="694">
        <v>1059</v>
      </c>
      <c r="V481" s="694">
        <v>1174</v>
      </c>
      <c r="W481" s="694">
        <v>1210</v>
      </c>
      <c r="X481" s="694">
        <v>1154</v>
      </c>
      <c r="Y481" s="694">
        <v>1234</v>
      </c>
      <c r="Z481" s="694">
        <v>1169</v>
      </c>
      <c r="AA481" s="693">
        <v>1220</v>
      </c>
      <c r="AB481" s="706"/>
      <c r="AC481" s="706"/>
      <c r="AD481" s="706"/>
      <c r="AE481" s="706"/>
      <c r="AF481" s="706"/>
      <c r="AG481" s="706"/>
      <c r="AH481" s="706"/>
      <c r="AI481" s="706"/>
      <c r="AJ481" s="706"/>
      <c r="AK481" s="706"/>
      <c r="AL481" s="706"/>
      <c r="AM481" s="706"/>
      <c r="AN481" s="706"/>
      <c r="AO481" s="706"/>
      <c r="AP481" s="706"/>
      <c r="AQ481" s="706"/>
      <c r="AR481" s="706"/>
      <c r="AS481" s="706"/>
      <c r="AT481" s="706"/>
      <c r="AU481" s="706"/>
      <c r="AV481" s="706"/>
      <c r="AW481" s="706"/>
      <c r="AX481" s="706"/>
      <c r="AY481" s="706"/>
      <c r="AZ481" s="706"/>
      <c r="BA481" s="706"/>
      <c r="BB481" s="706"/>
      <c r="BC481" s="706"/>
      <c r="BD481" s="706"/>
      <c r="BE481" s="706"/>
      <c r="BF481" s="706"/>
      <c r="BG481" s="706"/>
      <c r="BH481" s="706"/>
      <c r="BI481" s="706"/>
      <c r="BJ481" s="706"/>
      <c r="BK481" s="706"/>
      <c r="BL481" s="706"/>
      <c r="BM481" s="706"/>
      <c r="BN481" s="706"/>
      <c r="BO481" s="706"/>
      <c r="BP481" s="706"/>
      <c r="BQ481" s="706"/>
      <c r="BR481" s="706"/>
      <c r="BS481" s="706"/>
      <c r="BT481" s="706"/>
      <c r="BU481" s="706"/>
    </row>
    <row r="482" spans="1:73" s="692" customFormat="1" ht="20.100000000000001" customHeight="1">
      <c r="A482" s="713" t="s">
        <v>607</v>
      </c>
      <c r="B482" s="713"/>
      <c r="C482" s="713"/>
      <c r="D482" s="694">
        <v>609</v>
      </c>
      <c r="E482" s="694">
        <v>483</v>
      </c>
      <c r="F482" s="694">
        <v>429</v>
      </c>
      <c r="G482" s="694">
        <v>565</v>
      </c>
      <c r="H482" s="694">
        <v>597</v>
      </c>
      <c r="I482" s="694">
        <v>472</v>
      </c>
      <c r="J482" s="694">
        <v>429</v>
      </c>
      <c r="K482" s="694">
        <v>538</v>
      </c>
      <c r="L482" s="694">
        <v>344</v>
      </c>
      <c r="M482" s="694">
        <v>273</v>
      </c>
      <c r="N482" s="694">
        <v>261</v>
      </c>
      <c r="O482" s="694">
        <v>306</v>
      </c>
      <c r="P482" s="694">
        <v>236</v>
      </c>
      <c r="Q482" s="694">
        <v>205</v>
      </c>
      <c r="R482" s="694">
        <v>334</v>
      </c>
      <c r="S482" s="694">
        <v>371</v>
      </c>
      <c r="T482" s="694">
        <v>356</v>
      </c>
      <c r="U482" s="694">
        <v>297</v>
      </c>
      <c r="V482" s="694">
        <v>340</v>
      </c>
      <c r="W482" s="694">
        <v>400</v>
      </c>
      <c r="X482" s="694">
        <v>422</v>
      </c>
      <c r="Y482" s="694">
        <v>347</v>
      </c>
      <c r="Z482" s="694">
        <v>371</v>
      </c>
      <c r="AA482" s="693">
        <v>425</v>
      </c>
      <c r="AB482" s="706"/>
      <c r="AC482" s="706"/>
      <c r="AD482" s="706"/>
      <c r="AE482" s="706"/>
      <c r="AF482" s="706"/>
      <c r="AG482" s="706"/>
      <c r="AH482" s="706"/>
      <c r="AI482" s="706"/>
      <c r="AJ482" s="706"/>
      <c r="AK482" s="706"/>
      <c r="AL482" s="706"/>
      <c r="AM482" s="706"/>
      <c r="AN482" s="706"/>
      <c r="AO482" s="706"/>
      <c r="AP482" s="706"/>
      <c r="AQ482" s="706"/>
      <c r="AR482" s="706"/>
      <c r="AS482" s="706"/>
      <c r="AT482" s="706"/>
      <c r="AU482" s="706"/>
      <c r="AV482" s="706"/>
      <c r="AW482" s="706"/>
      <c r="AX482" s="706"/>
      <c r="AY482" s="706"/>
      <c r="AZ482" s="706"/>
      <c r="BA482" s="706"/>
      <c r="BB482" s="706"/>
      <c r="BC482" s="706"/>
      <c r="BD482" s="706"/>
      <c r="BE482" s="706"/>
      <c r="BF482" s="706"/>
      <c r="BG482" s="706"/>
      <c r="BH482" s="706"/>
      <c r="BI482" s="706"/>
      <c r="BJ482" s="706"/>
      <c r="BK482" s="706"/>
      <c r="BL482" s="706"/>
      <c r="BM482" s="706"/>
      <c r="BN482" s="706"/>
      <c r="BO482" s="706"/>
      <c r="BP482" s="706"/>
      <c r="BQ482" s="706"/>
      <c r="BR482" s="706"/>
      <c r="BS482" s="706"/>
      <c r="BT482" s="706"/>
      <c r="BU482" s="706"/>
    </row>
    <row r="483" spans="1:73" s="692" customFormat="1" ht="20.100000000000001" customHeight="1">
      <c r="A483" s="713" t="s">
        <v>644</v>
      </c>
      <c r="B483" s="713"/>
      <c r="C483" s="713"/>
      <c r="D483" s="694"/>
      <c r="E483" s="694"/>
      <c r="F483" s="694"/>
      <c r="G483" s="694"/>
      <c r="H483" s="694"/>
      <c r="I483" s="694"/>
      <c r="J483" s="694"/>
      <c r="K483" s="694"/>
      <c r="L483" s="694"/>
      <c r="M483" s="694"/>
      <c r="N483" s="694"/>
      <c r="O483" s="694"/>
      <c r="P483" s="694">
        <v>222</v>
      </c>
      <c r="Q483" s="694">
        <v>151</v>
      </c>
      <c r="R483" s="694">
        <v>148</v>
      </c>
      <c r="S483" s="694">
        <v>194</v>
      </c>
      <c r="T483" s="694">
        <v>203</v>
      </c>
      <c r="U483" s="694">
        <v>154</v>
      </c>
      <c r="V483" s="694">
        <v>216</v>
      </c>
      <c r="W483" s="694">
        <v>285</v>
      </c>
      <c r="X483" s="694">
        <v>254</v>
      </c>
      <c r="Y483" s="694">
        <v>215</v>
      </c>
      <c r="Z483" s="694">
        <v>275</v>
      </c>
      <c r="AA483" s="693">
        <v>396</v>
      </c>
      <c r="AB483" s="706"/>
      <c r="AC483" s="706"/>
      <c r="AD483" s="706"/>
      <c r="AE483" s="706"/>
      <c r="AF483" s="706"/>
      <c r="AG483" s="706"/>
      <c r="AH483" s="706"/>
      <c r="AI483" s="706"/>
      <c r="AJ483" s="706"/>
      <c r="AK483" s="706"/>
      <c r="AL483" s="706"/>
      <c r="AM483" s="706"/>
      <c r="AN483" s="706"/>
      <c r="AO483" s="706"/>
      <c r="AP483" s="706"/>
      <c r="AQ483" s="706"/>
      <c r="AR483" s="706"/>
      <c r="AS483" s="706"/>
      <c r="AT483" s="706"/>
      <c r="AU483" s="706"/>
      <c r="AV483" s="706"/>
      <c r="AW483" s="706"/>
      <c r="AX483" s="706"/>
      <c r="AY483" s="706"/>
      <c r="AZ483" s="706"/>
      <c r="BA483" s="706"/>
      <c r="BB483" s="706"/>
      <c r="BC483" s="706"/>
      <c r="BD483" s="706"/>
      <c r="BE483" s="706"/>
      <c r="BF483" s="706"/>
      <c r="BG483" s="706"/>
      <c r="BH483" s="706"/>
      <c r="BI483" s="706"/>
      <c r="BJ483" s="706"/>
      <c r="BK483" s="706"/>
      <c r="BL483" s="706"/>
      <c r="BM483" s="706"/>
      <c r="BN483" s="706"/>
      <c r="BO483" s="706"/>
      <c r="BP483" s="706"/>
      <c r="BQ483" s="706"/>
      <c r="BR483" s="706"/>
      <c r="BS483" s="706"/>
      <c r="BT483" s="706"/>
      <c r="BU483" s="706"/>
    </row>
    <row r="484" spans="1:73" s="692" customFormat="1" ht="20.100000000000001" customHeight="1">
      <c r="A484" s="713" t="s">
        <v>117</v>
      </c>
      <c r="B484" s="713"/>
      <c r="C484" s="713"/>
      <c r="D484" s="694">
        <v>452</v>
      </c>
      <c r="E484" s="694">
        <v>400</v>
      </c>
      <c r="F484" s="694">
        <v>394</v>
      </c>
      <c r="G484" s="694">
        <v>304</v>
      </c>
      <c r="H484" s="694">
        <v>275</v>
      </c>
      <c r="I484" s="694">
        <v>244</v>
      </c>
      <c r="J484" s="694">
        <v>234</v>
      </c>
      <c r="K484" s="694">
        <v>172</v>
      </c>
      <c r="L484" s="694">
        <v>151</v>
      </c>
      <c r="M484" s="694">
        <v>138</v>
      </c>
      <c r="N484" s="694">
        <v>129</v>
      </c>
      <c r="O484" s="694">
        <v>102</v>
      </c>
      <c r="P484" s="694">
        <v>109</v>
      </c>
      <c r="Q484" s="694">
        <v>93</v>
      </c>
      <c r="R484" s="694">
        <v>94</v>
      </c>
      <c r="S484" s="694">
        <v>119</v>
      </c>
      <c r="T484" s="694">
        <v>142</v>
      </c>
      <c r="U484" s="694">
        <v>94</v>
      </c>
      <c r="V484" s="694">
        <v>97</v>
      </c>
      <c r="W484" s="694">
        <v>124</v>
      </c>
      <c r="X484" s="694">
        <v>119</v>
      </c>
      <c r="Y484" s="694">
        <v>91</v>
      </c>
      <c r="Z484" s="694">
        <v>89</v>
      </c>
      <c r="AA484" s="693">
        <v>114</v>
      </c>
      <c r="AB484" s="706"/>
      <c r="AC484" s="706"/>
      <c r="AD484" s="706"/>
      <c r="AE484" s="706"/>
      <c r="AF484" s="706"/>
      <c r="AG484" s="706"/>
      <c r="AH484" s="706"/>
      <c r="AI484" s="706"/>
      <c r="AJ484" s="706"/>
      <c r="AK484" s="706"/>
      <c r="AL484" s="706"/>
      <c r="AM484" s="706"/>
      <c r="AN484" s="706"/>
      <c r="AO484" s="706"/>
      <c r="AP484" s="706"/>
      <c r="AQ484" s="706"/>
      <c r="AR484" s="706"/>
      <c r="AS484" s="706"/>
      <c r="AT484" s="706"/>
      <c r="AU484" s="706"/>
      <c r="AV484" s="706"/>
      <c r="AW484" s="706"/>
      <c r="AX484" s="706"/>
      <c r="AY484" s="706"/>
      <c r="AZ484" s="706"/>
      <c r="BA484" s="706"/>
      <c r="BB484" s="706"/>
      <c r="BC484" s="706"/>
      <c r="BD484" s="706"/>
      <c r="BE484" s="706"/>
      <c r="BF484" s="706"/>
      <c r="BG484" s="706"/>
      <c r="BH484" s="706"/>
      <c r="BI484" s="706"/>
      <c r="BJ484" s="706"/>
      <c r="BK484" s="706"/>
      <c r="BL484" s="706"/>
      <c r="BM484" s="706"/>
      <c r="BN484" s="706"/>
      <c r="BO484" s="706"/>
      <c r="BP484" s="706"/>
      <c r="BQ484" s="706"/>
      <c r="BR484" s="706"/>
      <c r="BS484" s="706"/>
      <c r="BT484" s="706"/>
      <c r="BU484" s="706"/>
    </row>
    <row r="485" spans="1:73" s="692" customFormat="1" ht="20.100000000000001" customHeight="1">
      <c r="A485" s="714" t="s">
        <v>688</v>
      </c>
      <c r="B485" s="714"/>
      <c r="C485" s="714"/>
      <c r="D485" s="694">
        <v>360</v>
      </c>
      <c r="E485" s="694">
        <v>131</v>
      </c>
      <c r="F485" s="694">
        <v>149</v>
      </c>
      <c r="G485" s="694">
        <v>142</v>
      </c>
      <c r="H485" s="694">
        <v>111</v>
      </c>
      <c r="I485" s="694">
        <v>155</v>
      </c>
      <c r="J485" s="694">
        <v>145</v>
      </c>
      <c r="K485" s="694">
        <v>147</v>
      </c>
      <c r="L485" s="694">
        <v>216</v>
      </c>
      <c r="M485" s="694">
        <v>219</v>
      </c>
      <c r="N485" s="694">
        <v>168</v>
      </c>
      <c r="O485" s="694">
        <v>222</v>
      </c>
      <c r="P485" s="694">
        <v>102</v>
      </c>
      <c r="Q485" s="694">
        <v>107</v>
      </c>
      <c r="R485" s="694">
        <v>76</v>
      </c>
      <c r="S485" s="694">
        <v>117</v>
      </c>
      <c r="T485" s="694">
        <v>144</v>
      </c>
      <c r="U485" s="694">
        <v>141</v>
      </c>
      <c r="V485" s="694">
        <v>146</v>
      </c>
      <c r="W485" s="694">
        <v>207</v>
      </c>
      <c r="X485" s="694">
        <v>141</v>
      </c>
      <c r="Y485" s="694">
        <v>153</v>
      </c>
      <c r="Z485" s="694">
        <v>146</v>
      </c>
      <c r="AA485" s="693">
        <v>155</v>
      </c>
      <c r="AB485" s="706"/>
      <c r="AC485" s="706"/>
      <c r="AD485" s="706"/>
      <c r="AE485" s="706"/>
      <c r="AF485" s="706"/>
      <c r="AG485" s="706"/>
      <c r="AH485" s="706"/>
      <c r="AI485" s="706"/>
      <c r="AJ485" s="706"/>
      <c r="AK485" s="706"/>
      <c r="AL485" s="706"/>
      <c r="AM485" s="706"/>
      <c r="AN485" s="706"/>
      <c r="AO485" s="706"/>
      <c r="AP485" s="706"/>
      <c r="AQ485" s="706"/>
      <c r="AR485" s="706"/>
      <c r="AS485" s="706"/>
      <c r="AT485" s="706"/>
      <c r="AU485" s="706"/>
      <c r="AV485" s="706"/>
      <c r="AW485" s="706"/>
      <c r="AX485" s="706"/>
      <c r="AY485" s="706"/>
      <c r="AZ485" s="706"/>
      <c r="BA485" s="706"/>
      <c r="BB485" s="706"/>
      <c r="BC485" s="706"/>
      <c r="BD485" s="706"/>
      <c r="BE485" s="706"/>
      <c r="BF485" s="706"/>
      <c r="BG485" s="706"/>
      <c r="BH485" s="706"/>
      <c r="BI485" s="706"/>
      <c r="BJ485" s="706"/>
      <c r="BK485" s="706"/>
      <c r="BL485" s="706"/>
      <c r="BM485" s="706"/>
      <c r="BN485" s="706"/>
      <c r="BO485" s="706"/>
      <c r="BP485" s="706"/>
      <c r="BQ485" s="706"/>
      <c r="BR485" s="706"/>
      <c r="BS485" s="706"/>
      <c r="BT485" s="706"/>
      <c r="BU485" s="706"/>
    </row>
    <row r="486" spans="1:73" s="692" customFormat="1" ht="20.100000000000001" customHeight="1">
      <c r="A486" s="714" t="s">
        <v>530</v>
      </c>
      <c r="B486" s="714"/>
      <c r="C486" s="714"/>
      <c r="D486" s="694">
        <v>544</v>
      </c>
      <c r="E486" s="694">
        <v>498</v>
      </c>
      <c r="F486" s="694">
        <v>471</v>
      </c>
      <c r="G486" s="694">
        <v>526</v>
      </c>
      <c r="H486" s="694">
        <v>140</v>
      </c>
      <c r="I486" s="694">
        <v>73</v>
      </c>
      <c r="J486" s="694">
        <v>78</v>
      </c>
      <c r="K486" s="694">
        <v>92</v>
      </c>
      <c r="L486" s="694">
        <v>80</v>
      </c>
      <c r="M486" s="707" t="s">
        <v>55</v>
      </c>
      <c r="N486" s="707" t="s">
        <v>55</v>
      </c>
      <c r="O486" s="707" t="s">
        <v>55</v>
      </c>
      <c r="P486" s="455" t="s">
        <v>55</v>
      </c>
      <c r="Q486" s="455" t="s">
        <v>55</v>
      </c>
      <c r="R486" s="455" t="s">
        <v>55</v>
      </c>
      <c r="S486" s="455" t="s">
        <v>55</v>
      </c>
      <c r="T486" s="455" t="s">
        <v>55</v>
      </c>
      <c r="U486" s="455" t="s">
        <v>55</v>
      </c>
      <c r="V486" s="455" t="s">
        <v>55</v>
      </c>
      <c r="W486" s="455" t="s">
        <v>55</v>
      </c>
      <c r="X486" s="455" t="s">
        <v>55</v>
      </c>
      <c r="Y486" s="455" t="s">
        <v>55</v>
      </c>
      <c r="Z486" s="455" t="s">
        <v>55</v>
      </c>
      <c r="AA486" s="455" t="s">
        <v>55</v>
      </c>
      <c r="AB486" s="706"/>
      <c r="AC486" s="706"/>
      <c r="AD486" s="706"/>
      <c r="AE486" s="706"/>
      <c r="AF486" s="706"/>
      <c r="AG486" s="706"/>
      <c r="AH486" s="706"/>
      <c r="AI486" s="706"/>
      <c r="AJ486" s="706"/>
      <c r="AK486" s="706"/>
      <c r="AL486" s="706"/>
      <c r="AM486" s="706"/>
      <c r="AN486" s="706"/>
      <c r="AO486" s="706"/>
      <c r="AP486" s="706"/>
      <c r="AQ486" s="706"/>
      <c r="AR486" s="706"/>
      <c r="AS486" s="706"/>
      <c r="AT486" s="706"/>
      <c r="AU486" s="706"/>
      <c r="AV486" s="706"/>
      <c r="AW486" s="706"/>
      <c r="AX486" s="706"/>
      <c r="AY486" s="706"/>
      <c r="AZ486" s="706"/>
      <c r="BA486" s="706"/>
      <c r="BB486" s="706"/>
      <c r="BC486" s="706"/>
      <c r="BD486" s="706"/>
      <c r="BE486" s="706"/>
      <c r="BF486" s="706"/>
      <c r="BG486" s="706"/>
      <c r="BH486" s="706"/>
      <c r="BI486" s="706"/>
      <c r="BJ486" s="706"/>
      <c r="BK486" s="706"/>
      <c r="BL486" s="706"/>
      <c r="BM486" s="706"/>
      <c r="BN486" s="706"/>
      <c r="BO486" s="706"/>
      <c r="BP486" s="706"/>
      <c r="BQ486" s="706"/>
      <c r="BR486" s="706"/>
      <c r="BS486" s="706"/>
      <c r="BT486" s="706"/>
      <c r="BU486" s="706"/>
    </row>
    <row r="487" spans="1:73" s="692" customFormat="1" ht="20.100000000000001" customHeight="1">
      <c r="A487" s="192" t="s">
        <v>264</v>
      </c>
      <c r="B487" s="192"/>
      <c r="C487" s="192"/>
      <c r="D487" s="613">
        <v>-348</v>
      </c>
      <c r="E487" s="613">
        <v>-256</v>
      </c>
      <c r="F487" s="613">
        <v>-229</v>
      </c>
      <c r="G487" s="613">
        <v>-293</v>
      </c>
      <c r="H487" s="613">
        <v>-244</v>
      </c>
      <c r="I487" s="613">
        <v>-178</v>
      </c>
      <c r="J487" s="613">
        <v>-151</v>
      </c>
      <c r="K487" s="613">
        <v>-186</v>
      </c>
      <c r="L487" s="613">
        <v>-79</v>
      </c>
      <c r="M487" s="613">
        <v>-37</v>
      </c>
      <c r="N487" s="613">
        <v>-26</v>
      </c>
      <c r="O487" s="613">
        <v>-43</v>
      </c>
      <c r="P487" s="613">
        <v>-26</v>
      </c>
      <c r="Q487" s="613">
        <v>-11</v>
      </c>
      <c r="R487" s="613">
        <v>-14</v>
      </c>
      <c r="S487" s="613">
        <v>-18</v>
      </c>
      <c r="T487" s="613">
        <v>-14</v>
      </c>
      <c r="U487" s="613">
        <v>6</v>
      </c>
      <c r="V487" s="613">
        <v>-1</v>
      </c>
      <c r="W487" s="613">
        <v>-19</v>
      </c>
      <c r="X487" s="613">
        <v>-17</v>
      </c>
      <c r="Y487" s="613">
        <v>-27</v>
      </c>
      <c r="Z487" s="613">
        <v>-38</v>
      </c>
      <c r="AA487" s="457">
        <v>-117</v>
      </c>
      <c r="AB487" s="706"/>
      <c r="AC487" s="706"/>
      <c r="AD487" s="706"/>
      <c r="AE487" s="706"/>
      <c r="AF487" s="706"/>
      <c r="AG487" s="706"/>
      <c r="AH487" s="706"/>
      <c r="AI487" s="706"/>
      <c r="AJ487" s="706"/>
      <c r="AK487" s="706"/>
      <c r="AL487" s="706"/>
      <c r="AM487" s="706"/>
      <c r="AN487" s="706"/>
      <c r="AO487" s="706"/>
      <c r="AP487" s="706"/>
      <c r="AQ487" s="706"/>
      <c r="AR487" s="706"/>
      <c r="AS487" s="706"/>
      <c r="AT487" s="706"/>
      <c r="AU487" s="706"/>
      <c r="AV487" s="706"/>
      <c r="AW487" s="706"/>
      <c r="AX487" s="706"/>
      <c r="AY487" s="706"/>
      <c r="AZ487" s="706"/>
      <c r="BA487" s="706"/>
      <c r="BB487" s="706"/>
      <c r="BC487" s="706"/>
      <c r="BD487" s="706"/>
      <c r="BE487" s="706"/>
      <c r="BF487" s="706"/>
      <c r="BG487" s="706"/>
      <c r="BH487" s="706"/>
      <c r="BI487" s="706"/>
      <c r="BJ487" s="706"/>
      <c r="BK487" s="706"/>
      <c r="BL487" s="706"/>
      <c r="BM487" s="706"/>
      <c r="BN487" s="706"/>
      <c r="BO487" s="706"/>
      <c r="BP487" s="706"/>
      <c r="BQ487" s="706"/>
      <c r="BR487" s="706"/>
      <c r="BS487" s="706"/>
      <c r="BT487" s="706"/>
      <c r="BU487" s="706"/>
    </row>
    <row r="488" spans="1:73" s="692" customFormat="1" ht="20.100000000000001" customHeight="1">
      <c r="A488" s="712" t="s">
        <v>595</v>
      </c>
      <c r="B488" s="712"/>
      <c r="C488" s="712"/>
      <c r="D488" s="667">
        <v>2705</v>
      </c>
      <c r="E488" s="667">
        <v>2309</v>
      </c>
      <c r="F488" s="667">
        <v>2244</v>
      </c>
      <c r="G488" s="667">
        <v>2254</v>
      </c>
      <c r="H488" s="667">
        <v>1902</v>
      </c>
      <c r="I488" s="667">
        <v>1716</v>
      </c>
      <c r="J488" s="667">
        <v>1722</v>
      </c>
      <c r="K488" s="667">
        <v>1827</v>
      </c>
      <c r="L488" s="667">
        <v>1697</v>
      </c>
      <c r="M488" s="667">
        <v>1584</v>
      </c>
      <c r="N488" s="667">
        <v>1516</v>
      </c>
      <c r="O488" s="667">
        <v>1806</v>
      </c>
      <c r="P488" s="667">
        <v>1669</v>
      </c>
      <c r="Q488" s="667">
        <v>1571</v>
      </c>
      <c r="R488" s="667">
        <v>1721</v>
      </c>
      <c r="S488" s="667">
        <v>1885</v>
      </c>
      <c r="T488" s="667">
        <v>1889</v>
      </c>
      <c r="U488" s="667">
        <v>1751</v>
      </c>
      <c r="V488" s="667">
        <v>1972</v>
      </c>
      <c r="W488" s="667">
        <v>2208</v>
      </c>
      <c r="X488" s="667">
        <v>2073</v>
      </c>
      <c r="Y488" s="667">
        <v>2013</v>
      </c>
      <c r="Z488" s="667">
        <v>2012</v>
      </c>
      <c r="AA488" s="117">
        <v>2194</v>
      </c>
      <c r="AB488" s="706"/>
      <c r="AC488" s="706"/>
      <c r="AD488" s="706"/>
      <c r="AE488" s="706"/>
      <c r="AF488" s="706"/>
      <c r="AG488" s="706"/>
      <c r="AH488" s="706"/>
      <c r="AI488" s="706"/>
      <c r="AJ488" s="706"/>
      <c r="AK488" s="706"/>
      <c r="AL488" s="706"/>
      <c r="AM488" s="706"/>
      <c r="AN488" s="706"/>
      <c r="AO488" s="706"/>
      <c r="AP488" s="706"/>
      <c r="AQ488" s="706"/>
      <c r="AR488" s="706"/>
      <c r="AS488" s="706"/>
      <c r="AT488" s="706"/>
      <c r="AU488" s="706"/>
      <c r="AV488" s="706"/>
      <c r="AW488" s="706"/>
      <c r="AX488" s="706"/>
      <c r="AY488" s="706"/>
      <c r="AZ488" s="706"/>
      <c r="BA488" s="706"/>
      <c r="BB488" s="706"/>
      <c r="BC488" s="706"/>
      <c r="BD488" s="706"/>
      <c r="BE488" s="706"/>
      <c r="BF488" s="706"/>
      <c r="BG488" s="706"/>
      <c r="BH488" s="706"/>
      <c r="BI488" s="706"/>
      <c r="BJ488" s="706"/>
      <c r="BK488" s="706"/>
      <c r="BL488" s="706"/>
      <c r="BM488" s="706"/>
      <c r="BN488" s="706"/>
      <c r="BO488" s="706"/>
      <c r="BP488" s="706"/>
      <c r="BQ488" s="706"/>
      <c r="BR488" s="706"/>
      <c r="BS488" s="706"/>
      <c r="BT488" s="706"/>
      <c r="BU488" s="706"/>
    </row>
    <row r="489" spans="1:73" s="704" customFormat="1" ht="20.100000000000001" customHeight="1">
      <c r="A489" s="714" t="s">
        <v>71</v>
      </c>
      <c r="B489" s="713"/>
      <c r="C489" s="713"/>
      <c r="D489" s="694">
        <v>1517</v>
      </c>
      <c r="E489" s="694">
        <v>1533</v>
      </c>
      <c r="F489" s="694">
        <v>1527</v>
      </c>
      <c r="G489" s="694">
        <v>1338</v>
      </c>
      <c r="H489" s="694">
        <v>1332</v>
      </c>
      <c r="I489" s="694">
        <v>1297</v>
      </c>
      <c r="J489" s="694">
        <v>1265</v>
      </c>
      <c r="K489" s="694">
        <v>1159</v>
      </c>
      <c r="L489" s="694">
        <v>1191</v>
      </c>
      <c r="M489" s="694">
        <v>704</v>
      </c>
      <c r="N489" s="694">
        <v>546</v>
      </c>
      <c r="O489" s="694">
        <v>483</v>
      </c>
      <c r="P489" s="694">
        <v>511</v>
      </c>
      <c r="Q489" s="694">
        <v>495</v>
      </c>
      <c r="R489" s="694">
        <v>561</v>
      </c>
      <c r="S489" s="694">
        <v>616</v>
      </c>
      <c r="T489" s="694">
        <v>671</v>
      </c>
      <c r="U489" s="694">
        <v>638</v>
      </c>
      <c r="V489" s="694">
        <v>793</v>
      </c>
      <c r="W489" s="694">
        <v>819</v>
      </c>
      <c r="X489" s="694">
        <v>791</v>
      </c>
      <c r="Y489" s="694">
        <v>740</v>
      </c>
      <c r="Z489" s="694">
        <v>741</v>
      </c>
      <c r="AA489" s="693">
        <v>720</v>
      </c>
      <c r="AB489" s="705"/>
      <c r="AC489" s="705"/>
      <c r="AD489" s="705"/>
      <c r="AE489" s="705"/>
      <c r="AF489" s="705"/>
      <c r="AG489" s="705"/>
      <c r="AH489" s="705"/>
      <c r="AI489" s="705"/>
      <c r="AJ489" s="705"/>
      <c r="AK489" s="705"/>
      <c r="AL489" s="705"/>
      <c r="AM489" s="705"/>
      <c r="AN489" s="705"/>
      <c r="AO489" s="705"/>
      <c r="AP489" s="705"/>
      <c r="AQ489" s="705"/>
      <c r="AR489" s="705"/>
      <c r="AS489" s="705"/>
      <c r="AT489" s="705"/>
      <c r="AU489" s="705"/>
      <c r="AV489" s="705"/>
      <c r="AW489" s="705"/>
      <c r="AX489" s="705"/>
      <c r="AY489" s="705"/>
      <c r="AZ489" s="705"/>
      <c r="BA489" s="705"/>
      <c r="BB489" s="705"/>
      <c r="BC489" s="705"/>
      <c r="BD489" s="705"/>
      <c r="BE489" s="705"/>
      <c r="BF489" s="705"/>
      <c r="BG489" s="705"/>
      <c r="BH489" s="705"/>
      <c r="BI489" s="705"/>
      <c r="BJ489" s="705"/>
      <c r="BK489" s="705"/>
      <c r="BL489" s="705"/>
      <c r="BM489" s="705"/>
      <c r="BN489" s="705"/>
      <c r="BO489" s="705"/>
      <c r="BP489" s="705"/>
      <c r="BQ489" s="705"/>
      <c r="BR489" s="705"/>
      <c r="BS489" s="705"/>
      <c r="BT489" s="705"/>
      <c r="BU489" s="705"/>
    </row>
    <row r="490" spans="1:73" s="704" customFormat="1" ht="20.100000000000001" customHeight="1">
      <c r="A490" s="714" t="s">
        <v>138</v>
      </c>
      <c r="B490" s="713"/>
      <c r="C490" s="713"/>
      <c r="D490" s="694">
        <v>470</v>
      </c>
      <c r="E490" s="694">
        <v>339</v>
      </c>
      <c r="F490" s="694">
        <v>415</v>
      </c>
      <c r="G490" s="694">
        <v>573</v>
      </c>
      <c r="H490" s="694">
        <v>406</v>
      </c>
      <c r="I490" s="694">
        <v>342</v>
      </c>
      <c r="J490" s="694">
        <v>345</v>
      </c>
      <c r="K490" s="694">
        <v>470</v>
      </c>
      <c r="L490" s="694">
        <v>1811</v>
      </c>
      <c r="M490" s="694">
        <v>528</v>
      </c>
      <c r="N490" s="694">
        <v>569</v>
      </c>
      <c r="O490" s="694">
        <v>608</v>
      </c>
      <c r="P490" s="694">
        <v>577</v>
      </c>
      <c r="Q490" s="694">
        <v>626</v>
      </c>
      <c r="R490" s="694">
        <v>695</v>
      </c>
      <c r="S490" s="694">
        <v>814</v>
      </c>
      <c r="T490" s="694">
        <v>609</v>
      </c>
      <c r="U490" s="694">
        <v>463</v>
      </c>
      <c r="V490" s="694">
        <v>541</v>
      </c>
      <c r="W490" s="694">
        <v>554</v>
      </c>
      <c r="X490" s="694">
        <v>1633</v>
      </c>
      <c r="Y490" s="694">
        <v>1159</v>
      </c>
      <c r="Z490" s="694">
        <v>1127</v>
      </c>
      <c r="AA490" s="693">
        <v>1325</v>
      </c>
      <c r="AB490" s="705"/>
      <c r="AC490" s="705"/>
      <c r="AD490" s="705"/>
      <c r="AE490" s="705"/>
      <c r="AF490" s="705"/>
      <c r="AG490" s="705"/>
      <c r="AH490" s="705"/>
      <c r="AI490" s="705"/>
      <c r="AJ490" s="705"/>
      <c r="AK490" s="705"/>
      <c r="AL490" s="705"/>
      <c r="AM490" s="705"/>
      <c r="AN490" s="705"/>
      <c r="AO490" s="705"/>
      <c r="AP490" s="705"/>
      <c r="AQ490" s="705"/>
      <c r="AR490" s="705"/>
      <c r="AS490" s="705"/>
      <c r="AT490" s="705"/>
      <c r="AU490" s="705"/>
      <c r="AV490" s="705"/>
      <c r="AW490" s="705"/>
      <c r="AX490" s="705"/>
      <c r="AY490" s="705"/>
      <c r="AZ490" s="705"/>
      <c r="BA490" s="705"/>
      <c r="BB490" s="705"/>
      <c r="BC490" s="705"/>
      <c r="BD490" s="705"/>
      <c r="BE490" s="705"/>
      <c r="BF490" s="705"/>
      <c r="BG490" s="705"/>
      <c r="BH490" s="705"/>
      <c r="BI490" s="705"/>
      <c r="BJ490" s="705"/>
      <c r="BK490" s="705"/>
      <c r="BL490" s="705"/>
      <c r="BM490" s="705"/>
      <c r="BN490" s="705"/>
      <c r="BO490" s="705"/>
      <c r="BP490" s="705"/>
      <c r="BQ490" s="705"/>
      <c r="BR490" s="705"/>
      <c r="BS490" s="705"/>
      <c r="BT490" s="705"/>
      <c r="BU490" s="705"/>
    </row>
    <row r="491" spans="1:73" s="704" customFormat="1" ht="20.100000000000001" customHeight="1">
      <c r="A491" s="258" t="s">
        <v>477</v>
      </c>
      <c r="B491" s="258"/>
      <c r="C491" s="258"/>
      <c r="D491" s="628">
        <v>4691</v>
      </c>
      <c r="E491" s="628">
        <v>4180</v>
      </c>
      <c r="F491" s="628">
        <v>4186</v>
      </c>
      <c r="G491" s="628">
        <v>4166</v>
      </c>
      <c r="H491" s="628">
        <v>3640</v>
      </c>
      <c r="I491" s="628">
        <v>3355</v>
      </c>
      <c r="J491" s="628">
        <v>3331</v>
      </c>
      <c r="K491" s="628">
        <v>3456</v>
      </c>
      <c r="L491" s="628">
        <v>4700</v>
      </c>
      <c r="M491" s="628">
        <v>2815</v>
      </c>
      <c r="N491" s="628">
        <v>2630</v>
      </c>
      <c r="O491" s="628">
        <v>2898</v>
      </c>
      <c r="P491" s="628">
        <v>2757</v>
      </c>
      <c r="Q491" s="628">
        <v>2692</v>
      </c>
      <c r="R491" s="628">
        <v>2976</v>
      </c>
      <c r="S491" s="628">
        <v>3315</v>
      </c>
      <c r="T491" s="628">
        <v>3169</v>
      </c>
      <c r="U491" s="628">
        <v>2852</v>
      </c>
      <c r="V491" s="628">
        <v>3307</v>
      </c>
      <c r="W491" s="628">
        <v>3581</v>
      </c>
      <c r="X491" s="628">
        <v>4496</v>
      </c>
      <c r="Y491" s="628">
        <v>3912</v>
      </c>
      <c r="Z491" s="628">
        <v>3881</v>
      </c>
      <c r="AA491" s="548">
        <v>4239</v>
      </c>
      <c r="AB491" s="705"/>
      <c r="AC491" s="705"/>
      <c r="AD491" s="705"/>
      <c r="AE491" s="705"/>
      <c r="AF491" s="705"/>
      <c r="AG491" s="705"/>
      <c r="AH491" s="705"/>
      <c r="AI491" s="705"/>
      <c r="AJ491" s="705"/>
      <c r="AK491" s="705"/>
      <c r="AL491" s="705"/>
      <c r="AM491" s="705"/>
      <c r="AN491" s="705"/>
      <c r="AO491" s="705"/>
      <c r="AP491" s="705"/>
      <c r="AQ491" s="705"/>
      <c r="AR491" s="705"/>
      <c r="AS491" s="705"/>
      <c r="AT491" s="705"/>
      <c r="AU491" s="705"/>
      <c r="AV491" s="705"/>
      <c r="AW491" s="705"/>
      <c r="AX491" s="705"/>
      <c r="AY491" s="705"/>
      <c r="AZ491" s="705"/>
      <c r="BA491" s="705"/>
      <c r="BB491" s="705"/>
      <c r="BC491" s="705"/>
      <c r="BD491" s="705"/>
      <c r="BE491" s="705"/>
      <c r="BF491" s="705"/>
      <c r="BG491" s="705"/>
      <c r="BH491" s="705"/>
      <c r="BI491" s="705"/>
      <c r="BJ491" s="705"/>
      <c r="BK491" s="705"/>
      <c r="BL491" s="705"/>
      <c r="BM491" s="705"/>
      <c r="BN491" s="705"/>
      <c r="BO491" s="705"/>
      <c r="BP491" s="705"/>
      <c r="BQ491" s="705"/>
      <c r="BR491" s="705"/>
      <c r="BS491" s="705"/>
      <c r="BT491" s="705"/>
      <c r="BU491" s="705"/>
    </row>
    <row r="492" spans="1:73" s="704" customFormat="1" ht="20.100000000000001" customHeight="1">
      <c r="A492" s="714" t="s">
        <v>70</v>
      </c>
      <c r="B492" s="715"/>
      <c r="C492" s="715"/>
      <c r="D492" s="694">
        <v>9092</v>
      </c>
      <c r="E492" s="694">
        <v>9000</v>
      </c>
      <c r="F492" s="694">
        <v>8927</v>
      </c>
      <c r="G492" s="694">
        <v>9058</v>
      </c>
      <c r="H492" s="694">
        <v>7827</v>
      </c>
      <c r="I492" s="694">
        <v>7166</v>
      </c>
      <c r="J492" s="694">
        <v>6969</v>
      </c>
      <c r="K492" s="694">
        <v>6983</v>
      </c>
      <c r="L492" s="694">
        <v>6982</v>
      </c>
      <c r="M492" s="694">
        <v>6765</v>
      </c>
      <c r="N492" s="694">
        <v>6096</v>
      </c>
      <c r="O492" s="694">
        <v>6007</v>
      </c>
      <c r="P492" s="694">
        <v>6070</v>
      </c>
      <c r="Q492" s="694">
        <v>5216</v>
      </c>
      <c r="R492" s="694">
        <v>5185</v>
      </c>
      <c r="S492" s="694">
        <v>5107</v>
      </c>
      <c r="T492" s="694">
        <v>4875</v>
      </c>
      <c r="U492" s="694">
        <v>4711</v>
      </c>
      <c r="V492" s="694">
        <v>4951</v>
      </c>
      <c r="W492" s="694">
        <v>4885</v>
      </c>
      <c r="X492" s="694">
        <v>4403</v>
      </c>
      <c r="Y492" s="694">
        <v>6041</v>
      </c>
      <c r="Z492" s="694">
        <v>5975</v>
      </c>
      <c r="AA492" s="693">
        <v>6093</v>
      </c>
      <c r="AB492" s="705"/>
      <c r="AC492" s="705"/>
      <c r="AD492" s="705"/>
      <c r="AE492" s="705"/>
      <c r="AF492" s="705"/>
      <c r="AG492" s="705"/>
      <c r="AH492" s="705"/>
      <c r="AI492" s="705"/>
      <c r="AJ492" s="705"/>
      <c r="AK492" s="705"/>
      <c r="AL492" s="705"/>
      <c r="AM492" s="705"/>
      <c r="AN492" s="705"/>
      <c r="AO492" s="705"/>
      <c r="AP492" s="705"/>
      <c r="AQ492" s="705"/>
      <c r="AR492" s="705"/>
      <c r="AS492" s="705"/>
      <c r="AT492" s="705"/>
      <c r="AU492" s="705"/>
      <c r="AV492" s="705"/>
      <c r="AW492" s="705"/>
      <c r="AX492" s="705"/>
      <c r="AY492" s="705"/>
      <c r="AZ492" s="705"/>
      <c r="BA492" s="705"/>
      <c r="BB492" s="705"/>
      <c r="BC492" s="705"/>
      <c r="BD492" s="705"/>
      <c r="BE492" s="705"/>
      <c r="BF492" s="705"/>
      <c r="BG492" s="705"/>
      <c r="BH492" s="705"/>
      <c r="BI492" s="705"/>
      <c r="BJ492" s="705"/>
      <c r="BK492" s="705"/>
      <c r="BL492" s="705"/>
      <c r="BM492" s="705"/>
      <c r="BN492" s="705"/>
      <c r="BO492" s="705"/>
      <c r="BP492" s="705"/>
      <c r="BQ492" s="705"/>
      <c r="BR492" s="705"/>
      <c r="BS492" s="705"/>
      <c r="BT492" s="705"/>
      <c r="BU492" s="705"/>
    </row>
    <row r="493" spans="1:73" s="704" customFormat="1" ht="20.100000000000001" customHeight="1">
      <c r="A493" s="714" t="s">
        <v>67</v>
      </c>
      <c r="B493" s="715"/>
      <c r="C493" s="715"/>
      <c r="D493" s="694">
        <v>10613</v>
      </c>
      <c r="E493" s="694">
        <v>9775</v>
      </c>
      <c r="F493" s="694">
        <v>9700</v>
      </c>
      <c r="G493" s="694">
        <v>10124</v>
      </c>
      <c r="H493" s="694">
        <v>12207</v>
      </c>
      <c r="I493" s="694">
        <v>11509</v>
      </c>
      <c r="J493" s="694">
        <v>11336</v>
      </c>
      <c r="K493" s="694">
        <v>10935</v>
      </c>
      <c r="L493" s="694">
        <v>10501</v>
      </c>
      <c r="M493" s="694">
        <v>14968</v>
      </c>
      <c r="N493" s="694">
        <v>13873</v>
      </c>
      <c r="O493" s="694">
        <v>13863</v>
      </c>
      <c r="P493" s="694">
        <v>14268</v>
      </c>
      <c r="Q493" s="694">
        <v>13335</v>
      </c>
      <c r="R493" s="694">
        <v>13178</v>
      </c>
      <c r="S493" s="694">
        <v>13542</v>
      </c>
      <c r="T493" s="694">
        <v>14148</v>
      </c>
      <c r="U493" s="694">
        <v>12720</v>
      </c>
      <c r="V493" s="694">
        <v>13202</v>
      </c>
      <c r="W493" s="694">
        <v>13287</v>
      </c>
      <c r="X493" s="694">
        <v>12372</v>
      </c>
      <c r="Y493" s="694">
        <v>12093</v>
      </c>
      <c r="Z493" s="694">
        <v>12227</v>
      </c>
      <c r="AA493" s="693">
        <v>12077</v>
      </c>
      <c r="AB493" s="705"/>
      <c r="AC493" s="705"/>
      <c r="AD493" s="705"/>
      <c r="AE493" s="705"/>
      <c r="AF493" s="705"/>
      <c r="AG493" s="705"/>
      <c r="AH493" s="705"/>
      <c r="AI493" s="705"/>
      <c r="AJ493" s="705"/>
      <c r="AK493" s="705"/>
      <c r="AL493" s="705"/>
      <c r="AM493" s="705"/>
      <c r="AN493" s="705"/>
      <c r="AO493" s="705"/>
      <c r="AP493" s="705"/>
      <c r="AQ493" s="705"/>
      <c r="AR493" s="705"/>
      <c r="AS493" s="705"/>
      <c r="AT493" s="705"/>
      <c r="AU493" s="705"/>
      <c r="AV493" s="705"/>
      <c r="AW493" s="705"/>
      <c r="AX493" s="705"/>
      <c r="AY493" s="705"/>
      <c r="AZ493" s="705"/>
      <c r="BA493" s="705"/>
      <c r="BB493" s="705"/>
      <c r="BC493" s="705"/>
      <c r="BD493" s="705"/>
      <c r="BE493" s="705"/>
      <c r="BF493" s="705"/>
      <c r="BG493" s="705"/>
      <c r="BH493" s="705"/>
      <c r="BI493" s="705"/>
      <c r="BJ493" s="705"/>
      <c r="BK493" s="705"/>
      <c r="BL493" s="705"/>
      <c r="BM493" s="705"/>
      <c r="BN493" s="705"/>
      <c r="BO493" s="705"/>
      <c r="BP493" s="705"/>
      <c r="BQ493" s="705"/>
      <c r="BR493" s="705"/>
      <c r="BS493" s="705"/>
      <c r="BT493" s="705"/>
      <c r="BU493" s="705"/>
    </row>
    <row r="494" spans="1:73" s="704" customFormat="1" ht="20.100000000000001" customHeight="1" thickBot="1">
      <c r="A494" s="326" t="s">
        <v>81</v>
      </c>
      <c r="B494" s="326"/>
      <c r="C494" s="326"/>
      <c r="D494" s="623">
        <v>24398</v>
      </c>
      <c r="E494" s="623">
        <v>22955</v>
      </c>
      <c r="F494" s="623">
        <v>22816</v>
      </c>
      <c r="G494" s="623">
        <v>23348</v>
      </c>
      <c r="H494" s="623">
        <v>23673</v>
      </c>
      <c r="I494" s="623">
        <v>22030</v>
      </c>
      <c r="J494" s="623">
        <v>21640</v>
      </c>
      <c r="K494" s="623">
        <v>21375</v>
      </c>
      <c r="L494" s="623">
        <v>22182</v>
      </c>
      <c r="M494" s="623">
        <v>24548</v>
      </c>
      <c r="N494" s="623">
        <v>22599</v>
      </c>
      <c r="O494" s="623">
        <v>22767</v>
      </c>
      <c r="P494" s="623">
        <v>23095</v>
      </c>
      <c r="Q494" s="623">
        <v>21243</v>
      </c>
      <c r="R494" s="623">
        <v>21338</v>
      </c>
      <c r="S494" s="623">
        <v>21964</v>
      </c>
      <c r="T494" s="623">
        <v>22192</v>
      </c>
      <c r="U494" s="623">
        <v>20283</v>
      </c>
      <c r="V494" s="623">
        <v>21460</v>
      </c>
      <c r="W494" s="623">
        <v>21753</v>
      </c>
      <c r="X494" s="623">
        <v>21272</v>
      </c>
      <c r="Y494" s="623">
        <v>22045</v>
      </c>
      <c r="Z494" s="623">
        <v>22082</v>
      </c>
      <c r="AA494" s="549">
        <v>22409</v>
      </c>
      <c r="AB494" s="705"/>
      <c r="AC494" s="705"/>
      <c r="AD494" s="705"/>
      <c r="AE494" s="705"/>
      <c r="AF494" s="705"/>
      <c r="AG494" s="705"/>
      <c r="AH494" s="705"/>
      <c r="AI494" s="705"/>
      <c r="AJ494" s="705"/>
      <c r="AK494" s="705"/>
      <c r="AL494" s="705"/>
      <c r="AM494" s="705"/>
      <c r="AN494" s="705"/>
      <c r="AO494" s="705"/>
      <c r="AP494" s="705"/>
      <c r="AQ494" s="705"/>
      <c r="AR494" s="705"/>
      <c r="AS494" s="705"/>
      <c r="AT494" s="705"/>
      <c r="AU494" s="705"/>
      <c r="AV494" s="705"/>
      <c r="AW494" s="705"/>
      <c r="AX494" s="705"/>
      <c r="AY494" s="705"/>
      <c r="AZ494" s="705"/>
      <c r="BA494" s="705"/>
      <c r="BB494" s="705"/>
      <c r="BC494" s="705"/>
      <c r="BD494" s="705"/>
      <c r="BE494" s="705"/>
      <c r="BF494" s="705"/>
      <c r="BG494" s="705"/>
      <c r="BH494" s="705"/>
      <c r="BI494" s="705"/>
      <c r="BJ494" s="705"/>
      <c r="BK494" s="705"/>
      <c r="BL494" s="705"/>
      <c r="BM494" s="705"/>
      <c r="BN494" s="705"/>
      <c r="BO494" s="705"/>
      <c r="BP494" s="705"/>
      <c r="BQ494" s="705"/>
      <c r="BR494" s="705"/>
      <c r="BS494" s="705"/>
      <c r="BT494" s="705"/>
      <c r="BU494" s="705"/>
    </row>
    <row r="495" spans="1:73" s="704" customFormat="1" ht="9.9499999999999993" customHeight="1" thickTop="1">
      <c r="A495" s="715"/>
      <c r="B495" s="715"/>
      <c r="C495" s="71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584"/>
      <c r="AB495" s="705"/>
      <c r="AC495" s="705"/>
      <c r="AD495" s="705"/>
      <c r="AE495" s="705"/>
      <c r="AF495" s="705"/>
      <c r="AG495" s="705"/>
      <c r="AH495" s="705"/>
      <c r="AI495" s="705"/>
      <c r="AJ495" s="705"/>
      <c r="AK495" s="705"/>
      <c r="AL495" s="705"/>
      <c r="AM495" s="705"/>
      <c r="AN495" s="705"/>
      <c r="AO495" s="705"/>
      <c r="AP495" s="705"/>
      <c r="AQ495" s="705"/>
      <c r="AR495" s="705"/>
      <c r="AS495" s="705"/>
      <c r="AT495" s="705"/>
      <c r="AU495" s="705"/>
      <c r="AV495" s="705"/>
      <c r="AW495" s="705"/>
      <c r="AX495" s="705"/>
      <c r="AY495" s="705"/>
      <c r="AZ495" s="705"/>
      <c r="BA495" s="705"/>
      <c r="BB495" s="705"/>
      <c r="BC495" s="705"/>
      <c r="BD495" s="705"/>
      <c r="BE495" s="705"/>
      <c r="BF495" s="705"/>
      <c r="BG495" s="705"/>
      <c r="BH495" s="705"/>
      <c r="BI495" s="705"/>
      <c r="BJ495" s="705"/>
      <c r="BK495" s="705"/>
      <c r="BL495" s="705"/>
      <c r="BM495" s="705"/>
      <c r="BN495" s="705"/>
      <c r="BO495" s="705"/>
      <c r="BP495" s="705"/>
      <c r="BQ495" s="705"/>
      <c r="BR495" s="705"/>
      <c r="BS495" s="705"/>
      <c r="BT495" s="705"/>
      <c r="BU495" s="705"/>
    </row>
    <row r="496" spans="1:73" s="704" customFormat="1" ht="20.100000000000001" customHeight="1">
      <c r="A496" s="714" t="s">
        <v>597</v>
      </c>
      <c r="B496" s="715"/>
      <c r="C496" s="715"/>
      <c r="D496" s="705"/>
      <c r="E496" s="705"/>
      <c r="F496" s="705"/>
      <c r="G496" s="705"/>
      <c r="H496" s="705"/>
      <c r="I496" s="705"/>
      <c r="J496" s="705"/>
      <c r="K496" s="705"/>
      <c r="L496" s="705"/>
      <c r="M496" s="705"/>
      <c r="N496" s="705"/>
      <c r="O496" s="705"/>
      <c r="P496" s="705"/>
      <c r="Q496" s="705"/>
      <c r="R496" s="705"/>
      <c r="S496" s="705"/>
      <c r="T496" s="705"/>
      <c r="U496" s="705"/>
      <c r="V496" s="705"/>
      <c r="W496" s="705"/>
      <c r="X496" s="705"/>
      <c r="Y496" s="705"/>
      <c r="Z496" s="705"/>
      <c r="AA496" s="706"/>
      <c r="AB496" s="705"/>
      <c r="AC496" s="705"/>
      <c r="AD496" s="705"/>
      <c r="AE496" s="705"/>
      <c r="AF496" s="705"/>
      <c r="AG496" s="705"/>
      <c r="AH496" s="705"/>
      <c r="AI496" s="705"/>
      <c r="AJ496" s="705"/>
      <c r="AK496" s="705"/>
      <c r="AL496" s="705"/>
      <c r="AM496" s="705"/>
      <c r="AN496" s="705"/>
      <c r="AO496" s="705"/>
      <c r="AP496" s="705"/>
      <c r="AQ496" s="705"/>
      <c r="AR496" s="705"/>
      <c r="AS496" s="705"/>
      <c r="AT496" s="705"/>
      <c r="AU496" s="705"/>
      <c r="AV496" s="705"/>
      <c r="AW496" s="705"/>
      <c r="AX496" s="705"/>
      <c r="AY496" s="705"/>
      <c r="AZ496" s="705"/>
      <c r="BA496" s="705"/>
      <c r="BB496" s="705"/>
      <c r="BC496" s="705"/>
      <c r="BD496" s="705"/>
      <c r="BE496" s="705"/>
      <c r="BF496" s="705"/>
      <c r="BG496" s="705"/>
      <c r="BH496" s="705"/>
      <c r="BI496" s="705"/>
      <c r="BJ496" s="705"/>
      <c r="BK496" s="705"/>
      <c r="BL496" s="705"/>
      <c r="BM496" s="705"/>
      <c r="BN496" s="705"/>
      <c r="BO496" s="705"/>
      <c r="BP496" s="705"/>
      <c r="BQ496" s="705"/>
      <c r="BR496" s="705"/>
      <c r="BS496" s="705"/>
      <c r="BT496" s="705"/>
      <c r="BU496" s="705"/>
    </row>
    <row r="497" spans="1:73" s="704" customFormat="1" ht="20.100000000000001" customHeight="1">
      <c r="A497" s="148"/>
      <c r="B497" s="715"/>
      <c r="C497" s="71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6"/>
      <c r="AB497" s="705"/>
      <c r="AC497" s="705"/>
      <c r="AD497" s="705"/>
      <c r="AE497" s="705"/>
      <c r="AF497" s="705"/>
      <c r="AG497" s="705"/>
      <c r="AH497" s="705"/>
      <c r="AI497" s="705"/>
      <c r="AJ497" s="705"/>
      <c r="AK497" s="705"/>
      <c r="AL497" s="705"/>
      <c r="AM497" s="705"/>
      <c r="AN497" s="705"/>
      <c r="AO497" s="705"/>
      <c r="AP497" s="705"/>
      <c r="AQ497" s="705"/>
      <c r="AR497" s="705"/>
      <c r="AS497" s="705"/>
      <c r="AT497" s="705"/>
      <c r="AU497" s="705"/>
      <c r="AV497" s="705"/>
      <c r="AW497" s="705"/>
      <c r="AX497" s="705"/>
      <c r="AY497" s="705"/>
      <c r="AZ497" s="705"/>
      <c r="BA497" s="705"/>
      <c r="BB497" s="705"/>
      <c r="BC497" s="705"/>
      <c r="BD497" s="705"/>
      <c r="BE497" s="705"/>
      <c r="BF497" s="705"/>
      <c r="BG497" s="705"/>
      <c r="BH497" s="705"/>
      <c r="BI497" s="705"/>
      <c r="BJ497" s="705"/>
      <c r="BK497" s="705"/>
      <c r="BL497" s="705"/>
      <c r="BM497" s="705"/>
      <c r="BN497" s="705"/>
      <c r="BO497" s="705"/>
      <c r="BP497" s="705"/>
      <c r="BQ497" s="705"/>
      <c r="BR497" s="705"/>
      <c r="BS497" s="705"/>
      <c r="BT497" s="705"/>
      <c r="BU497" s="705"/>
    </row>
    <row r="498" spans="1:73" s="719" customFormat="1" ht="20.100000000000001" customHeight="1">
      <c r="A498" s="725"/>
      <c r="B498" s="724"/>
      <c r="C498" s="724"/>
      <c r="D498" s="721"/>
      <c r="E498" s="721"/>
      <c r="F498" s="721"/>
      <c r="G498" s="721"/>
      <c r="H498" s="721"/>
      <c r="I498" s="721"/>
      <c r="J498" s="721"/>
      <c r="K498" s="721"/>
      <c r="L498" s="721"/>
      <c r="M498" s="721"/>
      <c r="N498" s="721"/>
      <c r="O498" s="721"/>
      <c r="P498" s="721"/>
      <c r="Q498" s="721"/>
      <c r="R498" s="721"/>
      <c r="S498" s="721"/>
      <c r="T498" s="721"/>
      <c r="U498" s="721"/>
      <c r="V498" s="721"/>
      <c r="W498" s="721"/>
      <c r="X498" s="721"/>
      <c r="Y498" s="721"/>
      <c r="Z498" s="721"/>
      <c r="AA498" s="722"/>
      <c r="AB498" s="721"/>
      <c r="AC498" s="721"/>
      <c r="AD498" s="721"/>
      <c r="AE498" s="721"/>
      <c r="AF498" s="721"/>
      <c r="AG498" s="721"/>
      <c r="AH498" s="721"/>
      <c r="AI498" s="721"/>
      <c r="AJ498" s="721"/>
      <c r="AK498" s="721"/>
      <c r="AL498" s="721"/>
      <c r="AM498" s="721"/>
      <c r="AN498" s="721"/>
      <c r="AO498" s="721"/>
      <c r="AP498" s="721"/>
      <c r="AQ498" s="721"/>
      <c r="AR498" s="721"/>
      <c r="AS498" s="721"/>
      <c r="AT498" s="721"/>
      <c r="AU498" s="721"/>
      <c r="AV498" s="721"/>
      <c r="AW498" s="721"/>
      <c r="AX498" s="721"/>
      <c r="AY498" s="721"/>
      <c r="AZ498" s="721"/>
      <c r="BA498" s="721"/>
      <c r="BB498" s="721"/>
      <c r="BC498" s="721"/>
      <c r="BD498" s="721"/>
      <c r="BE498" s="721"/>
      <c r="BF498" s="721"/>
      <c r="BG498" s="721"/>
      <c r="BH498" s="721"/>
      <c r="BI498" s="721"/>
      <c r="BJ498" s="721"/>
      <c r="BK498" s="721"/>
      <c r="BL498" s="721"/>
      <c r="BM498" s="721"/>
      <c r="BN498" s="721"/>
      <c r="BO498" s="721"/>
      <c r="BP498" s="721"/>
      <c r="BQ498" s="721"/>
      <c r="BR498" s="721"/>
      <c r="BS498" s="721"/>
      <c r="BT498" s="721"/>
      <c r="BU498" s="721"/>
    </row>
    <row r="499" spans="1:73" ht="20.100000000000001" customHeight="1">
      <c r="A499" s="143" t="s">
        <v>456</v>
      </c>
      <c r="B499" s="166"/>
      <c r="C499" s="166"/>
      <c r="D499" s="116"/>
      <c r="E499" s="116"/>
      <c r="F499" s="116"/>
      <c r="G499" s="116"/>
    </row>
    <row r="500" spans="1:73" ht="37.5" customHeight="1" thickBot="1">
      <c r="A500" s="529"/>
      <c r="B500" s="525"/>
      <c r="C500" s="152"/>
      <c r="D500" s="436" t="s">
        <v>540</v>
      </c>
      <c r="E500" s="436" t="s">
        <v>458</v>
      </c>
      <c r="F500" s="436" t="s">
        <v>459</v>
      </c>
      <c r="G500" s="436" t="s">
        <v>453</v>
      </c>
      <c r="H500" s="436" t="s">
        <v>541</v>
      </c>
      <c r="I500" s="436" t="s">
        <v>549</v>
      </c>
      <c r="J500" s="436" t="s">
        <v>551</v>
      </c>
      <c r="K500" s="436" t="s">
        <v>489</v>
      </c>
      <c r="L500" s="436" t="s">
        <v>542</v>
      </c>
      <c r="M500" s="616" t="s">
        <v>547</v>
      </c>
      <c r="N500" s="676" t="s">
        <v>561</v>
      </c>
      <c r="O500" s="676" t="s">
        <v>568</v>
      </c>
      <c r="P500" s="676" t="s">
        <v>578</v>
      </c>
      <c r="Q500" s="676" t="s">
        <v>604</v>
      </c>
      <c r="R500" s="676" t="s">
        <v>626</v>
      </c>
      <c r="S500" s="676" t="s">
        <v>635</v>
      </c>
      <c r="T500" s="676" t="s">
        <v>639</v>
      </c>
      <c r="U500" s="676" t="s">
        <v>659</v>
      </c>
      <c r="V500" s="676" t="s">
        <v>664</v>
      </c>
      <c r="W500" s="676" t="s">
        <v>742</v>
      </c>
      <c r="X500" s="676" t="s">
        <v>673</v>
      </c>
      <c r="Y500" s="676" t="s">
        <v>683</v>
      </c>
      <c r="Z500" s="676" t="s">
        <v>689</v>
      </c>
      <c r="AA500" s="483" t="s">
        <v>740</v>
      </c>
    </row>
    <row r="501" spans="1:73" s="48" customFormat="1" ht="20.100000000000001" customHeight="1">
      <c r="A501" s="713" t="s">
        <v>606</v>
      </c>
      <c r="B501" s="713"/>
      <c r="C501" s="713"/>
      <c r="D501" s="710">
        <v>1899</v>
      </c>
      <c r="E501" s="710">
        <v>2009</v>
      </c>
      <c r="F501" s="710">
        <v>1889</v>
      </c>
      <c r="G501" s="707">
        <v>1723</v>
      </c>
      <c r="H501" s="707">
        <v>1672</v>
      </c>
      <c r="I501" s="707">
        <v>1791</v>
      </c>
      <c r="J501" s="707">
        <v>1678</v>
      </c>
      <c r="K501" s="707">
        <v>1639</v>
      </c>
      <c r="L501" s="707">
        <v>1350</v>
      </c>
      <c r="M501" s="707">
        <v>1429</v>
      </c>
      <c r="N501" s="707">
        <v>1358</v>
      </c>
      <c r="O501" s="707">
        <v>1341</v>
      </c>
      <c r="P501" s="707">
        <v>1064</v>
      </c>
      <c r="Q501" s="707">
        <v>1119</v>
      </c>
      <c r="R501" s="707">
        <v>1024</v>
      </c>
      <c r="S501" s="707">
        <v>979</v>
      </c>
      <c r="T501" s="707">
        <v>984</v>
      </c>
      <c r="U501" s="707">
        <v>1075</v>
      </c>
      <c r="V501" s="707">
        <v>1065</v>
      </c>
      <c r="W501" s="707">
        <v>1035</v>
      </c>
      <c r="X501" s="707">
        <v>1038</v>
      </c>
      <c r="Y501" s="707">
        <v>1127</v>
      </c>
      <c r="Z501" s="707">
        <v>1121</v>
      </c>
      <c r="AA501" s="455">
        <v>1075</v>
      </c>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row>
    <row r="502" spans="1:73" s="48" customFormat="1" ht="20.100000000000001" customHeight="1">
      <c r="A502" s="713" t="s">
        <v>607</v>
      </c>
      <c r="B502" s="713"/>
      <c r="C502" s="713"/>
      <c r="D502" s="710">
        <v>2086</v>
      </c>
      <c r="E502" s="710">
        <v>2116</v>
      </c>
      <c r="F502" s="710">
        <v>1987</v>
      </c>
      <c r="G502" s="707">
        <v>1968</v>
      </c>
      <c r="H502" s="707">
        <v>1960</v>
      </c>
      <c r="I502" s="707">
        <v>1947.01</v>
      </c>
      <c r="J502" s="707">
        <v>1862.01</v>
      </c>
      <c r="K502" s="707">
        <v>1807.01</v>
      </c>
      <c r="L502" s="707">
        <v>1434</v>
      </c>
      <c r="M502" s="707">
        <v>1493</v>
      </c>
      <c r="N502" s="707">
        <v>1440</v>
      </c>
      <c r="O502" s="707">
        <v>1417</v>
      </c>
      <c r="P502" s="694">
        <v>1362</v>
      </c>
      <c r="Q502" s="694">
        <v>1382</v>
      </c>
      <c r="R502" s="694">
        <v>1724</v>
      </c>
      <c r="S502" s="694">
        <v>1701</v>
      </c>
      <c r="T502" s="694">
        <v>1691</v>
      </c>
      <c r="U502" s="694">
        <v>1789</v>
      </c>
      <c r="V502" s="694">
        <v>1925</v>
      </c>
      <c r="W502" s="694">
        <v>1907</v>
      </c>
      <c r="X502" s="694">
        <v>1906</v>
      </c>
      <c r="Y502" s="694">
        <v>1990</v>
      </c>
      <c r="Z502" s="694">
        <v>1932</v>
      </c>
      <c r="AA502" s="455">
        <v>1956</v>
      </c>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row>
    <row r="503" spans="1:73" s="692" customFormat="1" ht="20.100000000000001" customHeight="1">
      <c r="A503" s="713" t="s">
        <v>644</v>
      </c>
      <c r="B503" s="713"/>
      <c r="C503" s="713"/>
      <c r="D503" s="710"/>
      <c r="E503" s="710"/>
      <c r="F503" s="710"/>
      <c r="G503" s="707"/>
      <c r="H503" s="707"/>
      <c r="I503" s="707"/>
      <c r="J503" s="707"/>
      <c r="K503" s="707"/>
      <c r="L503" s="707"/>
      <c r="M503" s="707"/>
      <c r="N503" s="707"/>
      <c r="O503" s="707"/>
      <c r="P503" s="694">
        <v>990</v>
      </c>
      <c r="Q503" s="694">
        <v>1019</v>
      </c>
      <c r="R503" s="694">
        <v>976</v>
      </c>
      <c r="S503" s="694">
        <v>961</v>
      </c>
      <c r="T503" s="694">
        <v>985</v>
      </c>
      <c r="U503" s="694">
        <v>986</v>
      </c>
      <c r="V503" s="694">
        <v>1525</v>
      </c>
      <c r="W503" s="694">
        <v>1543</v>
      </c>
      <c r="X503" s="694">
        <v>1510</v>
      </c>
      <c r="Y503" s="694">
        <v>1485</v>
      </c>
      <c r="Z503" s="694">
        <v>1406</v>
      </c>
      <c r="AA503" s="455">
        <v>1399</v>
      </c>
      <c r="AB503" s="706"/>
      <c r="AC503" s="706"/>
      <c r="AD503" s="706"/>
      <c r="AE503" s="706"/>
      <c r="AF503" s="706"/>
      <c r="AG503" s="706"/>
      <c r="AH503" s="706"/>
      <c r="AI503" s="706"/>
      <c r="AJ503" s="706"/>
      <c r="AK503" s="706"/>
      <c r="AL503" s="706"/>
      <c r="AM503" s="706"/>
      <c r="AN503" s="706"/>
      <c r="AO503" s="706"/>
      <c r="AP503" s="706"/>
      <c r="AQ503" s="706"/>
      <c r="AR503" s="706"/>
      <c r="AS503" s="706"/>
      <c r="AT503" s="706"/>
      <c r="AU503" s="706"/>
      <c r="AV503" s="706"/>
      <c r="AW503" s="706"/>
      <c r="AX503" s="706"/>
      <c r="AY503" s="706"/>
      <c r="AZ503" s="706"/>
      <c r="BA503" s="706"/>
      <c r="BB503" s="706"/>
      <c r="BC503" s="706"/>
      <c r="BD503" s="706"/>
      <c r="BE503" s="706"/>
      <c r="BF503" s="706"/>
      <c r="BG503" s="706"/>
      <c r="BH503" s="706"/>
      <c r="BI503" s="706"/>
      <c r="BJ503" s="706"/>
      <c r="BK503" s="706"/>
      <c r="BL503" s="706"/>
      <c r="BM503" s="706"/>
      <c r="BN503" s="706"/>
      <c r="BO503" s="706"/>
      <c r="BP503" s="706"/>
      <c r="BQ503" s="706"/>
      <c r="BR503" s="706"/>
      <c r="BS503" s="706"/>
      <c r="BT503" s="706"/>
      <c r="BU503" s="706"/>
    </row>
    <row r="504" spans="1:73" s="48" customFormat="1" ht="20.100000000000001" customHeight="1">
      <c r="A504" s="713" t="s">
        <v>117</v>
      </c>
      <c r="B504" s="713"/>
      <c r="C504" s="713"/>
      <c r="D504" s="710">
        <v>4284</v>
      </c>
      <c r="E504" s="710">
        <v>4297</v>
      </c>
      <c r="F504" s="710">
        <v>4197</v>
      </c>
      <c r="G504" s="710">
        <v>4162</v>
      </c>
      <c r="H504" s="710">
        <v>4169</v>
      </c>
      <c r="I504" s="710">
        <v>4189</v>
      </c>
      <c r="J504" s="710">
        <v>4253</v>
      </c>
      <c r="K504" s="710">
        <v>4213</v>
      </c>
      <c r="L504" s="710">
        <v>4198</v>
      </c>
      <c r="M504" s="710">
        <v>4189</v>
      </c>
      <c r="N504" s="710">
        <v>4172</v>
      </c>
      <c r="O504" s="710">
        <v>4126</v>
      </c>
      <c r="P504" s="694">
        <v>3817</v>
      </c>
      <c r="Q504" s="694">
        <v>3757</v>
      </c>
      <c r="R504" s="694">
        <v>3732</v>
      </c>
      <c r="S504" s="694">
        <v>3745</v>
      </c>
      <c r="T504" s="694">
        <v>3769</v>
      </c>
      <c r="U504" s="694">
        <v>3714</v>
      </c>
      <c r="V504" s="694">
        <v>3738</v>
      </c>
      <c r="W504" s="694">
        <v>3495</v>
      </c>
      <c r="X504" s="694">
        <v>3401</v>
      </c>
      <c r="Y504" s="694">
        <v>3427</v>
      </c>
      <c r="Z504" s="694">
        <v>3471</v>
      </c>
      <c r="AA504" s="135">
        <v>2941</v>
      </c>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row>
    <row r="505" spans="1:73" ht="20.100000000000001" customHeight="1">
      <c r="A505" s="192" t="s">
        <v>688</v>
      </c>
      <c r="B505" s="192"/>
      <c r="C505" s="192"/>
      <c r="D505" s="707">
        <v>557</v>
      </c>
      <c r="E505" s="707">
        <v>564</v>
      </c>
      <c r="F505" s="707">
        <v>537</v>
      </c>
      <c r="G505" s="707">
        <v>528</v>
      </c>
      <c r="H505" s="707">
        <v>503</v>
      </c>
      <c r="I505" s="707">
        <v>535</v>
      </c>
      <c r="J505" s="707">
        <v>528</v>
      </c>
      <c r="K505" s="707">
        <v>543</v>
      </c>
      <c r="L505" s="707">
        <v>995</v>
      </c>
      <c r="M505" s="707">
        <v>1028</v>
      </c>
      <c r="N505" s="707">
        <v>972</v>
      </c>
      <c r="O505" s="707">
        <v>951</v>
      </c>
      <c r="P505" s="694">
        <v>683</v>
      </c>
      <c r="Q505" s="694">
        <v>704</v>
      </c>
      <c r="R505" s="694">
        <v>729</v>
      </c>
      <c r="S505" s="694">
        <v>722</v>
      </c>
      <c r="T505" s="694">
        <v>757</v>
      </c>
      <c r="U505" s="694">
        <v>804</v>
      </c>
      <c r="V505" s="694">
        <v>792</v>
      </c>
      <c r="W505" s="694">
        <v>805</v>
      </c>
      <c r="X505" s="694">
        <v>876</v>
      </c>
      <c r="Y505" s="694">
        <v>922</v>
      </c>
      <c r="Z505" s="694">
        <v>899</v>
      </c>
      <c r="AA505" s="455">
        <v>915</v>
      </c>
    </row>
    <row r="506" spans="1:73" ht="20.100000000000001" customHeight="1" thickBot="1">
      <c r="A506" s="326" t="s">
        <v>533</v>
      </c>
      <c r="B506" s="326"/>
      <c r="C506" s="326"/>
      <c r="D506" s="447">
        <v>8826</v>
      </c>
      <c r="E506" s="447">
        <v>8986</v>
      </c>
      <c r="F506" s="447">
        <v>8610</v>
      </c>
      <c r="G506" s="447">
        <v>8381</v>
      </c>
      <c r="H506" s="447">
        <v>8304</v>
      </c>
      <c r="I506" s="447">
        <v>8462</v>
      </c>
      <c r="J506" s="447">
        <v>8321</v>
      </c>
      <c r="K506" s="447">
        <v>8202</v>
      </c>
      <c r="L506" s="447">
        <v>7977</v>
      </c>
      <c r="M506" s="623">
        <v>8139</v>
      </c>
      <c r="N506" s="623">
        <v>7942</v>
      </c>
      <c r="O506" s="623">
        <v>7835</v>
      </c>
      <c r="P506" s="623">
        <v>7916</v>
      </c>
      <c r="Q506" s="623">
        <v>7981</v>
      </c>
      <c r="R506" s="623">
        <v>8185</v>
      </c>
      <c r="S506" s="623">
        <v>8108</v>
      </c>
      <c r="T506" s="623">
        <v>8186</v>
      </c>
      <c r="U506" s="623">
        <v>8368</v>
      </c>
      <c r="V506" s="623">
        <v>9045</v>
      </c>
      <c r="W506" s="623">
        <v>8785</v>
      </c>
      <c r="X506" s="623">
        <v>8731</v>
      </c>
      <c r="Y506" s="623">
        <v>8951</v>
      </c>
      <c r="Z506" s="623">
        <v>8829</v>
      </c>
      <c r="AA506" s="549">
        <v>8286</v>
      </c>
    </row>
    <row r="507" spans="1:73" ht="20.100000000000001" customHeight="1" thickTop="1">
      <c r="A507" s="192" t="s">
        <v>525</v>
      </c>
      <c r="B507" s="192"/>
      <c r="C507" s="192"/>
      <c r="D507" s="115">
        <v>765</v>
      </c>
      <c r="E507" s="115">
        <v>782</v>
      </c>
      <c r="F507" s="115">
        <v>802</v>
      </c>
      <c r="G507" s="115">
        <v>805</v>
      </c>
      <c r="H507" s="115">
        <v>466</v>
      </c>
      <c r="I507" s="115">
        <v>384</v>
      </c>
      <c r="J507" s="115">
        <v>380</v>
      </c>
      <c r="K507" s="115">
        <v>390</v>
      </c>
      <c r="L507" s="115">
        <v>401</v>
      </c>
      <c r="M507" s="591"/>
      <c r="N507" s="591"/>
      <c r="O507" s="591"/>
      <c r="P507" s="694"/>
      <c r="Q507" s="694"/>
      <c r="R507" s="694"/>
      <c r="S507" s="694"/>
      <c r="T507" s="694"/>
      <c r="U507" s="694"/>
      <c r="V507" s="694"/>
      <c r="W507" s="694"/>
      <c r="X507" s="694"/>
      <c r="Y507" s="694"/>
      <c r="Z507" s="694"/>
      <c r="AA507" s="114"/>
    </row>
    <row r="508" spans="1:73" ht="20.100000000000001" customHeight="1" thickBot="1">
      <c r="A508" s="326" t="s">
        <v>120</v>
      </c>
      <c r="B508" s="326"/>
      <c r="C508" s="326"/>
      <c r="D508" s="447">
        <v>9591</v>
      </c>
      <c r="E508" s="447">
        <v>9768</v>
      </c>
      <c r="F508" s="447">
        <v>9412</v>
      </c>
      <c r="G508" s="447">
        <v>9186</v>
      </c>
      <c r="H508" s="447">
        <v>8770</v>
      </c>
      <c r="I508" s="447">
        <v>8846</v>
      </c>
      <c r="J508" s="447">
        <v>8701</v>
      </c>
      <c r="K508" s="447">
        <v>8592</v>
      </c>
      <c r="L508" s="447">
        <v>8378</v>
      </c>
      <c r="M508" s="623"/>
      <c r="N508" s="623"/>
      <c r="O508" s="623"/>
      <c r="P508" s="623"/>
      <c r="Q508" s="623"/>
      <c r="R508" s="623"/>
      <c r="S508" s="623"/>
      <c r="T508" s="623"/>
      <c r="U508" s="623"/>
      <c r="V508" s="623"/>
      <c r="W508" s="623"/>
      <c r="X508" s="623"/>
      <c r="Y508" s="623"/>
      <c r="Z508" s="623"/>
      <c r="AA508" s="549"/>
    </row>
    <row r="509" spans="1:73" ht="9.9499999999999993" customHeight="1" thickTop="1">
      <c r="A509" s="148"/>
      <c r="B509" s="147"/>
      <c r="C509" s="147"/>
    </row>
    <row r="510" spans="1:73" ht="20.100000000000001" customHeight="1">
      <c r="A510" s="148"/>
      <c r="B510" s="147"/>
      <c r="C510" s="147"/>
    </row>
    <row r="511" spans="1:73" ht="25.5" customHeight="1">
      <c r="A511" s="147"/>
      <c r="B511" s="147"/>
      <c r="C511" s="147"/>
    </row>
  </sheetData>
  <sheetProtection formatCells="0"/>
  <mergeCells count="22">
    <mergeCell ref="A3:K3"/>
    <mergeCell ref="A7:K7"/>
    <mergeCell ref="A8:K8"/>
    <mergeCell ref="A6:K6"/>
    <mergeCell ref="A10:K10"/>
    <mergeCell ref="A5:K5"/>
    <mergeCell ref="A295:C295"/>
    <mergeCell ref="A211:C211"/>
    <mergeCell ref="A236:C236"/>
    <mergeCell ref="A238:C238"/>
    <mergeCell ref="A9:G9"/>
    <mergeCell ref="A60:C60"/>
    <mergeCell ref="A282:C282"/>
    <mergeCell ref="A240:C240"/>
    <mergeCell ref="A242:C242"/>
    <mergeCell ref="A156:C156"/>
    <mergeCell ref="A194:C194"/>
    <mergeCell ref="A61:C61"/>
    <mergeCell ref="A62:C62"/>
    <mergeCell ref="A140:C140"/>
    <mergeCell ref="A154:C154"/>
    <mergeCell ref="A196:C196"/>
  </mergeCells>
  <pageMargins left="0.55118110236220474" right="0.19685039370078741" top="0.51181102362204722" bottom="0.35433070866141736" header="0.39370078740157483" footer="0"/>
  <pageSetup paperSize="9" scale="23" fitToHeight="0" orientation="landscape" verticalDpi="300" r:id="rId1"/>
  <headerFooter alignWithMargins="0">
    <oddFooter>&amp;C&amp;P</oddFooter>
  </headerFooter>
  <rowBreaks count="8" manualBreakCount="8">
    <brk id="55" max="25" man="1"/>
    <brk id="106" max="25" man="1"/>
    <brk id="165" max="25" man="1"/>
    <brk id="230" max="25" man="1"/>
    <brk id="294" max="25" man="1"/>
    <brk id="346" max="25" man="1"/>
    <brk id="403" max="25" man="1"/>
    <brk id="461" max="25"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0"/>
  <sheetViews>
    <sheetView view="pageBreakPreview" zoomScale="60" zoomScaleNormal="50" workbookViewId="0">
      <pane xSplit="1" topLeftCell="C1" activePane="topRight" state="frozen"/>
      <selection activeCell="S368" activeCellId="1" sqref="AD353 S368"/>
      <selection pane="topRight" activeCell="AG51" sqref="AG51"/>
    </sheetView>
  </sheetViews>
  <sheetFormatPr defaultColWidth="8.88671875" defaultRowHeight="20.25"/>
  <cols>
    <col min="1" max="1" width="43" style="12" customWidth="1"/>
    <col min="2" max="12" width="8.88671875" style="89"/>
    <col min="13" max="13" width="9.44140625" style="89" bestFit="1" customWidth="1"/>
    <col min="14" max="16" width="8.88671875" style="89"/>
    <col min="17" max="19" width="9.44140625" style="89" customWidth="1"/>
    <col min="20" max="21" width="10.44140625" style="90" customWidth="1"/>
    <col min="22" max="23" width="11.33203125" style="414" customWidth="1"/>
    <col min="24" max="24" width="11.33203125" style="393" customWidth="1"/>
    <col min="25" max="27" width="10.44140625" style="77" customWidth="1"/>
    <col min="28" max="29" width="10.44140625" style="472" customWidth="1"/>
    <col min="30" max="33" width="10.77734375" style="472" bestFit="1" customWidth="1"/>
    <col min="34" max="16384" width="8.88671875" style="77"/>
  </cols>
  <sheetData>
    <row r="1" spans="1:33" ht="39" customHeight="1">
      <c r="A1" s="589" t="s">
        <v>201</v>
      </c>
      <c r="B1" s="88"/>
      <c r="C1" s="88"/>
      <c r="D1" s="88"/>
      <c r="E1" s="88"/>
      <c r="F1" s="88"/>
      <c r="G1" s="88"/>
      <c r="H1" s="88"/>
      <c r="I1" s="88"/>
    </row>
    <row r="2" spans="1:33" ht="39" customHeight="1">
      <c r="A2" s="1" t="s">
        <v>202</v>
      </c>
      <c r="B2" s="91"/>
      <c r="C2" s="91"/>
      <c r="D2" s="91"/>
      <c r="E2" s="91"/>
      <c r="F2" s="91"/>
      <c r="G2" s="91"/>
      <c r="H2" s="91"/>
      <c r="I2" s="91"/>
      <c r="J2" s="92"/>
      <c r="K2" s="93"/>
      <c r="L2" s="93"/>
      <c r="M2" s="93"/>
      <c r="N2" s="93"/>
      <c r="O2" s="93"/>
      <c r="P2" s="93"/>
      <c r="Q2" s="93"/>
      <c r="R2" s="93"/>
      <c r="S2" s="93"/>
    </row>
    <row r="3" spans="1:33" ht="18.75" thickBot="1">
      <c r="A3" s="6" t="s">
        <v>161</v>
      </c>
      <c r="B3" s="94" t="s">
        <v>245</v>
      </c>
      <c r="C3" s="94" t="s">
        <v>246</v>
      </c>
      <c r="D3" s="94" t="s">
        <v>247</v>
      </c>
      <c r="E3" s="94" t="s">
        <v>240</v>
      </c>
      <c r="F3" s="94" t="s">
        <v>248</v>
      </c>
      <c r="G3" s="94" t="s">
        <v>249</v>
      </c>
      <c r="H3" s="94" t="s">
        <v>250</v>
      </c>
      <c r="I3" s="94" t="s">
        <v>241</v>
      </c>
      <c r="J3" s="95" t="s">
        <v>2</v>
      </c>
      <c r="K3" s="95" t="s">
        <v>3</v>
      </c>
      <c r="L3" s="95" t="s">
        <v>4</v>
      </c>
      <c r="M3" s="95" t="s">
        <v>5</v>
      </c>
      <c r="N3" s="95" t="s">
        <v>6</v>
      </c>
      <c r="O3" s="95" t="s">
        <v>7</v>
      </c>
      <c r="P3" s="95" t="s">
        <v>8</v>
      </c>
      <c r="Q3" s="95" t="s">
        <v>9</v>
      </c>
      <c r="R3" s="95" t="s">
        <v>200</v>
      </c>
      <c r="S3" s="95" t="s">
        <v>285</v>
      </c>
      <c r="T3" s="95" t="s">
        <v>318</v>
      </c>
      <c r="U3" s="95" t="s">
        <v>361</v>
      </c>
      <c r="V3" s="451" t="s">
        <v>368</v>
      </c>
      <c r="W3" s="451" t="s">
        <v>380</v>
      </c>
      <c r="X3" s="451" t="s">
        <v>379</v>
      </c>
      <c r="Y3" s="451" t="s">
        <v>384</v>
      </c>
      <c r="Z3" s="451" t="s">
        <v>394</v>
      </c>
      <c r="AA3" s="451" t="s">
        <v>408</v>
      </c>
      <c r="AB3" s="451" t="s">
        <v>411</v>
      </c>
      <c r="AC3" s="451" t="s">
        <v>416</v>
      </c>
      <c r="AD3" s="451" t="s">
        <v>427</v>
      </c>
      <c r="AE3" s="451" t="s">
        <v>443</v>
      </c>
      <c r="AF3" s="451" t="s">
        <v>446</v>
      </c>
      <c r="AG3" s="451" t="s">
        <v>452</v>
      </c>
    </row>
    <row r="4" spans="1:33" ht="18">
      <c r="A4" s="9" t="s">
        <v>203</v>
      </c>
      <c r="B4" s="69">
        <v>15.3</v>
      </c>
      <c r="C4" s="69">
        <v>12.8</v>
      </c>
      <c r="D4" s="69">
        <v>11.2</v>
      </c>
      <c r="E4" s="69">
        <v>15.1</v>
      </c>
      <c r="F4" s="69">
        <v>15.2</v>
      </c>
      <c r="G4" s="69">
        <v>12.4</v>
      </c>
      <c r="H4" s="69">
        <v>10.4</v>
      </c>
      <c r="I4" s="69">
        <v>14.2</v>
      </c>
      <c r="J4" s="69">
        <v>15.2</v>
      </c>
      <c r="K4" s="69">
        <v>13.4</v>
      </c>
      <c r="L4" s="69">
        <v>10.9</v>
      </c>
      <c r="M4" s="69">
        <v>13.1</v>
      </c>
      <c r="N4" s="69">
        <v>14</v>
      </c>
      <c r="O4" s="69">
        <v>11.8</v>
      </c>
      <c r="P4" s="69">
        <v>10.4</v>
      </c>
      <c r="Q4" s="69">
        <v>13.1</v>
      </c>
      <c r="R4" s="69">
        <v>14.8</v>
      </c>
      <c r="S4" s="69">
        <v>12.7</v>
      </c>
      <c r="T4" s="69">
        <v>11.4</v>
      </c>
      <c r="U4" s="69">
        <v>14.8</v>
      </c>
      <c r="V4" s="409">
        <v>15.6</v>
      </c>
      <c r="W4" s="409">
        <v>12.3</v>
      </c>
      <c r="X4" s="409">
        <v>12.4</v>
      </c>
      <c r="Y4" s="409">
        <v>15</v>
      </c>
      <c r="Z4" s="409">
        <v>14.5</v>
      </c>
      <c r="AA4" s="409">
        <v>12.2</v>
      </c>
      <c r="AB4" s="409">
        <v>12</v>
      </c>
      <c r="AC4" s="409">
        <v>15.2</v>
      </c>
      <c r="AD4" s="409">
        <v>14.9</v>
      </c>
      <c r="AE4" s="409">
        <v>12</v>
      </c>
      <c r="AF4" s="409">
        <v>10.199999999999999</v>
      </c>
      <c r="AG4" s="409">
        <v>11.6</v>
      </c>
    </row>
    <row r="5" spans="1:33" ht="18">
      <c r="A5" s="14" t="s">
        <v>204</v>
      </c>
      <c r="B5" s="68" t="s">
        <v>55</v>
      </c>
      <c r="C5" s="68" t="s">
        <v>55</v>
      </c>
      <c r="D5" s="68" t="s">
        <v>55</v>
      </c>
      <c r="E5" s="68" t="s">
        <v>55</v>
      </c>
      <c r="F5" s="68" t="s">
        <v>55</v>
      </c>
      <c r="G5" s="68" t="s">
        <v>55</v>
      </c>
      <c r="H5" s="68" t="s">
        <v>55</v>
      </c>
      <c r="I5" s="68" t="s">
        <v>55</v>
      </c>
      <c r="J5" s="68" t="s">
        <v>55</v>
      </c>
      <c r="K5" s="69">
        <v>3.8</v>
      </c>
      <c r="L5" s="69">
        <v>3.4</v>
      </c>
      <c r="M5" s="69">
        <v>4.4000000000000004</v>
      </c>
      <c r="N5" s="69">
        <v>4.7</v>
      </c>
      <c r="O5" s="69">
        <v>3.6</v>
      </c>
      <c r="P5" s="69">
        <v>3.4</v>
      </c>
      <c r="Q5" s="69">
        <v>4.3</v>
      </c>
      <c r="R5" s="69">
        <v>4.7</v>
      </c>
      <c r="S5" s="69">
        <v>3.5</v>
      </c>
      <c r="T5" s="69">
        <v>3.4</v>
      </c>
      <c r="U5" s="69">
        <v>4.5</v>
      </c>
      <c r="V5" s="409">
        <v>4.8</v>
      </c>
      <c r="W5" s="409">
        <v>3.9</v>
      </c>
      <c r="X5" s="409">
        <v>3.8</v>
      </c>
      <c r="Y5" s="409">
        <v>4.9000000000000004</v>
      </c>
      <c r="Z5" s="409">
        <v>5.4</v>
      </c>
      <c r="AA5" s="409">
        <v>4.2</v>
      </c>
      <c r="AB5" s="409">
        <v>4.5</v>
      </c>
      <c r="AC5" s="409">
        <v>5.0999999999999996</v>
      </c>
      <c r="AD5" s="409">
        <v>5.5</v>
      </c>
      <c r="AE5" s="409">
        <v>4.8</v>
      </c>
      <c r="AF5" s="409">
        <v>4.2</v>
      </c>
      <c r="AG5" s="409">
        <v>5.5</v>
      </c>
    </row>
    <row r="6" spans="1:33" s="79" customFormat="1" ht="21" thickBot="1">
      <c r="A6" s="40" t="s">
        <v>120</v>
      </c>
      <c r="B6" s="87">
        <v>15.3</v>
      </c>
      <c r="C6" s="87">
        <v>12.8</v>
      </c>
      <c r="D6" s="87">
        <v>11.2</v>
      </c>
      <c r="E6" s="87">
        <v>15.1</v>
      </c>
      <c r="F6" s="87">
        <v>15.2</v>
      </c>
      <c r="G6" s="87">
        <v>12.4</v>
      </c>
      <c r="H6" s="87">
        <v>10.4</v>
      </c>
      <c r="I6" s="87">
        <v>14.2</v>
      </c>
      <c r="J6" s="87">
        <v>15.2</v>
      </c>
      <c r="K6" s="87">
        <v>17.2</v>
      </c>
      <c r="L6" s="87">
        <v>14.3</v>
      </c>
      <c r="M6" s="87">
        <v>17.5</v>
      </c>
      <c r="N6" s="87">
        <v>18.7</v>
      </c>
      <c r="O6" s="87">
        <v>15.4</v>
      </c>
      <c r="P6" s="87">
        <v>13.8</v>
      </c>
      <c r="Q6" s="87">
        <v>17.399999999999999</v>
      </c>
      <c r="R6" s="87">
        <v>19.5</v>
      </c>
      <c r="S6" s="87">
        <v>16.2</v>
      </c>
      <c r="T6" s="87">
        <f>SUM(T4:T5)</f>
        <v>14.8</v>
      </c>
      <c r="U6" s="87">
        <v>19.3</v>
      </c>
      <c r="V6" s="410">
        <v>20.399999999999999</v>
      </c>
      <c r="W6" s="410">
        <v>16.2</v>
      </c>
      <c r="X6" s="410">
        <v>16.2</v>
      </c>
      <c r="Y6" s="410">
        <v>19.899999999999999</v>
      </c>
      <c r="Z6" s="410">
        <v>19.899999999999999</v>
      </c>
      <c r="AA6" s="410">
        <v>16.399999999999999</v>
      </c>
      <c r="AB6" s="410">
        <v>16.5</v>
      </c>
      <c r="AC6" s="410">
        <v>20.3</v>
      </c>
      <c r="AD6" s="410">
        <v>20.399999999999999</v>
      </c>
      <c r="AE6" s="410">
        <f>SUM(AE4:AE5)</f>
        <v>16.8</v>
      </c>
      <c r="AF6" s="410">
        <f>SUM(AF4:AF5)</f>
        <v>14.399999999999999</v>
      </c>
      <c r="AG6" s="410">
        <f>SUM(AG4:AG5)</f>
        <v>17.100000000000001</v>
      </c>
    </row>
    <row r="7" spans="1:33" ht="21" thickTop="1">
      <c r="A7" s="459" t="s">
        <v>381</v>
      </c>
      <c r="B7" s="97"/>
      <c r="C7" s="97"/>
      <c r="D7" s="97"/>
      <c r="E7" s="97"/>
      <c r="F7" s="97"/>
      <c r="G7" s="97"/>
      <c r="H7" s="97"/>
      <c r="I7" s="97"/>
      <c r="J7" s="92"/>
      <c r="K7" s="93"/>
      <c r="L7" s="93"/>
      <c r="M7" s="93"/>
      <c r="N7" s="93"/>
      <c r="O7" s="93"/>
      <c r="P7" s="93"/>
      <c r="Q7" s="93"/>
      <c r="R7" s="93"/>
      <c r="S7" s="93"/>
      <c r="V7" s="460"/>
    </row>
    <row r="8" spans="1:33" ht="39" customHeight="1">
      <c r="A8" s="1" t="s">
        <v>205</v>
      </c>
      <c r="B8" s="91"/>
      <c r="C8" s="91"/>
      <c r="D8" s="91"/>
      <c r="E8" s="91"/>
      <c r="F8" s="91"/>
      <c r="G8" s="91"/>
      <c r="H8" s="91"/>
      <c r="I8" s="91"/>
      <c r="J8" s="92"/>
      <c r="K8" s="93"/>
      <c r="L8" s="93"/>
      <c r="M8" s="93"/>
      <c r="N8" s="93"/>
      <c r="O8" s="93"/>
      <c r="P8" s="93"/>
      <c r="Q8" s="93"/>
      <c r="R8" s="93"/>
      <c r="S8" s="93"/>
    </row>
    <row r="9" spans="1:33" ht="18.75" thickBot="1">
      <c r="A9" s="6" t="s">
        <v>161</v>
      </c>
      <c r="B9" s="94" t="s">
        <v>245</v>
      </c>
      <c r="C9" s="94" t="s">
        <v>246</v>
      </c>
      <c r="D9" s="94" t="s">
        <v>247</v>
      </c>
      <c r="E9" s="94" t="s">
        <v>240</v>
      </c>
      <c r="F9" s="94" t="s">
        <v>248</v>
      </c>
      <c r="G9" s="94" t="s">
        <v>249</v>
      </c>
      <c r="H9" s="94" t="s">
        <v>250</v>
      </c>
      <c r="I9" s="94" t="s">
        <v>241</v>
      </c>
      <c r="J9" s="95" t="s">
        <v>2</v>
      </c>
      <c r="K9" s="95" t="s">
        <v>3</v>
      </c>
      <c r="L9" s="95" t="s">
        <v>4</v>
      </c>
      <c r="M9" s="95" t="s">
        <v>5</v>
      </c>
      <c r="N9" s="95" t="s">
        <v>6</v>
      </c>
      <c r="O9" s="95" t="s">
        <v>7</v>
      </c>
      <c r="P9" s="95" t="s">
        <v>8</v>
      </c>
      <c r="Q9" s="95" t="s">
        <v>9</v>
      </c>
      <c r="R9" s="95" t="s">
        <v>200</v>
      </c>
      <c r="S9" s="95" t="s">
        <v>285</v>
      </c>
      <c r="T9" s="95" t="s">
        <v>318</v>
      </c>
      <c r="U9" s="95" t="s">
        <v>361</v>
      </c>
      <c r="V9" s="451" t="s">
        <v>368</v>
      </c>
      <c r="W9" s="451" t="s">
        <v>374</v>
      </c>
      <c r="X9" s="451" t="s">
        <v>379</v>
      </c>
      <c r="Y9" s="451" t="s">
        <v>384</v>
      </c>
      <c r="Z9" s="451" t="s">
        <v>394</v>
      </c>
      <c r="AA9" s="451" t="s">
        <v>408</v>
      </c>
      <c r="AB9" s="451" t="s">
        <v>411</v>
      </c>
      <c r="AC9" s="451" t="s">
        <v>416</v>
      </c>
      <c r="AD9" s="451" t="s">
        <v>427</v>
      </c>
      <c r="AE9" s="451" t="s">
        <v>443</v>
      </c>
      <c r="AF9" s="451" t="s">
        <v>446</v>
      </c>
      <c r="AG9" s="451" t="s">
        <v>452</v>
      </c>
    </row>
    <row r="10" spans="1:33" ht="21" customHeight="1">
      <c r="A10" s="9" t="s">
        <v>423</v>
      </c>
      <c r="B10" s="105">
        <v>10.199999999999999</v>
      </c>
      <c r="C10" s="105">
        <v>4.9000000000000004</v>
      </c>
      <c r="D10" s="105">
        <v>3.3</v>
      </c>
      <c r="E10" s="105">
        <v>7.4</v>
      </c>
      <c r="F10" s="105">
        <v>9.8000000000000007</v>
      </c>
      <c r="G10" s="105">
        <v>4.5999999999999996</v>
      </c>
      <c r="H10" s="105">
        <v>3.5</v>
      </c>
      <c r="I10" s="105">
        <v>8.1999999999999993</v>
      </c>
      <c r="J10" s="105">
        <v>9</v>
      </c>
      <c r="K10" s="105">
        <v>4.9000000000000004</v>
      </c>
      <c r="L10" s="105">
        <v>3.7</v>
      </c>
      <c r="M10" s="105">
        <v>7.4</v>
      </c>
      <c r="N10" s="105">
        <v>9.1</v>
      </c>
      <c r="O10" s="105">
        <v>4.2</v>
      </c>
      <c r="P10" s="105">
        <v>2.5</v>
      </c>
      <c r="Q10" s="105">
        <v>7.4</v>
      </c>
      <c r="R10" s="105">
        <v>10.3</v>
      </c>
      <c r="S10" s="105">
        <v>4.5</v>
      </c>
      <c r="T10" s="105">
        <v>3</v>
      </c>
      <c r="U10" s="86">
        <v>8.3000000000000007</v>
      </c>
      <c r="V10" s="140">
        <v>9.6</v>
      </c>
      <c r="W10" s="140">
        <v>3.9</v>
      </c>
      <c r="X10" s="140">
        <v>2.6</v>
      </c>
      <c r="Y10" s="140">
        <v>5.9</v>
      </c>
      <c r="Z10" s="140">
        <v>7.3</v>
      </c>
      <c r="AA10" s="140">
        <v>3.3</v>
      </c>
      <c r="AB10" s="140">
        <v>1.9</v>
      </c>
      <c r="AC10" s="140">
        <v>6</v>
      </c>
      <c r="AD10" s="140">
        <v>7.4</v>
      </c>
      <c r="AE10" s="140">
        <v>3.5</v>
      </c>
      <c r="AF10" s="140">
        <v>2.2999999999999998</v>
      </c>
      <c r="AG10" s="140">
        <v>5.4</v>
      </c>
    </row>
    <row r="11" spans="1:33" ht="18">
      <c r="A11" s="14" t="s">
        <v>206</v>
      </c>
      <c r="B11" s="106" t="s">
        <v>55</v>
      </c>
      <c r="C11" s="106" t="s">
        <v>55</v>
      </c>
      <c r="D11" s="106" t="s">
        <v>55</v>
      </c>
      <c r="E11" s="106" t="s">
        <v>55</v>
      </c>
      <c r="F11" s="106" t="s">
        <v>55</v>
      </c>
      <c r="G11" s="106" t="s">
        <v>55</v>
      </c>
      <c r="H11" s="106" t="s">
        <v>55</v>
      </c>
      <c r="I11" s="106" t="s">
        <v>55</v>
      </c>
      <c r="J11" s="106" t="s">
        <v>55</v>
      </c>
      <c r="K11" s="105">
        <v>4.4000000000000004</v>
      </c>
      <c r="L11" s="105">
        <v>2.8</v>
      </c>
      <c r="M11" s="105">
        <v>8.1</v>
      </c>
      <c r="N11" s="105">
        <v>10.199999999999999</v>
      </c>
      <c r="O11" s="105">
        <v>4.2</v>
      </c>
      <c r="P11" s="105">
        <v>2.8</v>
      </c>
      <c r="Q11" s="105">
        <v>8.4</v>
      </c>
      <c r="R11" s="105">
        <v>11</v>
      </c>
      <c r="S11" s="105">
        <v>4</v>
      </c>
      <c r="T11" s="105">
        <v>2.8</v>
      </c>
      <c r="U11" s="86">
        <v>8.1999999999999993</v>
      </c>
      <c r="V11" s="140">
        <v>11</v>
      </c>
      <c r="W11" s="140">
        <v>3.4</v>
      </c>
      <c r="X11" s="140">
        <v>2.4</v>
      </c>
      <c r="Y11" s="140">
        <v>8.6</v>
      </c>
      <c r="Z11" s="140">
        <v>10.199999999999999</v>
      </c>
      <c r="AA11" s="140">
        <v>3.7</v>
      </c>
      <c r="AB11" s="140">
        <v>2.2000000000000002</v>
      </c>
      <c r="AC11" s="140">
        <v>8.6999999999999993</v>
      </c>
      <c r="AD11" s="140">
        <v>9.6</v>
      </c>
      <c r="AE11" s="140">
        <v>4.0999999999999996</v>
      </c>
      <c r="AF11" s="140">
        <v>2.5</v>
      </c>
      <c r="AG11" s="140">
        <v>8</v>
      </c>
    </row>
    <row r="12" spans="1:33" s="79" customFormat="1" ht="21" thickBot="1">
      <c r="A12" s="40" t="s">
        <v>120</v>
      </c>
      <c r="B12" s="107">
        <v>10.199999999999999</v>
      </c>
      <c r="C12" s="107">
        <v>4.9000000000000004</v>
      </c>
      <c r="D12" s="107">
        <v>3.3</v>
      </c>
      <c r="E12" s="107">
        <v>7.4</v>
      </c>
      <c r="F12" s="107">
        <v>9.8000000000000007</v>
      </c>
      <c r="G12" s="107">
        <v>4.5999999999999996</v>
      </c>
      <c r="H12" s="107">
        <v>3.5</v>
      </c>
      <c r="I12" s="107">
        <v>8.1999999999999993</v>
      </c>
      <c r="J12" s="107">
        <v>9</v>
      </c>
      <c r="K12" s="107">
        <v>9.3000000000000007</v>
      </c>
      <c r="L12" s="107">
        <v>6.5</v>
      </c>
      <c r="M12" s="107">
        <v>15.5</v>
      </c>
      <c r="N12" s="107">
        <v>19.3</v>
      </c>
      <c r="O12" s="107">
        <v>8.4</v>
      </c>
      <c r="P12" s="107">
        <v>5.3</v>
      </c>
      <c r="Q12" s="107">
        <v>15.8</v>
      </c>
      <c r="R12" s="107">
        <v>21.3</v>
      </c>
      <c r="S12" s="107">
        <v>8.5</v>
      </c>
      <c r="T12" s="107">
        <f>SUM(T10:T11)</f>
        <v>5.8</v>
      </c>
      <c r="U12" s="96">
        <v>16.5</v>
      </c>
      <c r="V12" s="398">
        <v>20.6</v>
      </c>
      <c r="W12" s="398">
        <v>7.3</v>
      </c>
      <c r="X12" s="398">
        <v>5</v>
      </c>
      <c r="Y12" s="398">
        <v>14.5</v>
      </c>
      <c r="Z12" s="398">
        <v>17.5</v>
      </c>
      <c r="AA12" s="398">
        <v>7</v>
      </c>
      <c r="AB12" s="398">
        <v>4.0999999999999996</v>
      </c>
      <c r="AC12" s="398">
        <v>14.7</v>
      </c>
      <c r="AD12" s="398">
        <v>17</v>
      </c>
      <c r="AE12" s="398">
        <f>SUM(AE10:AE11)</f>
        <v>7.6</v>
      </c>
      <c r="AF12" s="398">
        <f>SUM(AF10:AF11)</f>
        <v>4.8</v>
      </c>
      <c r="AG12" s="398">
        <f>SUM(AG10:AG11)</f>
        <v>13.4</v>
      </c>
    </row>
    <row r="13" spans="1:33" ht="20.25" customHeight="1" thickTop="1">
      <c r="A13" s="9" t="s">
        <v>424</v>
      </c>
      <c r="B13" s="98"/>
      <c r="C13" s="98"/>
      <c r="D13" s="98"/>
      <c r="E13" s="98"/>
      <c r="F13" s="98"/>
      <c r="G13" s="98"/>
      <c r="H13" s="98"/>
      <c r="I13" s="98"/>
      <c r="J13" s="93"/>
      <c r="K13" s="93"/>
      <c r="L13" s="93"/>
      <c r="M13" s="93"/>
      <c r="N13" s="93"/>
      <c r="O13" s="93"/>
      <c r="P13" s="93"/>
      <c r="Q13" s="93"/>
      <c r="R13" s="93"/>
      <c r="S13" s="93"/>
      <c r="V13" s="452"/>
      <c r="W13" s="452"/>
      <c r="X13" s="395"/>
    </row>
    <row r="14" spans="1:33" ht="39" customHeight="1">
      <c r="A14" s="1" t="s">
        <v>207</v>
      </c>
      <c r="B14" s="91"/>
      <c r="C14" s="91"/>
      <c r="D14" s="91"/>
      <c r="E14" s="91"/>
      <c r="F14" s="91"/>
      <c r="G14" s="91"/>
      <c r="H14" s="91"/>
      <c r="I14" s="91"/>
      <c r="J14" s="92"/>
      <c r="K14" s="93"/>
      <c r="L14" s="93"/>
      <c r="M14" s="93"/>
      <c r="N14" s="93"/>
      <c r="O14" s="93"/>
      <c r="P14" s="93"/>
      <c r="Q14" s="93"/>
      <c r="R14" s="93"/>
      <c r="S14" s="93"/>
      <c r="V14" s="452"/>
      <c r="W14" s="452"/>
      <c r="X14" s="395"/>
    </row>
    <row r="15" spans="1:33" ht="41.25" customHeight="1" thickBot="1">
      <c r="A15" s="6" t="s">
        <v>358</v>
      </c>
      <c r="B15" s="94"/>
      <c r="C15" s="94"/>
      <c r="D15" s="94"/>
      <c r="E15" s="22" t="s">
        <v>294</v>
      </c>
      <c r="F15" s="94"/>
      <c r="G15" s="94"/>
      <c r="H15" s="94"/>
      <c r="I15" s="22" t="s">
        <v>298</v>
      </c>
      <c r="J15" s="95"/>
      <c r="K15" s="95"/>
      <c r="L15" s="95"/>
      <c r="M15" s="22" t="s">
        <v>34</v>
      </c>
      <c r="N15" s="95"/>
      <c r="O15" s="95"/>
      <c r="P15" s="95"/>
      <c r="Q15" s="22" t="s">
        <v>38</v>
      </c>
      <c r="R15" s="56" t="s">
        <v>261</v>
      </c>
      <c r="S15" s="22" t="s">
        <v>286</v>
      </c>
      <c r="T15" s="22" t="s">
        <v>319</v>
      </c>
      <c r="U15" s="22" t="s">
        <v>362</v>
      </c>
      <c r="V15" s="442" t="s">
        <v>370</v>
      </c>
      <c r="W15" s="442" t="s">
        <v>375</v>
      </c>
      <c r="X15" s="442" t="s">
        <v>382</v>
      </c>
      <c r="Y15" s="442" t="s">
        <v>385</v>
      </c>
      <c r="Z15" s="442" t="s">
        <v>395</v>
      </c>
      <c r="AA15" s="442" t="s">
        <v>409</v>
      </c>
      <c r="AB15" s="442" t="s">
        <v>412</v>
      </c>
      <c r="AC15" s="22" t="s">
        <v>417</v>
      </c>
      <c r="AD15" s="22" t="s">
        <v>428</v>
      </c>
      <c r="AE15" s="22" t="s">
        <v>448</v>
      </c>
      <c r="AF15" s="22" t="s">
        <v>447</v>
      </c>
      <c r="AG15" s="22" t="s">
        <v>453</v>
      </c>
    </row>
    <row r="16" spans="1:33" ht="19.5" customHeight="1">
      <c r="A16" s="9" t="s">
        <v>136</v>
      </c>
      <c r="B16" s="24"/>
      <c r="C16" s="24"/>
      <c r="D16" s="24"/>
      <c r="E16" s="24">
        <v>9540</v>
      </c>
      <c r="F16" s="24"/>
      <c r="G16" s="24"/>
      <c r="H16" s="24"/>
      <c r="I16" s="24">
        <v>9560</v>
      </c>
      <c r="J16" s="19"/>
      <c r="K16" s="19"/>
      <c r="L16" s="19"/>
      <c r="M16" s="19">
        <v>9575</v>
      </c>
      <c r="N16" s="19"/>
      <c r="O16" s="19"/>
      <c r="P16" s="19"/>
      <c r="Q16" s="19">
        <v>9709</v>
      </c>
      <c r="R16" s="19">
        <v>9709</v>
      </c>
      <c r="S16" s="19">
        <v>9709</v>
      </c>
      <c r="T16" s="19">
        <v>9714</v>
      </c>
      <c r="U16" s="19">
        <v>9728</v>
      </c>
      <c r="V16" s="139">
        <v>9738</v>
      </c>
      <c r="W16" s="139">
        <v>9738</v>
      </c>
      <c r="X16" s="139">
        <v>9746</v>
      </c>
      <c r="Y16" s="139">
        <v>9752</v>
      </c>
      <c r="Z16" s="139">
        <v>9742</v>
      </c>
      <c r="AA16" s="139">
        <v>9742</v>
      </c>
      <c r="AB16" s="139">
        <v>9757</v>
      </c>
      <c r="AC16" s="139">
        <v>9702</v>
      </c>
      <c r="AD16" s="139">
        <v>9666</v>
      </c>
      <c r="AE16" s="139">
        <v>9696</v>
      </c>
      <c r="AF16" s="139">
        <v>9725</v>
      </c>
      <c r="AG16" s="139">
        <v>9475</v>
      </c>
    </row>
    <row r="17" spans="1:33" ht="18">
      <c r="A17" s="9" t="s">
        <v>115</v>
      </c>
      <c r="B17" s="24"/>
      <c r="C17" s="24"/>
      <c r="D17" s="24"/>
      <c r="E17" s="24">
        <v>1373</v>
      </c>
      <c r="F17" s="24"/>
      <c r="G17" s="24"/>
      <c r="H17" s="24"/>
      <c r="I17" s="24">
        <v>1360</v>
      </c>
      <c r="J17" s="19"/>
      <c r="K17" s="19"/>
      <c r="L17" s="19"/>
      <c r="M17" s="19">
        <v>1213</v>
      </c>
      <c r="N17" s="19"/>
      <c r="O17" s="19"/>
      <c r="P17" s="19"/>
      <c r="Q17" s="19">
        <v>1446</v>
      </c>
      <c r="R17" s="19">
        <v>1518</v>
      </c>
      <c r="S17" s="19">
        <v>1518</v>
      </c>
      <c r="T17" s="19">
        <v>1518</v>
      </c>
      <c r="U17" s="19">
        <v>1600</v>
      </c>
      <c r="V17" s="139">
        <v>1706</v>
      </c>
      <c r="W17" s="139">
        <v>1703</v>
      </c>
      <c r="X17" s="139">
        <v>1703</v>
      </c>
      <c r="Y17" s="139">
        <v>1670</v>
      </c>
      <c r="Z17" s="139">
        <v>1565</v>
      </c>
      <c r="AA17" s="139">
        <v>1565</v>
      </c>
      <c r="AB17" s="139">
        <v>1565</v>
      </c>
      <c r="AC17" s="139">
        <v>1569</v>
      </c>
      <c r="AD17" s="139">
        <v>1481</v>
      </c>
      <c r="AE17" s="139">
        <v>1502</v>
      </c>
      <c r="AF17" s="139">
        <v>1524</v>
      </c>
      <c r="AG17" s="139">
        <v>1398</v>
      </c>
    </row>
    <row r="18" spans="1:33" ht="18">
      <c r="A18" s="9" t="s">
        <v>117</v>
      </c>
      <c r="B18" s="24"/>
      <c r="C18" s="24"/>
      <c r="D18" s="24"/>
      <c r="E18" s="103" t="s">
        <v>55</v>
      </c>
      <c r="F18" s="24"/>
      <c r="G18" s="24"/>
      <c r="H18" s="24"/>
      <c r="I18" s="103" t="s">
        <v>55</v>
      </c>
      <c r="J18" s="19"/>
      <c r="K18" s="19"/>
      <c r="L18" s="19"/>
      <c r="M18" s="19">
        <v>2785</v>
      </c>
      <c r="N18" s="19"/>
      <c r="O18" s="19"/>
      <c r="P18" s="19"/>
      <c r="Q18" s="19">
        <v>2785</v>
      </c>
      <c r="R18" s="19">
        <v>2785</v>
      </c>
      <c r="S18" s="19">
        <v>2785</v>
      </c>
      <c r="T18" s="19">
        <v>2785</v>
      </c>
      <c r="U18" s="19">
        <v>2785</v>
      </c>
      <c r="V18" s="139">
        <v>3015</v>
      </c>
      <c r="W18" s="139">
        <v>3242</v>
      </c>
      <c r="X18" s="139">
        <v>3242</v>
      </c>
      <c r="Y18" s="139">
        <v>3404</v>
      </c>
      <c r="Z18" s="139">
        <v>3404</v>
      </c>
      <c r="AA18" s="139">
        <v>3404</v>
      </c>
      <c r="AB18" s="139">
        <v>3404</v>
      </c>
      <c r="AC18" s="139">
        <v>3404</v>
      </c>
      <c r="AD18" s="139">
        <v>3404</v>
      </c>
      <c r="AE18" s="139">
        <v>3825</v>
      </c>
      <c r="AF18" s="139">
        <v>3825</v>
      </c>
      <c r="AG18" s="139">
        <v>4250</v>
      </c>
    </row>
    <row r="19" spans="1:33" ht="18">
      <c r="A19" s="9" t="s">
        <v>444</v>
      </c>
      <c r="B19" s="24"/>
      <c r="C19" s="24"/>
      <c r="D19" s="24"/>
      <c r="E19" s="103"/>
      <c r="F19" s="24"/>
      <c r="G19" s="24"/>
      <c r="H19" s="24"/>
      <c r="I19" s="103"/>
      <c r="J19" s="19"/>
      <c r="K19" s="19"/>
      <c r="L19" s="19"/>
      <c r="M19" s="19"/>
      <c r="N19" s="19"/>
      <c r="O19" s="19"/>
      <c r="P19" s="19"/>
      <c r="Q19" s="492" t="s">
        <v>55</v>
      </c>
      <c r="R19" s="492" t="s">
        <v>55</v>
      </c>
      <c r="S19" s="492" t="s">
        <v>55</v>
      </c>
      <c r="T19" s="492" t="s">
        <v>55</v>
      </c>
      <c r="U19" s="492" t="s">
        <v>55</v>
      </c>
      <c r="V19" s="492" t="s">
        <v>55</v>
      </c>
      <c r="W19" s="492" t="s">
        <v>55</v>
      </c>
      <c r="X19" s="492" t="s">
        <v>55</v>
      </c>
      <c r="Y19" s="492" t="s">
        <v>55</v>
      </c>
      <c r="Z19" s="492" t="s">
        <v>55</v>
      </c>
      <c r="AA19" s="492" t="s">
        <v>55</v>
      </c>
      <c r="AB19" s="492" t="s">
        <v>55</v>
      </c>
      <c r="AC19" s="492" t="s">
        <v>55</v>
      </c>
      <c r="AD19" s="492" t="s">
        <v>55</v>
      </c>
      <c r="AE19" s="139">
        <v>5</v>
      </c>
      <c r="AF19" s="139">
        <v>5</v>
      </c>
      <c r="AG19" s="139">
        <v>5</v>
      </c>
    </row>
    <row r="20" spans="1:33" s="79" customFormat="1" ht="21" thickBot="1">
      <c r="A20" s="40" t="s">
        <v>120</v>
      </c>
      <c r="B20" s="104"/>
      <c r="C20" s="104"/>
      <c r="D20" s="104"/>
      <c r="E20" s="104">
        <v>10913</v>
      </c>
      <c r="F20" s="104"/>
      <c r="G20" s="104"/>
      <c r="H20" s="104"/>
      <c r="I20" s="104">
        <v>10920</v>
      </c>
      <c r="J20" s="29"/>
      <c r="K20" s="29"/>
      <c r="L20" s="29"/>
      <c r="M20" s="29">
        <v>13573</v>
      </c>
      <c r="N20" s="29"/>
      <c r="O20" s="29"/>
      <c r="P20" s="29"/>
      <c r="Q20" s="29">
        <v>13940</v>
      </c>
      <c r="R20" s="29">
        <v>14012</v>
      </c>
      <c r="S20" s="29">
        <v>14012</v>
      </c>
      <c r="T20" s="29">
        <f>SUM(T16:T18)</f>
        <v>14017</v>
      </c>
      <c r="U20" s="29">
        <v>14113</v>
      </c>
      <c r="V20" s="142">
        <v>14459</v>
      </c>
      <c r="W20" s="142">
        <v>14683</v>
      </c>
      <c r="X20" s="142">
        <v>14691</v>
      </c>
      <c r="Y20" s="142">
        <v>14826</v>
      </c>
      <c r="Z20" s="142">
        <v>14711</v>
      </c>
      <c r="AA20" s="142">
        <v>14711</v>
      </c>
      <c r="AB20" s="142">
        <f>SUM(AB16:AB18)</f>
        <v>14726</v>
      </c>
      <c r="AC20" s="142">
        <f>SUM(AC16:AC18)</f>
        <v>14675</v>
      </c>
      <c r="AD20" s="142">
        <f>SUM(AD16:AD18)</f>
        <v>14551</v>
      </c>
      <c r="AE20" s="142">
        <f>SUM(AE16:AE19)</f>
        <v>15028</v>
      </c>
      <c r="AF20" s="142">
        <f>SUM(AF16:AF19)</f>
        <v>15079</v>
      </c>
      <c r="AG20" s="142">
        <f>SUM(AG16:AG19)</f>
        <v>15128</v>
      </c>
    </row>
    <row r="21" spans="1:33" ht="21" thickTop="1">
      <c r="A21" s="9"/>
      <c r="B21" s="98"/>
      <c r="C21" s="98"/>
      <c r="D21" s="98"/>
      <c r="E21" s="98"/>
      <c r="F21" s="98"/>
      <c r="G21" s="98"/>
      <c r="H21" s="98"/>
      <c r="I21" s="98"/>
      <c r="J21" s="93"/>
      <c r="K21" s="93"/>
      <c r="L21" s="93"/>
      <c r="M21" s="93"/>
      <c r="N21" s="93"/>
      <c r="O21" s="93"/>
      <c r="P21" s="93"/>
      <c r="Q21" s="93"/>
      <c r="R21" s="93"/>
      <c r="S21" s="93"/>
      <c r="V21" s="452"/>
      <c r="W21" s="452"/>
      <c r="X21" s="395"/>
    </row>
    <row r="22" spans="1:33" ht="39" customHeight="1">
      <c r="A22" s="1" t="s">
        <v>208</v>
      </c>
      <c r="B22" s="91"/>
      <c r="C22" s="91"/>
      <c r="D22" s="91"/>
      <c r="E22" s="91"/>
      <c r="F22" s="91"/>
      <c r="G22" s="91"/>
      <c r="H22" s="91"/>
      <c r="I22" s="91"/>
      <c r="J22" s="92"/>
      <c r="K22" s="93"/>
      <c r="L22" s="93"/>
      <c r="M22" s="93"/>
      <c r="N22" s="93"/>
      <c r="O22" s="93"/>
      <c r="P22" s="93"/>
      <c r="Q22" s="93"/>
      <c r="R22" s="93"/>
      <c r="S22" s="93"/>
      <c r="V22" s="452"/>
      <c r="W22" s="452"/>
      <c r="X22" s="395"/>
    </row>
    <row r="23" spans="1:33" ht="41.25" customHeight="1" thickBot="1">
      <c r="A23" s="6" t="s">
        <v>358</v>
      </c>
      <c r="B23" s="94"/>
      <c r="C23" s="94"/>
      <c r="D23" s="94"/>
      <c r="E23" s="22" t="s">
        <v>294</v>
      </c>
      <c r="F23" s="94"/>
      <c r="G23" s="94"/>
      <c r="H23" s="94"/>
      <c r="I23" s="22" t="s">
        <v>298</v>
      </c>
      <c r="J23" s="95"/>
      <c r="K23" s="95"/>
      <c r="L23" s="95"/>
      <c r="M23" s="22" t="s">
        <v>34</v>
      </c>
      <c r="N23" s="95"/>
      <c r="O23" s="95"/>
      <c r="P23" s="95"/>
      <c r="Q23" s="22" t="s">
        <v>38</v>
      </c>
      <c r="R23" s="56" t="s">
        <v>261</v>
      </c>
      <c r="S23" s="22" t="s">
        <v>286</v>
      </c>
      <c r="T23" s="22" t="s">
        <v>319</v>
      </c>
      <c r="U23" s="22" t="s">
        <v>362</v>
      </c>
      <c r="V23" s="442" t="s">
        <v>370</v>
      </c>
      <c r="W23" s="442" t="s">
        <v>375</v>
      </c>
      <c r="X23" s="442" t="s">
        <v>382</v>
      </c>
      <c r="Y23" s="442" t="s">
        <v>385</v>
      </c>
      <c r="Z23" s="442" t="s">
        <v>395</v>
      </c>
      <c r="AA23" s="442" t="s">
        <v>409</v>
      </c>
      <c r="AB23" s="442" t="s">
        <v>412</v>
      </c>
      <c r="AC23" s="22" t="s">
        <v>417</v>
      </c>
      <c r="AD23" s="22" t="s">
        <v>428</v>
      </c>
      <c r="AE23" s="22" t="s">
        <v>463</v>
      </c>
      <c r="AF23" s="22" t="s">
        <v>447</v>
      </c>
      <c r="AG23" s="22" t="s">
        <v>453</v>
      </c>
    </row>
    <row r="24" spans="1:33" ht="20.25" customHeight="1">
      <c r="A24" s="9" t="s">
        <v>136</v>
      </c>
      <c r="B24" s="24"/>
      <c r="C24" s="24"/>
      <c r="D24" s="24"/>
      <c r="E24" s="24">
        <v>250</v>
      </c>
      <c r="F24" s="24"/>
      <c r="G24" s="24"/>
      <c r="H24" s="24"/>
      <c r="I24" s="24">
        <v>250</v>
      </c>
      <c r="J24" s="19"/>
      <c r="K24" s="19"/>
      <c r="L24" s="19"/>
      <c r="M24" s="19">
        <v>250</v>
      </c>
      <c r="N24" s="19"/>
      <c r="O24" s="19"/>
      <c r="P24" s="19"/>
      <c r="Q24" s="19">
        <v>250</v>
      </c>
      <c r="R24" s="19">
        <v>250</v>
      </c>
      <c r="S24" s="19">
        <v>250</v>
      </c>
      <c r="T24" s="19">
        <v>250</v>
      </c>
      <c r="U24" s="19">
        <v>250</v>
      </c>
      <c r="V24" s="139">
        <v>250</v>
      </c>
      <c r="W24" s="139">
        <v>250</v>
      </c>
      <c r="X24" s="139">
        <v>250</v>
      </c>
      <c r="Y24" s="139">
        <v>250</v>
      </c>
      <c r="Z24" s="139">
        <v>250</v>
      </c>
      <c r="AA24" s="139">
        <v>250</v>
      </c>
      <c r="AB24" s="139">
        <v>250</v>
      </c>
      <c r="AC24" s="139">
        <v>250</v>
      </c>
      <c r="AD24" s="139">
        <v>250</v>
      </c>
      <c r="AE24" s="139">
        <v>250</v>
      </c>
      <c r="AF24" s="139">
        <v>250</v>
      </c>
      <c r="AG24" s="139">
        <v>250</v>
      </c>
    </row>
    <row r="25" spans="1:33" ht="18">
      <c r="A25" s="9" t="s">
        <v>115</v>
      </c>
      <c r="B25" s="24"/>
      <c r="C25" s="24"/>
      <c r="D25" s="24"/>
      <c r="E25" s="24">
        <v>10633</v>
      </c>
      <c r="F25" s="24"/>
      <c r="G25" s="24"/>
      <c r="H25" s="24"/>
      <c r="I25" s="24">
        <v>10973</v>
      </c>
      <c r="J25" s="19"/>
      <c r="K25" s="19"/>
      <c r="L25" s="19"/>
      <c r="M25" s="19">
        <v>10218</v>
      </c>
      <c r="N25" s="19"/>
      <c r="O25" s="19"/>
      <c r="P25" s="19"/>
      <c r="Q25" s="19">
        <v>10284</v>
      </c>
      <c r="R25" s="19">
        <v>10182</v>
      </c>
      <c r="S25" s="19">
        <v>10182</v>
      </c>
      <c r="T25" s="19">
        <v>10297</v>
      </c>
      <c r="U25" s="19">
        <v>10448</v>
      </c>
      <c r="V25" s="139">
        <v>10405</v>
      </c>
      <c r="W25" s="139">
        <v>10131</v>
      </c>
      <c r="X25" s="139">
        <v>10096</v>
      </c>
      <c r="Y25" s="139">
        <v>10375</v>
      </c>
      <c r="Z25" s="139">
        <v>8892</v>
      </c>
      <c r="AA25" s="139">
        <v>8884</v>
      </c>
      <c r="AB25" s="139">
        <v>8864</v>
      </c>
      <c r="AC25" s="139">
        <v>8785</v>
      </c>
      <c r="AD25" s="139">
        <v>8248</v>
      </c>
      <c r="AE25" s="139">
        <v>8785</v>
      </c>
      <c r="AF25" s="139">
        <v>8362</v>
      </c>
      <c r="AG25" s="139">
        <v>7943</v>
      </c>
    </row>
    <row r="26" spans="1:33" ht="18">
      <c r="A26" s="14" t="s">
        <v>117</v>
      </c>
      <c r="B26" s="24"/>
      <c r="C26" s="24"/>
      <c r="D26" s="24"/>
      <c r="E26" s="103" t="s">
        <v>55</v>
      </c>
      <c r="F26" s="24"/>
      <c r="G26" s="24"/>
      <c r="H26" s="24"/>
      <c r="I26" s="103" t="s">
        <v>55</v>
      </c>
      <c r="J26" s="19"/>
      <c r="K26" s="19"/>
      <c r="L26" s="19"/>
      <c r="M26" s="19">
        <v>13796</v>
      </c>
      <c r="N26" s="19"/>
      <c r="O26" s="19"/>
      <c r="P26" s="19"/>
      <c r="Q26" s="27">
        <v>13796</v>
      </c>
      <c r="R26" s="19">
        <v>13796</v>
      </c>
      <c r="S26" s="19">
        <v>13796</v>
      </c>
      <c r="T26" s="19">
        <v>13796</v>
      </c>
      <c r="U26" s="19">
        <v>13796</v>
      </c>
      <c r="V26" s="19">
        <v>13796</v>
      </c>
      <c r="W26" s="139">
        <v>13796</v>
      </c>
      <c r="X26" s="139">
        <v>13796</v>
      </c>
      <c r="Y26" s="139">
        <v>14107</v>
      </c>
      <c r="Z26" s="139">
        <v>13909</v>
      </c>
      <c r="AA26" s="139">
        <v>13618</v>
      </c>
      <c r="AB26" s="139">
        <v>13396</v>
      </c>
      <c r="AC26" s="139">
        <v>13396</v>
      </c>
      <c r="AD26" s="139">
        <v>13396</v>
      </c>
      <c r="AE26" s="139">
        <v>13396</v>
      </c>
      <c r="AF26" s="139">
        <v>13466</v>
      </c>
      <c r="AG26" s="139">
        <v>13466</v>
      </c>
    </row>
    <row r="27" spans="1:33" s="79" customFormat="1" ht="21" thickBot="1">
      <c r="A27" s="40" t="s">
        <v>120</v>
      </c>
      <c r="B27" s="104"/>
      <c r="C27" s="104"/>
      <c r="D27" s="104"/>
      <c r="E27" s="104">
        <v>10883</v>
      </c>
      <c r="F27" s="104"/>
      <c r="G27" s="104"/>
      <c r="H27" s="104"/>
      <c r="I27" s="104">
        <v>11223</v>
      </c>
      <c r="J27" s="29"/>
      <c r="K27" s="29"/>
      <c r="L27" s="29"/>
      <c r="M27" s="29">
        <v>24263</v>
      </c>
      <c r="N27" s="29"/>
      <c r="O27" s="29"/>
      <c r="P27" s="29"/>
      <c r="Q27" s="29">
        <v>24330</v>
      </c>
      <c r="R27" s="29">
        <v>24228</v>
      </c>
      <c r="S27" s="29">
        <v>24228</v>
      </c>
      <c r="T27" s="29">
        <f>SUM(T24:T26)</f>
        <v>24343</v>
      </c>
      <c r="U27" s="29">
        <v>24494</v>
      </c>
      <c r="V27" s="142">
        <v>24451</v>
      </c>
      <c r="W27" s="142">
        <v>24177</v>
      </c>
      <c r="X27" s="142">
        <v>24142</v>
      </c>
      <c r="Y27" s="142">
        <v>24732</v>
      </c>
      <c r="Z27" s="142">
        <v>23051</v>
      </c>
      <c r="AA27" s="142">
        <v>22752</v>
      </c>
      <c r="AB27" s="142">
        <f t="shared" ref="AB27:AG27" si="0">SUM(AB24:AB26)</f>
        <v>22510</v>
      </c>
      <c r="AC27" s="142">
        <f t="shared" si="0"/>
        <v>22431</v>
      </c>
      <c r="AD27" s="142">
        <f t="shared" si="0"/>
        <v>21894</v>
      </c>
      <c r="AE27" s="142">
        <f t="shared" si="0"/>
        <v>22431</v>
      </c>
      <c r="AF27" s="142">
        <f t="shared" si="0"/>
        <v>22078</v>
      </c>
      <c r="AG27" s="142">
        <f t="shared" si="0"/>
        <v>21659</v>
      </c>
    </row>
    <row r="28" spans="1:33" ht="21" thickTop="1">
      <c r="A28" s="9"/>
      <c r="B28" s="98"/>
      <c r="C28" s="98"/>
      <c r="D28" s="98"/>
      <c r="E28" s="98"/>
      <c r="F28" s="98"/>
      <c r="G28" s="98"/>
      <c r="H28" s="98"/>
      <c r="I28" s="98"/>
      <c r="J28" s="93"/>
      <c r="K28" s="93"/>
      <c r="L28" s="93"/>
      <c r="M28" s="93"/>
      <c r="N28" s="93"/>
      <c r="O28" s="93"/>
      <c r="P28" s="93"/>
      <c r="Q28" s="93"/>
      <c r="R28" s="93"/>
      <c r="S28" s="93"/>
      <c r="V28" s="452"/>
      <c r="W28" s="452"/>
      <c r="X28" s="395"/>
    </row>
    <row r="29" spans="1:33" ht="39" customHeight="1">
      <c r="A29" s="1" t="s">
        <v>283</v>
      </c>
      <c r="B29" s="91"/>
      <c r="C29" s="91"/>
      <c r="D29" s="91"/>
      <c r="E29" s="91"/>
      <c r="F29" s="91"/>
      <c r="G29" s="91"/>
      <c r="H29" s="91"/>
      <c r="I29" s="91"/>
      <c r="J29" s="93"/>
      <c r="K29" s="93"/>
      <c r="L29" s="93"/>
      <c r="M29" s="93"/>
      <c r="N29" s="93"/>
      <c r="O29" s="93"/>
      <c r="P29" s="93"/>
      <c r="Q29" s="93"/>
      <c r="R29" s="93"/>
      <c r="S29" s="93"/>
      <c r="V29" s="452"/>
      <c r="W29" s="452"/>
      <c r="X29" s="395"/>
    </row>
    <row r="30" spans="1:33" ht="18.75" thickBot="1">
      <c r="A30" s="32" t="s">
        <v>161</v>
      </c>
      <c r="B30" s="94" t="s">
        <v>245</v>
      </c>
      <c r="C30" s="94" t="s">
        <v>246</v>
      </c>
      <c r="D30" s="94" t="s">
        <v>247</v>
      </c>
      <c r="E30" s="94" t="s">
        <v>240</v>
      </c>
      <c r="F30" s="94" t="s">
        <v>248</v>
      </c>
      <c r="G30" s="94" t="s">
        <v>249</v>
      </c>
      <c r="H30" s="94" t="s">
        <v>250</v>
      </c>
      <c r="I30" s="94" t="s">
        <v>241</v>
      </c>
      <c r="J30" s="95" t="s">
        <v>2</v>
      </c>
      <c r="K30" s="95" t="s">
        <v>3</v>
      </c>
      <c r="L30" s="95" t="s">
        <v>4</v>
      </c>
      <c r="M30" s="95" t="s">
        <v>5</v>
      </c>
      <c r="N30" s="95" t="s">
        <v>6</v>
      </c>
      <c r="O30" s="95" t="s">
        <v>7</v>
      </c>
      <c r="P30" s="95" t="s">
        <v>8</v>
      </c>
      <c r="Q30" s="95" t="s">
        <v>9</v>
      </c>
      <c r="R30" s="95" t="s">
        <v>200</v>
      </c>
      <c r="S30" s="95" t="s">
        <v>285</v>
      </c>
      <c r="T30" s="95" t="s">
        <v>318</v>
      </c>
      <c r="U30" s="95" t="s">
        <v>361</v>
      </c>
      <c r="V30" s="451" t="s">
        <v>368</v>
      </c>
      <c r="W30" s="451" t="s">
        <v>374</v>
      </c>
      <c r="X30" s="451" t="s">
        <v>379</v>
      </c>
      <c r="Y30" s="451" t="s">
        <v>384</v>
      </c>
      <c r="Z30" s="451" t="s">
        <v>394</v>
      </c>
      <c r="AA30" s="451" t="s">
        <v>408</v>
      </c>
      <c r="AB30" s="451" t="s">
        <v>411</v>
      </c>
      <c r="AC30" s="451" t="s">
        <v>416</v>
      </c>
      <c r="AD30" s="451" t="s">
        <v>427</v>
      </c>
      <c r="AE30" s="451" t="s">
        <v>443</v>
      </c>
      <c r="AF30" s="451" t="s">
        <v>446</v>
      </c>
      <c r="AG30" s="451" t="s">
        <v>452</v>
      </c>
    </row>
    <row r="31" spans="1:33" ht="20.25" customHeight="1">
      <c r="A31" s="9" t="s">
        <v>174</v>
      </c>
      <c r="B31" s="105">
        <v>5.8</v>
      </c>
      <c r="C31" s="105">
        <v>4.5999999999999996</v>
      </c>
      <c r="D31" s="105">
        <v>3.8</v>
      </c>
      <c r="E31" s="105">
        <v>5.6</v>
      </c>
      <c r="F31" s="105">
        <v>6.4</v>
      </c>
      <c r="G31" s="105">
        <v>5</v>
      </c>
      <c r="H31" s="105">
        <v>3.9</v>
      </c>
      <c r="I31" s="105">
        <v>4.7</v>
      </c>
      <c r="J31" s="105">
        <v>6.3</v>
      </c>
      <c r="K31" s="105">
        <v>6.1</v>
      </c>
      <c r="L31" s="105">
        <v>4.5</v>
      </c>
      <c r="M31" s="105">
        <v>6</v>
      </c>
      <c r="N31" s="105">
        <v>5.7</v>
      </c>
      <c r="O31" s="105">
        <v>5.2</v>
      </c>
      <c r="P31" s="105">
        <v>5.3</v>
      </c>
      <c r="Q31" s="105">
        <v>5.9</v>
      </c>
      <c r="R31" s="105">
        <v>5.4</v>
      </c>
      <c r="S31" s="105">
        <v>5.0999999999999996</v>
      </c>
      <c r="T31" s="105">
        <v>5.5</v>
      </c>
      <c r="U31" s="105">
        <v>6</v>
      </c>
      <c r="V31" s="140">
        <v>4.0999999999999996</v>
      </c>
      <c r="W31" s="140">
        <v>4.8</v>
      </c>
      <c r="X31" s="140">
        <v>5.7</v>
      </c>
      <c r="Y31" s="140">
        <v>6.4</v>
      </c>
      <c r="Z31" s="140">
        <v>6.1</v>
      </c>
      <c r="AA31" s="140">
        <v>5.7</v>
      </c>
      <c r="AB31" s="140">
        <v>6.3</v>
      </c>
      <c r="AC31" s="140">
        <v>7.1</v>
      </c>
      <c r="AD31" s="140">
        <v>5.8</v>
      </c>
      <c r="AE31" s="140">
        <v>4.5</v>
      </c>
      <c r="AF31" s="140">
        <v>3.9</v>
      </c>
      <c r="AG31" s="140">
        <v>3.9</v>
      </c>
    </row>
    <row r="32" spans="1:33" ht="18">
      <c r="A32" s="9" t="s">
        <v>175</v>
      </c>
      <c r="B32" s="105">
        <v>7</v>
      </c>
      <c r="C32" s="105">
        <v>6.5</v>
      </c>
      <c r="D32" s="105">
        <v>4.5</v>
      </c>
      <c r="E32" s="105">
        <v>6.4</v>
      </c>
      <c r="F32" s="105">
        <v>6.5</v>
      </c>
      <c r="G32" s="105">
        <v>6.3</v>
      </c>
      <c r="H32" s="105">
        <v>5.4</v>
      </c>
      <c r="I32" s="105">
        <v>6.7</v>
      </c>
      <c r="J32" s="105">
        <v>6.9</v>
      </c>
      <c r="K32" s="105">
        <v>6.1</v>
      </c>
      <c r="L32" s="105">
        <v>5.4</v>
      </c>
      <c r="M32" s="105">
        <v>5.3</v>
      </c>
      <c r="N32" s="105">
        <v>6.4</v>
      </c>
      <c r="O32" s="105">
        <v>5.6</v>
      </c>
      <c r="P32" s="105">
        <v>4.3</v>
      </c>
      <c r="Q32" s="105">
        <v>5.0999999999999996</v>
      </c>
      <c r="R32" s="105">
        <v>5.9</v>
      </c>
      <c r="S32" s="105">
        <v>6</v>
      </c>
      <c r="T32" s="105">
        <v>4.7</v>
      </c>
      <c r="U32" s="105">
        <v>5.4</v>
      </c>
      <c r="V32" s="140">
        <v>6.8</v>
      </c>
      <c r="W32" s="140">
        <v>5.7</v>
      </c>
      <c r="X32" s="140">
        <v>5.7</v>
      </c>
      <c r="Y32" s="140">
        <v>6.7</v>
      </c>
      <c r="Z32" s="140">
        <v>6.5</v>
      </c>
      <c r="AA32" s="140">
        <v>5.4</v>
      </c>
      <c r="AB32" s="140">
        <v>5</v>
      </c>
      <c r="AC32" s="140">
        <v>6.5</v>
      </c>
      <c r="AD32" s="140">
        <v>6.7</v>
      </c>
      <c r="AE32" s="140">
        <v>5.9</v>
      </c>
      <c r="AF32" s="140">
        <v>5.0999999999999996</v>
      </c>
      <c r="AG32" s="140">
        <v>6</v>
      </c>
    </row>
    <row r="33" spans="1:33" ht="18">
      <c r="A33" s="9" t="s">
        <v>176</v>
      </c>
      <c r="B33" s="105">
        <v>2.2000000000000002</v>
      </c>
      <c r="C33" s="105">
        <v>1.4</v>
      </c>
      <c r="D33" s="105">
        <v>2.6</v>
      </c>
      <c r="E33" s="105">
        <v>2.8</v>
      </c>
      <c r="F33" s="105">
        <v>2</v>
      </c>
      <c r="G33" s="105">
        <v>0.9</v>
      </c>
      <c r="H33" s="105">
        <v>0.8</v>
      </c>
      <c r="I33" s="105">
        <v>2.5</v>
      </c>
      <c r="J33" s="105">
        <v>1.7</v>
      </c>
      <c r="K33" s="105">
        <v>0.9</v>
      </c>
      <c r="L33" s="105">
        <v>0.8</v>
      </c>
      <c r="M33" s="105">
        <v>1.6</v>
      </c>
      <c r="N33" s="105">
        <v>1.6</v>
      </c>
      <c r="O33" s="105">
        <v>0.8</v>
      </c>
      <c r="P33" s="105">
        <v>0.4</v>
      </c>
      <c r="Q33" s="105">
        <v>1.8</v>
      </c>
      <c r="R33" s="105">
        <v>3.2</v>
      </c>
      <c r="S33" s="105">
        <v>1.4</v>
      </c>
      <c r="T33" s="105">
        <v>0.8</v>
      </c>
      <c r="U33" s="105">
        <v>2.9</v>
      </c>
      <c r="V33" s="140">
        <v>4</v>
      </c>
      <c r="W33" s="140">
        <v>1.5</v>
      </c>
      <c r="X33" s="140">
        <v>0.5</v>
      </c>
      <c r="Y33" s="140">
        <v>1.2</v>
      </c>
      <c r="Z33" s="140">
        <v>1.3</v>
      </c>
      <c r="AA33" s="140">
        <v>0.5</v>
      </c>
      <c r="AB33" s="140">
        <v>0.2</v>
      </c>
      <c r="AC33" s="140">
        <v>1</v>
      </c>
      <c r="AD33" s="140">
        <v>1.7</v>
      </c>
      <c r="AE33" s="140">
        <v>1.1000000000000001</v>
      </c>
      <c r="AF33" s="140">
        <v>0.9</v>
      </c>
      <c r="AG33" s="140">
        <v>1</v>
      </c>
    </row>
    <row r="34" spans="1:33" s="79" customFormat="1" ht="21" thickBot="1">
      <c r="A34" s="40" t="s">
        <v>120</v>
      </c>
      <c r="B34" s="107">
        <v>15</v>
      </c>
      <c r="C34" s="107">
        <v>12.5</v>
      </c>
      <c r="D34" s="107">
        <v>10.9</v>
      </c>
      <c r="E34" s="107">
        <v>14.8</v>
      </c>
      <c r="F34" s="107">
        <v>14.9</v>
      </c>
      <c r="G34" s="107">
        <v>12.2</v>
      </c>
      <c r="H34" s="107">
        <v>10.1</v>
      </c>
      <c r="I34" s="107">
        <v>13.9</v>
      </c>
      <c r="J34" s="107">
        <v>14.9</v>
      </c>
      <c r="K34" s="107">
        <v>13.1</v>
      </c>
      <c r="L34" s="107">
        <v>10.7</v>
      </c>
      <c r="M34" s="107">
        <v>12.9</v>
      </c>
      <c r="N34" s="107">
        <v>13.7</v>
      </c>
      <c r="O34" s="107">
        <v>11.6</v>
      </c>
      <c r="P34" s="107">
        <v>10</v>
      </c>
      <c r="Q34" s="107">
        <v>12.8</v>
      </c>
      <c r="R34" s="107">
        <v>14.5</v>
      </c>
      <c r="S34" s="107">
        <v>12.5</v>
      </c>
      <c r="T34" s="107">
        <f>SUM(T31:T33)</f>
        <v>11</v>
      </c>
      <c r="U34" s="107">
        <v>14.3</v>
      </c>
      <c r="V34" s="398">
        <v>14.9</v>
      </c>
      <c r="W34" s="398">
        <v>12</v>
      </c>
      <c r="X34" s="398">
        <v>11.9</v>
      </c>
      <c r="Y34" s="398">
        <v>14.3</v>
      </c>
      <c r="Z34" s="398">
        <v>13.9</v>
      </c>
      <c r="AA34" s="398">
        <v>11.6</v>
      </c>
      <c r="AB34" s="398">
        <v>11.5</v>
      </c>
      <c r="AC34" s="398">
        <v>14.6</v>
      </c>
      <c r="AD34" s="398">
        <v>14.2</v>
      </c>
      <c r="AE34" s="398">
        <f>SUM(AE31:AE33)</f>
        <v>11.5</v>
      </c>
      <c r="AF34" s="398">
        <f>SUM(AF31:AF33)</f>
        <v>9.9</v>
      </c>
      <c r="AG34" s="398">
        <f>SUM(AG31:AG33)</f>
        <v>10.9</v>
      </c>
    </row>
    <row r="35" spans="1:33" ht="21" thickTop="1">
      <c r="A35" s="9"/>
      <c r="B35" s="98"/>
      <c r="C35" s="98"/>
      <c r="D35" s="98"/>
      <c r="E35" s="98"/>
      <c r="F35" s="98"/>
      <c r="G35" s="98"/>
      <c r="H35" s="98"/>
      <c r="I35" s="98"/>
      <c r="J35" s="93"/>
      <c r="K35" s="93"/>
      <c r="L35" s="93"/>
      <c r="M35" s="93"/>
      <c r="N35" s="93"/>
      <c r="O35" s="93"/>
      <c r="P35" s="93"/>
      <c r="Q35" s="93"/>
      <c r="R35" s="93"/>
      <c r="S35" s="93"/>
      <c r="V35" s="452"/>
      <c r="W35" s="452"/>
      <c r="X35" s="395"/>
    </row>
    <row r="36" spans="1:33" ht="39" customHeight="1">
      <c r="A36" s="1" t="s">
        <v>283</v>
      </c>
      <c r="B36" s="91"/>
      <c r="C36" s="91"/>
      <c r="D36" s="91"/>
      <c r="E36" s="91"/>
      <c r="F36" s="91"/>
      <c r="G36" s="91"/>
      <c r="H36" s="91"/>
      <c r="I36" s="91"/>
      <c r="J36" s="93"/>
      <c r="K36" s="93"/>
      <c r="L36" s="93"/>
      <c r="M36" s="93"/>
      <c r="N36" s="93"/>
      <c r="O36" s="93"/>
      <c r="P36" s="93"/>
      <c r="Q36" s="93"/>
      <c r="R36" s="93"/>
      <c r="S36" s="93"/>
      <c r="V36" s="452"/>
      <c r="W36" s="452"/>
      <c r="X36" s="395"/>
    </row>
    <row r="37" spans="1:33" ht="18.75" thickBot="1">
      <c r="A37" s="32" t="s">
        <v>177</v>
      </c>
      <c r="B37" s="94" t="s">
        <v>245</v>
      </c>
      <c r="C37" s="94" t="s">
        <v>246</v>
      </c>
      <c r="D37" s="94" t="s">
        <v>247</v>
      </c>
      <c r="E37" s="94" t="s">
        <v>240</v>
      </c>
      <c r="F37" s="94" t="s">
        <v>248</v>
      </c>
      <c r="G37" s="94" t="s">
        <v>249</v>
      </c>
      <c r="H37" s="94" t="s">
        <v>250</v>
      </c>
      <c r="I37" s="94" t="s">
        <v>241</v>
      </c>
      <c r="J37" s="95" t="s">
        <v>2</v>
      </c>
      <c r="K37" s="95" t="s">
        <v>3</v>
      </c>
      <c r="L37" s="95" t="s">
        <v>4</v>
      </c>
      <c r="M37" s="95" t="s">
        <v>5</v>
      </c>
      <c r="N37" s="95" t="s">
        <v>6</v>
      </c>
      <c r="O37" s="95" t="s">
        <v>7</v>
      </c>
      <c r="P37" s="95" t="s">
        <v>8</v>
      </c>
      <c r="Q37" s="95" t="s">
        <v>9</v>
      </c>
      <c r="R37" s="95" t="s">
        <v>200</v>
      </c>
      <c r="S37" s="95" t="s">
        <v>285</v>
      </c>
      <c r="T37" s="95" t="s">
        <v>318</v>
      </c>
      <c r="U37" s="95" t="s">
        <v>361</v>
      </c>
      <c r="V37" s="451" t="s">
        <v>368</v>
      </c>
      <c r="W37" s="451" t="s">
        <v>374</v>
      </c>
      <c r="X37" s="451" t="s">
        <v>379</v>
      </c>
      <c r="Y37" s="451" t="s">
        <v>384</v>
      </c>
      <c r="Z37" s="451" t="s">
        <v>394</v>
      </c>
      <c r="AA37" s="451" t="s">
        <v>408</v>
      </c>
      <c r="AB37" s="451" t="s">
        <v>411</v>
      </c>
      <c r="AC37" s="451" t="s">
        <v>416</v>
      </c>
      <c r="AD37" s="451" t="s">
        <v>427</v>
      </c>
      <c r="AE37" s="451" t="s">
        <v>443</v>
      </c>
      <c r="AF37" s="451" t="s">
        <v>446</v>
      </c>
      <c r="AG37" s="451" t="s">
        <v>452</v>
      </c>
    </row>
    <row r="38" spans="1:33" ht="20.25" customHeight="1">
      <c r="A38" s="9" t="s">
        <v>174</v>
      </c>
      <c r="B38" s="98">
        <v>38</v>
      </c>
      <c r="C38" s="98">
        <v>37</v>
      </c>
      <c r="D38" s="98">
        <v>35</v>
      </c>
      <c r="E38" s="98">
        <v>38</v>
      </c>
      <c r="F38" s="98">
        <v>43</v>
      </c>
      <c r="G38" s="98">
        <v>41</v>
      </c>
      <c r="H38" s="98">
        <v>39</v>
      </c>
      <c r="I38" s="98">
        <v>34</v>
      </c>
      <c r="J38" s="86">
        <v>42</v>
      </c>
      <c r="K38" s="86">
        <v>46</v>
      </c>
      <c r="L38" s="86">
        <v>42</v>
      </c>
      <c r="M38" s="86">
        <v>47</v>
      </c>
      <c r="N38" s="86">
        <v>41</v>
      </c>
      <c r="O38" s="86">
        <v>45</v>
      </c>
      <c r="P38" s="86">
        <v>53</v>
      </c>
      <c r="Q38" s="86">
        <v>46</v>
      </c>
      <c r="R38" s="86">
        <v>37</v>
      </c>
      <c r="S38" s="86">
        <v>41</v>
      </c>
      <c r="T38" s="86">
        <v>50</v>
      </c>
      <c r="U38" s="86">
        <v>42</v>
      </c>
      <c r="V38" s="411">
        <v>27</v>
      </c>
      <c r="W38" s="411">
        <v>40</v>
      </c>
      <c r="X38" s="411">
        <v>48</v>
      </c>
      <c r="Y38" s="411">
        <v>45</v>
      </c>
      <c r="Z38" s="411">
        <v>44</v>
      </c>
      <c r="AA38" s="411">
        <v>49</v>
      </c>
      <c r="AB38" s="411">
        <v>55</v>
      </c>
      <c r="AC38" s="411">
        <v>49</v>
      </c>
      <c r="AD38" s="411">
        <v>41</v>
      </c>
      <c r="AE38" s="411">
        <v>39</v>
      </c>
      <c r="AF38" s="411">
        <v>39</v>
      </c>
      <c r="AG38" s="411">
        <v>35</v>
      </c>
    </row>
    <row r="39" spans="1:33" ht="18">
      <c r="A39" s="9" t="s">
        <v>175</v>
      </c>
      <c r="B39" s="98">
        <v>47</v>
      </c>
      <c r="C39" s="98">
        <v>52</v>
      </c>
      <c r="D39" s="98">
        <v>41</v>
      </c>
      <c r="E39" s="98">
        <v>43</v>
      </c>
      <c r="F39" s="98">
        <v>44</v>
      </c>
      <c r="G39" s="98">
        <v>52</v>
      </c>
      <c r="H39" s="98">
        <v>53</v>
      </c>
      <c r="I39" s="98">
        <v>48</v>
      </c>
      <c r="J39" s="86">
        <v>46</v>
      </c>
      <c r="K39" s="86">
        <v>47</v>
      </c>
      <c r="L39" s="86">
        <v>50</v>
      </c>
      <c r="M39" s="86">
        <v>41</v>
      </c>
      <c r="N39" s="86">
        <v>47</v>
      </c>
      <c r="O39" s="86">
        <v>48</v>
      </c>
      <c r="P39" s="86">
        <v>43</v>
      </c>
      <c r="Q39" s="86">
        <v>40</v>
      </c>
      <c r="R39" s="86">
        <v>41</v>
      </c>
      <c r="S39" s="86">
        <v>48</v>
      </c>
      <c r="T39" s="86">
        <v>43</v>
      </c>
      <c r="U39" s="86">
        <v>38</v>
      </c>
      <c r="V39" s="411">
        <v>46</v>
      </c>
      <c r="W39" s="411">
        <v>48</v>
      </c>
      <c r="X39" s="411">
        <v>48</v>
      </c>
      <c r="Y39" s="411">
        <v>47</v>
      </c>
      <c r="Z39" s="411">
        <v>46</v>
      </c>
      <c r="AA39" s="411">
        <v>47</v>
      </c>
      <c r="AB39" s="411">
        <v>43</v>
      </c>
      <c r="AC39" s="411">
        <v>44</v>
      </c>
      <c r="AD39" s="411">
        <v>47</v>
      </c>
      <c r="AE39" s="411">
        <v>51</v>
      </c>
      <c r="AF39" s="411">
        <v>52</v>
      </c>
      <c r="AG39" s="411">
        <v>55</v>
      </c>
    </row>
    <row r="40" spans="1:33" ht="18">
      <c r="A40" s="9" t="s">
        <v>176</v>
      </c>
      <c r="B40" s="98">
        <v>15</v>
      </c>
      <c r="C40" s="98">
        <v>11</v>
      </c>
      <c r="D40" s="98">
        <v>24</v>
      </c>
      <c r="E40" s="98">
        <v>19</v>
      </c>
      <c r="F40" s="98">
        <v>13</v>
      </c>
      <c r="G40" s="98">
        <v>7</v>
      </c>
      <c r="H40" s="98">
        <v>8</v>
      </c>
      <c r="I40" s="98">
        <v>18</v>
      </c>
      <c r="J40" s="86">
        <v>12</v>
      </c>
      <c r="K40" s="86">
        <v>7</v>
      </c>
      <c r="L40" s="86">
        <v>8</v>
      </c>
      <c r="M40" s="86">
        <v>12</v>
      </c>
      <c r="N40" s="86">
        <v>12</v>
      </c>
      <c r="O40" s="86">
        <v>7</v>
      </c>
      <c r="P40" s="86">
        <v>4</v>
      </c>
      <c r="Q40" s="86">
        <v>14</v>
      </c>
      <c r="R40" s="86">
        <v>22</v>
      </c>
      <c r="S40" s="86">
        <v>11</v>
      </c>
      <c r="T40" s="86">
        <v>7</v>
      </c>
      <c r="U40" s="86">
        <v>20</v>
      </c>
      <c r="V40" s="411">
        <v>27</v>
      </c>
      <c r="W40" s="411">
        <v>12</v>
      </c>
      <c r="X40" s="411">
        <v>4</v>
      </c>
      <c r="Y40" s="411">
        <v>8</v>
      </c>
      <c r="Z40" s="411">
        <v>10</v>
      </c>
      <c r="AA40" s="411">
        <v>4</v>
      </c>
      <c r="AB40" s="411">
        <v>2</v>
      </c>
      <c r="AC40" s="411">
        <v>7</v>
      </c>
      <c r="AD40" s="411">
        <v>12</v>
      </c>
      <c r="AE40" s="411">
        <v>10</v>
      </c>
      <c r="AF40" s="411">
        <v>9</v>
      </c>
      <c r="AG40" s="411">
        <v>10</v>
      </c>
    </row>
    <row r="41" spans="1:33" s="79" customFormat="1" ht="21" thickBot="1">
      <c r="A41" s="40" t="s">
        <v>120</v>
      </c>
      <c r="B41" s="99">
        <v>100</v>
      </c>
      <c r="C41" s="99">
        <v>100</v>
      </c>
      <c r="D41" s="99">
        <v>100</v>
      </c>
      <c r="E41" s="99">
        <v>100</v>
      </c>
      <c r="F41" s="99">
        <v>100</v>
      </c>
      <c r="G41" s="99">
        <v>100</v>
      </c>
      <c r="H41" s="99">
        <v>100</v>
      </c>
      <c r="I41" s="99">
        <v>100</v>
      </c>
      <c r="J41" s="100">
        <v>100</v>
      </c>
      <c r="K41" s="100">
        <v>100</v>
      </c>
      <c r="L41" s="100">
        <v>100</v>
      </c>
      <c r="M41" s="100">
        <v>100</v>
      </c>
      <c r="N41" s="100">
        <v>100</v>
      </c>
      <c r="O41" s="100">
        <v>100</v>
      </c>
      <c r="P41" s="100">
        <v>100</v>
      </c>
      <c r="Q41" s="100">
        <v>100</v>
      </c>
      <c r="R41" s="100">
        <v>100</v>
      </c>
      <c r="S41" s="100">
        <v>100</v>
      </c>
      <c r="T41" s="100">
        <f>SUM(T38:T40)</f>
        <v>100</v>
      </c>
      <c r="U41" s="100">
        <v>100</v>
      </c>
      <c r="V41" s="412">
        <v>100</v>
      </c>
      <c r="W41" s="412">
        <v>100</v>
      </c>
      <c r="X41" s="412">
        <v>100</v>
      </c>
      <c r="Y41" s="412">
        <v>100</v>
      </c>
      <c r="Z41" s="412">
        <v>100</v>
      </c>
      <c r="AA41" s="412">
        <v>100</v>
      </c>
      <c r="AB41" s="412">
        <f t="shared" ref="AB41:AG41" si="1">SUM(AB38:AB40)</f>
        <v>100</v>
      </c>
      <c r="AC41" s="412">
        <f t="shared" si="1"/>
        <v>100</v>
      </c>
      <c r="AD41" s="412">
        <f t="shared" si="1"/>
        <v>100</v>
      </c>
      <c r="AE41" s="412">
        <f t="shared" si="1"/>
        <v>100</v>
      </c>
      <c r="AF41" s="412">
        <f t="shared" si="1"/>
        <v>100</v>
      </c>
      <c r="AG41" s="412">
        <f t="shared" si="1"/>
        <v>100</v>
      </c>
    </row>
    <row r="42" spans="1:33" ht="21" thickTop="1">
      <c r="A42" s="9"/>
      <c r="B42" s="98"/>
      <c r="C42" s="98"/>
      <c r="D42" s="98"/>
      <c r="E42" s="98"/>
      <c r="F42" s="98"/>
      <c r="G42" s="98"/>
      <c r="H42" s="98"/>
      <c r="I42" s="98"/>
      <c r="J42" s="93"/>
      <c r="K42" s="93"/>
      <c r="L42" s="93"/>
      <c r="M42" s="93"/>
      <c r="N42" s="93"/>
      <c r="O42" s="93"/>
      <c r="P42" s="93"/>
      <c r="Q42" s="93"/>
      <c r="R42" s="93"/>
      <c r="S42" s="93"/>
      <c r="V42" s="452"/>
      <c r="W42" s="452"/>
      <c r="X42" s="395"/>
    </row>
    <row r="43" spans="1:33" ht="39" customHeight="1">
      <c r="A43" s="1" t="s">
        <v>209</v>
      </c>
      <c r="B43" s="91"/>
      <c r="C43" s="91"/>
      <c r="D43" s="91"/>
      <c r="E43" s="91"/>
      <c r="F43" s="91"/>
      <c r="G43" s="91"/>
      <c r="H43" s="91"/>
      <c r="I43" s="91"/>
      <c r="J43" s="92"/>
      <c r="K43" s="93"/>
      <c r="L43" s="93"/>
      <c r="M43" s="93"/>
      <c r="N43" s="93"/>
      <c r="O43" s="93"/>
      <c r="P43" s="93"/>
      <c r="Q43" s="93"/>
      <c r="R43" s="93"/>
      <c r="S43" s="93"/>
      <c r="V43" s="452"/>
      <c r="W43" s="452"/>
      <c r="X43" s="395"/>
    </row>
    <row r="44" spans="1:33" ht="18.75" thickBot="1">
      <c r="A44" s="6" t="s">
        <v>271</v>
      </c>
      <c r="B44" s="94" t="s">
        <v>245</v>
      </c>
      <c r="C44" s="94" t="s">
        <v>246</v>
      </c>
      <c r="D44" s="94" t="s">
        <v>247</v>
      </c>
      <c r="E44" s="94" t="s">
        <v>240</v>
      </c>
      <c r="F44" s="94" t="s">
        <v>248</v>
      </c>
      <c r="G44" s="94" t="s">
        <v>249</v>
      </c>
      <c r="H44" s="94" t="s">
        <v>250</v>
      </c>
      <c r="I44" s="94" t="s">
        <v>241</v>
      </c>
      <c r="J44" s="95" t="s">
        <v>2</v>
      </c>
      <c r="K44" s="95" t="s">
        <v>3</v>
      </c>
      <c r="L44" s="95" t="s">
        <v>4</v>
      </c>
      <c r="M44" s="95" t="s">
        <v>5</v>
      </c>
      <c r="N44" s="95" t="s">
        <v>6</v>
      </c>
      <c r="O44" s="95" t="s">
        <v>7</v>
      </c>
      <c r="P44" s="95" t="s">
        <v>8</v>
      </c>
      <c r="Q44" s="95" t="s">
        <v>9</v>
      </c>
      <c r="R44" s="95" t="s">
        <v>200</v>
      </c>
      <c r="S44" s="95" t="s">
        <v>285</v>
      </c>
      <c r="T44" s="95" t="s">
        <v>318</v>
      </c>
      <c r="U44" s="95" t="s">
        <v>361</v>
      </c>
      <c r="V44" s="451" t="s">
        <v>368</v>
      </c>
      <c r="W44" s="451" t="s">
        <v>374</v>
      </c>
      <c r="X44" s="451" t="s">
        <v>379</v>
      </c>
      <c r="Y44" s="451" t="s">
        <v>384</v>
      </c>
      <c r="Z44" s="451" t="s">
        <v>394</v>
      </c>
      <c r="AA44" s="451" t="s">
        <v>408</v>
      </c>
      <c r="AB44" s="451" t="s">
        <v>411</v>
      </c>
      <c r="AC44" s="451" t="s">
        <v>416</v>
      </c>
      <c r="AD44" s="451" t="s">
        <v>427</v>
      </c>
      <c r="AE44" s="451" t="s">
        <v>443</v>
      </c>
      <c r="AF44" s="451" t="s">
        <v>446</v>
      </c>
      <c r="AG44" s="451" t="s">
        <v>452</v>
      </c>
    </row>
    <row r="45" spans="1:33" ht="18" customHeight="1">
      <c r="A45" s="9" t="s">
        <v>229</v>
      </c>
      <c r="B45" s="98">
        <v>668</v>
      </c>
      <c r="C45" s="98">
        <v>520</v>
      </c>
      <c r="D45" s="98">
        <v>582</v>
      </c>
      <c r="E45" s="98">
        <v>667</v>
      </c>
      <c r="F45" s="98">
        <v>675</v>
      </c>
      <c r="G45" s="98">
        <v>515</v>
      </c>
      <c r="H45" s="98">
        <v>483</v>
      </c>
      <c r="I45" s="98">
        <v>697</v>
      </c>
      <c r="J45" s="86">
        <v>759</v>
      </c>
      <c r="K45" s="86">
        <v>704</v>
      </c>
      <c r="L45" s="86">
        <v>725</v>
      </c>
      <c r="M45" s="86">
        <v>771</v>
      </c>
      <c r="N45" s="86">
        <v>784</v>
      </c>
      <c r="O45" s="86">
        <v>620</v>
      </c>
      <c r="P45" s="86">
        <v>630</v>
      </c>
      <c r="Q45" s="86">
        <v>768</v>
      </c>
      <c r="R45" s="86">
        <v>937</v>
      </c>
      <c r="S45" s="86">
        <v>645</v>
      </c>
      <c r="T45" s="86">
        <v>631</v>
      </c>
      <c r="U45" s="86">
        <v>897</v>
      </c>
      <c r="V45" s="411">
        <v>872</v>
      </c>
      <c r="W45" s="411">
        <v>659</v>
      </c>
      <c r="X45" s="411">
        <v>591</v>
      </c>
      <c r="Y45" s="411">
        <v>746</v>
      </c>
      <c r="Z45" s="411">
        <v>767</v>
      </c>
      <c r="AA45" s="411">
        <v>606</v>
      </c>
      <c r="AB45" s="411">
        <v>543</v>
      </c>
      <c r="AC45" s="411">
        <v>784</v>
      </c>
      <c r="AD45" s="411">
        <v>770</v>
      </c>
      <c r="AE45" s="411">
        <v>608</v>
      </c>
      <c r="AF45" s="411">
        <v>536</v>
      </c>
      <c r="AG45" s="411">
        <v>605</v>
      </c>
    </row>
    <row r="46" spans="1:33" ht="18">
      <c r="A46" s="9" t="s">
        <v>230</v>
      </c>
      <c r="B46" s="85" t="s">
        <v>55</v>
      </c>
      <c r="C46" s="85" t="s">
        <v>55</v>
      </c>
      <c r="D46" s="85" t="s">
        <v>55</v>
      </c>
      <c r="E46" s="85" t="s">
        <v>55</v>
      </c>
      <c r="F46" s="85" t="s">
        <v>55</v>
      </c>
      <c r="G46" s="85" t="s">
        <v>55</v>
      </c>
      <c r="H46" s="85" t="s">
        <v>55</v>
      </c>
      <c r="I46" s="85" t="s">
        <v>55</v>
      </c>
      <c r="J46" s="85" t="s">
        <v>55</v>
      </c>
      <c r="K46" s="86">
        <v>105</v>
      </c>
      <c r="L46" s="86">
        <v>112</v>
      </c>
      <c r="M46" s="86">
        <v>115</v>
      </c>
      <c r="N46" s="86">
        <v>103</v>
      </c>
      <c r="O46" s="86">
        <v>91</v>
      </c>
      <c r="P46" s="86">
        <v>87</v>
      </c>
      <c r="Q46" s="86">
        <v>109</v>
      </c>
      <c r="R46" s="86">
        <v>130</v>
      </c>
      <c r="S46" s="86">
        <v>114</v>
      </c>
      <c r="T46" s="86">
        <v>112</v>
      </c>
      <c r="U46" s="86">
        <v>149</v>
      </c>
      <c r="V46" s="411">
        <v>162</v>
      </c>
      <c r="W46" s="411">
        <v>135</v>
      </c>
      <c r="X46" s="411">
        <v>132</v>
      </c>
      <c r="Y46" s="411">
        <v>161</v>
      </c>
      <c r="Z46" s="411">
        <v>181</v>
      </c>
      <c r="AA46" s="411">
        <v>149</v>
      </c>
      <c r="AB46" s="411">
        <v>176</v>
      </c>
      <c r="AC46" s="411">
        <v>207</v>
      </c>
      <c r="AD46" s="411">
        <v>226</v>
      </c>
      <c r="AE46" s="411">
        <v>202</v>
      </c>
      <c r="AF46" s="411">
        <v>180</v>
      </c>
      <c r="AG46" s="411">
        <v>214</v>
      </c>
    </row>
    <row r="47" spans="1:33" s="79" customFormat="1" ht="21" thickBot="1">
      <c r="A47" s="40" t="s">
        <v>120</v>
      </c>
      <c r="B47" s="99">
        <v>668</v>
      </c>
      <c r="C47" s="99">
        <v>520</v>
      </c>
      <c r="D47" s="99">
        <v>582</v>
      </c>
      <c r="E47" s="99">
        <v>667</v>
      </c>
      <c r="F47" s="99">
        <v>675</v>
      </c>
      <c r="G47" s="99">
        <v>515</v>
      </c>
      <c r="H47" s="99">
        <v>483</v>
      </c>
      <c r="I47" s="99">
        <v>697</v>
      </c>
      <c r="J47" s="96">
        <v>759</v>
      </c>
      <c r="K47" s="96">
        <v>809</v>
      </c>
      <c r="L47" s="96">
        <v>837</v>
      </c>
      <c r="M47" s="96">
        <v>886</v>
      </c>
      <c r="N47" s="96">
        <v>887</v>
      </c>
      <c r="O47" s="96">
        <v>711</v>
      </c>
      <c r="P47" s="96">
        <v>717</v>
      </c>
      <c r="Q47" s="96">
        <v>877</v>
      </c>
      <c r="R47" s="96">
        <v>1067</v>
      </c>
      <c r="S47" s="96">
        <v>759</v>
      </c>
      <c r="T47" s="96">
        <f>SUM(T45:T46)</f>
        <v>743</v>
      </c>
      <c r="U47" s="96">
        <v>1046</v>
      </c>
      <c r="V47" s="413">
        <v>1034</v>
      </c>
      <c r="W47" s="413">
        <v>794</v>
      </c>
      <c r="X47" s="413">
        <v>723</v>
      </c>
      <c r="Y47" s="413">
        <v>907</v>
      </c>
      <c r="Z47" s="413">
        <v>948</v>
      </c>
      <c r="AA47" s="413">
        <v>755</v>
      </c>
      <c r="AB47" s="413">
        <f>SUM(AB45:AB46)</f>
        <v>719</v>
      </c>
      <c r="AC47" s="413">
        <f>SUM(AC45:AC46)</f>
        <v>991</v>
      </c>
      <c r="AD47" s="413">
        <v>996</v>
      </c>
      <c r="AE47" s="413">
        <f>SUM(AE45:AE46)</f>
        <v>810</v>
      </c>
      <c r="AF47" s="413">
        <f>SUM(AF45:AF46)</f>
        <v>716</v>
      </c>
      <c r="AG47" s="413">
        <f>SUM(AG45:AG46)</f>
        <v>819</v>
      </c>
    </row>
    <row r="48" spans="1:33" ht="21" thickTop="1">
      <c r="A48" s="9"/>
      <c r="B48" s="98"/>
      <c r="C48" s="98"/>
      <c r="D48" s="98"/>
      <c r="E48" s="98"/>
      <c r="F48" s="98"/>
      <c r="G48" s="98"/>
      <c r="H48" s="98"/>
      <c r="I48" s="98"/>
      <c r="J48" s="93"/>
      <c r="K48" s="93"/>
      <c r="L48" s="93"/>
      <c r="M48" s="93"/>
      <c r="N48" s="93"/>
      <c r="O48" s="93"/>
      <c r="P48" s="93"/>
      <c r="Q48" s="93"/>
      <c r="R48" s="93"/>
      <c r="S48" s="93"/>
      <c r="V48" s="452"/>
      <c r="W48" s="452"/>
      <c r="X48" s="395"/>
    </row>
    <row r="49" spans="1:33" ht="39" customHeight="1">
      <c r="A49" s="1" t="s">
        <v>210</v>
      </c>
      <c r="B49" s="91"/>
      <c r="C49" s="91"/>
      <c r="D49" s="91"/>
      <c r="E49" s="91"/>
      <c r="F49" s="91"/>
      <c r="G49" s="91"/>
      <c r="H49" s="91"/>
      <c r="I49" s="91"/>
      <c r="J49" s="92"/>
      <c r="K49" s="93"/>
      <c r="L49" s="93"/>
      <c r="M49" s="93"/>
      <c r="N49" s="93"/>
      <c r="O49" s="93"/>
      <c r="P49" s="93"/>
      <c r="Q49" s="93"/>
      <c r="R49" s="93"/>
      <c r="S49" s="93"/>
      <c r="V49" s="452"/>
      <c r="W49" s="452"/>
      <c r="X49" s="395"/>
    </row>
    <row r="50" spans="1:33" ht="18.75" thickBot="1">
      <c r="A50" s="6" t="s">
        <v>271</v>
      </c>
      <c r="B50" s="94" t="s">
        <v>245</v>
      </c>
      <c r="C50" s="94" t="s">
        <v>246</v>
      </c>
      <c r="D50" s="94" t="s">
        <v>247</v>
      </c>
      <c r="E50" s="94" t="s">
        <v>240</v>
      </c>
      <c r="F50" s="94" t="s">
        <v>248</v>
      </c>
      <c r="G50" s="94" t="s">
        <v>249</v>
      </c>
      <c r="H50" s="94" t="s">
        <v>250</v>
      </c>
      <c r="I50" s="94" t="s">
        <v>241</v>
      </c>
      <c r="J50" s="95" t="s">
        <v>2</v>
      </c>
      <c r="K50" s="95" t="s">
        <v>3</v>
      </c>
      <c r="L50" s="95" t="s">
        <v>4</v>
      </c>
      <c r="M50" s="95" t="s">
        <v>5</v>
      </c>
      <c r="N50" s="95" t="s">
        <v>6</v>
      </c>
      <c r="O50" s="95" t="s">
        <v>7</v>
      </c>
      <c r="P50" s="95" t="s">
        <v>8</v>
      </c>
      <c r="Q50" s="95" t="s">
        <v>9</v>
      </c>
      <c r="R50" s="95" t="s">
        <v>200</v>
      </c>
      <c r="S50" s="95" t="s">
        <v>285</v>
      </c>
      <c r="T50" s="95" t="s">
        <v>318</v>
      </c>
      <c r="U50" s="95" t="s">
        <v>361</v>
      </c>
      <c r="V50" s="451" t="s">
        <v>368</v>
      </c>
      <c r="W50" s="451" t="s">
        <v>374</v>
      </c>
      <c r="X50" s="451" t="s">
        <v>379</v>
      </c>
      <c r="Y50" s="451" t="s">
        <v>384</v>
      </c>
      <c r="Z50" s="451" t="s">
        <v>394</v>
      </c>
      <c r="AA50" s="451" t="s">
        <v>408</v>
      </c>
      <c r="AB50" s="451" t="s">
        <v>411</v>
      </c>
      <c r="AC50" s="451" t="s">
        <v>416</v>
      </c>
      <c r="AD50" s="451" t="s">
        <v>427</v>
      </c>
      <c r="AE50" s="451" t="s">
        <v>443</v>
      </c>
      <c r="AF50" s="451" t="s">
        <v>446</v>
      </c>
      <c r="AG50" s="451" t="s">
        <v>452</v>
      </c>
    </row>
    <row r="51" spans="1:33" ht="21" customHeight="1">
      <c r="A51" s="9" t="s">
        <v>231</v>
      </c>
      <c r="B51" s="98">
        <v>393</v>
      </c>
      <c r="C51" s="98">
        <v>192</v>
      </c>
      <c r="D51" s="98">
        <v>130</v>
      </c>
      <c r="E51" s="98">
        <v>299</v>
      </c>
      <c r="F51" s="98">
        <v>388</v>
      </c>
      <c r="G51" s="98">
        <v>202</v>
      </c>
      <c r="H51" s="98">
        <v>154</v>
      </c>
      <c r="I51" s="98">
        <v>352</v>
      </c>
      <c r="J51" s="86">
        <v>395</v>
      </c>
      <c r="K51" s="86">
        <v>224</v>
      </c>
      <c r="L51" s="86">
        <v>173</v>
      </c>
      <c r="M51" s="86">
        <v>365</v>
      </c>
      <c r="N51" s="86">
        <v>407</v>
      </c>
      <c r="O51" s="86">
        <v>195</v>
      </c>
      <c r="P51" s="86">
        <v>142</v>
      </c>
      <c r="Q51" s="86">
        <v>351</v>
      </c>
      <c r="R51" s="86">
        <v>480</v>
      </c>
      <c r="S51" s="86">
        <v>228</v>
      </c>
      <c r="T51" s="86">
        <v>162</v>
      </c>
      <c r="U51" s="86">
        <v>439</v>
      </c>
      <c r="V51" s="411">
        <v>539</v>
      </c>
      <c r="W51" s="411">
        <v>224</v>
      </c>
      <c r="X51" s="411">
        <v>151</v>
      </c>
      <c r="Y51" s="411">
        <v>364</v>
      </c>
      <c r="Z51" s="411">
        <v>478</v>
      </c>
      <c r="AA51" s="411">
        <v>204</v>
      </c>
      <c r="AB51" s="411">
        <v>140</v>
      </c>
      <c r="AC51" s="411">
        <v>379</v>
      </c>
      <c r="AD51" s="411">
        <v>525</v>
      </c>
      <c r="AE51" s="411">
        <v>204</v>
      </c>
      <c r="AF51" s="411">
        <v>143</v>
      </c>
      <c r="AG51" s="411">
        <v>338</v>
      </c>
    </row>
    <row r="52" spans="1:33" ht="18">
      <c r="A52" s="9" t="s">
        <v>232</v>
      </c>
      <c r="B52" s="85" t="s">
        <v>55</v>
      </c>
      <c r="C52" s="85" t="s">
        <v>55</v>
      </c>
      <c r="D52" s="85" t="s">
        <v>55</v>
      </c>
      <c r="E52" s="85" t="s">
        <v>55</v>
      </c>
      <c r="F52" s="85" t="s">
        <v>55</v>
      </c>
      <c r="G52" s="85" t="s">
        <v>55</v>
      </c>
      <c r="H52" s="85" t="s">
        <v>55</v>
      </c>
      <c r="I52" s="85" t="s">
        <v>55</v>
      </c>
      <c r="J52" s="85" t="s">
        <v>55</v>
      </c>
      <c r="K52" s="86">
        <v>43</v>
      </c>
      <c r="L52" s="86">
        <v>23</v>
      </c>
      <c r="M52" s="86">
        <v>75</v>
      </c>
      <c r="N52" s="86">
        <v>81</v>
      </c>
      <c r="O52" s="86">
        <v>44</v>
      </c>
      <c r="P52" s="86">
        <v>18</v>
      </c>
      <c r="Q52" s="86">
        <v>76</v>
      </c>
      <c r="R52" s="86">
        <v>113</v>
      </c>
      <c r="S52" s="86">
        <v>52</v>
      </c>
      <c r="T52" s="86">
        <v>24</v>
      </c>
      <c r="U52" s="86">
        <v>98</v>
      </c>
      <c r="V52" s="411">
        <v>132</v>
      </c>
      <c r="W52" s="411">
        <v>60</v>
      </c>
      <c r="X52" s="411">
        <v>22</v>
      </c>
      <c r="Y52" s="411">
        <v>110</v>
      </c>
      <c r="Z52" s="411">
        <v>126</v>
      </c>
      <c r="AA52" s="411">
        <v>47</v>
      </c>
      <c r="AB52" s="411">
        <v>25</v>
      </c>
      <c r="AC52" s="411">
        <v>102</v>
      </c>
      <c r="AD52" s="411">
        <v>116</v>
      </c>
      <c r="AE52" s="411">
        <v>48</v>
      </c>
      <c r="AF52" s="411">
        <v>28</v>
      </c>
      <c r="AG52" s="411">
        <v>98</v>
      </c>
    </row>
    <row r="53" spans="1:33" s="79" customFormat="1" ht="21" thickBot="1">
      <c r="A53" s="40" t="s">
        <v>120</v>
      </c>
      <c r="B53" s="99">
        <v>393</v>
      </c>
      <c r="C53" s="99">
        <v>192</v>
      </c>
      <c r="D53" s="99">
        <v>130</v>
      </c>
      <c r="E53" s="99">
        <v>299</v>
      </c>
      <c r="F53" s="99">
        <v>388</v>
      </c>
      <c r="G53" s="99">
        <v>202</v>
      </c>
      <c r="H53" s="99">
        <v>154</v>
      </c>
      <c r="I53" s="99">
        <v>352</v>
      </c>
      <c r="J53" s="96">
        <v>395</v>
      </c>
      <c r="K53" s="96">
        <v>267</v>
      </c>
      <c r="L53" s="96">
        <v>196</v>
      </c>
      <c r="M53" s="96">
        <v>440</v>
      </c>
      <c r="N53" s="96">
        <v>488</v>
      </c>
      <c r="O53" s="96">
        <v>239</v>
      </c>
      <c r="P53" s="96">
        <v>160</v>
      </c>
      <c r="Q53" s="96">
        <v>427</v>
      </c>
      <c r="R53" s="96">
        <v>593</v>
      </c>
      <c r="S53" s="96">
        <v>280</v>
      </c>
      <c r="T53" s="96">
        <f>SUM(T51:T52)</f>
        <v>186</v>
      </c>
      <c r="U53" s="96">
        <v>537</v>
      </c>
      <c r="V53" s="413">
        <v>671</v>
      </c>
      <c r="W53" s="413">
        <v>284</v>
      </c>
      <c r="X53" s="413">
        <v>173</v>
      </c>
      <c r="Y53" s="413">
        <v>474</v>
      </c>
      <c r="Z53" s="413">
        <v>604</v>
      </c>
      <c r="AA53" s="413">
        <v>251</v>
      </c>
      <c r="AB53" s="413">
        <f>SUM(AB51:AB52)</f>
        <v>165</v>
      </c>
      <c r="AC53" s="413">
        <f>SUM(AC51:AC52)</f>
        <v>481</v>
      </c>
      <c r="AD53" s="413">
        <v>641</v>
      </c>
      <c r="AE53" s="413">
        <f>SUM(AE51:AE52)</f>
        <v>252</v>
      </c>
      <c r="AF53" s="413">
        <f>SUM(AF51:AF52)</f>
        <v>171</v>
      </c>
      <c r="AG53" s="413">
        <f>SUM(AG51:AG52)</f>
        <v>436</v>
      </c>
    </row>
    <row r="54" spans="1:33" ht="21" thickTop="1">
      <c r="A54" s="9"/>
      <c r="B54" s="98"/>
      <c r="C54" s="98"/>
      <c r="D54" s="98"/>
      <c r="E54" s="98"/>
      <c r="F54" s="98"/>
      <c r="G54" s="98"/>
      <c r="H54" s="98"/>
      <c r="I54" s="98"/>
      <c r="J54" s="93"/>
      <c r="K54" s="93"/>
      <c r="L54" s="93"/>
      <c r="M54" s="93"/>
      <c r="N54" s="93"/>
      <c r="O54" s="93"/>
      <c r="P54" s="93"/>
      <c r="Q54" s="93"/>
      <c r="R54" s="93"/>
      <c r="S54" s="93"/>
      <c r="V54" s="452"/>
      <c r="W54" s="452"/>
      <c r="X54" s="395"/>
    </row>
    <row r="55" spans="1:33" ht="39" customHeight="1">
      <c r="A55" s="1" t="s">
        <v>211</v>
      </c>
      <c r="B55" s="91"/>
      <c r="C55" s="91"/>
      <c r="D55" s="91"/>
      <c r="E55" s="91"/>
      <c r="F55" s="91"/>
      <c r="G55" s="91"/>
      <c r="H55" s="91"/>
      <c r="I55" s="91"/>
      <c r="J55" s="92"/>
      <c r="K55" s="93"/>
      <c r="L55" s="93"/>
      <c r="M55" s="93"/>
      <c r="N55" s="93"/>
      <c r="O55" s="93"/>
      <c r="P55" s="93"/>
      <c r="Q55" s="93"/>
      <c r="R55" s="93"/>
      <c r="S55" s="93"/>
      <c r="V55" s="452"/>
      <c r="W55" s="452"/>
      <c r="X55" s="395"/>
    </row>
    <row r="56" spans="1:33" ht="18.75" thickBot="1">
      <c r="A56" s="33" t="s">
        <v>161</v>
      </c>
      <c r="B56" s="94" t="s">
        <v>245</v>
      </c>
      <c r="C56" s="94" t="s">
        <v>246</v>
      </c>
      <c r="D56" s="94" t="s">
        <v>247</v>
      </c>
      <c r="E56" s="94" t="s">
        <v>240</v>
      </c>
      <c r="F56" s="94" t="s">
        <v>248</v>
      </c>
      <c r="G56" s="94" t="s">
        <v>249</v>
      </c>
      <c r="H56" s="94" t="s">
        <v>250</v>
      </c>
      <c r="I56" s="94" t="s">
        <v>241</v>
      </c>
      <c r="J56" s="95" t="s">
        <v>2</v>
      </c>
      <c r="K56" s="95" t="s">
        <v>3</v>
      </c>
      <c r="L56" s="95" t="s">
        <v>4</v>
      </c>
      <c r="M56" s="95" t="s">
        <v>5</v>
      </c>
      <c r="N56" s="95" t="s">
        <v>6</v>
      </c>
      <c r="O56" s="95" t="s">
        <v>7</v>
      </c>
      <c r="P56" s="95" t="s">
        <v>8</v>
      </c>
      <c r="Q56" s="95" t="s">
        <v>9</v>
      </c>
      <c r="R56" s="95" t="s">
        <v>200</v>
      </c>
      <c r="S56" s="95" t="s">
        <v>285</v>
      </c>
      <c r="T56" s="95" t="s">
        <v>318</v>
      </c>
      <c r="U56" s="95" t="s">
        <v>361</v>
      </c>
      <c r="V56" s="451" t="s">
        <v>368</v>
      </c>
      <c r="W56" s="451" t="s">
        <v>374</v>
      </c>
      <c r="X56" s="451" t="s">
        <v>379</v>
      </c>
      <c r="Y56" s="451" t="s">
        <v>384</v>
      </c>
      <c r="Z56" s="451" t="s">
        <v>394</v>
      </c>
      <c r="AA56" s="451" t="s">
        <v>408</v>
      </c>
      <c r="AB56" s="451" t="s">
        <v>411</v>
      </c>
      <c r="AC56" s="451" t="s">
        <v>416</v>
      </c>
      <c r="AD56" s="451" t="s">
        <v>427</v>
      </c>
      <c r="AE56" s="451" t="s">
        <v>443</v>
      </c>
      <c r="AF56" s="451" t="s">
        <v>446</v>
      </c>
      <c r="AG56" s="451" t="s">
        <v>452</v>
      </c>
    </row>
    <row r="57" spans="1:33" ht="24.75" customHeight="1">
      <c r="A57" s="9" t="s">
        <v>178</v>
      </c>
      <c r="B57" s="105">
        <v>7.7</v>
      </c>
      <c r="C57" s="105">
        <v>6.3</v>
      </c>
      <c r="D57" s="105">
        <v>7.5</v>
      </c>
      <c r="E57" s="105">
        <v>8.1</v>
      </c>
      <c r="F57" s="105">
        <v>8.1999999999999993</v>
      </c>
      <c r="G57" s="105">
        <v>6.6</v>
      </c>
      <c r="H57" s="105">
        <v>6.1</v>
      </c>
      <c r="I57" s="105">
        <v>8.1</v>
      </c>
      <c r="J57" s="105">
        <v>7.8</v>
      </c>
      <c r="K57" s="105">
        <v>7.2</v>
      </c>
      <c r="L57" s="105">
        <v>6</v>
      </c>
      <c r="M57" s="105">
        <v>7.7</v>
      </c>
      <c r="N57" s="105">
        <v>7.4</v>
      </c>
      <c r="O57" s="105">
        <v>6.3</v>
      </c>
      <c r="P57" s="105">
        <v>5.3</v>
      </c>
      <c r="Q57" s="105">
        <v>7.1</v>
      </c>
      <c r="R57" s="105">
        <v>8.6</v>
      </c>
      <c r="S57" s="105">
        <v>6.8</v>
      </c>
      <c r="T57" s="105">
        <v>6.5</v>
      </c>
      <c r="U57" s="105">
        <v>8.8000000000000007</v>
      </c>
      <c r="V57" s="140">
        <v>8.1</v>
      </c>
      <c r="W57" s="140">
        <v>5.7</v>
      </c>
      <c r="X57" s="140">
        <v>4.7</v>
      </c>
      <c r="Y57" s="140">
        <v>6.1</v>
      </c>
      <c r="Z57" s="140">
        <v>7.3</v>
      </c>
      <c r="AA57" s="140">
        <v>3.8</v>
      </c>
      <c r="AB57" s="140">
        <v>4.5</v>
      </c>
      <c r="AC57" s="140">
        <v>6</v>
      </c>
      <c r="AD57" s="140">
        <v>7.1</v>
      </c>
      <c r="AE57" s="140">
        <v>6</v>
      </c>
      <c r="AF57" s="140">
        <v>4.9000000000000004</v>
      </c>
      <c r="AG57" s="140">
        <v>5.4</v>
      </c>
    </row>
    <row r="58" spans="1:33" ht="18">
      <c r="A58" s="9" t="s">
        <v>179</v>
      </c>
      <c r="B58" s="105">
        <v>8.4</v>
      </c>
      <c r="C58" s="105">
        <v>6.9</v>
      </c>
      <c r="D58" s="105">
        <v>5.3</v>
      </c>
      <c r="E58" s="105">
        <v>7.9</v>
      </c>
      <c r="F58" s="105">
        <v>8.4</v>
      </c>
      <c r="G58" s="105">
        <v>6.9</v>
      </c>
      <c r="H58" s="105">
        <v>5.4</v>
      </c>
      <c r="I58" s="105">
        <v>6.9</v>
      </c>
      <c r="J58" s="105">
        <v>8.4</v>
      </c>
      <c r="K58" s="105">
        <v>7.3</v>
      </c>
      <c r="L58" s="105">
        <v>6.1</v>
      </c>
      <c r="M58" s="105">
        <v>6.7</v>
      </c>
      <c r="N58" s="105">
        <v>7.5</v>
      </c>
      <c r="O58" s="105">
        <v>6.6</v>
      </c>
      <c r="P58" s="105">
        <v>6</v>
      </c>
      <c r="Q58" s="105">
        <v>6.8</v>
      </c>
      <c r="R58" s="105">
        <v>7.4</v>
      </c>
      <c r="S58" s="105">
        <v>7</v>
      </c>
      <c r="T58" s="105">
        <v>6.5</v>
      </c>
      <c r="U58" s="105">
        <v>7.4</v>
      </c>
      <c r="V58" s="140">
        <v>7</v>
      </c>
      <c r="W58" s="140">
        <v>6.5</v>
      </c>
      <c r="X58" s="140">
        <v>7.7</v>
      </c>
      <c r="Y58" s="140">
        <v>8.1999999999999993</v>
      </c>
      <c r="Z58" s="140">
        <v>7.9</v>
      </c>
      <c r="AA58" s="140">
        <v>6.5</v>
      </c>
      <c r="AB58" s="140">
        <v>7.1</v>
      </c>
      <c r="AC58" s="140">
        <v>8.6</v>
      </c>
      <c r="AD58" s="140">
        <v>7.8</v>
      </c>
      <c r="AE58" s="140">
        <v>5.9</v>
      </c>
      <c r="AF58" s="140">
        <v>5.3</v>
      </c>
      <c r="AG58" s="140">
        <v>5.6</v>
      </c>
    </row>
    <row r="59" spans="1:33" ht="18">
      <c r="A59" s="9" t="s">
        <v>117</v>
      </c>
      <c r="B59" s="108" t="s">
        <v>55</v>
      </c>
      <c r="C59" s="108" t="s">
        <v>55</v>
      </c>
      <c r="D59" s="108" t="s">
        <v>55</v>
      </c>
      <c r="E59" s="108" t="s">
        <v>55</v>
      </c>
      <c r="F59" s="108" t="s">
        <v>55</v>
      </c>
      <c r="G59" s="108" t="s">
        <v>55</v>
      </c>
      <c r="H59" s="108" t="s">
        <v>55</v>
      </c>
      <c r="I59" s="108" t="s">
        <v>55</v>
      </c>
      <c r="J59" s="108" t="s">
        <v>55</v>
      </c>
      <c r="K59" s="105">
        <v>4.8</v>
      </c>
      <c r="L59" s="105">
        <v>4.4000000000000004</v>
      </c>
      <c r="M59" s="105">
        <v>5.6</v>
      </c>
      <c r="N59" s="105">
        <v>5.6</v>
      </c>
      <c r="O59" s="105">
        <v>4.5999999999999996</v>
      </c>
      <c r="P59" s="105">
        <v>4</v>
      </c>
      <c r="Q59" s="105">
        <v>5.3</v>
      </c>
      <c r="R59" s="105">
        <v>5.5</v>
      </c>
      <c r="S59" s="105">
        <v>4.5</v>
      </c>
      <c r="T59" s="105">
        <v>3.8</v>
      </c>
      <c r="U59" s="105">
        <v>4.9000000000000004</v>
      </c>
      <c r="V59" s="140">
        <v>5.6</v>
      </c>
      <c r="W59" s="140">
        <v>4.5999999999999996</v>
      </c>
      <c r="X59" s="140">
        <v>4.4000000000000004</v>
      </c>
      <c r="Y59" s="140">
        <v>5.6</v>
      </c>
      <c r="Z59" s="140">
        <v>6.2</v>
      </c>
      <c r="AA59" s="140">
        <v>5.0999999999999996</v>
      </c>
      <c r="AB59" s="140">
        <v>5.3</v>
      </c>
      <c r="AC59" s="140">
        <v>6.7</v>
      </c>
      <c r="AD59" s="140">
        <v>7.4</v>
      </c>
      <c r="AE59" s="140">
        <v>6.4</v>
      </c>
      <c r="AF59" s="140">
        <v>5.4</v>
      </c>
      <c r="AG59" s="140">
        <v>6.4</v>
      </c>
    </row>
    <row r="60" spans="1:33" ht="18">
      <c r="A60" s="9" t="s">
        <v>180</v>
      </c>
      <c r="B60" s="105">
        <v>1</v>
      </c>
      <c r="C60" s="105">
        <v>0.9</v>
      </c>
      <c r="D60" s="105">
        <v>0.7</v>
      </c>
      <c r="E60" s="105">
        <v>0.9</v>
      </c>
      <c r="F60" s="105">
        <v>0.9</v>
      </c>
      <c r="G60" s="105">
        <v>0.7</v>
      </c>
      <c r="H60" s="105">
        <v>0.6</v>
      </c>
      <c r="I60" s="105">
        <v>0.9</v>
      </c>
      <c r="J60" s="105">
        <v>0.9</v>
      </c>
      <c r="K60" s="105">
        <v>0.6</v>
      </c>
      <c r="L60" s="105">
        <v>0.7</v>
      </c>
      <c r="M60" s="105">
        <v>0.8</v>
      </c>
      <c r="N60" s="105">
        <v>0.9</v>
      </c>
      <c r="O60" s="105">
        <v>0.7</v>
      </c>
      <c r="P60" s="105">
        <v>0.6</v>
      </c>
      <c r="Q60" s="105">
        <v>1</v>
      </c>
      <c r="R60" s="105">
        <v>1</v>
      </c>
      <c r="S60" s="105">
        <v>0.7</v>
      </c>
      <c r="T60" s="105">
        <v>0.5</v>
      </c>
      <c r="U60" s="105">
        <v>1</v>
      </c>
      <c r="V60" s="140">
        <v>1.1000000000000001</v>
      </c>
      <c r="W60" s="140">
        <v>0.8</v>
      </c>
      <c r="X60" s="140">
        <v>0.6</v>
      </c>
      <c r="Y60" s="140">
        <v>1.1000000000000001</v>
      </c>
      <c r="Z60" s="140">
        <v>1.1000000000000001</v>
      </c>
      <c r="AA60" s="140">
        <v>0.9</v>
      </c>
      <c r="AB60" s="140">
        <v>0.7</v>
      </c>
      <c r="AC60" s="140">
        <v>1.1000000000000001</v>
      </c>
      <c r="AD60" s="140">
        <v>1.4</v>
      </c>
      <c r="AE60" s="140">
        <v>0.9</v>
      </c>
      <c r="AF60" s="140">
        <v>0.7</v>
      </c>
      <c r="AG60" s="140">
        <v>1.3</v>
      </c>
    </row>
    <row r="61" spans="1:33" s="79" customFormat="1" ht="21" thickBot="1">
      <c r="A61" s="40" t="s">
        <v>120</v>
      </c>
      <c r="B61" s="107">
        <v>17.100000000000001</v>
      </c>
      <c r="C61" s="107">
        <v>14.1</v>
      </c>
      <c r="D61" s="107">
        <v>13.5</v>
      </c>
      <c r="E61" s="107">
        <v>16.899999999999999</v>
      </c>
      <c r="F61" s="107">
        <v>17.5</v>
      </c>
      <c r="G61" s="107">
        <v>14.2</v>
      </c>
      <c r="H61" s="107">
        <v>12.1</v>
      </c>
      <c r="I61" s="107">
        <v>15.9</v>
      </c>
      <c r="J61" s="107">
        <v>17.100000000000001</v>
      </c>
      <c r="K61" s="107">
        <v>19.899999999999999</v>
      </c>
      <c r="L61" s="107">
        <v>17.2</v>
      </c>
      <c r="M61" s="107">
        <v>20.8</v>
      </c>
      <c r="N61" s="107">
        <v>21.4</v>
      </c>
      <c r="O61" s="107">
        <v>18.2</v>
      </c>
      <c r="P61" s="107">
        <v>15.9</v>
      </c>
      <c r="Q61" s="107">
        <v>20.2</v>
      </c>
      <c r="R61" s="107">
        <v>22.5</v>
      </c>
      <c r="S61" s="107">
        <v>19</v>
      </c>
      <c r="T61" s="107">
        <f>SUM(T57:T60)</f>
        <v>17.3</v>
      </c>
      <c r="U61" s="107">
        <v>22.1</v>
      </c>
      <c r="V61" s="398">
        <v>21.8</v>
      </c>
      <c r="W61" s="398">
        <v>17.600000000000001</v>
      </c>
      <c r="X61" s="398">
        <v>17.399999999999999</v>
      </c>
      <c r="Y61" s="398">
        <v>21</v>
      </c>
      <c r="Z61" s="398">
        <v>22.5</v>
      </c>
      <c r="AA61" s="398">
        <v>16.3</v>
      </c>
      <c r="AB61" s="398">
        <f t="shared" ref="AB61:AG61" si="2">SUM(AB57:AB60)</f>
        <v>17.599999999999998</v>
      </c>
      <c r="AC61" s="398">
        <f t="shared" si="2"/>
        <v>22.400000000000002</v>
      </c>
      <c r="AD61" s="398">
        <f t="shared" si="2"/>
        <v>23.699999999999996</v>
      </c>
      <c r="AE61" s="398">
        <f t="shared" si="2"/>
        <v>19.2</v>
      </c>
      <c r="AF61" s="398">
        <f t="shared" si="2"/>
        <v>16.3</v>
      </c>
      <c r="AG61" s="398">
        <f t="shared" si="2"/>
        <v>18.7</v>
      </c>
    </row>
    <row r="62" spans="1:33" ht="21" thickTop="1">
      <c r="A62" s="45" t="s">
        <v>254</v>
      </c>
      <c r="B62" s="98"/>
      <c r="C62" s="98"/>
      <c r="D62" s="98"/>
      <c r="E62" s="98"/>
      <c r="F62" s="98"/>
      <c r="G62" s="98"/>
      <c r="H62" s="98"/>
      <c r="I62" s="98"/>
      <c r="J62" s="93"/>
      <c r="K62" s="93"/>
      <c r="L62" s="93"/>
      <c r="M62" s="93"/>
      <c r="N62" s="93"/>
      <c r="O62" s="93"/>
      <c r="P62" s="93"/>
      <c r="Q62" s="93"/>
      <c r="R62" s="93"/>
      <c r="S62" s="93"/>
      <c r="V62" s="452"/>
      <c r="W62" s="452"/>
      <c r="X62" s="395"/>
    </row>
    <row r="63" spans="1:33" ht="39" customHeight="1">
      <c r="A63" s="1" t="s">
        <v>212</v>
      </c>
      <c r="B63" s="91"/>
      <c r="C63" s="91"/>
      <c r="D63" s="91"/>
      <c r="E63" s="91"/>
      <c r="F63" s="91"/>
      <c r="G63" s="91"/>
      <c r="H63" s="91"/>
      <c r="I63" s="91"/>
      <c r="J63" s="92"/>
      <c r="K63" s="93"/>
      <c r="L63" s="93"/>
      <c r="M63" s="93"/>
      <c r="N63" s="93"/>
      <c r="O63" s="93"/>
      <c r="P63" s="93"/>
      <c r="Q63" s="93"/>
      <c r="R63" s="93"/>
      <c r="S63" s="93"/>
      <c r="V63" s="452"/>
      <c r="W63" s="452"/>
      <c r="X63" s="395"/>
    </row>
    <row r="64" spans="1:33" ht="30" customHeight="1" thickBot="1">
      <c r="A64" s="33" t="s">
        <v>161</v>
      </c>
      <c r="B64" s="94" t="s">
        <v>245</v>
      </c>
      <c r="C64" s="94" t="s">
        <v>246</v>
      </c>
      <c r="D64" s="94" t="s">
        <v>247</v>
      </c>
      <c r="E64" s="94" t="s">
        <v>240</v>
      </c>
      <c r="F64" s="94" t="s">
        <v>248</v>
      </c>
      <c r="G64" s="94" t="s">
        <v>249</v>
      </c>
      <c r="H64" s="94" t="s">
        <v>250</v>
      </c>
      <c r="I64" s="94" t="s">
        <v>241</v>
      </c>
      <c r="J64" s="95" t="s">
        <v>2</v>
      </c>
      <c r="K64" s="95" t="s">
        <v>3</v>
      </c>
      <c r="L64" s="95" t="s">
        <v>4</v>
      </c>
      <c r="M64" s="95" t="s">
        <v>5</v>
      </c>
      <c r="N64" s="95" t="s">
        <v>6</v>
      </c>
      <c r="O64" s="95" t="s">
        <v>7</v>
      </c>
      <c r="P64" s="95" t="s">
        <v>8</v>
      </c>
      <c r="Q64" s="95" t="s">
        <v>9</v>
      </c>
      <c r="R64" s="95" t="s">
        <v>200</v>
      </c>
      <c r="S64" s="95" t="s">
        <v>285</v>
      </c>
      <c r="T64" s="95" t="s">
        <v>318</v>
      </c>
      <c r="U64" s="95" t="s">
        <v>361</v>
      </c>
      <c r="V64" s="451" t="s">
        <v>368</v>
      </c>
      <c r="W64" s="451" t="s">
        <v>374</v>
      </c>
      <c r="X64" s="451" t="s">
        <v>379</v>
      </c>
      <c r="Y64" s="451" t="s">
        <v>384</v>
      </c>
      <c r="Z64" s="451" t="s">
        <v>394</v>
      </c>
      <c r="AA64" s="451" t="s">
        <v>408</v>
      </c>
      <c r="AB64" s="451" t="s">
        <v>411</v>
      </c>
      <c r="AC64" s="451" t="s">
        <v>416</v>
      </c>
      <c r="AD64" s="451" t="s">
        <v>427</v>
      </c>
      <c r="AE64" s="451" t="s">
        <v>443</v>
      </c>
      <c r="AF64" s="451" t="s">
        <v>446</v>
      </c>
      <c r="AG64" s="451" t="s">
        <v>452</v>
      </c>
    </row>
    <row r="65" spans="1:33" ht="18">
      <c r="A65" s="9" t="s">
        <v>117</v>
      </c>
      <c r="B65" s="85" t="s">
        <v>55</v>
      </c>
      <c r="C65" s="85" t="s">
        <v>55</v>
      </c>
      <c r="D65" s="85" t="s">
        <v>55</v>
      </c>
      <c r="E65" s="85" t="s">
        <v>55</v>
      </c>
      <c r="F65" s="85" t="s">
        <v>55</v>
      </c>
      <c r="G65" s="85" t="s">
        <v>55</v>
      </c>
      <c r="H65" s="85" t="s">
        <v>55</v>
      </c>
      <c r="I65" s="85" t="s">
        <v>55</v>
      </c>
      <c r="J65" s="85" t="s">
        <v>55</v>
      </c>
      <c r="K65" s="105">
        <v>4.3</v>
      </c>
      <c r="L65" s="105">
        <v>2.4</v>
      </c>
      <c r="M65" s="105">
        <v>8.6</v>
      </c>
      <c r="N65" s="105">
        <v>10.199999999999999</v>
      </c>
      <c r="O65" s="105">
        <v>4.2</v>
      </c>
      <c r="P65" s="105">
        <v>2.2999999999999998</v>
      </c>
      <c r="Q65" s="105">
        <v>8.9</v>
      </c>
      <c r="R65" s="105">
        <v>11.5</v>
      </c>
      <c r="S65" s="105">
        <v>4</v>
      </c>
      <c r="T65" s="105">
        <v>2.2999999999999998</v>
      </c>
      <c r="U65" s="105">
        <v>9</v>
      </c>
      <c r="V65" s="140">
        <v>11</v>
      </c>
      <c r="W65" s="140">
        <v>4.3</v>
      </c>
      <c r="X65" s="140">
        <v>2.2000000000000002</v>
      </c>
      <c r="Y65" s="140">
        <v>9.1999999999999993</v>
      </c>
      <c r="Z65" s="140">
        <v>11.3</v>
      </c>
      <c r="AA65" s="140">
        <v>4.2</v>
      </c>
      <c r="AB65" s="140">
        <v>2.2999999999999998</v>
      </c>
      <c r="AC65" s="140">
        <v>8.6</v>
      </c>
      <c r="AD65" s="140">
        <v>9.6999999999999993</v>
      </c>
      <c r="AE65" s="140">
        <v>4.0999999999999996</v>
      </c>
      <c r="AF65" s="140">
        <v>2.5</v>
      </c>
      <c r="AG65" s="140">
        <v>7.8</v>
      </c>
    </row>
    <row r="66" spans="1:33" ht="18">
      <c r="A66" s="9" t="s">
        <v>178</v>
      </c>
      <c r="B66" s="105">
        <v>3.6</v>
      </c>
      <c r="C66" s="105">
        <v>2.1</v>
      </c>
      <c r="D66" s="105">
        <v>1.7</v>
      </c>
      <c r="E66" s="105">
        <v>3.3</v>
      </c>
      <c r="F66" s="105">
        <v>4</v>
      </c>
      <c r="G66" s="105">
        <v>2</v>
      </c>
      <c r="H66" s="105">
        <v>1.7</v>
      </c>
      <c r="I66" s="105">
        <v>3.4</v>
      </c>
      <c r="J66" s="105">
        <v>3.7</v>
      </c>
      <c r="K66" s="105">
        <v>2.2999999999999998</v>
      </c>
      <c r="L66" s="105">
        <v>1.7</v>
      </c>
      <c r="M66" s="105">
        <v>3.1</v>
      </c>
      <c r="N66" s="105">
        <v>3.1</v>
      </c>
      <c r="O66" s="105">
        <v>1.4</v>
      </c>
      <c r="P66" s="105">
        <v>0.8</v>
      </c>
      <c r="Q66" s="105">
        <v>2.7</v>
      </c>
      <c r="R66" s="105">
        <v>3.5</v>
      </c>
      <c r="S66" s="105">
        <v>1.8</v>
      </c>
      <c r="T66" s="105">
        <v>1.2</v>
      </c>
      <c r="U66" s="105">
        <v>3.1</v>
      </c>
      <c r="V66" s="140">
        <v>3.4</v>
      </c>
      <c r="W66" s="140">
        <v>1.7</v>
      </c>
      <c r="X66" s="140">
        <v>1.2</v>
      </c>
      <c r="Y66" s="140">
        <v>2.2000000000000002</v>
      </c>
      <c r="Z66" s="140">
        <v>2.2000000000000002</v>
      </c>
      <c r="AA66" s="140">
        <v>1</v>
      </c>
      <c r="AB66" s="140">
        <v>0.9</v>
      </c>
      <c r="AC66" s="140">
        <v>1.7</v>
      </c>
      <c r="AD66" s="140">
        <v>2</v>
      </c>
      <c r="AE66" s="140">
        <v>1.1000000000000001</v>
      </c>
      <c r="AF66" s="140">
        <v>0.8</v>
      </c>
      <c r="AG66" s="140">
        <v>1.6</v>
      </c>
    </row>
    <row r="67" spans="1:33" ht="18">
      <c r="A67" s="9" t="s">
        <v>179</v>
      </c>
      <c r="B67" s="105">
        <v>4.2</v>
      </c>
      <c r="C67" s="105">
        <v>1.8</v>
      </c>
      <c r="D67" s="105">
        <v>0.8</v>
      </c>
      <c r="E67" s="105">
        <v>2.6</v>
      </c>
      <c r="F67" s="105">
        <v>3.5</v>
      </c>
      <c r="G67" s="105">
        <v>1.7</v>
      </c>
      <c r="H67" s="105">
        <v>0.9</v>
      </c>
      <c r="I67" s="105">
        <v>3.1</v>
      </c>
      <c r="J67" s="105">
        <v>3.4</v>
      </c>
      <c r="K67" s="105">
        <v>1.6</v>
      </c>
      <c r="L67" s="105">
        <v>1.1000000000000001</v>
      </c>
      <c r="M67" s="105">
        <v>3</v>
      </c>
      <c r="N67" s="105">
        <v>4</v>
      </c>
      <c r="O67" s="105">
        <v>1.7</v>
      </c>
      <c r="P67" s="105">
        <v>0.9</v>
      </c>
      <c r="Q67" s="105">
        <v>3.2</v>
      </c>
      <c r="R67" s="105">
        <v>4.5999999999999996</v>
      </c>
      <c r="S67" s="105">
        <v>1.8</v>
      </c>
      <c r="T67" s="105">
        <v>0.8</v>
      </c>
      <c r="U67" s="105">
        <v>3.7</v>
      </c>
      <c r="V67" s="140">
        <v>4.2</v>
      </c>
      <c r="W67" s="140">
        <v>1.2</v>
      </c>
      <c r="X67" s="140">
        <v>0.6</v>
      </c>
      <c r="Y67" s="140">
        <v>2.5</v>
      </c>
      <c r="Z67" s="140">
        <v>3.3</v>
      </c>
      <c r="AA67" s="140">
        <v>1.6</v>
      </c>
      <c r="AB67" s="140">
        <v>0.7</v>
      </c>
      <c r="AC67" s="140">
        <v>2.9</v>
      </c>
      <c r="AD67" s="140">
        <v>3.8</v>
      </c>
      <c r="AE67" s="140">
        <v>1.3</v>
      </c>
      <c r="AF67" s="140">
        <v>0.7</v>
      </c>
      <c r="AG67" s="140">
        <v>2.4</v>
      </c>
    </row>
    <row r="68" spans="1:33" ht="18">
      <c r="A68" s="9" t="s">
        <v>181</v>
      </c>
      <c r="B68" s="105">
        <v>1.9</v>
      </c>
      <c r="C68" s="105">
        <v>0.5</v>
      </c>
      <c r="D68" s="105">
        <v>0.2</v>
      </c>
      <c r="E68" s="105">
        <v>1</v>
      </c>
      <c r="F68" s="105">
        <v>1.4</v>
      </c>
      <c r="G68" s="105">
        <v>0.5</v>
      </c>
      <c r="H68" s="105">
        <v>0.2</v>
      </c>
      <c r="I68" s="105">
        <v>1.4</v>
      </c>
      <c r="J68" s="105">
        <v>1.5</v>
      </c>
      <c r="K68" s="105">
        <v>0.6</v>
      </c>
      <c r="L68" s="105">
        <v>0.2</v>
      </c>
      <c r="M68" s="105">
        <v>1.3</v>
      </c>
      <c r="N68" s="105">
        <v>1.8</v>
      </c>
      <c r="O68" s="105">
        <v>0.4</v>
      </c>
      <c r="P68" s="105">
        <v>0.1</v>
      </c>
      <c r="Q68" s="105">
        <v>1.4</v>
      </c>
      <c r="R68" s="105">
        <v>1.8</v>
      </c>
      <c r="S68" s="105">
        <v>0.5</v>
      </c>
      <c r="T68" s="105">
        <v>0.3</v>
      </c>
      <c r="U68" s="105">
        <v>1.4</v>
      </c>
      <c r="V68" s="140">
        <v>2.1</v>
      </c>
      <c r="W68" s="140">
        <v>0.5</v>
      </c>
      <c r="X68" s="140">
        <v>0.2</v>
      </c>
      <c r="Y68" s="140">
        <v>1.5</v>
      </c>
      <c r="Z68" s="140">
        <v>2</v>
      </c>
      <c r="AA68" s="140">
        <v>0.6</v>
      </c>
      <c r="AB68" s="140">
        <v>0.2</v>
      </c>
      <c r="AC68" s="140">
        <v>1.5</v>
      </c>
      <c r="AD68" s="140">
        <v>2</v>
      </c>
      <c r="AE68" s="140">
        <v>0.5</v>
      </c>
      <c r="AF68" s="140">
        <v>0.3</v>
      </c>
      <c r="AG68" s="140">
        <v>1.3</v>
      </c>
    </row>
    <row r="69" spans="1:33" ht="18">
      <c r="A69" s="9" t="s">
        <v>182</v>
      </c>
      <c r="B69" s="105">
        <v>1.2</v>
      </c>
      <c r="C69" s="105">
        <v>0.5</v>
      </c>
      <c r="D69" s="105">
        <v>0.6</v>
      </c>
      <c r="E69" s="105">
        <v>0.8</v>
      </c>
      <c r="F69" s="105">
        <v>1.1000000000000001</v>
      </c>
      <c r="G69" s="105">
        <v>0.5</v>
      </c>
      <c r="H69" s="105">
        <v>0.7</v>
      </c>
      <c r="I69" s="105">
        <v>1</v>
      </c>
      <c r="J69" s="105">
        <v>1.1000000000000001</v>
      </c>
      <c r="K69" s="105">
        <v>0.7</v>
      </c>
      <c r="L69" s="105">
        <v>0.6</v>
      </c>
      <c r="M69" s="105">
        <v>1</v>
      </c>
      <c r="N69" s="105">
        <v>1.1000000000000001</v>
      </c>
      <c r="O69" s="105">
        <v>0.7</v>
      </c>
      <c r="P69" s="105">
        <v>0.7</v>
      </c>
      <c r="Q69" s="105">
        <v>1</v>
      </c>
      <c r="R69" s="105">
        <v>1.2</v>
      </c>
      <c r="S69" s="105">
        <v>0.7</v>
      </c>
      <c r="T69" s="105">
        <v>0.6</v>
      </c>
      <c r="U69" s="105">
        <v>1.1000000000000001</v>
      </c>
      <c r="V69" s="140">
        <v>1.2</v>
      </c>
      <c r="W69" s="140">
        <v>0.8</v>
      </c>
      <c r="X69" s="140">
        <v>0.6</v>
      </c>
      <c r="Y69" s="140">
        <v>0.8</v>
      </c>
      <c r="Z69" s="140">
        <v>1.1000000000000001</v>
      </c>
      <c r="AA69" s="140">
        <v>0.6</v>
      </c>
      <c r="AB69" s="140">
        <v>0.3</v>
      </c>
      <c r="AC69" s="140">
        <v>0.9</v>
      </c>
      <c r="AD69" s="140">
        <v>1</v>
      </c>
      <c r="AE69" s="140">
        <v>0.8</v>
      </c>
      <c r="AF69" s="140">
        <v>0.5</v>
      </c>
      <c r="AG69" s="140">
        <v>0.8</v>
      </c>
    </row>
    <row r="70" spans="1:33" s="79" customFormat="1" ht="21" thickBot="1">
      <c r="A70" s="40" t="s">
        <v>120</v>
      </c>
      <c r="B70" s="107">
        <v>10.9</v>
      </c>
      <c r="C70" s="107">
        <v>4.9000000000000004</v>
      </c>
      <c r="D70" s="107">
        <v>3.3</v>
      </c>
      <c r="E70" s="107">
        <v>7.7</v>
      </c>
      <c r="F70" s="107">
        <v>10</v>
      </c>
      <c r="G70" s="107">
        <v>4.7</v>
      </c>
      <c r="H70" s="107">
        <v>3.5</v>
      </c>
      <c r="I70" s="107">
        <v>8.9</v>
      </c>
      <c r="J70" s="107">
        <v>9.6999999999999993</v>
      </c>
      <c r="K70" s="107">
        <v>9.5</v>
      </c>
      <c r="L70" s="107">
        <v>6</v>
      </c>
      <c r="M70" s="107">
        <v>17</v>
      </c>
      <c r="N70" s="107">
        <v>20.2</v>
      </c>
      <c r="O70" s="107">
        <v>8.4</v>
      </c>
      <c r="P70" s="107">
        <v>4.8</v>
      </c>
      <c r="Q70" s="107">
        <v>17.2</v>
      </c>
      <c r="R70" s="107">
        <v>22.6</v>
      </c>
      <c r="S70" s="107">
        <v>8.8000000000000007</v>
      </c>
      <c r="T70" s="107">
        <f>SUM(T65:T69)</f>
        <v>5.1999999999999993</v>
      </c>
      <c r="U70" s="107">
        <v>18.3</v>
      </c>
      <c r="V70" s="398">
        <v>21.9</v>
      </c>
      <c r="W70" s="398">
        <v>8.5</v>
      </c>
      <c r="X70" s="398">
        <v>4.8</v>
      </c>
      <c r="Y70" s="398">
        <v>16.2</v>
      </c>
      <c r="Z70" s="398">
        <v>19.899999999999999</v>
      </c>
      <c r="AA70" s="398">
        <v>8</v>
      </c>
      <c r="AB70" s="398">
        <f t="shared" ref="AB70:AG70" si="3">SUM(AB65:AB69)</f>
        <v>4.3999999999999995</v>
      </c>
      <c r="AC70" s="398">
        <f t="shared" si="3"/>
        <v>15.6</v>
      </c>
      <c r="AD70" s="398">
        <f t="shared" si="3"/>
        <v>18.5</v>
      </c>
      <c r="AE70" s="398">
        <f t="shared" si="3"/>
        <v>7.7999999999999989</v>
      </c>
      <c r="AF70" s="398">
        <f t="shared" si="3"/>
        <v>4.8</v>
      </c>
      <c r="AG70" s="398">
        <f t="shared" si="3"/>
        <v>13.900000000000002</v>
      </c>
    </row>
    <row r="71" spans="1:33" ht="24.75" customHeight="1" thickTop="1">
      <c r="A71" s="2" t="s">
        <v>183</v>
      </c>
      <c r="J71" s="93"/>
      <c r="K71" s="93"/>
      <c r="L71" s="93"/>
      <c r="M71" s="93"/>
      <c r="N71" s="93"/>
      <c r="O71" s="93"/>
      <c r="P71" s="93"/>
      <c r="Q71" s="93"/>
      <c r="R71" s="93"/>
      <c r="S71" s="93"/>
      <c r="V71" s="452"/>
      <c r="W71" s="452"/>
      <c r="X71" s="395"/>
    </row>
    <row r="72" spans="1:33">
      <c r="A72" s="9"/>
      <c r="B72" s="98"/>
      <c r="C72" s="98"/>
      <c r="D72" s="98"/>
      <c r="E72" s="98"/>
      <c r="F72" s="98"/>
      <c r="G72" s="98"/>
      <c r="H72" s="98"/>
      <c r="I72" s="98"/>
      <c r="J72" s="93"/>
      <c r="K72" s="93"/>
      <c r="L72" s="93"/>
      <c r="M72" s="93"/>
      <c r="N72" s="93"/>
      <c r="O72" s="93"/>
      <c r="P72" s="93"/>
      <c r="Q72" s="93"/>
      <c r="R72" s="93"/>
      <c r="S72" s="93"/>
    </row>
    <row r="73" spans="1:33">
      <c r="A73" s="9"/>
      <c r="B73" s="98"/>
      <c r="C73" s="98"/>
      <c r="D73" s="98"/>
      <c r="E73" s="98"/>
      <c r="F73" s="98"/>
      <c r="G73" s="98"/>
      <c r="H73" s="98"/>
      <c r="I73" s="98"/>
      <c r="J73" s="93"/>
      <c r="K73" s="93"/>
      <c r="L73" s="93"/>
      <c r="M73" s="93"/>
      <c r="N73" s="93"/>
      <c r="O73" s="93"/>
      <c r="P73" s="93"/>
      <c r="Q73" s="93"/>
      <c r="R73" s="93"/>
      <c r="S73" s="93"/>
    </row>
    <row r="74" spans="1:33" s="80" customFormat="1">
      <c r="A74" s="9"/>
      <c r="B74" s="98"/>
      <c r="C74" s="98"/>
      <c r="D74" s="98"/>
      <c r="E74" s="98"/>
      <c r="F74" s="98"/>
      <c r="G74" s="98"/>
      <c r="H74" s="98"/>
      <c r="I74" s="98"/>
      <c r="J74" s="93"/>
      <c r="K74" s="93"/>
      <c r="L74" s="93"/>
      <c r="M74" s="93"/>
      <c r="N74" s="93"/>
      <c r="O74" s="93"/>
      <c r="P74" s="93"/>
      <c r="Q74" s="93"/>
      <c r="R74" s="93"/>
      <c r="S74" s="93"/>
      <c r="T74" s="101"/>
      <c r="U74" s="101"/>
      <c r="V74" s="453"/>
      <c r="W74" s="453"/>
      <c r="X74" s="396"/>
      <c r="AB74" s="473"/>
      <c r="AC74" s="473"/>
      <c r="AD74" s="473"/>
      <c r="AE74" s="473"/>
      <c r="AF74" s="473"/>
      <c r="AG74" s="473"/>
    </row>
    <row r="75" spans="1:33" s="80" customFormat="1">
      <c r="A75" s="5"/>
      <c r="B75" s="102"/>
      <c r="C75" s="102"/>
      <c r="D75" s="102"/>
      <c r="E75" s="102"/>
      <c r="F75" s="102"/>
      <c r="G75" s="102"/>
      <c r="H75" s="102"/>
      <c r="I75" s="102"/>
      <c r="J75" s="93"/>
      <c r="K75" s="93"/>
      <c r="L75" s="93"/>
      <c r="M75" s="93"/>
      <c r="N75" s="93"/>
      <c r="O75" s="93"/>
      <c r="P75" s="93"/>
      <c r="Q75" s="93"/>
      <c r="R75" s="93"/>
      <c r="S75" s="93"/>
      <c r="T75" s="101"/>
      <c r="U75" s="101"/>
      <c r="V75" s="453"/>
      <c r="W75" s="453"/>
      <c r="X75" s="396"/>
      <c r="AB75" s="473"/>
      <c r="AC75" s="473"/>
      <c r="AD75" s="473"/>
      <c r="AE75" s="473"/>
      <c r="AF75" s="473"/>
      <c r="AG75" s="473"/>
    </row>
    <row r="76" spans="1:33" s="80" customFormat="1">
      <c r="A76" s="5"/>
      <c r="B76" s="102"/>
      <c r="C76" s="102"/>
      <c r="D76" s="102"/>
      <c r="E76" s="102"/>
      <c r="F76" s="102"/>
      <c r="G76" s="102"/>
      <c r="H76" s="102"/>
      <c r="I76" s="102"/>
      <c r="J76" s="86"/>
      <c r="K76" s="86"/>
      <c r="L76" s="86"/>
      <c r="M76" s="86"/>
      <c r="N76" s="86"/>
      <c r="O76" s="86"/>
      <c r="P76" s="86"/>
      <c r="Q76" s="86"/>
      <c r="R76" s="86"/>
      <c r="S76" s="86"/>
      <c r="T76" s="101"/>
      <c r="U76" s="101"/>
      <c r="V76" s="453"/>
      <c r="W76" s="453"/>
      <c r="X76" s="396"/>
      <c r="AB76" s="473"/>
      <c r="AC76" s="473"/>
      <c r="AD76" s="473"/>
      <c r="AE76" s="473"/>
      <c r="AF76" s="473"/>
      <c r="AG76" s="473"/>
    </row>
    <row r="77" spans="1:33" s="80" customFormat="1">
      <c r="A77" s="9"/>
      <c r="B77" s="98"/>
      <c r="C77" s="98"/>
      <c r="D77" s="98"/>
      <c r="E77" s="98"/>
      <c r="F77" s="98"/>
      <c r="G77" s="98"/>
      <c r="H77" s="98"/>
      <c r="I77" s="98"/>
      <c r="J77" s="93"/>
      <c r="K77" s="93"/>
      <c r="L77" s="93"/>
      <c r="M77" s="93"/>
      <c r="N77" s="93"/>
      <c r="O77" s="93"/>
      <c r="P77" s="93"/>
      <c r="Q77" s="93"/>
      <c r="R77" s="93"/>
      <c r="S77" s="93"/>
      <c r="T77" s="101"/>
      <c r="U77" s="101"/>
      <c r="V77" s="453"/>
      <c r="W77" s="453"/>
      <c r="X77" s="396"/>
      <c r="AB77" s="473"/>
      <c r="AC77" s="473"/>
      <c r="AD77" s="473"/>
      <c r="AE77" s="473"/>
      <c r="AF77" s="473"/>
      <c r="AG77" s="473"/>
    </row>
    <row r="78" spans="1:33" s="80" customFormat="1">
      <c r="A78" s="9"/>
      <c r="B78" s="98"/>
      <c r="C78" s="98"/>
      <c r="D78" s="98"/>
      <c r="E78" s="98"/>
      <c r="F78" s="98"/>
      <c r="G78" s="98"/>
      <c r="H78" s="98"/>
      <c r="I78" s="98"/>
      <c r="J78" s="93"/>
      <c r="K78" s="93"/>
      <c r="L78" s="93"/>
      <c r="M78" s="93"/>
      <c r="N78" s="93"/>
      <c r="O78" s="93"/>
      <c r="P78" s="93"/>
      <c r="Q78" s="93"/>
      <c r="R78" s="93"/>
      <c r="S78" s="93"/>
      <c r="T78" s="101"/>
      <c r="U78" s="101"/>
      <c r="V78" s="453"/>
      <c r="W78" s="453"/>
      <c r="X78" s="396"/>
      <c r="AB78" s="473"/>
      <c r="AC78" s="473"/>
      <c r="AD78" s="473"/>
      <c r="AE78" s="473"/>
      <c r="AF78" s="473"/>
      <c r="AG78" s="473"/>
    </row>
    <row r="79" spans="1:33" s="80" customFormat="1">
      <c r="A79" s="9"/>
      <c r="B79" s="98"/>
      <c r="C79" s="98"/>
      <c r="D79" s="98"/>
      <c r="E79" s="98"/>
      <c r="F79" s="98"/>
      <c r="G79" s="98"/>
      <c r="H79" s="98"/>
      <c r="I79" s="98"/>
      <c r="J79" s="93"/>
      <c r="K79" s="93"/>
      <c r="L79" s="93"/>
      <c r="M79" s="93"/>
      <c r="N79" s="93"/>
      <c r="O79" s="93"/>
      <c r="P79" s="93"/>
      <c r="Q79" s="93"/>
      <c r="R79" s="93"/>
      <c r="S79" s="93"/>
      <c r="T79" s="101"/>
      <c r="U79" s="101"/>
      <c r="V79" s="453"/>
      <c r="W79" s="453"/>
      <c r="X79" s="396"/>
      <c r="AB79" s="473"/>
      <c r="AC79" s="473"/>
      <c r="AD79" s="473"/>
      <c r="AE79" s="473"/>
      <c r="AF79" s="473"/>
      <c r="AG79" s="473"/>
    </row>
    <row r="80" spans="1:33" s="80" customFormat="1">
      <c r="A80" s="9"/>
      <c r="B80" s="98"/>
      <c r="C80" s="98"/>
      <c r="D80" s="98"/>
      <c r="E80" s="98"/>
      <c r="F80" s="98"/>
      <c r="G80" s="98"/>
      <c r="H80" s="98"/>
      <c r="I80" s="98"/>
      <c r="J80" s="93"/>
      <c r="K80" s="93"/>
      <c r="L80" s="93"/>
      <c r="M80" s="93"/>
      <c r="N80" s="93"/>
      <c r="O80" s="93"/>
      <c r="P80" s="93"/>
      <c r="Q80" s="93"/>
      <c r="R80" s="93"/>
      <c r="S80" s="93"/>
      <c r="T80" s="101"/>
      <c r="U80" s="101"/>
      <c r="V80" s="453"/>
      <c r="W80" s="453"/>
      <c r="X80" s="396"/>
      <c r="AB80" s="473"/>
      <c r="AC80" s="473"/>
      <c r="AD80" s="473"/>
      <c r="AE80" s="473"/>
      <c r="AF80" s="473"/>
      <c r="AG80" s="473"/>
    </row>
    <row r="239" spans="1:1">
      <c r="A239" s="12" t="s">
        <v>104</v>
      </c>
    </row>
    <row r="390" spans="1:1">
      <c r="A390" s="12" t="s">
        <v>222</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52"/>
  <sheetViews>
    <sheetView view="pageBreakPreview" zoomScale="60" zoomScaleNormal="50" workbookViewId="0">
      <pane xSplit="1" topLeftCell="K1" activePane="topRight" state="frozen"/>
      <selection activeCell="AF37" sqref="AF37"/>
      <selection pane="topRight" activeCell="AG43" sqref="AG43"/>
    </sheetView>
  </sheetViews>
  <sheetFormatPr defaultColWidth="8.88671875" defaultRowHeight="20.25"/>
  <cols>
    <col min="1" max="1" width="73.21875" style="36" customWidth="1"/>
    <col min="2" max="13" width="8.88671875" style="36"/>
    <col min="14" max="14" width="10.109375" style="36" bestFit="1" customWidth="1"/>
    <col min="15" max="17" width="8.88671875" style="36"/>
    <col min="18" max="18" width="9.77734375" style="36" customWidth="1"/>
    <col min="19" max="19" width="8.77734375" style="36" customWidth="1"/>
    <col min="20" max="20" width="10.21875" style="36" customWidth="1"/>
    <col min="21" max="21" width="10.77734375" style="36" bestFit="1" customWidth="1"/>
    <col min="22" max="24" width="11.44140625" style="401" customWidth="1"/>
    <col min="25" max="25" width="10.109375" style="36" customWidth="1"/>
    <col min="26" max="29" width="10.21875" style="36" customWidth="1"/>
    <col min="30" max="33" width="10.44140625" style="36" customWidth="1"/>
    <col min="34" max="37" width="8.88671875" style="650"/>
    <col min="38" max="16384" width="8.88671875" style="36"/>
  </cols>
  <sheetData>
    <row r="1" spans="1:38" ht="39" customHeight="1">
      <c r="A1" s="35" t="s">
        <v>224</v>
      </c>
      <c r="B1" s="35"/>
      <c r="C1" s="35"/>
      <c r="D1" s="35"/>
      <c r="E1" s="35"/>
      <c r="F1" s="35"/>
      <c r="G1" s="35"/>
      <c r="H1" s="35"/>
      <c r="I1" s="35"/>
      <c r="J1" s="4"/>
      <c r="K1" s="3"/>
      <c r="L1" s="4"/>
      <c r="M1" s="4"/>
      <c r="N1" s="4"/>
      <c r="O1" s="4"/>
      <c r="P1" s="4"/>
      <c r="Q1" s="4"/>
      <c r="R1" s="4"/>
      <c r="S1" s="4"/>
      <c r="AH1" s="496"/>
      <c r="AI1" s="496"/>
      <c r="AJ1" s="496"/>
      <c r="AK1" s="496"/>
      <c r="AL1" s="496"/>
    </row>
    <row r="2" spans="1:38" ht="39" customHeight="1">
      <c r="A2" s="1" t="s">
        <v>225</v>
      </c>
      <c r="B2" s="1"/>
      <c r="C2" s="1"/>
      <c r="D2" s="1"/>
      <c r="E2" s="1"/>
      <c r="F2" s="1"/>
      <c r="G2" s="1"/>
      <c r="H2" s="1"/>
      <c r="I2" s="1"/>
      <c r="J2" s="4"/>
      <c r="K2" s="3"/>
      <c r="L2" s="4"/>
      <c r="M2" s="4"/>
      <c r="N2" s="4"/>
      <c r="O2" s="4"/>
      <c r="P2" s="4"/>
      <c r="Q2" s="4"/>
      <c r="R2" s="4"/>
      <c r="S2" s="4"/>
    </row>
    <row r="3" spans="1:38" ht="21" thickBot="1">
      <c r="A3" s="34" t="s">
        <v>161</v>
      </c>
      <c r="B3" s="21" t="s">
        <v>245</v>
      </c>
      <c r="C3" s="21" t="s">
        <v>246</v>
      </c>
      <c r="D3" s="21" t="s">
        <v>247</v>
      </c>
      <c r="E3" s="21" t="s">
        <v>240</v>
      </c>
      <c r="F3" s="21" t="s">
        <v>248</v>
      </c>
      <c r="G3" s="21" t="s">
        <v>249</v>
      </c>
      <c r="H3" s="21" t="s">
        <v>250</v>
      </c>
      <c r="I3" s="21" t="s">
        <v>241</v>
      </c>
      <c r="J3" s="7" t="s">
        <v>2</v>
      </c>
      <c r="K3" s="7" t="s">
        <v>3</v>
      </c>
      <c r="L3" s="7" t="s">
        <v>4</v>
      </c>
      <c r="M3" s="7" t="s">
        <v>5</v>
      </c>
      <c r="N3" s="7" t="s">
        <v>6</v>
      </c>
      <c r="O3" s="7" t="s">
        <v>7</v>
      </c>
      <c r="P3" s="7" t="s">
        <v>8</v>
      </c>
      <c r="Q3" s="7" t="s">
        <v>9</v>
      </c>
      <c r="R3" s="7" t="s">
        <v>200</v>
      </c>
      <c r="S3" s="7" t="s">
        <v>285</v>
      </c>
      <c r="T3" s="7" t="s">
        <v>318</v>
      </c>
      <c r="U3" s="7" t="s">
        <v>361</v>
      </c>
      <c r="V3" s="454" t="s">
        <v>368</v>
      </c>
      <c r="W3" s="454" t="s">
        <v>374</v>
      </c>
      <c r="X3" s="454" t="s">
        <v>379</v>
      </c>
      <c r="Y3" s="454" t="s">
        <v>384</v>
      </c>
      <c r="Z3" s="454" t="s">
        <v>394</v>
      </c>
      <c r="AA3" s="454" t="s">
        <v>408</v>
      </c>
      <c r="AB3" s="454" t="s">
        <v>411</v>
      </c>
      <c r="AC3" s="7" t="s">
        <v>416</v>
      </c>
      <c r="AD3" s="7" t="s">
        <v>427</v>
      </c>
      <c r="AE3" s="454" t="s">
        <v>443</v>
      </c>
      <c r="AF3" s="454" t="s">
        <v>446</v>
      </c>
      <c r="AG3" s="454" t="s">
        <v>452</v>
      </c>
    </row>
    <row r="4" spans="1:38">
      <c r="A4" s="2" t="s">
        <v>178</v>
      </c>
      <c r="B4" s="105">
        <v>3.6</v>
      </c>
      <c r="C4" s="105">
        <v>2.1</v>
      </c>
      <c r="D4" s="105">
        <v>1.7</v>
      </c>
      <c r="E4" s="105">
        <v>3.3</v>
      </c>
      <c r="F4" s="105">
        <v>4</v>
      </c>
      <c r="G4" s="105">
        <v>2</v>
      </c>
      <c r="H4" s="105">
        <v>1.7</v>
      </c>
      <c r="I4" s="105">
        <v>3.4</v>
      </c>
      <c r="J4" s="105">
        <v>3.7</v>
      </c>
      <c r="K4" s="105">
        <v>2.2999999999999998</v>
      </c>
      <c r="L4" s="105">
        <v>1.7</v>
      </c>
      <c r="M4" s="105">
        <v>3.1</v>
      </c>
      <c r="N4" s="105">
        <v>3.1</v>
      </c>
      <c r="O4" s="105">
        <v>1.4</v>
      </c>
      <c r="P4" s="105">
        <v>0.8</v>
      </c>
      <c r="Q4" s="105">
        <v>2.7</v>
      </c>
      <c r="R4" s="105">
        <v>3.5</v>
      </c>
      <c r="S4" s="105">
        <v>1.8</v>
      </c>
      <c r="T4" s="105">
        <v>1.2</v>
      </c>
      <c r="U4" s="105">
        <v>3.1</v>
      </c>
      <c r="V4" s="140">
        <v>3.4</v>
      </c>
      <c r="W4" s="140">
        <v>1.7</v>
      </c>
      <c r="X4" s="140">
        <v>1.2</v>
      </c>
      <c r="Y4" s="140">
        <v>2.2000000000000002</v>
      </c>
      <c r="Z4" s="140">
        <v>2.2000000000000002</v>
      </c>
      <c r="AA4" s="140">
        <v>1</v>
      </c>
      <c r="AB4" s="140">
        <v>0.9</v>
      </c>
      <c r="AC4" s="140">
        <v>1.7</v>
      </c>
      <c r="AD4" s="140">
        <v>2</v>
      </c>
      <c r="AE4" s="140">
        <v>1.1000000000000001</v>
      </c>
      <c r="AF4" s="140">
        <v>0.8</v>
      </c>
      <c r="AG4" s="140">
        <v>1.5</v>
      </c>
    </row>
    <row r="5" spans="1:38">
      <c r="A5" s="2" t="s">
        <v>179</v>
      </c>
      <c r="B5" s="105">
        <v>4.2</v>
      </c>
      <c r="C5" s="105">
        <v>1.8</v>
      </c>
      <c r="D5" s="105">
        <v>0.8</v>
      </c>
      <c r="E5" s="105">
        <v>2.5</v>
      </c>
      <c r="F5" s="105">
        <v>3.5</v>
      </c>
      <c r="G5" s="105">
        <v>1.7</v>
      </c>
      <c r="H5" s="105">
        <v>0.9</v>
      </c>
      <c r="I5" s="105">
        <v>3</v>
      </c>
      <c r="J5" s="105">
        <v>3.4</v>
      </c>
      <c r="K5" s="105">
        <v>1.6</v>
      </c>
      <c r="L5" s="105">
        <v>1.1000000000000001</v>
      </c>
      <c r="M5" s="105">
        <v>3</v>
      </c>
      <c r="N5" s="105">
        <v>4</v>
      </c>
      <c r="O5" s="105">
        <v>1.7</v>
      </c>
      <c r="P5" s="105">
        <v>0.9</v>
      </c>
      <c r="Q5" s="105">
        <v>3.2</v>
      </c>
      <c r="R5" s="105">
        <v>4.5999999999999996</v>
      </c>
      <c r="S5" s="105">
        <v>1.8</v>
      </c>
      <c r="T5" s="105">
        <v>0.8</v>
      </c>
      <c r="U5" s="105">
        <v>3.7</v>
      </c>
      <c r="V5" s="140">
        <v>4.2</v>
      </c>
      <c r="W5" s="140">
        <v>1.2</v>
      </c>
      <c r="X5" s="140">
        <v>0.6</v>
      </c>
      <c r="Y5" s="140">
        <v>2.5</v>
      </c>
      <c r="Z5" s="140">
        <v>3.3</v>
      </c>
      <c r="AA5" s="140">
        <v>1.6</v>
      </c>
      <c r="AB5" s="140">
        <v>0.7</v>
      </c>
      <c r="AC5" s="140">
        <v>2.9</v>
      </c>
      <c r="AD5" s="140">
        <v>3.8</v>
      </c>
      <c r="AE5" s="140">
        <v>1.4</v>
      </c>
      <c r="AF5" s="140">
        <v>0.7</v>
      </c>
      <c r="AG5" s="140">
        <v>2.4</v>
      </c>
    </row>
    <row r="6" spans="1:38">
      <c r="A6" s="2" t="s">
        <v>181</v>
      </c>
      <c r="B6" s="105">
        <v>1.9</v>
      </c>
      <c r="C6" s="105">
        <v>0.5</v>
      </c>
      <c r="D6" s="105">
        <v>0.2</v>
      </c>
      <c r="E6" s="105">
        <v>1</v>
      </c>
      <c r="F6" s="105">
        <v>1.4</v>
      </c>
      <c r="G6" s="105">
        <v>0.5</v>
      </c>
      <c r="H6" s="105">
        <v>0.2</v>
      </c>
      <c r="I6" s="105">
        <v>1.4</v>
      </c>
      <c r="J6" s="105">
        <v>1.5</v>
      </c>
      <c r="K6" s="105">
        <v>0.6</v>
      </c>
      <c r="L6" s="105">
        <v>0.2</v>
      </c>
      <c r="M6" s="105">
        <v>1.3</v>
      </c>
      <c r="N6" s="105">
        <v>1.8</v>
      </c>
      <c r="O6" s="105">
        <v>0.4</v>
      </c>
      <c r="P6" s="105">
        <v>0.1</v>
      </c>
      <c r="Q6" s="105">
        <v>1.4</v>
      </c>
      <c r="R6" s="105">
        <v>1.8</v>
      </c>
      <c r="S6" s="105">
        <v>0.5</v>
      </c>
      <c r="T6" s="105">
        <v>0.3</v>
      </c>
      <c r="U6" s="105">
        <v>1.4</v>
      </c>
      <c r="V6" s="140">
        <v>2.1</v>
      </c>
      <c r="W6" s="140">
        <v>0.5</v>
      </c>
      <c r="X6" s="140">
        <v>0.2</v>
      </c>
      <c r="Y6" s="140">
        <v>1.5</v>
      </c>
      <c r="Z6" s="140">
        <v>2.02</v>
      </c>
      <c r="AA6" s="140">
        <v>0.6</v>
      </c>
      <c r="AB6" s="140">
        <v>0.2</v>
      </c>
      <c r="AC6" s="140">
        <v>1.5</v>
      </c>
      <c r="AD6" s="140">
        <v>2</v>
      </c>
      <c r="AE6" s="140">
        <v>0.5</v>
      </c>
      <c r="AF6" s="140">
        <v>0.3</v>
      </c>
      <c r="AG6" s="140">
        <v>1.3</v>
      </c>
    </row>
    <row r="7" spans="1:38">
      <c r="A7" s="2" t="s">
        <v>180</v>
      </c>
      <c r="B7" s="105">
        <v>0.6</v>
      </c>
      <c r="C7" s="105">
        <v>0.1</v>
      </c>
      <c r="D7" s="105">
        <v>0</v>
      </c>
      <c r="E7" s="105">
        <v>0.4</v>
      </c>
      <c r="F7" s="105">
        <v>0.6</v>
      </c>
      <c r="G7" s="105">
        <v>0.1</v>
      </c>
      <c r="H7" s="105">
        <v>0.2</v>
      </c>
      <c r="I7" s="105">
        <v>0.5</v>
      </c>
      <c r="J7" s="105">
        <v>0.6</v>
      </c>
      <c r="K7" s="105">
        <v>0.2</v>
      </c>
      <c r="L7" s="105">
        <v>0.1</v>
      </c>
      <c r="M7" s="105">
        <v>0.5</v>
      </c>
      <c r="N7" s="105">
        <v>0.5</v>
      </c>
      <c r="O7" s="105">
        <v>0.2</v>
      </c>
      <c r="P7" s="105">
        <v>0.2</v>
      </c>
      <c r="Q7" s="105">
        <v>0.5</v>
      </c>
      <c r="R7" s="105">
        <v>0.7</v>
      </c>
      <c r="S7" s="105">
        <v>0.2</v>
      </c>
      <c r="T7" s="105">
        <v>0.1</v>
      </c>
      <c r="U7" s="105">
        <v>0.6</v>
      </c>
      <c r="V7" s="140">
        <v>0.7</v>
      </c>
      <c r="W7" s="140">
        <v>0.2</v>
      </c>
      <c r="X7" s="140">
        <v>0.1</v>
      </c>
      <c r="Y7" s="140">
        <v>0.3</v>
      </c>
      <c r="Z7" s="140">
        <v>0.6</v>
      </c>
      <c r="AA7" s="140">
        <v>0.1</v>
      </c>
      <c r="AB7" s="140">
        <v>0.1</v>
      </c>
      <c r="AC7" s="140">
        <v>0.3</v>
      </c>
      <c r="AD7" s="140">
        <v>0.4</v>
      </c>
      <c r="AE7" s="140">
        <v>0.2</v>
      </c>
      <c r="AF7" s="140">
        <v>0.1</v>
      </c>
      <c r="AG7" s="140">
        <v>0.5</v>
      </c>
    </row>
    <row r="8" spans="1:38" s="42" customFormat="1" ht="23.25" thickBot="1">
      <c r="A8" s="17" t="s">
        <v>120</v>
      </c>
      <c r="B8" s="107">
        <v>10.3</v>
      </c>
      <c r="C8" s="107">
        <v>4.5</v>
      </c>
      <c r="D8" s="107">
        <v>2.7</v>
      </c>
      <c r="E8" s="107">
        <v>7.2</v>
      </c>
      <c r="F8" s="107">
        <v>9.5</v>
      </c>
      <c r="G8" s="107">
        <v>4.3</v>
      </c>
      <c r="H8" s="107">
        <v>3</v>
      </c>
      <c r="I8" s="107">
        <v>8.3000000000000007</v>
      </c>
      <c r="J8" s="107">
        <v>9.1999999999999993</v>
      </c>
      <c r="K8" s="107">
        <v>4.7</v>
      </c>
      <c r="L8" s="107">
        <v>3.1</v>
      </c>
      <c r="M8" s="107">
        <v>7.9</v>
      </c>
      <c r="N8" s="107">
        <v>9.4</v>
      </c>
      <c r="O8" s="107">
        <v>3.7</v>
      </c>
      <c r="P8" s="107">
        <v>2</v>
      </c>
      <c r="Q8" s="107">
        <v>7.8</v>
      </c>
      <c r="R8" s="107">
        <v>10.6</v>
      </c>
      <c r="S8" s="107">
        <v>4.3</v>
      </c>
      <c r="T8" s="107">
        <f>SUM(T4:T7)</f>
        <v>2.4</v>
      </c>
      <c r="U8" s="107">
        <v>8.8000000000000007</v>
      </c>
      <c r="V8" s="398">
        <v>10.4</v>
      </c>
      <c r="W8" s="398">
        <v>3.6</v>
      </c>
      <c r="X8" s="398">
        <v>2.1</v>
      </c>
      <c r="Y8" s="398">
        <v>6.5</v>
      </c>
      <c r="Z8" s="398">
        <v>8.1</v>
      </c>
      <c r="AA8" s="398">
        <v>3.3</v>
      </c>
      <c r="AB8" s="398">
        <f>SUM(AB4:AB7)</f>
        <v>1.9000000000000001</v>
      </c>
      <c r="AC8" s="398">
        <f>SUM(AC4:AC7)</f>
        <v>6.3999999999999995</v>
      </c>
      <c r="AD8" s="398">
        <v>8.1999999999999993</v>
      </c>
      <c r="AE8" s="398">
        <f>SUM(AE4:AE7)</f>
        <v>3.2</v>
      </c>
      <c r="AF8" s="398">
        <f>SUM(AF4:AF7)</f>
        <v>1.9000000000000001</v>
      </c>
      <c r="AG8" s="398">
        <f>SUM(AG4:AG7)</f>
        <v>5.7</v>
      </c>
    </row>
    <row r="9" spans="1:38" ht="21" thickTop="1">
      <c r="A9" s="1"/>
      <c r="B9" s="1"/>
      <c r="C9" s="1"/>
      <c r="D9" s="1"/>
      <c r="E9" s="1"/>
      <c r="F9" s="1"/>
      <c r="G9" s="1"/>
      <c r="H9" s="1"/>
      <c r="I9" s="1"/>
      <c r="J9" s="4"/>
      <c r="K9" s="3"/>
      <c r="L9" s="4"/>
      <c r="M9" s="4"/>
      <c r="N9" s="4"/>
      <c r="O9" s="4"/>
      <c r="P9" s="4"/>
      <c r="Q9" s="4"/>
      <c r="R9" s="4"/>
      <c r="S9" s="4"/>
    </row>
    <row r="10" spans="1:38" ht="39" customHeight="1">
      <c r="A10" s="1" t="s">
        <v>209</v>
      </c>
      <c r="B10" s="1"/>
      <c r="C10" s="1"/>
      <c r="D10" s="1"/>
      <c r="E10" s="1"/>
      <c r="F10" s="1"/>
      <c r="G10" s="1"/>
      <c r="H10" s="1"/>
      <c r="I10" s="1"/>
      <c r="J10" s="4"/>
      <c r="K10" s="3"/>
      <c r="L10" s="4"/>
      <c r="M10" s="4"/>
      <c r="N10" s="4"/>
      <c r="O10" s="4"/>
      <c r="P10" s="4"/>
      <c r="Q10" s="4"/>
      <c r="R10" s="4"/>
      <c r="S10" s="4"/>
    </row>
    <row r="11" spans="1:38" ht="20.25" customHeight="1" thickBot="1">
      <c r="A11" s="34" t="s">
        <v>161</v>
      </c>
      <c r="B11" s="21" t="s">
        <v>245</v>
      </c>
      <c r="C11" s="21" t="s">
        <v>246</v>
      </c>
      <c r="D11" s="21" t="s">
        <v>247</v>
      </c>
      <c r="E11" s="21" t="s">
        <v>240</v>
      </c>
      <c r="F11" s="21" t="s">
        <v>248</v>
      </c>
      <c r="G11" s="21" t="s">
        <v>249</v>
      </c>
      <c r="H11" s="21" t="s">
        <v>250</v>
      </c>
      <c r="I11" s="21" t="s">
        <v>241</v>
      </c>
      <c r="J11" s="7" t="s">
        <v>2</v>
      </c>
      <c r="K11" s="7" t="s">
        <v>3</v>
      </c>
      <c r="L11" s="7" t="s">
        <v>4</v>
      </c>
      <c r="M11" s="7" t="s">
        <v>5</v>
      </c>
      <c r="N11" s="7" t="s">
        <v>6</v>
      </c>
      <c r="O11" s="7" t="s">
        <v>7</v>
      </c>
      <c r="P11" s="7" t="s">
        <v>8</v>
      </c>
      <c r="Q11" s="7" t="s">
        <v>9</v>
      </c>
      <c r="R11" s="7" t="s">
        <v>200</v>
      </c>
      <c r="S11" s="7" t="s">
        <v>285</v>
      </c>
      <c r="T11" s="7" t="s">
        <v>318</v>
      </c>
      <c r="U11" s="7" t="s">
        <v>361</v>
      </c>
      <c r="V11" s="454" t="s">
        <v>368</v>
      </c>
      <c r="W11" s="454" t="s">
        <v>374</v>
      </c>
      <c r="X11" s="454" t="s">
        <v>379</v>
      </c>
      <c r="Y11" s="454" t="s">
        <v>384</v>
      </c>
      <c r="Z11" s="454" t="s">
        <v>394</v>
      </c>
      <c r="AA11" s="454" t="s">
        <v>408</v>
      </c>
      <c r="AB11" s="454" t="s">
        <v>411</v>
      </c>
      <c r="AC11" s="454" t="s">
        <v>416</v>
      </c>
      <c r="AD11" s="7" t="s">
        <v>427</v>
      </c>
      <c r="AE11" s="454" t="s">
        <v>443</v>
      </c>
      <c r="AF11" s="454" t="s">
        <v>446</v>
      </c>
      <c r="AG11" s="454" t="s">
        <v>452</v>
      </c>
    </row>
    <row r="12" spans="1:38" ht="21" thickBot="1">
      <c r="A12" s="25" t="s">
        <v>193</v>
      </c>
      <c r="B12" s="110">
        <v>1.7</v>
      </c>
      <c r="C12" s="110">
        <v>0.8</v>
      </c>
      <c r="D12" s="110">
        <v>0.8</v>
      </c>
      <c r="E12" s="110">
        <v>1.7</v>
      </c>
      <c r="F12" s="110">
        <v>1.7</v>
      </c>
      <c r="G12" s="110">
        <v>1</v>
      </c>
      <c r="H12" s="110">
        <v>0.6</v>
      </c>
      <c r="I12" s="110">
        <v>1.7</v>
      </c>
      <c r="J12" s="110">
        <v>1.7</v>
      </c>
      <c r="K12" s="110">
        <v>0.9</v>
      </c>
      <c r="L12" s="110">
        <v>0.7</v>
      </c>
      <c r="M12" s="110">
        <v>1.4</v>
      </c>
      <c r="N12" s="110">
        <v>1.6</v>
      </c>
      <c r="O12" s="110">
        <v>0.8</v>
      </c>
      <c r="P12" s="110">
        <v>0.4</v>
      </c>
      <c r="Q12" s="110">
        <v>1.6</v>
      </c>
      <c r="R12" s="110">
        <v>2.4</v>
      </c>
      <c r="S12" s="110">
        <v>1.1000000000000001</v>
      </c>
      <c r="T12" s="110">
        <v>0.8</v>
      </c>
      <c r="U12" s="110">
        <v>2.2000000000000002</v>
      </c>
      <c r="V12" s="402">
        <v>2.7</v>
      </c>
      <c r="W12" s="402">
        <v>1.2</v>
      </c>
      <c r="X12" s="402">
        <v>0.8</v>
      </c>
      <c r="Y12" s="402">
        <v>1.5</v>
      </c>
      <c r="Z12" s="402">
        <v>1.7</v>
      </c>
      <c r="AA12" s="402">
        <v>0.8</v>
      </c>
      <c r="AB12" s="402">
        <v>0.4</v>
      </c>
      <c r="AC12" s="402">
        <v>1.3</v>
      </c>
      <c r="AD12" s="402">
        <v>1.7</v>
      </c>
      <c r="AE12" s="402">
        <v>1</v>
      </c>
      <c r="AF12" s="402">
        <v>0.7</v>
      </c>
      <c r="AG12" s="402">
        <v>1.4</v>
      </c>
      <c r="AH12" s="735"/>
      <c r="AI12" s="736"/>
      <c r="AJ12" s="737"/>
      <c r="AK12" s="738"/>
    </row>
    <row r="13" spans="1:38" ht="65.25" customHeight="1" thickTop="1">
      <c r="A13" s="1" t="s">
        <v>205</v>
      </c>
      <c r="B13" s="1"/>
      <c r="C13" s="1"/>
      <c r="D13" s="1"/>
      <c r="E13" s="1"/>
      <c r="F13" s="1"/>
      <c r="G13" s="1"/>
      <c r="H13" s="1"/>
      <c r="I13" s="1"/>
      <c r="J13" s="2"/>
      <c r="K13" s="3"/>
      <c r="L13" s="4"/>
      <c r="M13" s="4"/>
      <c r="N13" s="4"/>
      <c r="O13" s="4"/>
      <c r="P13" s="4"/>
      <c r="Q13" s="4"/>
      <c r="R13" s="4"/>
      <c r="S13" s="4"/>
      <c r="T13" s="4"/>
      <c r="U13" s="4"/>
      <c r="V13" s="122"/>
      <c r="W13" s="122"/>
      <c r="X13" s="122"/>
      <c r="AH13" s="494"/>
      <c r="AI13" s="494"/>
      <c r="AJ13" s="494"/>
      <c r="AK13" s="494"/>
    </row>
    <row r="14" spans="1:38" ht="21" thickBot="1">
      <c r="A14" s="6" t="s">
        <v>161</v>
      </c>
      <c r="B14" s="21" t="s">
        <v>245</v>
      </c>
      <c r="C14" s="21" t="s">
        <v>246</v>
      </c>
      <c r="D14" s="21" t="s">
        <v>247</v>
      </c>
      <c r="E14" s="21" t="s">
        <v>240</v>
      </c>
      <c r="F14" s="21" t="s">
        <v>248</v>
      </c>
      <c r="G14" s="21" t="s">
        <v>249</v>
      </c>
      <c r="H14" s="21" t="s">
        <v>250</v>
      </c>
      <c r="I14" s="21" t="s">
        <v>241</v>
      </c>
      <c r="J14" s="7" t="s">
        <v>2</v>
      </c>
      <c r="K14" s="7" t="s">
        <v>3</v>
      </c>
      <c r="L14" s="7" t="s">
        <v>4</v>
      </c>
      <c r="M14" s="7" t="s">
        <v>5</v>
      </c>
      <c r="N14" s="7" t="s">
        <v>6</v>
      </c>
      <c r="O14" s="7" t="s">
        <v>7</v>
      </c>
      <c r="P14" s="7" t="s">
        <v>8</v>
      </c>
      <c r="Q14" s="7" t="s">
        <v>9</v>
      </c>
      <c r="R14" s="7" t="s">
        <v>200</v>
      </c>
      <c r="S14" s="7" t="s">
        <v>285</v>
      </c>
      <c r="T14" s="7" t="s">
        <v>318</v>
      </c>
      <c r="U14" s="7" t="s">
        <v>361</v>
      </c>
      <c r="V14" s="454" t="s">
        <v>368</v>
      </c>
      <c r="W14" s="454" t="s">
        <v>374</v>
      </c>
      <c r="X14" s="454" t="s">
        <v>379</v>
      </c>
      <c r="Y14" s="454" t="s">
        <v>384</v>
      </c>
      <c r="Z14" s="454" t="s">
        <v>394</v>
      </c>
      <c r="AA14" s="454" t="s">
        <v>408</v>
      </c>
      <c r="AB14" s="454" t="s">
        <v>411</v>
      </c>
      <c r="AC14" s="454" t="s">
        <v>416</v>
      </c>
      <c r="AD14" s="7" t="s">
        <v>427</v>
      </c>
      <c r="AE14" s="454" t="s">
        <v>443</v>
      </c>
      <c r="AF14" s="454" t="s">
        <v>446</v>
      </c>
      <c r="AG14" s="454" t="s">
        <v>452</v>
      </c>
      <c r="AH14" s="735"/>
      <c r="AI14" s="736"/>
      <c r="AJ14" s="737"/>
      <c r="AK14" s="736"/>
    </row>
    <row r="15" spans="1:38" ht="21" thickBot="1">
      <c r="A15" s="75" t="s">
        <v>258</v>
      </c>
      <c r="B15" s="110">
        <v>9.6999999999999993</v>
      </c>
      <c r="C15" s="110">
        <v>4.0999999999999996</v>
      </c>
      <c r="D15" s="110">
        <v>2.4</v>
      </c>
      <c r="E15" s="110">
        <v>7</v>
      </c>
      <c r="F15" s="110">
        <v>9.1999999999999993</v>
      </c>
      <c r="G15" s="110">
        <v>4.3</v>
      </c>
      <c r="H15" s="110">
        <v>3</v>
      </c>
      <c r="I15" s="110">
        <v>6.9</v>
      </c>
      <c r="J15" s="110">
        <v>8.1</v>
      </c>
      <c r="K15" s="110">
        <v>4.3</v>
      </c>
      <c r="L15" s="110">
        <v>3.8</v>
      </c>
      <c r="M15" s="110">
        <v>6.9</v>
      </c>
      <c r="N15" s="110">
        <v>8.6</v>
      </c>
      <c r="O15" s="110">
        <v>3.6</v>
      </c>
      <c r="P15" s="110">
        <v>2</v>
      </c>
      <c r="Q15" s="110">
        <v>6.9</v>
      </c>
      <c r="R15" s="110">
        <v>9.8000000000000007</v>
      </c>
      <c r="S15" s="110">
        <v>4</v>
      </c>
      <c r="T15" s="110">
        <v>2.5</v>
      </c>
      <c r="U15" s="110">
        <v>7.7</v>
      </c>
      <c r="V15" s="402">
        <v>9.1</v>
      </c>
      <c r="W15" s="402">
        <v>3.3</v>
      </c>
      <c r="X15" s="402">
        <v>2.1</v>
      </c>
      <c r="Y15" s="402">
        <v>5.4</v>
      </c>
      <c r="Z15" s="402">
        <v>6.8</v>
      </c>
      <c r="AA15" s="402">
        <v>2.8</v>
      </c>
      <c r="AB15" s="402">
        <v>1.7</v>
      </c>
      <c r="AC15" s="402">
        <v>5.4</v>
      </c>
      <c r="AD15" s="402">
        <v>6.8</v>
      </c>
      <c r="AE15" s="402">
        <v>2.9</v>
      </c>
      <c r="AF15" s="402">
        <v>2</v>
      </c>
      <c r="AG15" s="402">
        <v>4.7</v>
      </c>
      <c r="AH15" s="735"/>
      <c r="AI15" s="735"/>
      <c r="AJ15" s="735"/>
      <c r="AK15" s="735"/>
    </row>
    <row r="16" spans="1:38" ht="57.75" customHeight="1" thickTop="1">
      <c r="A16" s="1" t="s">
        <v>202</v>
      </c>
      <c r="B16" s="1"/>
      <c r="C16" s="1"/>
      <c r="D16" s="1"/>
      <c r="E16" s="1"/>
      <c r="F16" s="1"/>
      <c r="G16" s="1"/>
      <c r="H16" s="1"/>
      <c r="I16" s="1"/>
      <c r="J16" s="2"/>
      <c r="K16" s="3"/>
      <c r="L16" s="4"/>
      <c r="M16" s="4"/>
      <c r="N16" s="4"/>
      <c r="O16" s="4"/>
      <c r="P16" s="4"/>
      <c r="Q16" s="4"/>
      <c r="R16" s="4"/>
      <c r="S16" s="4"/>
      <c r="T16" s="4"/>
      <c r="U16" s="4"/>
      <c r="V16" s="122"/>
      <c r="W16" s="122"/>
      <c r="X16" s="122"/>
    </row>
    <row r="17" spans="1:37" ht="21" thickBot="1">
      <c r="A17" s="6" t="s">
        <v>161</v>
      </c>
      <c r="B17" s="21" t="s">
        <v>245</v>
      </c>
      <c r="C17" s="21" t="s">
        <v>246</v>
      </c>
      <c r="D17" s="21" t="s">
        <v>247</v>
      </c>
      <c r="E17" s="21" t="s">
        <v>240</v>
      </c>
      <c r="F17" s="21" t="s">
        <v>248</v>
      </c>
      <c r="G17" s="21" t="s">
        <v>249</v>
      </c>
      <c r="H17" s="21" t="s">
        <v>250</v>
      </c>
      <c r="I17" s="21" t="s">
        <v>241</v>
      </c>
      <c r="J17" s="7" t="s">
        <v>2</v>
      </c>
      <c r="K17" s="7" t="s">
        <v>3</v>
      </c>
      <c r="L17" s="7" t="s">
        <v>4</v>
      </c>
      <c r="M17" s="7" t="s">
        <v>5</v>
      </c>
      <c r="N17" s="7" t="s">
        <v>6</v>
      </c>
      <c r="O17" s="7" t="s">
        <v>7</v>
      </c>
      <c r="P17" s="7" t="s">
        <v>8</v>
      </c>
      <c r="Q17" s="7" t="s">
        <v>9</v>
      </c>
      <c r="R17" s="7" t="s">
        <v>200</v>
      </c>
      <c r="S17" s="7" t="s">
        <v>285</v>
      </c>
      <c r="T17" s="7" t="s">
        <v>318</v>
      </c>
      <c r="U17" s="7" t="s">
        <v>361</v>
      </c>
      <c r="V17" s="454" t="s">
        <v>368</v>
      </c>
      <c r="W17" s="454" t="s">
        <v>374</v>
      </c>
      <c r="X17" s="454" t="s">
        <v>379</v>
      </c>
      <c r="Y17" s="454" t="s">
        <v>384</v>
      </c>
      <c r="Z17" s="454" t="s">
        <v>394</v>
      </c>
      <c r="AA17" s="454" t="s">
        <v>408</v>
      </c>
      <c r="AB17" s="454" t="s">
        <v>411</v>
      </c>
      <c r="AC17" s="454" t="s">
        <v>416</v>
      </c>
      <c r="AD17" s="7" t="s">
        <v>427</v>
      </c>
      <c r="AE17" s="454" t="s">
        <v>443</v>
      </c>
      <c r="AF17" s="454" t="s">
        <v>446</v>
      </c>
      <c r="AG17" s="454" t="s">
        <v>452</v>
      </c>
      <c r="AH17" s="735"/>
      <c r="AI17" s="736"/>
      <c r="AJ17" s="736"/>
      <c r="AK17" s="736"/>
    </row>
    <row r="18" spans="1:37" ht="21" thickBot="1">
      <c r="A18" s="75" t="s">
        <v>259</v>
      </c>
      <c r="B18" s="110">
        <v>1.7</v>
      </c>
      <c r="C18" s="110">
        <v>0.8</v>
      </c>
      <c r="D18" s="110">
        <v>0.8</v>
      </c>
      <c r="E18" s="110">
        <v>1.7</v>
      </c>
      <c r="F18" s="110">
        <v>1.7</v>
      </c>
      <c r="G18" s="110">
        <v>1</v>
      </c>
      <c r="H18" s="110">
        <v>0.6</v>
      </c>
      <c r="I18" s="110">
        <v>1.7</v>
      </c>
      <c r="J18" s="110">
        <v>1.7</v>
      </c>
      <c r="K18" s="110">
        <v>0.9</v>
      </c>
      <c r="L18" s="110">
        <v>0.7</v>
      </c>
      <c r="M18" s="110">
        <v>1.4</v>
      </c>
      <c r="N18" s="110">
        <v>1.6</v>
      </c>
      <c r="O18" s="110">
        <v>0.8</v>
      </c>
      <c r="P18" s="110">
        <v>0.4</v>
      </c>
      <c r="Q18" s="110">
        <v>1.6</v>
      </c>
      <c r="R18" s="110">
        <v>2.4</v>
      </c>
      <c r="S18" s="110">
        <v>1.1000000000000001</v>
      </c>
      <c r="T18" s="110">
        <v>0.6</v>
      </c>
      <c r="U18" s="110">
        <v>2.2000000000000002</v>
      </c>
      <c r="V18" s="402">
        <v>2.7</v>
      </c>
      <c r="W18" s="402">
        <v>1.2</v>
      </c>
      <c r="X18" s="402">
        <v>0.6</v>
      </c>
      <c r="Y18" s="402">
        <v>1.5</v>
      </c>
      <c r="Z18" s="402">
        <v>1.4</v>
      </c>
      <c r="AA18" s="402">
        <v>0.8</v>
      </c>
      <c r="AB18" s="402">
        <v>0.3</v>
      </c>
      <c r="AC18" s="402">
        <v>1</v>
      </c>
      <c r="AD18" s="402">
        <v>1.4</v>
      </c>
      <c r="AE18" s="402">
        <v>0.8</v>
      </c>
      <c r="AF18" s="402">
        <v>0.5</v>
      </c>
      <c r="AG18" s="402">
        <v>1.3</v>
      </c>
      <c r="AH18" s="736"/>
      <c r="AI18" s="736"/>
      <c r="AJ18" s="736"/>
      <c r="AK18" s="735"/>
    </row>
    <row r="19" spans="1:37" ht="57.75" customHeight="1" thickTop="1">
      <c r="A19" s="1" t="s">
        <v>226</v>
      </c>
      <c r="B19" s="1"/>
      <c r="C19" s="1"/>
      <c r="D19" s="1"/>
      <c r="E19" s="1"/>
      <c r="F19" s="1"/>
      <c r="G19" s="1"/>
      <c r="H19" s="1"/>
      <c r="I19" s="1"/>
      <c r="J19" s="2"/>
      <c r="K19" s="3"/>
      <c r="L19" s="4"/>
      <c r="M19" s="4"/>
      <c r="N19" s="4"/>
      <c r="O19" s="4"/>
      <c r="P19" s="4"/>
      <c r="Q19" s="4"/>
      <c r="R19" s="4"/>
      <c r="S19" s="4"/>
      <c r="T19" s="4"/>
      <c r="U19" s="4"/>
      <c r="V19" s="122"/>
      <c r="W19" s="122"/>
      <c r="X19" s="122"/>
    </row>
    <row r="20" spans="1:37" ht="42.75" customHeight="1" thickBot="1">
      <c r="A20" s="6" t="s">
        <v>358</v>
      </c>
      <c r="B20" s="94"/>
      <c r="C20" s="94"/>
      <c r="D20" s="94"/>
      <c r="E20" s="22" t="s">
        <v>294</v>
      </c>
      <c r="F20" s="94"/>
      <c r="G20" s="94"/>
      <c r="H20" s="94"/>
      <c r="I20" s="22" t="s">
        <v>298</v>
      </c>
      <c r="J20" s="95"/>
      <c r="K20" s="95"/>
      <c r="L20" s="95"/>
      <c r="M20" s="22" t="s">
        <v>34</v>
      </c>
      <c r="N20" s="95"/>
      <c r="O20" s="95"/>
      <c r="P20" s="95"/>
      <c r="Q20" s="22" t="s">
        <v>38</v>
      </c>
      <c r="R20" s="56" t="s">
        <v>261</v>
      </c>
      <c r="S20" s="22" t="s">
        <v>369</v>
      </c>
      <c r="T20" s="22" t="s">
        <v>319</v>
      </c>
      <c r="U20" s="22" t="s">
        <v>362</v>
      </c>
      <c r="V20" s="442" t="s">
        <v>370</v>
      </c>
      <c r="W20" s="442" t="s">
        <v>375</v>
      </c>
      <c r="X20" s="442" t="s">
        <v>382</v>
      </c>
      <c r="Y20" s="442" t="s">
        <v>385</v>
      </c>
      <c r="Z20" s="442" t="s">
        <v>395</v>
      </c>
      <c r="AA20" s="442" t="s">
        <v>450</v>
      </c>
      <c r="AB20" s="442" t="s">
        <v>449</v>
      </c>
      <c r="AC20" s="442" t="s">
        <v>417</v>
      </c>
      <c r="AD20" s="442" t="s">
        <v>428</v>
      </c>
      <c r="AE20" s="442" t="s">
        <v>448</v>
      </c>
      <c r="AF20" s="442" t="s">
        <v>447</v>
      </c>
      <c r="AG20" s="442" t="s">
        <v>453</v>
      </c>
    </row>
    <row r="21" spans="1:37">
      <c r="A21" s="26" t="s">
        <v>194</v>
      </c>
      <c r="B21" s="26"/>
      <c r="C21" s="26"/>
      <c r="D21" s="26"/>
      <c r="E21" s="26">
        <v>1373</v>
      </c>
      <c r="F21" s="26"/>
      <c r="G21" s="26"/>
      <c r="H21" s="26"/>
      <c r="I21" s="26">
        <v>1360</v>
      </c>
      <c r="J21" s="19"/>
      <c r="K21" s="19"/>
      <c r="L21" s="19"/>
      <c r="M21" s="19">
        <v>1213</v>
      </c>
      <c r="N21" s="19"/>
      <c r="O21" s="19"/>
      <c r="P21" s="19"/>
      <c r="Q21" s="19">
        <v>1446</v>
      </c>
      <c r="R21" s="19">
        <v>1518</v>
      </c>
      <c r="S21" s="19">
        <v>1518</v>
      </c>
      <c r="T21" s="19">
        <v>1518</v>
      </c>
      <c r="U21" s="19">
        <v>1600</v>
      </c>
      <c r="V21" s="139">
        <v>1706</v>
      </c>
      <c r="W21" s="139">
        <v>1703</v>
      </c>
      <c r="X21" s="139">
        <v>1703</v>
      </c>
      <c r="Y21" s="139">
        <v>1670</v>
      </c>
      <c r="Z21" s="139">
        <v>1565</v>
      </c>
      <c r="AA21" s="139">
        <v>1565</v>
      </c>
      <c r="AB21" s="139">
        <v>1565</v>
      </c>
      <c r="AC21" s="139">
        <v>1569</v>
      </c>
      <c r="AD21" s="139">
        <v>1481</v>
      </c>
      <c r="AE21" s="139">
        <v>1502</v>
      </c>
      <c r="AF21" s="139">
        <v>1524</v>
      </c>
      <c r="AG21" s="139">
        <v>1398</v>
      </c>
    </row>
    <row r="22" spans="1:37">
      <c r="A22" s="9" t="s">
        <v>195</v>
      </c>
      <c r="B22" s="9"/>
      <c r="C22" s="9"/>
      <c r="D22" s="9"/>
      <c r="E22" s="9">
        <v>10633</v>
      </c>
      <c r="F22" s="9"/>
      <c r="G22" s="9"/>
      <c r="H22" s="9"/>
      <c r="I22" s="9">
        <v>10973</v>
      </c>
      <c r="J22" s="19"/>
      <c r="K22" s="19"/>
      <c r="L22" s="19"/>
      <c r="M22" s="19">
        <v>10218</v>
      </c>
      <c r="N22" s="19"/>
      <c r="O22" s="19"/>
      <c r="P22" s="19"/>
      <c r="Q22" s="19">
        <v>10284</v>
      </c>
      <c r="R22" s="19">
        <v>10182</v>
      </c>
      <c r="S22" s="19">
        <v>10182</v>
      </c>
      <c r="T22" s="19">
        <v>10297</v>
      </c>
      <c r="U22" s="19">
        <v>10448</v>
      </c>
      <c r="V22" s="139">
        <v>10405</v>
      </c>
      <c r="W22" s="139">
        <v>10131</v>
      </c>
      <c r="X22" s="139">
        <v>10096</v>
      </c>
      <c r="Y22" s="139">
        <v>10375</v>
      </c>
      <c r="Z22" s="139">
        <v>8892</v>
      </c>
      <c r="AA22" s="139">
        <v>8884</v>
      </c>
      <c r="AB22" s="139">
        <v>8864</v>
      </c>
      <c r="AC22" s="139">
        <v>8785</v>
      </c>
      <c r="AD22" s="139">
        <v>8248</v>
      </c>
      <c r="AE22" s="139">
        <v>8247</v>
      </c>
      <c r="AF22" s="139">
        <v>8362</v>
      </c>
      <c r="AG22" s="139">
        <v>7943</v>
      </c>
    </row>
    <row r="24" spans="1:37" s="77" customFormat="1" ht="39" customHeight="1">
      <c r="A24" s="1" t="s">
        <v>221</v>
      </c>
      <c r="B24" s="1"/>
      <c r="C24" s="1"/>
      <c r="D24" s="1"/>
      <c r="E24" s="1"/>
      <c r="F24" s="1"/>
      <c r="G24" s="1"/>
      <c r="H24" s="1"/>
      <c r="I24" s="1"/>
      <c r="J24" s="4"/>
      <c r="K24" s="3"/>
      <c r="L24" s="4"/>
      <c r="M24" s="4"/>
      <c r="N24" s="4"/>
      <c r="O24" s="4"/>
      <c r="P24" s="4"/>
      <c r="Q24" s="4"/>
      <c r="R24" s="4"/>
      <c r="S24" s="4"/>
      <c r="T24" s="4"/>
      <c r="U24" s="4"/>
      <c r="V24" s="122"/>
      <c r="W24" s="122"/>
      <c r="X24" s="122"/>
      <c r="AB24" s="472"/>
      <c r="AC24" s="472"/>
      <c r="AD24" s="472"/>
      <c r="AE24" s="472"/>
      <c r="AF24" s="472"/>
      <c r="AG24" s="472"/>
    </row>
    <row r="25" spans="1:37" s="77" customFormat="1" ht="18.75" thickBot="1">
      <c r="A25" s="34" t="s">
        <v>271</v>
      </c>
      <c r="B25" s="21" t="s">
        <v>245</v>
      </c>
      <c r="C25" s="21" t="s">
        <v>246</v>
      </c>
      <c r="D25" s="21" t="s">
        <v>247</v>
      </c>
      <c r="E25" s="21" t="s">
        <v>240</v>
      </c>
      <c r="F25" s="21" t="s">
        <v>248</v>
      </c>
      <c r="G25" s="21" t="s">
        <v>249</v>
      </c>
      <c r="H25" s="21" t="s">
        <v>250</v>
      </c>
      <c r="I25" s="21" t="s">
        <v>241</v>
      </c>
      <c r="J25" s="7" t="s">
        <v>2</v>
      </c>
      <c r="K25" s="7" t="s">
        <v>3</v>
      </c>
      <c r="L25" s="7" t="s">
        <v>4</v>
      </c>
      <c r="M25" s="7" t="s">
        <v>5</v>
      </c>
      <c r="N25" s="7" t="s">
        <v>6</v>
      </c>
      <c r="O25" s="7" t="s">
        <v>7</v>
      </c>
      <c r="P25" s="7" t="s">
        <v>8</v>
      </c>
      <c r="Q25" s="7" t="s">
        <v>9</v>
      </c>
      <c r="R25" s="7" t="s">
        <v>200</v>
      </c>
      <c r="S25" s="7" t="s">
        <v>285</v>
      </c>
      <c r="T25" s="7" t="s">
        <v>318</v>
      </c>
      <c r="U25" s="7" t="s">
        <v>361</v>
      </c>
      <c r="V25" s="454" t="s">
        <v>368</v>
      </c>
      <c r="W25" s="454" t="s">
        <v>374</v>
      </c>
      <c r="X25" s="454" t="s">
        <v>379</v>
      </c>
      <c r="Y25" s="454" t="s">
        <v>384</v>
      </c>
      <c r="Z25" s="454" t="s">
        <v>394</v>
      </c>
      <c r="AA25" s="454" t="s">
        <v>408</v>
      </c>
      <c r="AB25" s="454" t="s">
        <v>411</v>
      </c>
      <c r="AC25" s="7" t="s">
        <v>416</v>
      </c>
      <c r="AD25" s="7" t="s">
        <v>427</v>
      </c>
      <c r="AE25" s="454" t="s">
        <v>443</v>
      </c>
      <c r="AF25" s="454" t="s">
        <v>446</v>
      </c>
      <c r="AG25" s="454" t="s">
        <v>452</v>
      </c>
    </row>
    <row r="26" spans="1:37" s="77" customFormat="1" ht="18">
      <c r="A26" s="9" t="s">
        <v>10</v>
      </c>
      <c r="B26" s="19">
        <v>480</v>
      </c>
      <c r="C26" s="19">
        <v>229</v>
      </c>
      <c r="D26" s="19">
        <v>178</v>
      </c>
      <c r="E26" s="19">
        <v>381</v>
      </c>
      <c r="F26" s="19">
        <v>479</v>
      </c>
      <c r="G26" s="19">
        <v>252</v>
      </c>
      <c r="H26" s="19">
        <v>186</v>
      </c>
      <c r="I26" s="19">
        <v>439</v>
      </c>
      <c r="J26" s="19">
        <v>493</v>
      </c>
      <c r="K26" s="19">
        <v>284</v>
      </c>
      <c r="L26" s="19">
        <v>226</v>
      </c>
      <c r="M26" s="19">
        <v>463</v>
      </c>
      <c r="N26" s="19">
        <v>514</v>
      </c>
      <c r="O26" s="19">
        <v>250</v>
      </c>
      <c r="P26" s="19">
        <v>177</v>
      </c>
      <c r="Q26" s="19">
        <v>458</v>
      </c>
      <c r="R26" s="19">
        <v>651</v>
      </c>
      <c r="S26" s="19">
        <v>301</v>
      </c>
      <c r="T26" s="19">
        <v>220</v>
      </c>
      <c r="U26" s="19">
        <v>598</v>
      </c>
      <c r="V26" s="139">
        <v>725</v>
      </c>
      <c r="W26" s="139">
        <v>322</v>
      </c>
      <c r="X26" s="139">
        <v>212</v>
      </c>
      <c r="Y26" s="139">
        <v>478</v>
      </c>
      <c r="Z26" s="139">
        <v>625</v>
      </c>
      <c r="AA26" s="139">
        <v>321</v>
      </c>
      <c r="AB26" s="139">
        <v>205</v>
      </c>
      <c r="AC26" s="139">
        <v>477</v>
      </c>
      <c r="AD26" s="139">
        <v>629</v>
      </c>
      <c r="AE26" s="139">
        <v>283</v>
      </c>
      <c r="AF26" s="139">
        <v>214</v>
      </c>
      <c r="AG26" s="139">
        <v>439</v>
      </c>
    </row>
    <row r="27" spans="1:37" s="77" customFormat="1" ht="18">
      <c r="A27" s="41" t="s">
        <v>114</v>
      </c>
      <c r="B27" s="19">
        <v>-8</v>
      </c>
      <c r="C27" s="19">
        <v>-7</v>
      </c>
      <c r="D27" s="19">
        <v>-12</v>
      </c>
      <c r="E27" s="19">
        <v>-5</v>
      </c>
      <c r="F27" s="19">
        <v>24</v>
      </c>
      <c r="G27" s="19">
        <v>11</v>
      </c>
      <c r="H27" s="19">
        <v>4</v>
      </c>
      <c r="I27" s="19">
        <v>-1</v>
      </c>
      <c r="J27" s="19">
        <v>7</v>
      </c>
      <c r="K27" s="19">
        <v>0</v>
      </c>
      <c r="L27" s="19">
        <v>-4</v>
      </c>
      <c r="M27" s="19">
        <v>-3</v>
      </c>
      <c r="N27" s="19">
        <v>9</v>
      </c>
      <c r="O27" s="19">
        <v>4</v>
      </c>
      <c r="P27" s="19">
        <v>2</v>
      </c>
      <c r="Q27" s="19">
        <v>8</v>
      </c>
      <c r="R27" s="19">
        <v>-6</v>
      </c>
      <c r="S27" s="19">
        <v>2</v>
      </c>
      <c r="T27" s="19">
        <v>1</v>
      </c>
      <c r="U27" s="19">
        <v>-5</v>
      </c>
      <c r="V27" s="139">
        <v>-1</v>
      </c>
      <c r="W27" s="139">
        <v>1</v>
      </c>
      <c r="X27" s="139">
        <v>2</v>
      </c>
      <c r="Y27" s="139">
        <v>6</v>
      </c>
      <c r="Z27" s="139">
        <v>9</v>
      </c>
      <c r="AA27" s="139">
        <v>2</v>
      </c>
      <c r="AB27" s="139">
        <v>1</v>
      </c>
      <c r="AC27" s="139">
        <v>6</v>
      </c>
      <c r="AD27" s="139">
        <v>3</v>
      </c>
      <c r="AE27" s="139">
        <v>2</v>
      </c>
      <c r="AF27" s="139">
        <v>1</v>
      </c>
      <c r="AG27" s="139">
        <v>2</v>
      </c>
    </row>
    <row r="28" spans="1:37" s="77" customFormat="1" ht="18">
      <c r="A28" s="41" t="s">
        <v>190</v>
      </c>
      <c r="B28" s="19">
        <v>69</v>
      </c>
      <c r="C28" s="19">
        <v>179</v>
      </c>
      <c r="D28" s="19">
        <v>18</v>
      </c>
      <c r="E28" s="19">
        <v>68</v>
      </c>
      <c r="F28" s="19">
        <v>75</v>
      </c>
      <c r="G28" s="19">
        <v>35</v>
      </c>
      <c r="H28" s="19">
        <v>23</v>
      </c>
      <c r="I28" s="19">
        <v>69</v>
      </c>
      <c r="J28" s="19">
        <v>77</v>
      </c>
      <c r="K28" s="19">
        <v>42</v>
      </c>
      <c r="L28" s="19">
        <v>33</v>
      </c>
      <c r="M28" s="19">
        <v>76</v>
      </c>
      <c r="N28" s="19">
        <v>84</v>
      </c>
      <c r="O28" s="19">
        <v>37</v>
      </c>
      <c r="P28" s="19">
        <v>19</v>
      </c>
      <c r="Q28" s="19">
        <v>84</v>
      </c>
      <c r="R28" s="19">
        <v>145</v>
      </c>
      <c r="S28" s="19">
        <v>55</v>
      </c>
      <c r="T28" s="19">
        <v>39</v>
      </c>
      <c r="U28" s="19">
        <v>129</v>
      </c>
      <c r="V28" s="139">
        <v>151</v>
      </c>
      <c r="W28" s="139">
        <v>75</v>
      </c>
      <c r="X28" s="139">
        <v>34</v>
      </c>
      <c r="Y28" s="139">
        <v>82</v>
      </c>
      <c r="Z28" s="139">
        <v>96</v>
      </c>
      <c r="AA28" s="139">
        <v>44</v>
      </c>
      <c r="AB28" s="139">
        <v>24</v>
      </c>
      <c r="AC28" s="139">
        <v>68</v>
      </c>
      <c r="AD28" s="139">
        <v>84</v>
      </c>
      <c r="AE28" s="139">
        <v>48</v>
      </c>
      <c r="AF28" s="139">
        <v>33</v>
      </c>
      <c r="AG28" s="139">
        <v>69</v>
      </c>
    </row>
    <row r="29" spans="1:37" s="77" customFormat="1" ht="18">
      <c r="A29" s="41" t="s">
        <v>238</v>
      </c>
      <c r="B29" s="19">
        <v>383</v>
      </c>
      <c r="C29" s="19">
        <v>43</v>
      </c>
      <c r="D29" s="19">
        <v>126</v>
      </c>
      <c r="E29" s="19">
        <v>288</v>
      </c>
      <c r="F29" s="19">
        <v>377</v>
      </c>
      <c r="G29" s="19">
        <v>193</v>
      </c>
      <c r="H29" s="19">
        <v>143</v>
      </c>
      <c r="I29" s="19">
        <v>341</v>
      </c>
      <c r="J29" s="19">
        <v>386</v>
      </c>
      <c r="K29" s="19">
        <v>215</v>
      </c>
      <c r="L29" s="19">
        <v>165</v>
      </c>
      <c r="M29" s="19">
        <v>354</v>
      </c>
      <c r="N29" s="19">
        <v>397</v>
      </c>
      <c r="O29" s="19">
        <v>185</v>
      </c>
      <c r="P29" s="19">
        <v>132</v>
      </c>
      <c r="Q29" s="19">
        <v>341</v>
      </c>
      <c r="R29" s="19">
        <v>470</v>
      </c>
      <c r="S29" s="19">
        <v>218</v>
      </c>
      <c r="T29" s="19">
        <v>153</v>
      </c>
      <c r="U29" s="19">
        <v>428</v>
      </c>
      <c r="V29" s="139">
        <v>529</v>
      </c>
      <c r="W29" s="139">
        <v>214</v>
      </c>
      <c r="X29" s="139">
        <v>142</v>
      </c>
      <c r="Y29" s="139">
        <v>353</v>
      </c>
      <c r="Z29" s="139">
        <v>465</v>
      </c>
      <c r="AA29" s="139">
        <v>193</v>
      </c>
      <c r="AB29" s="139">
        <v>134</v>
      </c>
      <c r="AC29" s="139">
        <v>366</v>
      </c>
      <c r="AD29" s="139">
        <v>512</v>
      </c>
      <c r="AE29" s="139">
        <v>191</v>
      </c>
      <c r="AF29" s="139">
        <v>133</v>
      </c>
      <c r="AG29" s="139">
        <v>328</v>
      </c>
    </row>
    <row r="30" spans="1:37" s="77" customFormat="1" ht="18">
      <c r="A30" s="41" t="s">
        <v>191</v>
      </c>
      <c r="B30" s="19">
        <v>28</v>
      </c>
      <c r="C30" s="19">
        <v>7</v>
      </c>
      <c r="D30" s="19">
        <v>34</v>
      </c>
      <c r="E30" s="19">
        <v>25</v>
      </c>
      <c r="F30" s="19">
        <v>27</v>
      </c>
      <c r="G30" s="19">
        <v>24</v>
      </c>
      <c r="H30" s="19">
        <v>20</v>
      </c>
      <c r="I30" s="19">
        <v>29</v>
      </c>
      <c r="J30" s="19">
        <v>30</v>
      </c>
      <c r="K30" s="19">
        <v>27</v>
      </c>
      <c r="L30" s="19">
        <v>28</v>
      </c>
      <c r="M30" s="19">
        <v>33</v>
      </c>
      <c r="N30" s="19">
        <v>33</v>
      </c>
      <c r="O30" s="19">
        <v>28</v>
      </c>
      <c r="P30" s="19">
        <v>26</v>
      </c>
      <c r="Q30" s="19">
        <v>33</v>
      </c>
      <c r="R30" s="19">
        <v>36</v>
      </c>
      <c r="S30" s="19">
        <v>28</v>
      </c>
      <c r="T30" s="19">
        <v>28</v>
      </c>
      <c r="U30" s="19">
        <v>41</v>
      </c>
      <c r="V30" s="139">
        <v>45</v>
      </c>
      <c r="W30" s="139">
        <v>33</v>
      </c>
      <c r="X30" s="139">
        <v>36</v>
      </c>
      <c r="Y30" s="139">
        <v>43</v>
      </c>
      <c r="Z30" s="139">
        <v>64</v>
      </c>
      <c r="AA30" s="139">
        <v>84</v>
      </c>
      <c r="AB30" s="139">
        <v>47</v>
      </c>
      <c r="AC30" s="139">
        <v>43</v>
      </c>
      <c r="AD30" s="139">
        <v>33</v>
      </c>
      <c r="AE30" s="139">
        <v>44</v>
      </c>
      <c r="AF30" s="139">
        <v>48</v>
      </c>
      <c r="AG30" s="139">
        <v>42</v>
      </c>
    </row>
    <row r="31" spans="1:37" s="77" customFormat="1" ht="18">
      <c r="A31" s="9" t="s">
        <v>390</v>
      </c>
      <c r="B31" s="19">
        <v>156</v>
      </c>
      <c r="C31" s="19">
        <v>65</v>
      </c>
      <c r="D31" s="19">
        <v>38</v>
      </c>
      <c r="E31" s="19">
        <v>138</v>
      </c>
      <c r="F31" s="19">
        <v>177</v>
      </c>
      <c r="G31" s="19">
        <v>76</v>
      </c>
      <c r="H31" s="19">
        <v>37</v>
      </c>
      <c r="I31" s="19">
        <v>163</v>
      </c>
      <c r="J31" s="19">
        <v>163</v>
      </c>
      <c r="K31" s="19">
        <v>68</v>
      </c>
      <c r="L31" s="19">
        <v>38</v>
      </c>
      <c r="M31" s="19">
        <v>150</v>
      </c>
      <c r="N31" s="19">
        <v>152</v>
      </c>
      <c r="O31" s="19">
        <v>64</v>
      </c>
      <c r="P31" s="19">
        <v>28</v>
      </c>
      <c r="Q31" s="19">
        <v>149</v>
      </c>
      <c r="R31" s="19">
        <v>177</v>
      </c>
      <c r="S31" s="19">
        <v>79</v>
      </c>
      <c r="T31" s="19">
        <v>34</v>
      </c>
      <c r="U31" s="19">
        <v>172</v>
      </c>
      <c r="V31" s="19">
        <v>220</v>
      </c>
      <c r="W31" s="19">
        <v>74</v>
      </c>
      <c r="X31" s="19">
        <v>32</v>
      </c>
      <c r="Y31" s="19">
        <v>145</v>
      </c>
      <c r="Z31" s="19">
        <v>212</v>
      </c>
      <c r="AA31" s="19">
        <v>73</v>
      </c>
      <c r="AB31" s="19">
        <v>43</v>
      </c>
      <c r="AC31" s="19">
        <v>153</v>
      </c>
      <c r="AD31" s="19">
        <v>222</v>
      </c>
      <c r="AE31" s="19">
        <v>64</v>
      </c>
      <c r="AF31" s="19">
        <v>39</v>
      </c>
      <c r="AG31" s="19">
        <v>164</v>
      </c>
    </row>
    <row r="32" spans="1:37" s="77" customFormat="1" ht="18">
      <c r="A32" s="9" t="s">
        <v>199</v>
      </c>
      <c r="B32" s="19">
        <v>149</v>
      </c>
      <c r="C32" s="19">
        <v>71</v>
      </c>
      <c r="D32" s="19">
        <v>26</v>
      </c>
      <c r="E32" s="19">
        <v>162</v>
      </c>
      <c r="F32" s="19">
        <v>182</v>
      </c>
      <c r="G32" s="19">
        <v>73</v>
      </c>
      <c r="H32" s="19">
        <v>38</v>
      </c>
      <c r="I32" s="19">
        <v>164</v>
      </c>
      <c r="J32" s="19">
        <v>172</v>
      </c>
      <c r="K32" s="19">
        <v>78</v>
      </c>
      <c r="L32" s="19">
        <v>30</v>
      </c>
      <c r="M32" s="19">
        <v>196</v>
      </c>
      <c r="N32" s="19">
        <v>153</v>
      </c>
      <c r="O32" s="19">
        <v>77</v>
      </c>
      <c r="P32" s="19">
        <v>30</v>
      </c>
      <c r="Q32" s="19">
        <v>154</v>
      </c>
      <c r="R32" s="19">
        <v>204</v>
      </c>
      <c r="S32" s="19">
        <v>81</v>
      </c>
      <c r="T32" s="19">
        <v>31</v>
      </c>
      <c r="U32" s="19">
        <v>174</v>
      </c>
      <c r="V32" s="139">
        <v>314</v>
      </c>
      <c r="W32" s="139">
        <v>74</v>
      </c>
      <c r="X32" s="139">
        <v>36</v>
      </c>
      <c r="Y32" s="139">
        <v>149</v>
      </c>
      <c r="Z32" s="139">
        <v>264</v>
      </c>
      <c r="AA32" s="139">
        <v>70</v>
      </c>
      <c r="AB32" s="139">
        <v>42</v>
      </c>
      <c r="AC32" s="139">
        <v>178</v>
      </c>
      <c r="AD32" s="139">
        <v>227</v>
      </c>
      <c r="AE32" s="139">
        <v>61</v>
      </c>
      <c r="AF32" s="139">
        <v>50</v>
      </c>
      <c r="AG32" s="139">
        <v>166</v>
      </c>
    </row>
    <row r="33" spans="1:33" s="77" customFormat="1" ht="18">
      <c r="A33" s="16" t="s">
        <v>142</v>
      </c>
      <c r="B33" s="62">
        <v>126</v>
      </c>
      <c r="C33" s="62">
        <v>35</v>
      </c>
      <c r="D33" s="62">
        <v>-3</v>
      </c>
      <c r="E33" s="62">
        <v>95</v>
      </c>
      <c r="F33" s="62">
        <v>137</v>
      </c>
      <c r="G33" s="62">
        <v>36</v>
      </c>
      <c r="H33" s="62">
        <v>-3</v>
      </c>
      <c r="I33" s="62">
        <v>120</v>
      </c>
      <c r="J33" s="62">
        <v>121</v>
      </c>
      <c r="K33" s="62">
        <v>27</v>
      </c>
      <c r="L33" s="62">
        <v>-7</v>
      </c>
      <c r="M33" s="62">
        <v>109</v>
      </c>
      <c r="N33" s="62">
        <v>114</v>
      </c>
      <c r="O33" s="62">
        <v>26</v>
      </c>
      <c r="P33" s="62">
        <v>-13</v>
      </c>
      <c r="Q33" s="62">
        <v>104</v>
      </c>
      <c r="R33" s="62">
        <v>132</v>
      </c>
      <c r="S33" s="62">
        <v>33</v>
      </c>
      <c r="T33" s="62">
        <v>-12</v>
      </c>
      <c r="U33" s="62">
        <v>122</v>
      </c>
      <c r="V33" s="400">
        <v>171</v>
      </c>
      <c r="W33" s="400">
        <v>25</v>
      </c>
      <c r="X33" s="400">
        <v>-14</v>
      </c>
      <c r="Y33" s="400">
        <v>96</v>
      </c>
      <c r="Z33" s="400">
        <v>162</v>
      </c>
      <c r="AA33" s="400">
        <v>24</v>
      </c>
      <c r="AB33" s="400">
        <v>-9</v>
      </c>
      <c r="AC33" s="400">
        <v>94</v>
      </c>
      <c r="AD33" s="400">
        <v>170</v>
      </c>
      <c r="AE33" s="400">
        <v>11</v>
      </c>
      <c r="AF33" s="400">
        <v>-14</v>
      </c>
      <c r="AG33" s="400">
        <v>106</v>
      </c>
    </row>
    <row r="34" spans="1:33" s="77" customFormat="1" ht="18">
      <c r="A34" s="9" t="s">
        <v>123</v>
      </c>
      <c r="B34" s="19">
        <v>1</v>
      </c>
      <c r="C34" s="19">
        <v>4</v>
      </c>
      <c r="D34" s="19">
        <v>-1</v>
      </c>
      <c r="E34" s="19">
        <v>16</v>
      </c>
      <c r="F34" s="19">
        <v>0</v>
      </c>
      <c r="G34" s="19">
        <v>1</v>
      </c>
      <c r="H34" s="19">
        <v>0</v>
      </c>
      <c r="I34" s="19">
        <v>1</v>
      </c>
      <c r="J34" s="19">
        <v>2</v>
      </c>
      <c r="K34" s="19">
        <v>0</v>
      </c>
      <c r="L34" s="19">
        <v>2</v>
      </c>
      <c r="M34" s="19">
        <v>60</v>
      </c>
      <c r="N34" s="19">
        <v>0</v>
      </c>
      <c r="O34" s="19">
        <v>9</v>
      </c>
      <c r="P34" s="19">
        <v>6</v>
      </c>
      <c r="Q34" s="19">
        <v>6</v>
      </c>
      <c r="R34" s="19">
        <v>19</v>
      </c>
      <c r="S34" s="19">
        <v>3</v>
      </c>
      <c r="T34" s="19">
        <v>0</v>
      </c>
      <c r="U34" s="19">
        <v>7</v>
      </c>
      <c r="V34" s="139">
        <v>80</v>
      </c>
      <c r="W34" s="139">
        <v>-1</v>
      </c>
      <c r="X34" s="139">
        <v>0</v>
      </c>
      <c r="Y34" s="139">
        <v>7</v>
      </c>
      <c r="Z34" s="139">
        <v>58</v>
      </c>
      <c r="AA34" s="139">
        <v>0</v>
      </c>
      <c r="AB34" s="139">
        <v>-1</v>
      </c>
      <c r="AC34" s="139">
        <v>23</v>
      </c>
      <c r="AD34" s="139">
        <v>0</v>
      </c>
      <c r="AE34" s="139">
        <v>0</v>
      </c>
      <c r="AF34" s="139">
        <v>9</v>
      </c>
      <c r="AG34" s="139">
        <v>9</v>
      </c>
    </row>
    <row r="35" spans="1:33" s="77" customFormat="1" ht="18">
      <c r="A35" s="9" t="s">
        <v>222</v>
      </c>
      <c r="B35" s="19">
        <v>-8</v>
      </c>
      <c r="C35" s="19">
        <v>2</v>
      </c>
      <c r="D35" s="19">
        <v>-11</v>
      </c>
      <c r="E35" s="19">
        <v>8</v>
      </c>
      <c r="F35" s="19">
        <v>5</v>
      </c>
      <c r="G35" s="19">
        <v>-4</v>
      </c>
      <c r="H35" s="19">
        <v>1</v>
      </c>
      <c r="I35" s="19">
        <v>0</v>
      </c>
      <c r="J35" s="19">
        <v>7</v>
      </c>
      <c r="K35" s="19">
        <v>10</v>
      </c>
      <c r="L35" s="19">
        <v>-10</v>
      </c>
      <c r="M35" s="19">
        <v>-14</v>
      </c>
      <c r="N35" s="19">
        <v>1</v>
      </c>
      <c r="O35" s="19">
        <v>4</v>
      </c>
      <c r="P35" s="19">
        <v>-4</v>
      </c>
      <c r="Q35" s="19">
        <v>-1</v>
      </c>
      <c r="R35" s="19">
        <v>8</v>
      </c>
      <c r="S35" s="19">
        <v>-1</v>
      </c>
      <c r="T35" s="19">
        <v>-3</v>
      </c>
      <c r="U35" s="19">
        <v>-5</v>
      </c>
      <c r="V35" s="139">
        <v>14</v>
      </c>
      <c r="W35" s="139">
        <v>1</v>
      </c>
      <c r="X35" s="139">
        <v>4</v>
      </c>
      <c r="Y35" s="139">
        <v>-3</v>
      </c>
      <c r="Z35" s="139">
        <v>-6</v>
      </c>
      <c r="AA35" s="139">
        <v>-3</v>
      </c>
      <c r="AB35" s="139">
        <v>0</v>
      </c>
      <c r="AC35" s="139">
        <v>2</v>
      </c>
      <c r="AD35" s="139">
        <v>5</v>
      </c>
      <c r="AE35" s="139">
        <v>-3</v>
      </c>
      <c r="AF35" s="139">
        <v>2</v>
      </c>
      <c r="AG35" s="139">
        <v>-7</v>
      </c>
    </row>
    <row r="36" spans="1:33" s="77" customFormat="1" ht="18">
      <c r="A36" s="16" t="s">
        <v>16</v>
      </c>
      <c r="B36" s="62">
        <v>119</v>
      </c>
      <c r="C36" s="62">
        <v>41</v>
      </c>
      <c r="D36" s="62">
        <v>-15</v>
      </c>
      <c r="E36" s="62">
        <v>119</v>
      </c>
      <c r="F36" s="62">
        <v>142</v>
      </c>
      <c r="G36" s="62">
        <v>33</v>
      </c>
      <c r="H36" s="62">
        <v>-2</v>
      </c>
      <c r="I36" s="62">
        <v>121</v>
      </c>
      <c r="J36" s="62">
        <v>130</v>
      </c>
      <c r="K36" s="62">
        <v>37</v>
      </c>
      <c r="L36" s="62">
        <v>-15</v>
      </c>
      <c r="M36" s="62">
        <v>155</v>
      </c>
      <c r="N36" s="62">
        <v>115</v>
      </c>
      <c r="O36" s="62">
        <v>39</v>
      </c>
      <c r="P36" s="62">
        <v>-11</v>
      </c>
      <c r="Q36" s="62">
        <v>109</v>
      </c>
      <c r="R36" s="62">
        <v>159</v>
      </c>
      <c r="S36" s="62">
        <v>35</v>
      </c>
      <c r="T36" s="62">
        <v>-15</v>
      </c>
      <c r="U36" s="62">
        <v>124</v>
      </c>
      <c r="V36" s="400">
        <v>265</v>
      </c>
      <c r="W36" s="400">
        <v>25</v>
      </c>
      <c r="X36" s="400">
        <v>-10</v>
      </c>
      <c r="Y36" s="400">
        <v>100</v>
      </c>
      <c r="Z36" s="400">
        <v>214</v>
      </c>
      <c r="AA36" s="400">
        <v>21</v>
      </c>
      <c r="AB36" s="400">
        <v>-10</v>
      </c>
      <c r="AC36" s="400">
        <v>119</v>
      </c>
      <c r="AD36" s="400">
        <v>175</v>
      </c>
      <c r="AE36" s="400">
        <v>8</v>
      </c>
      <c r="AF36" s="400">
        <v>-3</v>
      </c>
      <c r="AG36" s="400">
        <v>108</v>
      </c>
    </row>
    <row r="37" spans="1:33" s="77" customFormat="1" ht="18">
      <c r="A37" s="9"/>
      <c r="B37" s="19"/>
      <c r="C37" s="19"/>
      <c r="D37" s="19"/>
      <c r="E37" s="19"/>
      <c r="F37" s="19"/>
      <c r="G37" s="19"/>
      <c r="H37" s="19"/>
      <c r="I37" s="19"/>
      <c r="J37" s="19"/>
      <c r="K37" s="19"/>
      <c r="L37" s="19"/>
      <c r="M37" s="19"/>
      <c r="N37" s="19"/>
      <c r="O37" s="19"/>
      <c r="P37" s="19"/>
      <c r="Q37" s="19"/>
      <c r="R37" s="19"/>
      <c r="S37" s="19"/>
      <c r="T37" s="19"/>
      <c r="U37" s="19"/>
      <c r="V37" s="139"/>
      <c r="W37" s="139"/>
      <c r="X37" s="139"/>
      <c r="AB37" s="472"/>
      <c r="AC37" s="472"/>
      <c r="AD37" s="472"/>
      <c r="AE37" s="472"/>
      <c r="AF37" s="472"/>
      <c r="AG37" s="472"/>
    </row>
    <row r="38" spans="1:33" s="77" customFormat="1" ht="18">
      <c r="A38" s="9" t="s">
        <v>223</v>
      </c>
      <c r="B38" s="19">
        <v>11</v>
      </c>
      <c r="C38" s="19">
        <v>3</v>
      </c>
      <c r="D38" s="19">
        <v>2</v>
      </c>
      <c r="E38" s="19">
        <v>7</v>
      </c>
      <c r="F38" s="19">
        <v>7</v>
      </c>
      <c r="G38" s="19">
        <v>5</v>
      </c>
      <c r="H38" s="19">
        <v>4</v>
      </c>
      <c r="I38" s="19">
        <v>8</v>
      </c>
      <c r="J38" s="19">
        <v>7</v>
      </c>
      <c r="K38" s="19">
        <v>1</v>
      </c>
      <c r="L38" s="19">
        <v>0</v>
      </c>
      <c r="M38" s="19">
        <v>4</v>
      </c>
      <c r="N38" s="19">
        <v>5</v>
      </c>
      <c r="O38" s="19">
        <v>7</v>
      </c>
      <c r="P38" s="19">
        <v>6</v>
      </c>
      <c r="Q38" s="19">
        <v>12</v>
      </c>
      <c r="R38" s="19">
        <v>18</v>
      </c>
      <c r="S38" s="19">
        <v>1</v>
      </c>
      <c r="T38" s="19">
        <v>3</v>
      </c>
      <c r="U38" s="19">
        <v>9</v>
      </c>
      <c r="V38" s="139">
        <v>4</v>
      </c>
      <c r="W38" s="139">
        <v>5</v>
      </c>
      <c r="X38" s="139">
        <v>3</v>
      </c>
      <c r="Y38" s="139">
        <v>7</v>
      </c>
      <c r="Z38" s="139">
        <v>9</v>
      </c>
      <c r="AA38" s="139">
        <v>1</v>
      </c>
      <c r="AB38" s="139">
        <v>2</v>
      </c>
      <c r="AC38" s="139">
        <v>8</v>
      </c>
      <c r="AD38" s="139">
        <v>9</v>
      </c>
      <c r="AE38" s="139">
        <v>3</v>
      </c>
      <c r="AF38" s="139">
        <v>3</v>
      </c>
      <c r="AG38" s="139">
        <v>4</v>
      </c>
    </row>
    <row r="39" spans="1:33" s="77" customFormat="1" ht="18">
      <c r="A39" s="9" t="s">
        <v>192</v>
      </c>
      <c r="B39" s="19">
        <v>30</v>
      </c>
      <c r="C39" s="19">
        <v>30</v>
      </c>
      <c r="D39" s="19">
        <v>41</v>
      </c>
      <c r="E39" s="19">
        <v>43</v>
      </c>
      <c r="F39" s="19">
        <v>40</v>
      </c>
      <c r="G39" s="19">
        <v>40</v>
      </c>
      <c r="H39" s="19">
        <v>40</v>
      </c>
      <c r="I39" s="19">
        <v>43</v>
      </c>
      <c r="J39" s="19">
        <v>42</v>
      </c>
      <c r="K39" s="19">
        <v>41</v>
      </c>
      <c r="L39" s="19">
        <v>45</v>
      </c>
      <c r="M39" s="19">
        <v>41</v>
      </c>
      <c r="N39" s="19">
        <v>38</v>
      </c>
      <c r="O39" s="19">
        <v>38</v>
      </c>
      <c r="P39" s="19">
        <v>41</v>
      </c>
      <c r="Q39" s="19">
        <v>45</v>
      </c>
      <c r="R39" s="19">
        <v>45</v>
      </c>
      <c r="S39" s="19">
        <v>46</v>
      </c>
      <c r="T39" s="19">
        <v>46</v>
      </c>
      <c r="U39" s="19">
        <v>50</v>
      </c>
      <c r="V39" s="139">
        <v>49</v>
      </c>
      <c r="W39" s="139">
        <v>49</v>
      </c>
      <c r="X39" s="139">
        <v>46</v>
      </c>
      <c r="Y39" s="139">
        <v>49</v>
      </c>
      <c r="Z39" s="139">
        <v>50</v>
      </c>
      <c r="AA39" s="139">
        <v>49</v>
      </c>
      <c r="AB39" s="139">
        <v>52</v>
      </c>
      <c r="AC39" s="139">
        <v>59</v>
      </c>
      <c r="AD39" s="139">
        <v>52</v>
      </c>
      <c r="AE39" s="139">
        <v>53</v>
      </c>
      <c r="AF39" s="139">
        <v>53</v>
      </c>
      <c r="AG39" s="139">
        <v>58</v>
      </c>
    </row>
    <row r="40" spans="1:33" s="77" customFormat="1" ht="18">
      <c r="A40" s="9"/>
      <c r="B40" s="19"/>
      <c r="C40" s="19"/>
      <c r="D40" s="19"/>
      <c r="E40" s="19"/>
      <c r="F40" s="19"/>
      <c r="G40" s="19"/>
      <c r="H40" s="19"/>
      <c r="I40" s="19"/>
      <c r="J40" s="19"/>
      <c r="K40" s="19"/>
      <c r="L40" s="19"/>
      <c r="M40" s="19"/>
      <c r="N40" s="19"/>
      <c r="O40" s="19"/>
      <c r="P40" s="19"/>
      <c r="Q40" s="19"/>
      <c r="R40" s="19"/>
      <c r="S40" s="19"/>
      <c r="T40" s="19"/>
      <c r="U40" s="19"/>
      <c r="V40" s="139"/>
      <c r="W40" s="139"/>
      <c r="X40" s="139"/>
      <c r="AB40" s="472"/>
      <c r="AC40" s="472"/>
      <c r="AD40" s="472"/>
      <c r="AE40" s="472"/>
      <c r="AF40" s="472"/>
      <c r="AG40" s="472"/>
    </row>
    <row r="41" spans="1:33" s="77" customFormat="1" ht="18">
      <c r="A41" s="9" t="s">
        <v>145</v>
      </c>
      <c r="B41" s="19">
        <v>18</v>
      </c>
      <c r="C41" s="19">
        <v>34</v>
      </c>
      <c r="D41" s="19">
        <v>58</v>
      </c>
      <c r="E41" s="19">
        <v>74</v>
      </c>
      <c r="F41" s="19">
        <v>44</v>
      </c>
      <c r="G41" s="19">
        <v>65</v>
      </c>
      <c r="H41" s="19">
        <v>80</v>
      </c>
      <c r="I41" s="19">
        <v>120</v>
      </c>
      <c r="J41" s="19">
        <v>91</v>
      </c>
      <c r="K41" s="19">
        <v>78</v>
      </c>
      <c r="L41" s="19">
        <v>95</v>
      </c>
      <c r="M41" s="19">
        <v>144</v>
      </c>
      <c r="N41" s="19">
        <v>70</v>
      </c>
      <c r="O41" s="19">
        <v>97</v>
      </c>
      <c r="P41" s="19">
        <v>91</v>
      </c>
      <c r="Q41" s="19">
        <v>100</v>
      </c>
      <c r="R41" s="19">
        <v>62</v>
      </c>
      <c r="S41" s="19">
        <v>59</v>
      </c>
      <c r="T41" s="19">
        <v>66</v>
      </c>
      <c r="U41" s="19">
        <v>117</v>
      </c>
      <c r="V41" s="139">
        <v>36</v>
      </c>
      <c r="W41" s="139">
        <v>72</v>
      </c>
      <c r="X41" s="139">
        <v>63</v>
      </c>
      <c r="Y41" s="139">
        <v>126</v>
      </c>
      <c r="Z41" s="139">
        <v>67</v>
      </c>
      <c r="AA41" s="139">
        <v>99</v>
      </c>
      <c r="AB41" s="139">
        <v>118</v>
      </c>
      <c r="AC41" s="139">
        <v>180</v>
      </c>
      <c r="AD41" s="139">
        <v>74</v>
      </c>
      <c r="AE41" s="139">
        <v>96</v>
      </c>
      <c r="AF41" s="139">
        <v>96</v>
      </c>
      <c r="AG41" s="139">
        <v>131</v>
      </c>
    </row>
    <row r="42" spans="1:33" s="77" customFormat="1" ht="18">
      <c r="A42" s="9" t="s">
        <v>146</v>
      </c>
      <c r="B42" s="19">
        <v>43</v>
      </c>
      <c r="C42" s="19">
        <v>539</v>
      </c>
      <c r="D42" s="19">
        <v>4</v>
      </c>
      <c r="E42" s="19">
        <v>3</v>
      </c>
      <c r="F42" s="19">
        <v>15</v>
      </c>
      <c r="G42" s="19">
        <v>0</v>
      </c>
      <c r="H42" s="19">
        <v>2</v>
      </c>
      <c r="I42" s="19">
        <v>1</v>
      </c>
      <c r="J42" s="19">
        <v>21</v>
      </c>
      <c r="K42" s="19">
        <v>1</v>
      </c>
      <c r="L42" s="19">
        <v>1</v>
      </c>
      <c r="M42" s="19">
        <v>-8.6401552739076237E-2</v>
      </c>
      <c r="N42" s="19" t="s">
        <v>55</v>
      </c>
      <c r="O42" s="19">
        <v>0</v>
      </c>
      <c r="P42" s="19">
        <v>0</v>
      </c>
      <c r="Q42" s="19">
        <v>1</v>
      </c>
      <c r="R42" s="19" t="s">
        <v>55</v>
      </c>
      <c r="S42" s="19">
        <v>0</v>
      </c>
      <c r="T42" s="19">
        <v>1</v>
      </c>
      <c r="U42" s="19">
        <v>0</v>
      </c>
      <c r="V42" s="139">
        <v>22</v>
      </c>
      <c r="W42" s="139" t="s">
        <v>55</v>
      </c>
      <c r="X42" s="139" t="s">
        <v>55</v>
      </c>
      <c r="Y42" s="139">
        <v>10</v>
      </c>
      <c r="Z42" s="139">
        <v>0</v>
      </c>
      <c r="AA42" s="139">
        <v>0</v>
      </c>
      <c r="AB42" s="139" t="s">
        <v>55</v>
      </c>
      <c r="AC42" s="139">
        <v>10</v>
      </c>
      <c r="AD42" s="139" t="s">
        <v>55</v>
      </c>
      <c r="AE42" s="139">
        <v>0</v>
      </c>
      <c r="AF42" s="139">
        <v>0</v>
      </c>
      <c r="AG42" s="139">
        <v>0</v>
      </c>
    </row>
    <row r="43" spans="1:33" s="77" customFormat="1" ht="18">
      <c r="A43" s="9" t="s">
        <v>234</v>
      </c>
      <c r="B43" s="19">
        <v>2871</v>
      </c>
      <c r="C43" s="19">
        <v>3593</v>
      </c>
      <c r="D43" s="19">
        <v>3636</v>
      </c>
      <c r="E43" s="19">
        <v>3870</v>
      </c>
      <c r="F43" s="19">
        <v>3830</v>
      </c>
      <c r="G43" s="19">
        <v>3686</v>
      </c>
      <c r="H43" s="19">
        <v>3766</v>
      </c>
      <c r="I43" s="19">
        <v>3928</v>
      </c>
      <c r="J43" s="19">
        <v>4033</v>
      </c>
      <c r="K43" s="19">
        <v>3976</v>
      </c>
      <c r="L43" s="19">
        <v>3949</v>
      </c>
      <c r="M43" s="19">
        <v>3923</v>
      </c>
      <c r="N43" s="19">
        <v>3892</v>
      </c>
      <c r="O43" s="19">
        <v>3844</v>
      </c>
      <c r="P43" s="19">
        <v>4007</v>
      </c>
      <c r="Q43" s="19">
        <v>4244</v>
      </c>
      <c r="R43" s="19">
        <v>4391</v>
      </c>
      <c r="S43" s="19">
        <v>4237</v>
      </c>
      <c r="T43" s="19">
        <v>4373</v>
      </c>
      <c r="U43" s="19">
        <v>4733</v>
      </c>
      <c r="V43" s="139">
        <v>4514</v>
      </c>
      <c r="W43" s="139">
        <v>4262</v>
      </c>
      <c r="X43" s="139">
        <v>4245</v>
      </c>
      <c r="Y43" s="139">
        <v>4597</v>
      </c>
      <c r="Z43" s="139">
        <v>4549</v>
      </c>
      <c r="AA43" s="139">
        <v>4389</v>
      </c>
      <c r="AB43" s="139">
        <v>4552</v>
      </c>
      <c r="AC43" s="139">
        <v>4785</v>
      </c>
      <c r="AD43" s="139">
        <v>4853</v>
      </c>
      <c r="AE43" s="139">
        <v>4503</v>
      </c>
      <c r="AF43" s="139">
        <v>4565</v>
      </c>
      <c r="AG43" s="139">
        <v>4709</v>
      </c>
    </row>
    <row r="44" spans="1:33" s="77" customFormat="1" ht="18">
      <c r="A44" s="9" t="s">
        <v>235</v>
      </c>
      <c r="B44" s="19">
        <v>358</v>
      </c>
      <c r="C44" s="19">
        <v>407</v>
      </c>
      <c r="D44" s="19">
        <v>420</v>
      </c>
      <c r="E44" s="19">
        <v>463</v>
      </c>
      <c r="F44" s="19">
        <v>386</v>
      </c>
      <c r="G44" s="19">
        <v>353</v>
      </c>
      <c r="H44" s="19">
        <v>364</v>
      </c>
      <c r="I44" s="19">
        <v>421</v>
      </c>
      <c r="J44" s="19">
        <v>416</v>
      </c>
      <c r="K44" s="19">
        <v>377</v>
      </c>
      <c r="L44" s="19">
        <v>354</v>
      </c>
      <c r="M44" s="19">
        <v>455</v>
      </c>
      <c r="N44" s="19">
        <v>410</v>
      </c>
      <c r="O44" s="19">
        <v>341</v>
      </c>
      <c r="P44" s="19">
        <v>352</v>
      </c>
      <c r="Q44" s="19">
        <v>456</v>
      </c>
      <c r="R44" s="19">
        <v>436</v>
      </c>
      <c r="S44" s="19">
        <v>353</v>
      </c>
      <c r="T44" s="19">
        <v>352</v>
      </c>
      <c r="U44" s="19">
        <v>551</v>
      </c>
      <c r="V44" s="139">
        <v>484</v>
      </c>
      <c r="W44" s="139">
        <v>351</v>
      </c>
      <c r="X44" s="139">
        <v>311</v>
      </c>
      <c r="Y44" s="139">
        <v>406</v>
      </c>
      <c r="Z44" s="139">
        <v>423</v>
      </c>
      <c r="AA44" s="139">
        <v>362</v>
      </c>
      <c r="AB44" s="139">
        <v>353</v>
      </c>
      <c r="AC44" s="139">
        <v>499</v>
      </c>
      <c r="AD44" s="139">
        <v>460</v>
      </c>
      <c r="AE44" s="139">
        <v>359</v>
      </c>
      <c r="AF44" s="139">
        <v>330</v>
      </c>
      <c r="AG44" s="139">
        <v>426</v>
      </c>
    </row>
    <row r="45" spans="1:33" s="77" customFormat="1" ht="18">
      <c r="A45" s="9" t="s">
        <v>233</v>
      </c>
      <c r="B45" s="19">
        <v>2513</v>
      </c>
      <c r="C45" s="19">
        <v>3186</v>
      </c>
      <c r="D45" s="19">
        <v>3216</v>
      </c>
      <c r="E45" s="19">
        <v>3407</v>
      </c>
      <c r="F45" s="19">
        <v>3444</v>
      </c>
      <c r="G45" s="19">
        <v>3333</v>
      </c>
      <c r="H45" s="19">
        <v>3402</v>
      </c>
      <c r="I45" s="19">
        <v>3507</v>
      </c>
      <c r="J45" s="19">
        <v>3617</v>
      </c>
      <c r="K45" s="19">
        <v>3599</v>
      </c>
      <c r="L45" s="19">
        <v>3595</v>
      </c>
      <c r="M45" s="19">
        <v>3468</v>
      </c>
      <c r="N45" s="19">
        <v>3482</v>
      </c>
      <c r="O45" s="19">
        <v>3503</v>
      </c>
      <c r="P45" s="19">
        <v>3655</v>
      </c>
      <c r="Q45" s="19">
        <v>3787</v>
      </c>
      <c r="R45" s="19">
        <v>3955</v>
      </c>
      <c r="S45" s="19">
        <v>3884</v>
      </c>
      <c r="T45" s="19">
        <v>4021</v>
      </c>
      <c r="U45" s="19">
        <v>4182</v>
      </c>
      <c r="V45" s="139">
        <v>4030</v>
      </c>
      <c r="W45" s="139">
        <v>3911</v>
      </c>
      <c r="X45" s="139">
        <v>3934</v>
      </c>
      <c r="Y45" s="139">
        <v>4191</v>
      </c>
      <c r="Z45" s="139">
        <v>4126</v>
      </c>
      <c r="AA45" s="139">
        <v>4027</v>
      </c>
      <c r="AB45" s="139">
        <v>4199</v>
      </c>
      <c r="AC45" s="139">
        <v>4286</v>
      </c>
      <c r="AD45" s="139">
        <v>4393</v>
      </c>
      <c r="AE45" s="139">
        <v>4144</v>
      </c>
      <c r="AF45" s="139">
        <v>4235</v>
      </c>
      <c r="AG45" s="139">
        <v>4283</v>
      </c>
    </row>
    <row r="46" spans="1:33" s="77" customFormat="1" ht="18">
      <c r="A46" s="9"/>
      <c r="B46" s="9"/>
      <c r="C46" s="9"/>
      <c r="D46" s="9"/>
      <c r="E46" s="9"/>
      <c r="F46" s="9"/>
      <c r="G46" s="9"/>
      <c r="H46" s="9"/>
      <c r="I46" s="28"/>
      <c r="J46" s="28"/>
      <c r="K46" s="28"/>
      <c r="L46" s="28"/>
      <c r="M46" s="28"/>
      <c r="N46" s="28"/>
      <c r="O46" s="28"/>
      <c r="P46" s="28"/>
      <c r="Q46" s="28"/>
      <c r="R46" s="28"/>
      <c r="S46" s="28"/>
      <c r="T46" s="28"/>
      <c r="U46" s="28"/>
      <c r="V46" s="141"/>
      <c r="W46" s="141"/>
      <c r="X46" s="141"/>
      <c r="AB46" s="472"/>
      <c r="AC46" s="472"/>
      <c r="AD46" s="472"/>
      <c r="AE46" s="472"/>
      <c r="AF46" s="472"/>
      <c r="AG46" s="472"/>
    </row>
    <row r="47" spans="1:33" s="77" customFormat="1" ht="18">
      <c r="A47" s="9" t="s">
        <v>236</v>
      </c>
      <c r="B47" s="9">
        <v>2358</v>
      </c>
      <c r="C47" s="9">
        <v>2344</v>
      </c>
      <c r="D47" s="9">
        <v>2357</v>
      </c>
      <c r="E47" s="9">
        <v>2290</v>
      </c>
      <c r="F47" s="9">
        <v>2304</v>
      </c>
      <c r="G47" s="9">
        <v>2331</v>
      </c>
      <c r="H47" s="9">
        <v>2277</v>
      </c>
      <c r="I47" s="19">
        <v>2279</v>
      </c>
      <c r="J47" s="19">
        <v>2445</v>
      </c>
      <c r="K47" s="19">
        <v>2517</v>
      </c>
      <c r="L47" s="19">
        <v>2486</v>
      </c>
      <c r="M47" s="19">
        <v>2318</v>
      </c>
      <c r="N47" s="19">
        <v>2695</v>
      </c>
      <c r="O47" s="19">
        <v>2666</v>
      </c>
      <c r="P47" s="19">
        <v>2578</v>
      </c>
      <c r="Q47" s="19">
        <v>2552</v>
      </c>
      <c r="R47" s="19">
        <v>2479</v>
      </c>
      <c r="S47" s="19">
        <v>2549</v>
      </c>
      <c r="T47" s="19">
        <v>2434</v>
      </c>
      <c r="U47" s="19">
        <v>2394</v>
      </c>
      <c r="V47" s="139">
        <v>2770</v>
      </c>
      <c r="W47" s="139">
        <v>2793</v>
      </c>
      <c r="X47" s="139">
        <v>2627</v>
      </c>
      <c r="Y47" s="139">
        <v>2504</v>
      </c>
      <c r="Z47" s="139">
        <v>2352</v>
      </c>
      <c r="AA47" s="139">
        <v>2439</v>
      </c>
      <c r="AB47" s="139">
        <v>2341</v>
      </c>
      <c r="AC47" s="139">
        <v>2212</v>
      </c>
      <c r="AD47" s="139">
        <v>2192</v>
      </c>
      <c r="AE47" s="139">
        <v>2221</v>
      </c>
      <c r="AF47" s="139">
        <v>2107</v>
      </c>
      <c r="AG47" s="139">
        <v>2102</v>
      </c>
    </row>
    <row r="48" spans="1:33">
      <c r="A48" s="9"/>
      <c r="B48" s="9"/>
      <c r="C48" s="9"/>
      <c r="D48" s="9"/>
      <c r="E48" s="9"/>
      <c r="F48" s="9"/>
      <c r="G48" s="9"/>
      <c r="H48" s="9"/>
      <c r="I48" s="9"/>
      <c r="J48" s="4"/>
      <c r="K48" s="3"/>
      <c r="L48" s="4"/>
      <c r="M48" s="4"/>
      <c r="N48" s="4"/>
      <c r="O48" s="4"/>
      <c r="P48" s="4"/>
      <c r="Q48" s="4"/>
      <c r="R48" s="4"/>
      <c r="S48" s="4"/>
    </row>
    <row r="49" spans="1:19">
      <c r="A49" s="9"/>
      <c r="B49" s="9"/>
      <c r="C49" s="9"/>
      <c r="D49" s="9"/>
      <c r="E49" s="9"/>
      <c r="F49" s="9"/>
      <c r="G49" s="9"/>
      <c r="H49" s="9"/>
      <c r="I49" s="9"/>
      <c r="J49" s="4"/>
      <c r="K49" s="3"/>
      <c r="L49" s="4"/>
      <c r="M49" s="4"/>
      <c r="N49" s="4"/>
      <c r="O49" s="4"/>
      <c r="P49" s="4"/>
      <c r="Q49" s="4"/>
      <c r="R49" s="4"/>
      <c r="S49" s="4"/>
    </row>
    <row r="50" spans="1:19">
      <c r="A50" s="9"/>
      <c r="B50" s="9"/>
      <c r="C50" s="9"/>
      <c r="D50" s="9"/>
      <c r="E50" s="9"/>
      <c r="F50" s="9"/>
      <c r="G50" s="9"/>
      <c r="H50" s="9"/>
      <c r="I50" s="9"/>
      <c r="J50" s="4"/>
      <c r="K50" s="3"/>
      <c r="L50" s="4"/>
      <c r="M50" s="4"/>
      <c r="N50" s="4"/>
      <c r="O50" s="4"/>
      <c r="P50" s="4"/>
      <c r="Q50" s="4"/>
      <c r="R50" s="4"/>
      <c r="S50" s="4"/>
    </row>
    <row r="52" spans="1:19">
      <c r="A52" s="9"/>
      <c r="B52" s="9"/>
      <c r="C52" s="9"/>
      <c r="D52" s="9"/>
      <c r="E52" s="9"/>
      <c r="F52" s="9"/>
      <c r="G52" s="9"/>
      <c r="H52" s="9"/>
      <c r="I52" s="9"/>
    </row>
  </sheetData>
  <phoneticPr fontId="13"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2"/>
  <sheetViews>
    <sheetView view="pageBreakPreview" zoomScale="60" zoomScaleNormal="50" workbookViewId="0">
      <pane xSplit="1" topLeftCell="G1" activePane="topRight" state="frozen"/>
      <selection activeCell="AE35" sqref="AE35"/>
      <selection pane="topRight" activeCell="AG24" sqref="AG24"/>
    </sheetView>
  </sheetViews>
  <sheetFormatPr defaultColWidth="8.88671875" defaultRowHeight="20.25"/>
  <cols>
    <col min="1" max="1" width="64.77734375" style="78" customWidth="1"/>
    <col min="2" max="18" width="8.88671875" style="78"/>
    <col min="19" max="19" width="8.77734375" style="77" customWidth="1"/>
    <col min="20" max="21" width="9.77734375" style="77" customWidth="1"/>
    <col min="22" max="23" width="9.77734375" style="414" customWidth="1"/>
    <col min="24" max="24" width="9.77734375" style="393" customWidth="1"/>
    <col min="25" max="27" width="10" style="77" customWidth="1"/>
    <col min="28" max="29" width="10" style="472" customWidth="1"/>
    <col min="30" max="33" width="10.6640625" style="472" customWidth="1"/>
    <col min="34" max="16384" width="8.88671875" style="78"/>
  </cols>
  <sheetData>
    <row r="1" spans="1:33" s="77" customFormat="1" ht="39" customHeight="1">
      <c r="A1" s="35" t="s">
        <v>324</v>
      </c>
      <c r="B1" s="35"/>
      <c r="C1" s="35"/>
      <c r="D1" s="35"/>
      <c r="E1" s="35"/>
      <c r="F1" s="35"/>
      <c r="G1" s="35"/>
      <c r="H1" s="35"/>
      <c r="I1" s="35"/>
      <c r="J1" s="4"/>
      <c r="K1" s="3"/>
      <c r="L1" s="4"/>
      <c r="M1" s="4"/>
      <c r="N1" s="4"/>
      <c r="O1" s="4"/>
      <c r="P1" s="4"/>
      <c r="Q1" s="4"/>
      <c r="R1" s="4"/>
      <c r="S1" s="4"/>
      <c r="V1" s="414"/>
      <c r="W1" s="414"/>
      <c r="X1" s="393"/>
      <c r="AB1" s="472"/>
      <c r="AC1" s="472"/>
      <c r="AD1" s="472"/>
      <c r="AE1" s="472"/>
      <c r="AF1" s="472"/>
      <c r="AG1" s="472"/>
    </row>
    <row r="2" spans="1:33" s="36" customFormat="1" ht="39" customHeight="1">
      <c r="A2" s="1" t="s">
        <v>256</v>
      </c>
      <c r="B2" s="1"/>
      <c r="C2" s="1"/>
      <c r="D2" s="1"/>
      <c r="E2" s="1"/>
      <c r="F2" s="1"/>
      <c r="G2" s="1"/>
      <c r="H2" s="1"/>
      <c r="I2" s="1"/>
      <c r="J2" s="2"/>
      <c r="K2" s="3"/>
      <c r="L2" s="4"/>
      <c r="M2" s="4"/>
      <c r="N2" s="4"/>
      <c r="O2" s="4"/>
      <c r="P2" s="4"/>
      <c r="Q2" s="4"/>
      <c r="R2" s="4"/>
      <c r="S2" s="4"/>
      <c r="V2" s="401"/>
      <c r="W2" s="401"/>
      <c r="X2" s="405"/>
    </row>
    <row r="3" spans="1:33" s="36" customFormat="1" ht="21" thickBot="1">
      <c r="A3" s="33" t="s">
        <v>161</v>
      </c>
      <c r="B3" s="21" t="s">
        <v>245</v>
      </c>
      <c r="C3" s="21" t="s">
        <v>246</v>
      </c>
      <c r="D3" s="21" t="s">
        <v>247</v>
      </c>
      <c r="E3" s="21" t="s">
        <v>240</v>
      </c>
      <c r="F3" s="21" t="s">
        <v>248</v>
      </c>
      <c r="G3" s="21" t="s">
        <v>249</v>
      </c>
      <c r="H3" s="21" t="s">
        <v>250</v>
      </c>
      <c r="I3" s="21" t="s">
        <v>241</v>
      </c>
      <c r="J3" s="7" t="s">
        <v>2</v>
      </c>
      <c r="K3" s="7" t="s">
        <v>3</v>
      </c>
      <c r="L3" s="7" t="s">
        <v>4</v>
      </c>
      <c r="M3" s="7" t="s">
        <v>5</v>
      </c>
      <c r="N3" s="7" t="s">
        <v>6</v>
      </c>
      <c r="O3" s="7" t="s">
        <v>7</v>
      </c>
      <c r="P3" s="7" t="s">
        <v>8</v>
      </c>
      <c r="Q3" s="7" t="s">
        <v>9</v>
      </c>
      <c r="R3" s="7" t="s">
        <v>200</v>
      </c>
      <c r="S3" s="7" t="s">
        <v>285</v>
      </c>
      <c r="T3" s="7" t="s">
        <v>318</v>
      </c>
      <c r="U3" s="7" t="s">
        <v>361</v>
      </c>
      <c r="V3" s="454" t="s">
        <v>368</v>
      </c>
      <c r="W3" s="454" t="s">
        <v>374</v>
      </c>
      <c r="X3" s="454" t="s">
        <v>379</v>
      </c>
      <c r="Y3" s="454" t="s">
        <v>384</v>
      </c>
      <c r="Z3" s="454" t="s">
        <v>394</v>
      </c>
      <c r="AA3" s="454" t="s">
        <v>408</v>
      </c>
      <c r="AB3" s="454" t="s">
        <v>411</v>
      </c>
      <c r="AC3" s="454" t="s">
        <v>416</v>
      </c>
      <c r="AD3" s="454" t="s">
        <v>427</v>
      </c>
      <c r="AE3" s="454" t="s">
        <v>443</v>
      </c>
      <c r="AF3" s="454" t="s">
        <v>446</v>
      </c>
      <c r="AG3" s="454" t="s">
        <v>452</v>
      </c>
    </row>
    <row r="4" spans="1:33" s="36" customFormat="1">
      <c r="A4" s="9" t="s">
        <v>257</v>
      </c>
      <c r="B4" s="111">
        <v>12.7</v>
      </c>
      <c r="C4" s="111">
        <v>9.3000000000000007</v>
      </c>
      <c r="D4" s="111">
        <v>8.6</v>
      </c>
      <c r="E4" s="111">
        <v>11.5</v>
      </c>
      <c r="F4" s="111">
        <v>11.9</v>
      </c>
      <c r="G4" s="111">
        <v>9</v>
      </c>
      <c r="H4" s="111">
        <v>8.1999999999999993</v>
      </c>
      <c r="I4" s="111">
        <v>10.5</v>
      </c>
      <c r="J4" s="105">
        <v>11.2</v>
      </c>
      <c r="K4" s="105">
        <v>8.3000000000000007</v>
      </c>
      <c r="L4" s="105">
        <v>7.5</v>
      </c>
      <c r="M4" s="105">
        <v>9.6</v>
      </c>
      <c r="N4" s="105">
        <v>9.6999999999999993</v>
      </c>
      <c r="O4" s="105">
        <v>6.3</v>
      </c>
      <c r="P4" s="105">
        <v>5.7</v>
      </c>
      <c r="Q4" s="105">
        <v>8.3000000000000007</v>
      </c>
      <c r="R4" s="105">
        <v>9.8000000000000007</v>
      </c>
      <c r="S4" s="105">
        <v>6.3</v>
      </c>
      <c r="T4" s="105">
        <v>5.6</v>
      </c>
      <c r="U4" s="105">
        <v>8.1</v>
      </c>
      <c r="V4" s="140">
        <v>5.5</v>
      </c>
      <c r="W4" s="140">
        <v>2.9</v>
      </c>
      <c r="X4" s="140">
        <v>2.4</v>
      </c>
      <c r="Y4" s="140">
        <v>3.6</v>
      </c>
      <c r="Z4" s="140">
        <v>4.2</v>
      </c>
      <c r="AA4" s="140">
        <v>2.6</v>
      </c>
      <c r="AB4" s="140">
        <v>2.2000000000000002</v>
      </c>
      <c r="AC4" s="140">
        <v>4</v>
      </c>
      <c r="AD4" s="140">
        <v>4.8</v>
      </c>
      <c r="AE4" s="140">
        <v>2.8</v>
      </c>
      <c r="AF4" s="140">
        <v>2.2999999999999998</v>
      </c>
      <c r="AG4" s="140">
        <v>3.7</v>
      </c>
    </row>
    <row r="5" spans="1:33" s="36" customFormat="1">
      <c r="A5" s="9"/>
      <c r="B5" s="9"/>
      <c r="C5" s="9"/>
      <c r="D5" s="9"/>
      <c r="E5" s="9"/>
      <c r="F5" s="9"/>
      <c r="G5" s="9"/>
      <c r="H5" s="9"/>
      <c r="I5" s="9"/>
      <c r="J5" s="4"/>
      <c r="K5" s="3"/>
      <c r="L5" s="4"/>
      <c r="M5" s="4"/>
      <c r="N5" s="4"/>
      <c r="O5" s="4"/>
      <c r="P5" s="4"/>
      <c r="Q5" s="4"/>
      <c r="R5" s="4"/>
      <c r="S5" s="4"/>
      <c r="T5" s="4"/>
      <c r="U5" s="4"/>
      <c r="V5" s="122"/>
      <c r="W5" s="122"/>
      <c r="X5" s="117"/>
      <c r="Y5" s="122"/>
      <c r="Z5" s="122"/>
      <c r="AA5" s="122"/>
      <c r="AB5" s="122"/>
      <c r="AC5" s="122"/>
      <c r="AD5" s="122"/>
      <c r="AE5" s="122"/>
      <c r="AF5" s="122"/>
      <c r="AG5" s="122"/>
    </row>
    <row r="6" spans="1:33" s="36" customFormat="1" ht="39" customHeight="1">
      <c r="A6" s="1" t="s">
        <v>221</v>
      </c>
      <c r="B6" s="1"/>
      <c r="C6" s="1"/>
      <c r="D6" s="1"/>
      <c r="E6" s="1"/>
      <c r="F6" s="1"/>
      <c r="G6" s="1"/>
      <c r="H6" s="1"/>
      <c r="I6" s="1"/>
      <c r="J6" s="4"/>
      <c r="K6" s="3"/>
      <c r="L6" s="4"/>
      <c r="M6" s="4"/>
      <c r="N6" s="4"/>
      <c r="O6" s="4"/>
      <c r="P6" s="4"/>
      <c r="Q6" s="4"/>
      <c r="R6" s="4"/>
      <c r="S6" s="4"/>
      <c r="T6" s="4"/>
      <c r="U6" s="4"/>
      <c r="V6" s="122"/>
      <c r="W6" s="122"/>
      <c r="X6" s="117"/>
      <c r="Y6" s="122"/>
      <c r="Z6" s="122"/>
      <c r="AA6" s="122"/>
      <c r="AB6" s="122"/>
      <c r="AC6" s="122"/>
      <c r="AD6" s="122"/>
      <c r="AE6" s="122"/>
      <c r="AF6" s="122"/>
      <c r="AG6" s="122"/>
    </row>
    <row r="7" spans="1:33" s="36" customFormat="1" ht="21" thickBot="1">
      <c r="A7" s="34" t="s">
        <v>271</v>
      </c>
      <c r="B7" s="21" t="s">
        <v>245</v>
      </c>
      <c r="C7" s="21" t="s">
        <v>246</v>
      </c>
      <c r="D7" s="21" t="s">
        <v>247</v>
      </c>
      <c r="E7" s="21" t="s">
        <v>240</v>
      </c>
      <c r="F7" s="21" t="s">
        <v>248</v>
      </c>
      <c r="G7" s="21" t="s">
        <v>249</v>
      </c>
      <c r="H7" s="21" t="s">
        <v>250</v>
      </c>
      <c r="I7" s="21" t="s">
        <v>241</v>
      </c>
      <c r="J7" s="7" t="s">
        <v>2</v>
      </c>
      <c r="K7" s="7" t="s">
        <v>3</v>
      </c>
      <c r="L7" s="7" t="s">
        <v>4</v>
      </c>
      <c r="M7" s="7" t="s">
        <v>5</v>
      </c>
      <c r="N7" s="7" t="s">
        <v>6</v>
      </c>
      <c r="O7" s="7" t="s">
        <v>7</v>
      </c>
      <c r="P7" s="7" t="s">
        <v>8</v>
      </c>
      <c r="Q7" s="7" t="s">
        <v>9</v>
      </c>
      <c r="R7" s="7" t="s">
        <v>200</v>
      </c>
      <c r="S7" s="7" t="s">
        <v>285</v>
      </c>
      <c r="T7" s="7" t="s">
        <v>318</v>
      </c>
      <c r="U7" s="7" t="s">
        <v>361</v>
      </c>
      <c r="V7" s="454" t="s">
        <v>368</v>
      </c>
      <c r="W7" s="454" t="s">
        <v>374</v>
      </c>
      <c r="X7" s="454" t="s">
        <v>379</v>
      </c>
      <c r="Y7" s="454" t="s">
        <v>384</v>
      </c>
      <c r="Z7" s="454" t="s">
        <v>394</v>
      </c>
      <c r="AA7" s="454" t="s">
        <v>408</v>
      </c>
      <c r="AB7" s="454" t="s">
        <v>411</v>
      </c>
      <c r="AC7" s="454" t="s">
        <v>416</v>
      </c>
      <c r="AD7" s="454" t="s">
        <v>427</v>
      </c>
      <c r="AE7" s="454" t="s">
        <v>443</v>
      </c>
      <c r="AF7" s="454" t="s">
        <v>446</v>
      </c>
      <c r="AG7" s="454" t="s">
        <v>452</v>
      </c>
    </row>
    <row r="8" spans="1:33" s="77" customFormat="1" ht="18">
      <c r="A8" s="9" t="s">
        <v>10</v>
      </c>
      <c r="B8" s="4">
        <v>547</v>
      </c>
      <c r="C8" s="4">
        <v>400</v>
      </c>
      <c r="D8" s="4">
        <v>436</v>
      </c>
      <c r="E8" s="4">
        <v>529</v>
      </c>
      <c r="F8" s="4">
        <v>519</v>
      </c>
      <c r="G8" s="4">
        <v>351</v>
      </c>
      <c r="H8" s="4">
        <v>331</v>
      </c>
      <c r="I8" s="4">
        <v>482</v>
      </c>
      <c r="J8" s="4">
        <v>519</v>
      </c>
      <c r="K8" s="4">
        <v>411</v>
      </c>
      <c r="L8" s="4">
        <v>461</v>
      </c>
      <c r="M8" s="4">
        <v>531</v>
      </c>
      <c r="N8" s="4">
        <v>469</v>
      </c>
      <c r="O8" s="4">
        <v>298</v>
      </c>
      <c r="P8" s="4">
        <v>272</v>
      </c>
      <c r="Q8" s="4">
        <v>410</v>
      </c>
      <c r="R8" s="4">
        <v>637</v>
      </c>
      <c r="S8" s="4">
        <v>327</v>
      </c>
      <c r="T8" s="4">
        <v>305</v>
      </c>
      <c r="U8" s="4">
        <v>529</v>
      </c>
      <c r="V8" s="122">
        <v>373</v>
      </c>
      <c r="W8" s="122">
        <v>183</v>
      </c>
      <c r="X8" s="122">
        <v>139</v>
      </c>
      <c r="Y8" s="122">
        <v>205</v>
      </c>
      <c r="Z8" s="122">
        <v>247</v>
      </c>
      <c r="AA8" s="122">
        <v>135</v>
      </c>
      <c r="AB8" s="122">
        <v>119</v>
      </c>
      <c r="AC8" s="122">
        <v>221</v>
      </c>
      <c r="AD8" s="122">
        <v>262</v>
      </c>
      <c r="AE8" s="122">
        <v>153</v>
      </c>
      <c r="AF8" s="122">
        <v>133</v>
      </c>
      <c r="AG8" s="122">
        <v>196</v>
      </c>
    </row>
    <row r="9" spans="1:33" s="77" customFormat="1" ht="18">
      <c r="A9" s="41" t="s">
        <v>114</v>
      </c>
      <c r="B9" s="4">
        <v>41</v>
      </c>
      <c r="C9" s="4">
        <v>35</v>
      </c>
      <c r="D9" s="4">
        <v>30</v>
      </c>
      <c r="E9" s="4">
        <v>43</v>
      </c>
      <c r="F9" s="4">
        <v>44</v>
      </c>
      <c r="G9" s="4">
        <v>32</v>
      </c>
      <c r="H9" s="4">
        <v>30</v>
      </c>
      <c r="I9" s="4">
        <v>49</v>
      </c>
      <c r="J9" s="4">
        <v>32</v>
      </c>
      <c r="K9" s="4">
        <v>34</v>
      </c>
      <c r="L9" s="4">
        <v>61</v>
      </c>
      <c r="M9" s="4">
        <v>50</v>
      </c>
      <c r="N9" s="4">
        <v>22</v>
      </c>
      <c r="O9" s="4">
        <v>8</v>
      </c>
      <c r="P9" s="4">
        <v>9</v>
      </c>
      <c r="Q9" s="4">
        <v>28</v>
      </c>
      <c r="R9" s="4">
        <v>61</v>
      </c>
      <c r="S9" s="4">
        <v>19</v>
      </c>
      <c r="T9" s="4">
        <v>20</v>
      </c>
      <c r="U9" s="4">
        <v>58</v>
      </c>
      <c r="V9" s="122">
        <v>49</v>
      </c>
      <c r="W9" s="122">
        <v>22</v>
      </c>
      <c r="X9" s="122">
        <v>11</v>
      </c>
      <c r="Y9" s="122">
        <v>13</v>
      </c>
      <c r="Z9" s="122">
        <v>26</v>
      </c>
      <c r="AA9" s="122">
        <v>6</v>
      </c>
      <c r="AB9" s="122">
        <v>1</v>
      </c>
      <c r="AC9" s="122">
        <v>22</v>
      </c>
      <c r="AD9" s="122">
        <v>27</v>
      </c>
      <c r="AE9" s="122">
        <v>16</v>
      </c>
      <c r="AF9" s="122">
        <v>13</v>
      </c>
      <c r="AG9" s="122">
        <v>17</v>
      </c>
    </row>
    <row r="10" spans="1:33" s="77" customFormat="1" ht="18">
      <c r="A10" s="41" t="s">
        <v>190</v>
      </c>
      <c r="B10" s="4">
        <v>530</v>
      </c>
      <c r="C10" s="4">
        <v>381</v>
      </c>
      <c r="D10" s="4">
        <v>415</v>
      </c>
      <c r="E10" s="4">
        <v>505</v>
      </c>
      <c r="F10" s="4">
        <v>496</v>
      </c>
      <c r="G10" s="4">
        <v>327</v>
      </c>
      <c r="H10" s="4">
        <v>308</v>
      </c>
      <c r="I10" s="4">
        <v>451</v>
      </c>
      <c r="J10" s="4">
        <v>501</v>
      </c>
      <c r="K10" s="3">
        <v>397</v>
      </c>
      <c r="L10" s="4">
        <v>448</v>
      </c>
      <c r="M10" s="4">
        <v>519</v>
      </c>
      <c r="N10" s="4">
        <v>462</v>
      </c>
      <c r="O10" s="4">
        <v>289</v>
      </c>
      <c r="P10" s="4">
        <v>266</v>
      </c>
      <c r="Q10" s="4">
        <v>400</v>
      </c>
      <c r="R10" s="4">
        <v>632</v>
      </c>
      <c r="S10" s="4">
        <v>321</v>
      </c>
      <c r="T10" s="4">
        <v>301</v>
      </c>
      <c r="U10" s="4">
        <v>524</v>
      </c>
      <c r="V10" s="122">
        <v>368</v>
      </c>
      <c r="W10" s="122">
        <v>178</v>
      </c>
      <c r="X10" s="122">
        <v>134</v>
      </c>
      <c r="Y10" s="122">
        <v>199</v>
      </c>
      <c r="Z10" s="122">
        <v>240</v>
      </c>
      <c r="AA10" s="122">
        <v>129</v>
      </c>
      <c r="AB10" s="122">
        <v>114</v>
      </c>
      <c r="AC10" s="122">
        <v>214</v>
      </c>
      <c r="AD10" s="122">
        <v>256</v>
      </c>
      <c r="AE10" s="122">
        <v>148</v>
      </c>
      <c r="AF10" s="122">
        <v>128</v>
      </c>
      <c r="AG10" s="122">
        <v>191</v>
      </c>
    </row>
    <row r="11" spans="1:33" s="77" customFormat="1" ht="18">
      <c r="A11" s="41" t="s">
        <v>191</v>
      </c>
      <c r="B11" s="4">
        <v>17</v>
      </c>
      <c r="C11" s="4">
        <v>19</v>
      </c>
      <c r="D11" s="4">
        <v>21</v>
      </c>
      <c r="E11" s="4">
        <v>24</v>
      </c>
      <c r="F11" s="4">
        <v>23</v>
      </c>
      <c r="G11" s="4">
        <v>24</v>
      </c>
      <c r="H11" s="4">
        <v>23</v>
      </c>
      <c r="I11" s="4">
        <v>31</v>
      </c>
      <c r="J11" s="4">
        <v>18</v>
      </c>
      <c r="K11" s="3">
        <v>14</v>
      </c>
      <c r="L11" s="4">
        <v>13</v>
      </c>
      <c r="M11" s="4">
        <v>12</v>
      </c>
      <c r="N11" s="4">
        <v>7</v>
      </c>
      <c r="O11" s="4">
        <v>9</v>
      </c>
      <c r="P11" s="4">
        <v>6</v>
      </c>
      <c r="Q11" s="4">
        <v>10</v>
      </c>
      <c r="R11" s="4">
        <v>5</v>
      </c>
      <c r="S11" s="4">
        <v>6</v>
      </c>
      <c r="T11" s="4">
        <v>4</v>
      </c>
      <c r="U11" s="4">
        <v>5</v>
      </c>
      <c r="V11" s="122">
        <v>5</v>
      </c>
      <c r="W11" s="122">
        <v>5</v>
      </c>
      <c r="X11" s="122">
        <v>5</v>
      </c>
      <c r="Y11" s="122">
        <v>6</v>
      </c>
      <c r="Z11" s="122">
        <v>7</v>
      </c>
      <c r="AA11" s="122">
        <v>6</v>
      </c>
      <c r="AB11" s="122">
        <v>5</v>
      </c>
      <c r="AC11" s="122">
        <v>7</v>
      </c>
      <c r="AD11" s="122">
        <v>6</v>
      </c>
      <c r="AE11" s="122">
        <v>5</v>
      </c>
      <c r="AF11" s="122">
        <v>5</v>
      </c>
      <c r="AG11" s="122">
        <v>5</v>
      </c>
    </row>
    <row r="12" spans="1:33" s="77" customFormat="1" ht="18">
      <c r="A12" s="9" t="s">
        <v>390</v>
      </c>
      <c r="B12" s="4">
        <v>4</v>
      </c>
      <c r="C12" s="4">
        <v>7</v>
      </c>
      <c r="D12" s="4">
        <v>7</v>
      </c>
      <c r="E12" s="4">
        <v>-3</v>
      </c>
      <c r="F12" s="4">
        <v>-10</v>
      </c>
      <c r="G12" s="4">
        <v>6</v>
      </c>
      <c r="H12" s="4">
        <v>13</v>
      </c>
      <c r="I12" s="4">
        <v>1</v>
      </c>
      <c r="J12" s="4">
        <v>-8</v>
      </c>
      <c r="K12" s="4">
        <v>-13</v>
      </c>
      <c r="L12" s="4">
        <v>-6</v>
      </c>
      <c r="M12" s="4">
        <v>1</v>
      </c>
      <c r="N12" s="4">
        <v>-1</v>
      </c>
      <c r="O12" s="4">
        <v>8</v>
      </c>
      <c r="P12" s="4">
        <v>8</v>
      </c>
      <c r="Q12" s="4">
        <v>13</v>
      </c>
      <c r="R12" s="4">
        <v>-12</v>
      </c>
      <c r="S12" s="4">
        <v>11</v>
      </c>
      <c r="T12" s="4">
        <v>11</v>
      </c>
      <c r="U12" s="4">
        <v>3</v>
      </c>
      <c r="V12" s="4">
        <v>12</v>
      </c>
      <c r="W12" s="4">
        <v>10</v>
      </c>
      <c r="X12" s="4">
        <v>4</v>
      </c>
      <c r="Y12" s="4">
        <v>3</v>
      </c>
      <c r="Z12" s="4">
        <v>9</v>
      </c>
      <c r="AA12" s="4">
        <v>11</v>
      </c>
      <c r="AB12" s="4">
        <v>10</v>
      </c>
      <c r="AC12" s="4">
        <v>10</v>
      </c>
      <c r="AD12" s="4">
        <v>15</v>
      </c>
      <c r="AE12" s="4">
        <v>14</v>
      </c>
      <c r="AF12" s="4">
        <v>13</v>
      </c>
      <c r="AG12" s="4">
        <v>8</v>
      </c>
    </row>
    <row r="13" spans="1:33" s="77" customFormat="1" ht="18">
      <c r="A13" s="9" t="s">
        <v>199</v>
      </c>
      <c r="B13" s="4">
        <v>7</v>
      </c>
      <c r="C13" s="4">
        <v>8</v>
      </c>
      <c r="D13" s="4">
        <v>11</v>
      </c>
      <c r="E13" s="4">
        <v>-13</v>
      </c>
      <c r="F13" s="4">
        <v>-8</v>
      </c>
      <c r="G13" s="4">
        <v>10</v>
      </c>
      <c r="H13" s="4">
        <v>17</v>
      </c>
      <c r="I13" s="4">
        <v>4</v>
      </c>
      <c r="J13" s="4">
        <v>-18</v>
      </c>
      <c r="K13" s="4">
        <v>33</v>
      </c>
      <c r="L13" s="4">
        <v>-15</v>
      </c>
      <c r="M13" s="4">
        <v>-28</v>
      </c>
      <c r="N13" s="4">
        <v>-20</v>
      </c>
      <c r="O13" s="4">
        <v>22</v>
      </c>
      <c r="P13" s="4">
        <v>-6</v>
      </c>
      <c r="Q13" s="4">
        <v>39</v>
      </c>
      <c r="R13" s="4">
        <v>-28</v>
      </c>
      <c r="S13" s="4">
        <v>24</v>
      </c>
      <c r="T13" s="4">
        <v>12</v>
      </c>
      <c r="U13" s="4">
        <v>40</v>
      </c>
      <c r="V13" s="122">
        <v>-19</v>
      </c>
      <c r="W13" s="122">
        <v>23</v>
      </c>
      <c r="X13" s="122">
        <v>6</v>
      </c>
      <c r="Y13" s="122">
        <v>-5</v>
      </c>
      <c r="Z13" s="122">
        <v>11</v>
      </c>
      <c r="AA13" s="122">
        <v>11</v>
      </c>
      <c r="AB13" s="122">
        <v>12</v>
      </c>
      <c r="AC13" s="122">
        <v>6</v>
      </c>
      <c r="AD13" s="122">
        <v>5</v>
      </c>
      <c r="AE13" s="122">
        <v>27</v>
      </c>
      <c r="AF13" s="122">
        <v>14</v>
      </c>
      <c r="AG13" s="122">
        <v>12</v>
      </c>
    </row>
    <row r="14" spans="1:33" s="77" customFormat="1" ht="18">
      <c r="A14" s="16" t="s">
        <v>142</v>
      </c>
      <c r="B14" s="39">
        <v>0</v>
      </c>
      <c r="C14" s="39">
        <v>2</v>
      </c>
      <c r="D14" s="39">
        <v>2</v>
      </c>
      <c r="E14" s="39">
        <v>-8</v>
      </c>
      <c r="F14" s="39">
        <v>-14</v>
      </c>
      <c r="G14" s="39">
        <v>3</v>
      </c>
      <c r="H14" s="39">
        <v>11</v>
      </c>
      <c r="I14" s="39">
        <v>-1</v>
      </c>
      <c r="J14" s="39">
        <v>-10</v>
      </c>
      <c r="K14" s="39">
        <v>-15</v>
      </c>
      <c r="L14" s="39">
        <v>-8</v>
      </c>
      <c r="M14" s="39">
        <v>0</v>
      </c>
      <c r="N14" s="39">
        <v>-2</v>
      </c>
      <c r="O14" s="39">
        <v>6</v>
      </c>
      <c r="P14" s="39">
        <v>7</v>
      </c>
      <c r="Q14" s="39">
        <v>11</v>
      </c>
      <c r="R14" s="39">
        <v>-13</v>
      </c>
      <c r="S14" s="39">
        <v>10</v>
      </c>
      <c r="T14" s="39">
        <v>11</v>
      </c>
      <c r="U14" s="39">
        <v>3</v>
      </c>
      <c r="V14" s="420">
        <v>11</v>
      </c>
      <c r="W14" s="420">
        <v>10</v>
      </c>
      <c r="X14" s="420">
        <v>4</v>
      </c>
      <c r="Y14" s="420">
        <v>2</v>
      </c>
      <c r="Z14" s="420">
        <v>9</v>
      </c>
      <c r="AA14" s="420">
        <v>11</v>
      </c>
      <c r="AB14" s="420">
        <v>9</v>
      </c>
      <c r="AC14" s="420">
        <v>10</v>
      </c>
      <c r="AD14" s="420">
        <v>15</v>
      </c>
      <c r="AE14" s="420">
        <v>13</v>
      </c>
      <c r="AF14" s="420">
        <v>13</v>
      </c>
      <c r="AG14" s="420">
        <v>7</v>
      </c>
    </row>
    <row r="15" spans="1:33" s="77" customFormat="1" ht="18">
      <c r="A15" s="9" t="s">
        <v>123</v>
      </c>
      <c r="B15" s="10">
        <v>0</v>
      </c>
      <c r="C15" s="10">
        <v>0</v>
      </c>
      <c r="D15" s="10">
        <v>0</v>
      </c>
      <c r="E15" s="10">
        <v>0</v>
      </c>
      <c r="F15" s="10">
        <v>0</v>
      </c>
      <c r="G15" s="10">
        <v>0</v>
      </c>
      <c r="H15" s="10">
        <v>1</v>
      </c>
      <c r="I15" s="10">
        <v>-1</v>
      </c>
      <c r="J15" s="10" t="s">
        <v>55</v>
      </c>
      <c r="K15" s="10" t="s">
        <v>55</v>
      </c>
      <c r="L15" s="10" t="s">
        <v>55</v>
      </c>
      <c r="M15" s="10" t="s">
        <v>55</v>
      </c>
      <c r="N15" s="10">
        <v>0</v>
      </c>
      <c r="O15" s="10">
        <v>0</v>
      </c>
      <c r="P15" s="10">
        <v>0</v>
      </c>
      <c r="Q15" s="10">
        <v>0</v>
      </c>
      <c r="R15" s="10" t="s">
        <v>55</v>
      </c>
      <c r="S15" s="10" t="s">
        <v>55</v>
      </c>
      <c r="T15" s="10" t="s">
        <v>55</v>
      </c>
      <c r="U15" s="10" t="s">
        <v>55</v>
      </c>
      <c r="V15" s="416">
        <v>1</v>
      </c>
      <c r="W15" s="416">
        <v>0</v>
      </c>
      <c r="X15" s="416">
        <v>0</v>
      </c>
      <c r="Y15" s="416">
        <v>2</v>
      </c>
      <c r="Z15" s="416" t="s">
        <v>55</v>
      </c>
      <c r="AA15" s="416" t="s">
        <v>55</v>
      </c>
      <c r="AB15" s="416">
        <v>1</v>
      </c>
      <c r="AC15" s="416">
        <v>0</v>
      </c>
      <c r="AD15" s="416" t="s">
        <v>55</v>
      </c>
      <c r="AE15" s="416" t="s">
        <v>55</v>
      </c>
      <c r="AF15" s="416">
        <v>0</v>
      </c>
      <c r="AG15" s="416" t="s">
        <v>55</v>
      </c>
    </row>
    <row r="16" spans="1:33" s="77" customFormat="1" ht="18">
      <c r="A16" s="9" t="s">
        <v>222</v>
      </c>
      <c r="B16" s="4">
        <v>3</v>
      </c>
      <c r="C16" s="4">
        <v>1</v>
      </c>
      <c r="D16" s="4">
        <v>4</v>
      </c>
      <c r="E16" s="4">
        <v>-10</v>
      </c>
      <c r="F16" s="4">
        <v>2</v>
      </c>
      <c r="G16" s="4">
        <v>4</v>
      </c>
      <c r="H16" s="4">
        <v>3</v>
      </c>
      <c r="I16" s="4">
        <v>4</v>
      </c>
      <c r="J16" s="4">
        <v>-10</v>
      </c>
      <c r="K16" s="4">
        <v>46</v>
      </c>
      <c r="L16" s="4">
        <v>-9</v>
      </c>
      <c r="M16" s="4">
        <v>-29</v>
      </c>
      <c r="N16" s="4">
        <v>-19</v>
      </c>
      <c r="O16" s="4">
        <v>14</v>
      </c>
      <c r="P16" s="4">
        <v>-14</v>
      </c>
      <c r="Q16" s="4">
        <v>26</v>
      </c>
      <c r="R16" s="4">
        <v>-16</v>
      </c>
      <c r="S16" s="4">
        <v>13</v>
      </c>
      <c r="T16" s="4">
        <v>1</v>
      </c>
      <c r="U16" s="4">
        <v>37</v>
      </c>
      <c r="V16" s="122">
        <v>-32</v>
      </c>
      <c r="W16" s="122">
        <v>13</v>
      </c>
      <c r="X16" s="122">
        <v>2</v>
      </c>
      <c r="Y16" s="122">
        <v>-10</v>
      </c>
      <c r="Z16" s="122">
        <v>2</v>
      </c>
      <c r="AA16" s="122">
        <v>0</v>
      </c>
      <c r="AB16" s="122">
        <v>1</v>
      </c>
      <c r="AC16" s="122">
        <v>-4</v>
      </c>
      <c r="AD16" s="122">
        <v>-10</v>
      </c>
      <c r="AE16" s="122">
        <v>13</v>
      </c>
      <c r="AF16" s="122">
        <v>1</v>
      </c>
      <c r="AG16" s="122">
        <v>4</v>
      </c>
    </row>
    <row r="17" spans="1:33" s="77" customFormat="1" ht="18">
      <c r="A17" s="16" t="s">
        <v>16</v>
      </c>
      <c r="B17" s="39">
        <v>3</v>
      </c>
      <c r="C17" s="39">
        <v>3</v>
      </c>
      <c r="D17" s="39">
        <v>6</v>
      </c>
      <c r="E17" s="39">
        <v>-18</v>
      </c>
      <c r="F17" s="39">
        <v>-12</v>
      </c>
      <c r="G17" s="39">
        <v>7</v>
      </c>
      <c r="H17" s="39">
        <v>15</v>
      </c>
      <c r="I17" s="39">
        <v>2</v>
      </c>
      <c r="J17" s="39">
        <v>-20</v>
      </c>
      <c r="K17" s="39">
        <v>31</v>
      </c>
      <c r="L17" s="39">
        <v>-17</v>
      </c>
      <c r="M17" s="39">
        <v>-29</v>
      </c>
      <c r="N17" s="39">
        <v>-21</v>
      </c>
      <c r="O17" s="39">
        <v>20</v>
      </c>
      <c r="P17" s="39">
        <v>-7</v>
      </c>
      <c r="Q17" s="39">
        <v>37</v>
      </c>
      <c r="R17" s="39">
        <v>-29</v>
      </c>
      <c r="S17" s="39">
        <v>23</v>
      </c>
      <c r="T17" s="39">
        <v>12</v>
      </c>
      <c r="U17" s="39">
        <v>40</v>
      </c>
      <c r="V17" s="420">
        <v>-20</v>
      </c>
      <c r="W17" s="420">
        <v>23</v>
      </c>
      <c r="X17" s="420">
        <v>6</v>
      </c>
      <c r="Y17" s="420">
        <v>-6</v>
      </c>
      <c r="Z17" s="420">
        <v>11</v>
      </c>
      <c r="AA17" s="420">
        <v>11</v>
      </c>
      <c r="AB17" s="420">
        <v>11</v>
      </c>
      <c r="AC17" s="420">
        <v>6</v>
      </c>
      <c r="AD17" s="420">
        <v>5</v>
      </c>
      <c r="AE17" s="420">
        <v>26</v>
      </c>
      <c r="AF17" s="420">
        <v>14</v>
      </c>
      <c r="AG17" s="420">
        <v>11</v>
      </c>
    </row>
    <row r="18" spans="1:33" s="77" customFormat="1" ht="18">
      <c r="A18" s="9"/>
      <c r="B18" s="4"/>
      <c r="C18" s="4"/>
      <c r="D18" s="4"/>
      <c r="E18" s="4"/>
      <c r="F18" s="4"/>
      <c r="G18" s="4"/>
      <c r="H18" s="4"/>
      <c r="I18" s="4"/>
      <c r="J18" s="4"/>
      <c r="K18" s="4"/>
      <c r="L18" s="4"/>
      <c r="M18" s="4"/>
      <c r="N18" s="4"/>
      <c r="O18" s="4"/>
      <c r="P18" s="4"/>
      <c r="Q18" s="4"/>
      <c r="R18" s="4"/>
      <c r="S18" s="4"/>
      <c r="T18" s="4"/>
      <c r="U18" s="4"/>
      <c r="V18" s="122"/>
      <c r="W18" s="122"/>
      <c r="X18" s="117"/>
      <c r="Y18" s="122"/>
      <c r="Z18" s="122"/>
      <c r="AA18" s="122"/>
      <c r="AB18" s="122"/>
      <c r="AC18" s="122"/>
      <c r="AD18" s="122"/>
      <c r="AE18" s="122"/>
      <c r="AF18" s="122"/>
      <c r="AG18" s="122"/>
    </row>
    <row r="19" spans="1:33" s="77" customFormat="1" ht="18">
      <c r="A19" s="9" t="s">
        <v>223</v>
      </c>
      <c r="B19" s="4">
        <v>1</v>
      </c>
      <c r="C19" s="4">
        <v>0</v>
      </c>
      <c r="D19" s="4">
        <v>0</v>
      </c>
      <c r="E19" s="4">
        <v>0</v>
      </c>
      <c r="F19" s="4">
        <v>1</v>
      </c>
      <c r="G19" s="4">
        <v>0</v>
      </c>
      <c r="H19" s="4">
        <v>-1</v>
      </c>
      <c r="I19" s="4">
        <v>0</v>
      </c>
      <c r="J19" s="4">
        <v>0</v>
      </c>
      <c r="K19" s="4">
        <v>1</v>
      </c>
      <c r="L19" s="4">
        <v>4</v>
      </c>
      <c r="M19" s="4">
        <v>0</v>
      </c>
      <c r="N19" s="4">
        <v>0</v>
      </c>
      <c r="O19" s="4">
        <v>1</v>
      </c>
      <c r="P19" s="4">
        <v>0</v>
      </c>
      <c r="Q19" s="4">
        <v>-1</v>
      </c>
      <c r="R19" s="4">
        <v>-1</v>
      </c>
      <c r="S19" s="4">
        <v>2</v>
      </c>
      <c r="T19" s="4">
        <v>0</v>
      </c>
      <c r="U19" s="4">
        <v>0</v>
      </c>
      <c r="V19" s="122">
        <v>1</v>
      </c>
      <c r="W19" s="122">
        <v>0</v>
      </c>
      <c r="X19" s="122">
        <v>0</v>
      </c>
      <c r="Y19" s="122">
        <v>1</v>
      </c>
      <c r="Z19" s="122">
        <v>0</v>
      </c>
      <c r="AA19" s="122">
        <v>0</v>
      </c>
      <c r="AB19" s="122">
        <v>0</v>
      </c>
      <c r="AC19" s="122">
        <v>0</v>
      </c>
      <c r="AD19" s="122">
        <v>0</v>
      </c>
      <c r="AE19" s="122">
        <v>0</v>
      </c>
      <c r="AF19" s="122">
        <v>0</v>
      </c>
      <c r="AG19" s="122">
        <v>0</v>
      </c>
    </row>
    <row r="20" spans="1:33" s="77" customFormat="1" ht="18">
      <c r="A20" s="9" t="s">
        <v>192</v>
      </c>
      <c r="B20" s="4">
        <v>4</v>
      </c>
      <c r="C20" s="4">
        <v>5</v>
      </c>
      <c r="D20" s="4">
        <v>5</v>
      </c>
      <c r="E20" s="4">
        <v>5</v>
      </c>
      <c r="F20" s="4">
        <v>4</v>
      </c>
      <c r="G20" s="4">
        <v>3</v>
      </c>
      <c r="H20" s="4">
        <v>2</v>
      </c>
      <c r="I20" s="4">
        <v>2</v>
      </c>
      <c r="J20" s="4">
        <v>2</v>
      </c>
      <c r="K20" s="4">
        <v>2</v>
      </c>
      <c r="L20" s="4">
        <v>2</v>
      </c>
      <c r="M20" s="4">
        <v>1</v>
      </c>
      <c r="N20" s="4">
        <v>1</v>
      </c>
      <c r="O20" s="4">
        <v>2</v>
      </c>
      <c r="P20" s="4">
        <v>1</v>
      </c>
      <c r="Q20" s="4">
        <v>2</v>
      </c>
      <c r="R20" s="4">
        <v>1</v>
      </c>
      <c r="S20" s="4">
        <v>1</v>
      </c>
      <c r="T20" s="4">
        <v>0</v>
      </c>
      <c r="U20" s="4">
        <v>0</v>
      </c>
      <c r="V20" s="122">
        <v>1</v>
      </c>
      <c r="W20" s="122">
        <v>0</v>
      </c>
      <c r="X20" s="122">
        <v>0</v>
      </c>
      <c r="Y20" s="122">
        <v>1</v>
      </c>
      <c r="Z20" s="122">
        <v>0</v>
      </c>
      <c r="AA20" s="122">
        <v>0</v>
      </c>
      <c r="AB20" s="122">
        <v>1</v>
      </c>
      <c r="AC20" s="122">
        <v>0</v>
      </c>
      <c r="AD20" s="122">
        <v>0</v>
      </c>
      <c r="AE20" s="122">
        <v>1</v>
      </c>
      <c r="AF20" s="122">
        <v>0</v>
      </c>
      <c r="AG20" s="122">
        <v>1</v>
      </c>
    </row>
    <row r="21" spans="1:33" s="77" customFormat="1" ht="18">
      <c r="A21" s="9"/>
      <c r="B21" s="4"/>
      <c r="C21" s="4"/>
      <c r="D21" s="4"/>
      <c r="E21" s="4"/>
      <c r="F21" s="4"/>
      <c r="G21" s="4"/>
      <c r="H21" s="4"/>
      <c r="I21" s="4"/>
      <c r="J21" s="4"/>
      <c r="K21" s="4"/>
      <c r="L21" s="4"/>
      <c r="M21" s="4"/>
      <c r="N21" s="4"/>
      <c r="O21" s="4"/>
      <c r="P21" s="4"/>
      <c r="Q21" s="4"/>
      <c r="R21" s="4"/>
      <c r="S21" s="4"/>
      <c r="T21" s="4"/>
      <c r="U21" s="4"/>
      <c r="V21" s="122"/>
      <c r="W21" s="122"/>
      <c r="X21" s="122"/>
      <c r="Y21" s="122"/>
      <c r="Z21" s="122"/>
      <c r="AA21" s="122"/>
      <c r="AB21" s="122"/>
      <c r="AC21" s="122"/>
      <c r="AD21" s="122"/>
      <c r="AE21" s="122"/>
      <c r="AF21" s="122"/>
      <c r="AG21" s="122"/>
    </row>
    <row r="22" spans="1:33" s="77" customFormat="1" ht="18">
      <c r="A22" s="9" t="s">
        <v>145</v>
      </c>
      <c r="B22" s="4">
        <v>5</v>
      </c>
      <c r="C22" s="4">
        <v>2</v>
      </c>
      <c r="D22" s="4">
        <v>1</v>
      </c>
      <c r="E22" s="4">
        <v>0</v>
      </c>
      <c r="F22" s="4">
        <v>1</v>
      </c>
      <c r="G22" s="4">
        <v>1</v>
      </c>
      <c r="H22" s="4">
        <v>0</v>
      </c>
      <c r="I22" s="4">
        <v>1</v>
      </c>
      <c r="J22" s="4">
        <v>1</v>
      </c>
      <c r="K22" s="4">
        <v>2</v>
      </c>
      <c r="L22" s="4">
        <v>0</v>
      </c>
      <c r="M22" s="4">
        <v>0</v>
      </c>
      <c r="N22" s="4">
        <v>1</v>
      </c>
      <c r="O22" s="4">
        <v>0</v>
      </c>
      <c r="P22" s="4">
        <v>0</v>
      </c>
      <c r="Q22" s="4">
        <v>0</v>
      </c>
      <c r="R22" s="4">
        <v>0</v>
      </c>
      <c r="S22" s="4">
        <v>0</v>
      </c>
      <c r="T22" s="4">
        <v>0</v>
      </c>
      <c r="U22" s="4">
        <v>0</v>
      </c>
      <c r="V22" s="122">
        <v>3</v>
      </c>
      <c r="W22" s="122">
        <v>1</v>
      </c>
      <c r="X22" s="122">
        <v>0</v>
      </c>
      <c r="Y22" s="122">
        <v>1</v>
      </c>
      <c r="Z22" s="122">
        <v>0</v>
      </c>
      <c r="AA22" s="122">
        <v>0</v>
      </c>
      <c r="AB22" s="122">
        <v>0</v>
      </c>
      <c r="AC22" s="122">
        <v>1</v>
      </c>
      <c r="AD22" s="122">
        <v>0</v>
      </c>
      <c r="AE22" s="122">
        <v>0</v>
      </c>
      <c r="AF22" s="122">
        <v>0</v>
      </c>
      <c r="AG22" s="122">
        <v>1</v>
      </c>
    </row>
    <row r="23" spans="1:33" s="77" customFormat="1" ht="18">
      <c r="A23" s="9" t="s">
        <v>146</v>
      </c>
      <c r="B23" s="4">
        <v>0</v>
      </c>
      <c r="C23" s="4">
        <v>6</v>
      </c>
      <c r="D23" s="4">
        <v>0</v>
      </c>
      <c r="E23" s="4">
        <v>0</v>
      </c>
      <c r="F23" s="10" t="s">
        <v>55</v>
      </c>
      <c r="G23" s="10" t="s">
        <v>55</v>
      </c>
      <c r="H23" s="10" t="s">
        <v>55</v>
      </c>
      <c r="I23" s="4">
        <v>0</v>
      </c>
      <c r="J23" s="4">
        <v>0</v>
      </c>
      <c r="K23" s="4">
        <v>0</v>
      </c>
      <c r="L23" s="4">
        <v>0</v>
      </c>
      <c r="M23" s="4">
        <v>0.1439</v>
      </c>
      <c r="N23" s="10" t="s">
        <v>55</v>
      </c>
      <c r="O23" s="10" t="s">
        <v>55</v>
      </c>
      <c r="P23" s="10" t="s">
        <v>55</v>
      </c>
      <c r="Q23" s="10" t="s">
        <v>55</v>
      </c>
      <c r="R23" s="10" t="s">
        <v>55</v>
      </c>
      <c r="S23" s="10" t="s">
        <v>55</v>
      </c>
      <c r="T23" s="10" t="s">
        <v>55</v>
      </c>
      <c r="U23" s="10" t="s">
        <v>55</v>
      </c>
      <c r="V23" s="416" t="s">
        <v>55</v>
      </c>
      <c r="W23" s="416" t="s">
        <v>55</v>
      </c>
      <c r="X23" s="416" t="s">
        <v>55</v>
      </c>
      <c r="Y23" s="416" t="s">
        <v>55</v>
      </c>
      <c r="Z23" s="416" t="s">
        <v>55</v>
      </c>
      <c r="AA23" s="416" t="s">
        <v>55</v>
      </c>
      <c r="AB23" s="416" t="s">
        <v>55</v>
      </c>
      <c r="AC23" s="416" t="s">
        <v>55</v>
      </c>
      <c r="AD23" s="416" t="s">
        <v>55</v>
      </c>
      <c r="AE23" s="416" t="s">
        <v>55</v>
      </c>
      <c r="AF23" s="416" t="s">
        <v>55</v>
      </c>
      <c r="AG23" s="416" t="s">
        <v>55</v>
      </c>
    </row>
    <row r="24" spans="1:33" s="77" customFormat="1" ht="18">
      <c r="A24" s="9" t="s">
        <v>234</v>
      </c>
      <c r="B24" s="4">
        <v>754</v>
      </c>
      <c r="C24" s="4">
        <v>667</v>
      </c>
      <c r="D24" s="4">
        <v>711</v>
      </c>
      <c r="E24" s="4">
        <v>618</v>
      </c>
      <c r="F24" s="4">
        <v>617</v>
      </c>
      <c r="G24" s="4">
        <v>496</v>
      </c>
      <c r="H24" s="4">
        <v>468</v>
      </c>
      <c r="I24" s="4">
        <v>630</v>
      </c>
      <c r="J24" s="4">
        <v>612</v>
      </c>
      <c r="K24" s="4">
        <v>794</v>
      </c>
      <c r="L24" s="4">
        <v>631</v>
      </c>
      <c r="M24" s="4">
        <v>663</v>
      </c>
      <c r="N24" s="4">
        <v>728</v>
      </c>
      <c r="O24" s="4">
        <v>448</v>
      </c>
      <c r="P24" s="4">
        <v>482</v>
      </c>
      <c r="Q24" s="4">
        <v>475</v>
      </c>
      <c r="R24" s="4">
        <v>542</v>
      </c>
      <c r="S24" s="4">
        <v>379</v>
      </c>
      <c r="T24" s="4">
        <v>323</v>
      </c>
      <c r="U24" s="4">
        <v>663</v>
      </c>
      <c r="V24" s="122">
        <v>492</v>
      </c>
      <c r="W24" s="122">
        <v>300</v>
      </c>
      <c r="X24" s="122">
        <v>255</v>
      </c>
      <c r="Y24" s="122">
        <v>249</v>
      </c>
      <c r="Z24" s="122">
        <v>343</v>
      </c>
      <c r="AA24" s="122">
        <v>230</v>
      </c>
      <c r="AB24" s="122">
        <v>203</v>
      </c>
      <c r="AC24" s="122">
        <v>292</v>
      </c>
      <c r="AD24" s="122">
        <v>361</v>
      </c>
      <c r="AE24" s="122">
        <v>241</v>
      </c>
      <c r="AF24" s="122">
        <v>193</v>
      </c>
      <c r="AG24" s="122">
        <v>310</v>
      </c>
    </row>
    <row r="25" spans="1:33" s="77" customFormat="1" ht="18">
      <c r="A25" s="9" t="s">
        <v>235</v>
      </c>
      <c r="B25" s="4">
        <v>398</v>
      </c>
      <c r="C25" s="4">
        <v>423</v>
      </c>
      <c r="D25" s="4">
        <v>463</v>
      </c>
      <c r="E25" s="4">
        <v>442</v>
      </c>
      <c r="F25" s="4">
        <v>477</v>
      </c>
      <c r="G25" s="4">
        <v>347</v>
      </c>
      <c r="H25" s="4">
        <v>311</v>
      </c>
      <c r="I25" s="4">
        <v>383</v>
      </c>
      <c r="J25" s="4">
        <v>443</v>
      </c>
      <c r="K25" s="4">
        <v>558</v>
      </c>
      <c r="L25" s="4">
        <v>402</v>
      </c>
      <c r="M25" s="4">
        <v>475</v>
      </c>
      <c r="N25" s="4">
        <v>638</v>
      </c>
      <c r="O25" s="4">
        <v>367</v>
      </c>
      <c r="P25" s="4">
        <v>436</v>
      </c>
      <c r="Q25" s="4">
        <v>350</v>
      </c>
      <c r="R25" s="4">
        <v>379</v>
      </c>
      <c r="S25" s="4">
        <v>320</v>
      </c>
      <c r="T25" s="4">
        <v>268</v>
      </c>
      <c r="U25" s="4">
        <v>453</v>
      </c>
      <c r="V25" s="122">
        <v>362</v>
      </c>
      <c r="W25" s="122">
        <v>223</v>
      </c>
      <c r="X25" s="122">
        <v>212</v>
      </c>
      <c r="Y25" s="122">
        <v>238</v>
      </c>
      <c r="Z25" s="122">
        <v>293</v>
      </c>
      <c r="AA25" s="122">
        <v>208</v>
      </c>
      <c r="AB25" s="122">
        <v>202</v>
      </c>
      <c r="AC25" s="122">
        <v>241</v>
      </c>
      <c r="AD25" s="122">
        <v>290</v>
      </c>
      <c r="AE25" s="122">
        <v>222</v>
      </c>
      <c r="AF25" s="122">
        <v>185</v>
      </c>
      <c r="AG25" s="122">
        <v>271</v>
      </c>
    </row>
    <row r="26" spans="1:33" s="77" customFormat="1" ht="18">
      <c r="A26" s="9" t="s">
        <v>233</v>
      </c>
      <c r="B26" s="4">
        <v>356</v>
      </c>
      <c r="C26" s="4">
        <v>244</v>
      </c>
      <c r="D26" s="4">
        <v>248</v>
      </c>
      <c r="E26" s="4">
        <v>176</v>
      </c>
      <c r="F26" s="4">
        <v>140</v>
      </c>
      <c r="G26" s="4">
        <v>149</v>
      </c>
      <c r="H26" s="4">
        <v>157</v>
      </c>
      <c r="I26" s="4">
        <v>247</v>
      </c>
      <c r="J26" s="4">
        <v>169</v>
      </c>
      <c r="K26" s="4">
        <v>236</v>
      </c>
      <c r="L26" s="4">
        <v>229</v>
      </c>
      <c r="M26" s="4">
        <v>188</v>
      </c>
      <c r="N26" s="4">
        <v>90</v>
      </c>
      <c r="O26" s="4">
        <v>81</v>
      </c>
      <c r="P26" s="4">
        <v>46</v>
      </c>
      <c r="Q26" s="4">
        <v>125</v>
      </c>
      <c r="R26" s="4">
        <v>163</v>
      </c>
      <c r="S26" s="4">
        <v>59</v>
      </c>
      <c r="T26" s="4">
        <v>55</v>
      </c>
      <c r="U26" s="4">
        <v>210</v>
      </c>
      <c r="V26" s="122">
        <v>130</v>
      </c>
      <c r="W26" s="122">
        <v>77</v>
      </c>
      <c r="X26" s="122">
        <v>43</v>
      </c>
      <c r="Y26" s="122">
        <v>11</v>
      </c>
      <c r="Z26" s="122">
        <v>50</v>
      </c>
      <c r="AA26" s="122">
        <v>22</v>
      </c>
      <c r="AB26" s="122">
        <v>1</v>
      </c>
      <c r="AC26" s="122">
        <v>51</v>
      </c>
      <c r="AD26" s="122">
        <v>71</v>
      </c>
      <c r="AE26" s="122">
        <v>19</v>
      </c>
      <c r="AF26" s="122">
        <v>8</v>
      </c>
      <c r="AG26" s="122">
        <v>39</v>
      </c>
    </row>
    <row r="27" spans="1:33" s="77" customFormat="1" ht="18">
      <c r="A27" s="9"/>
      <c r="B27" s="4"/>
      <c r="C27" s="4"/>
      <c r="D27" s="4"/>
      <c r="E27" s="4"/>
      <c r="F27" s="4"/>
      <c r="G27" s="4"/>
      <c r="H27" s="4"/>
      <c r="I27" s="4"/>
      <c r="J27" s="4"/>
      <c r="K27" s="4"/>
      <c r="L27" s="4"/>
      <c r="M27" s="4"/>
      <c r="N27" s="4"/>
      <c r="O27" s="4"/>
      <c r="P27" s="4"/>
      <c r="Q27" s="4"/>
      <c r="R27" s="4"/>
      <c r="S27" s="4"/>
      <c r="T27" s="4"/>
      <c r="U27" s="4"/>
      <c r="V27" s="122"/>
      <c r="W27" s="122"/>
      <c r="X27" s="122"/>
      <c r="Y27" s="122"/>
      <c r="Z27" s="122"/>
      <c r="AA27" s="122"/>
      <c r="AB27" s="122"/>
      <c r="AC27" s="122"/>
      <c r="AD27" s="122"/>
      <c r="AE27" s="122"/>
      <c r="AF27" s="122"/>
      <c r="AG27" s="122"/>
    </row>
    <row r="28" spans="1:33" s="77" customFormat="1" ht="18">
      <c r="A28" s="9" t="s">
        <v>236</v>
      </c>
      <c r="B28" s="9">
        <v>766</v>
      </c>
      <c r="C28" s="9">
        <v>813</v>
      </c>
      <c r="D28" s="9">
        <v>884</v>
      </c>
      <c r="E28" s="9">
        <v>901</v>
      </c>
      <c r="F28" s="9">
        <v>942</v>
      </c>
      <c r="G28" s="9">
        <v>969</v>
      </c>
      <c r="H28" s="9">
        <v>934</v>
      </c>
      <c r="I28" s="4">
        <v>935</v>
      </c>
      <c r="J28" s="4">
        <v>814</v>
      </c>
      <c r="K28" s="3">
        <v>817</v>
      </c>
      <c r="L28" s="4">
        <v>629</v>
      </c>
      <c r="M28" s="4">
        <v>635</v>
      </c>
      <c r="N28" s="4">
        <v>626</v>
      </c>
      <c r="O28" s="4">
        <v>637</v>
      </c>
      <c r="P28" s="4">
        <v>638</v>
      </c>
      <c r="Q28" s="4">
        <v>611</v>
      </c>
      <c r="R28" s="4">
        <v>539</v>
      </c>
      <c r="S28" s="4">
        <v>549</v>
      </c>
      <c r="T28" s="4">
        <v>521</v>
      </c>
      <c r="U28" s="4">
        <v>525</v>
      </c>
      <c r="V28" s="122">
        <v>500</v>
      </c>
      <c r="W28" s="122">
        <v>518</v>
      </c>
      <c r="X28" s="122">
        <v>507</v>
      </c>
      <c r="Y28" s="122">
        <v>519</v>
      </c>
      <c r="Z28" s="122">
        <v>516</v>
      </c>
      <c r="AA28" s="122">
        <v>528</v>
      </c>
      <c r="AB28" s="122">
        <v>514</v>
      </c>
      <c r="AC28" s="122">
        <v>509</v>
      </c>
      <c r="AD28" s="122">
        <v>502</v>
      </c>
      <c r="AE28" s="122">
        <v>519</v>
      </c>
      <c r="AF28" s="122">
        <v>500</v>
      </c>
      <c r="AG28" s="122">
        <v>496</v>
      </c>
    </row>
    <row r="29" spans="1:33" s="77" customFormat="1">
      <c r="A29" s="30"/>
      <c r="B29" s="30"/>
      <c r="C29" s="30"/>
      <c r="D29" s="30"/>
      <c r="E29" s="30"/>
      <c r="F29" s="30"/>
      <c r="G29" s="30"/>
      <c r="H29" s="30"/>
      <c r="I29" s="30"/>
      <c r="J29" s="4"/>
      <c r="K29" s="3"/>
      <c r="L29" s="4"/>
      <c r="M29" s="4"/>
      <c r="N29" s="4"/>
      <c r="O29" s="4"/>
      <c r="P29" s="4"/>
      <c r="Q29" s="4"/>
      <c r="R29" s="4"/>
      <c r="S29" s="4"/>
      <c r="V29" s="414"/>
      <c r="W29" s="414"/>
      <c r="X29" s="393"/>
      <c r="AB29" s="472"/>
      <c r="AC29" s="472"/>
      <c r="AD29" s="472"/>
      <c r="AE29" s="472"/>
      <c r="AF29" s="472"/>
      <c r="AG29" s="472"/>
    </row>
    <row r="30" spans="1:33" s="77" customFormat="1">
      <c r="A30" s="30"/>
      <c r="B30" s="30"/>
      <c r="C30" s="30"/>
      <c r="D30" s="30"/>
      <c r="E30" s="30"/>
      <c r="F30" s="30"/>
      <c r="G30" s="30"/>
      <c r="H30" s="30"/>
      <c r="I30" s="30"/>
      <c r="J30" s="4"/>
      <c r="K30" s="3"/>
      <c r="L30" s="4"/>
      <c r="M30" s="4"/>
      <c r="N30" s="4"/>
      <c r="O30" s="4"/>
      <c r="P30" s="4"/>
      <c r="Q30" s="4"/>
      <c r="R30" s="4"/>
      <c r="S30" s="4"/>
      <c r="V30" s="414"/>
      <c r="W30" s="414"/>
      <c r="X30" s="393"/>
      <c r="AB30" s="472"/>
      <c r="AC30" s="472"/>
      <c r="AD30" s="472"/>
      <c r="AE30" s="472"/>
      <c r="AF30" s="472"/>
      <c r="AG30" s="472"/>
    </row>
    <row r="31" spans="1:33">
      <c r="A31" s="77"/>
      <c r="B31" s="77"/>
      <c r="C31" s="77"/>
      <c r="D31" s="77"/>
      <c r="E31" s="77"/>
      <c r="F31" s="77"/>
      <c r="G31" s="77"/>
      <c r="H31" s="77"/>
      <c r="I31" s="77"/>
      <c r="J31" s="77"/>
      <c r="K31" s="77"/>
      <c r="L31" s="77"/>
      <c r="M31" s="77"/>
      <c r="N31" s="77"/>
      <c r="O31" s="77"/>
      <c r="P31" s="77"/>
      <c r="Q31" s="77"/>
      <c r="R31" s="77"/>
    </row>
    <row r="32" spans="1:33">
      <c r="A32" s="30"/>
      <c r="B32" s="30"/>
      <c r="C32" s="30"/>
      <c r="D32" s="30"/>
      <c r="E32" s="30"/>
      <c r="F32" s="30"/>
      <c r="G32" s="30"/>
      <c r="H32" s="30"/>
      <c r="I32" s="30"/>
      <c r="J32" s="77"/>
      <c r="K32" s="77"/>
      <c r="L32" s="77"/>
      <c r="M32" s="77"/>
      <c r="N32" s="77"/>
      <c r="O32" s="77"/>
      <c r="P32" s="77"/>
      <c r="Q32" s="77"/>
      <c r="R32" s="77"/>
    </row>
  </sheetData>
  <phoneticPr fontId="13"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88"/>
  <sheetViews>
    <sheetView view="pageBreakPreview" zoomScale="50" zoomScaleNormal="70" zoomScaleSheetLayoutView="50" workbookViewId="0">
      <selection activeCell="H93" sqref="H93"/>
    </sheetView>
  </sheetViews>
  <sheetFormatPr defaultColWidth="8.88671875" defaultRowHeight="23.25"/>
  <cols>
    <col min="1" max="1" width="32.77734375" style="741" customWidth="1"/>
    <col min="2" max="2" width="3.33203125" style="741" customWidth="1"/>
    <col min="3" max="5" width="11.77734375" style="742" customWidth="1"/>
    <col min="6" max="6" width="8.44140625" style="742" customWidth="1"/>
    <col min="7" max="9" width="11.77734375" style="742" customWidth="1"/>
    <col min="10" max="10" width="1.5546875" style="742" customWidth="1"/>
    <col min="11" max="13" width="11.77734375" style="742" customWidth="1"/>
    <col min="14" max="16384" width="8.88671875" style="742"/>
  </cols>
  <sheetData>
    <row r="1" spans="1:13" ht="21.95" customHeight="1"/>
    <row r="2" spans="1:13" ht="24.75" customHeight="1">
      <c r="A2" s="777" t="s">
        <v>140</v>
      </c>
      <c r="B2" s="778"/>
      <c r="C2" s="778"/>
      <c r="D2" s="778"/>
      <c r="E2" s="778"/>
      <c r="F2" s="778"/>
      <c r="G2" s="778"/>
      <c r="H2" s="778"/>
      <c r="I2" s="778"/>
      <c r="J2" s="778"/>
      <c r="K2" s="778"/>
      <c r="L2" s="778"/>
      <c r="M2" s="778"/>
    </row>
    <row r="3" spans="1:13" ht="21.95" customHeight="1">
      <c r="A3" s="739"/>
      <c r="B3" s="743"/>
      <c r="C3" s="744"/>
      <c r="D3" s="740"/>
      <c r="E3" s="744"/>
      <c r="F3" s="740"/>
      <c r="G3" s="744"/>
      <c r="H3" s="745"/>
      <c r="I3" s="746"/>
      <c r="J3" s="745"/>
      <c r="K3" s="745"/>
      <c r="L3" s="745"/>
      <c r="M3" s="745"/>
    </row>
    <row r="4" spans="1:13" ht="21.95" customHeight="1">
      <c r="A4" s="741" t="s">
        <v>692</v>
      </c>
      <c r="B4" s="743"/>
      <c r="C4" s="744"/>
      <c r="D4" s="740"/>
      <c r="E4" s="744"/>
      <c r="F4" s="740"/>
      <c r="G4" s="744"/>
      <c r="H4" s="745"/>
      <c r="I4" s="746"/>
      <c r="J4" s="745"/>
      <c r="K4" s="745"/>
      <c r="L4" s="745"/>
      <c r="M4" s="745"/>
    </row>
    <row r="5" spans="1:13" ht="21.95" customHeight="1">
      <c r="A5" s="739"/>
      <c r="B5" s="743"/>
      <c r="C5" s="744"/>
      <c r="D5" s="740"/>
      <c r="E5" s="744"/>
      <c r="F5" s="740"/>
      <c r="G5" s="744"/>
      <c r="H5" s="745"/>
      <c r="I5" s="746"/>
      <c r="J5" s="745"/>
      <c r="K5" s="745"/>
      <c r="L5" s="745"/>
      <c r="M5" s="745"/>
    </row>
    <row r="6" spans="1:13" ht="21.95" customHeight="1">
      <c r="A6" s="739" t="s">
        <v>693</v>
      </c>
      <c r="B6" s="739"/>
      <c r="C6" s="779" t="s">
        <v>694</v>
      </c>
      <c r="D6" s="780"/>
      <c r="E6" s="780"/>
      <c r="F6" s="739"/>
      <c r="G6" s="779" t="s">
        <v>695</v>
      </c>
      <c r="H6" s="780"/>
      <c r="I6" s="780"/>
      <c r="J6" s="739"/>
      <c r="K6" s="779" t="s">
        <v>696</v>
      </c>
      <c r="L6" s="780"/>
      <c r="M6" s="780"/>
    </row>
    <row r="7" spans="1:13" ht="21.95" customHeight="1">
      <c r="A7" s="739"/>
      <c r="B7" s="743"/>
      <c r="C7" s="744"/>
      <c r="D7" s="740"/>
      <c r="E7" s="744"/>
      <c r="F7" s="740"/>
      <c r="G7" s="744"/>
      <c r="H7" s="745"/>
      <c r="I7" s="746"/>
      <c r="J7" s="745"/>
      <c r="K7" s="745"/>
      <c r="L7" s="745"/>
      <c r="M7" s="745"/>
    </row>
    <row r="8" spans="1:13" ht="49.5" hidden="1" customHeight="1">
      <c r="A8" s="747" t="s">
        <v>697</v>
      </c>
      <c r="B8" s="748" t="s">
        <v>141</v>
      </c>
      <c r="C8" s="781" t="s">
        <v>698</v>
      </c>
      <c r="D8" s="782"/>
      <c r="E8" s="782"/>
      <c r="F8" s="782"/>
      <c r="G8" s="782"/>
      <c r="H8" s="782"/>
      <c r="I8" s="782"/>
      <c r="J8" s="782"/>
      <c r="K8" s="782"/>
      <c r="L8" s="782"/>
      <c r="M8" s="782"/>
    </row>
    <row r="9" spans="1:13" ht="159.75" customHeight="1">
      <c r="A9" s="747" t="s">
        <v>390</v>
      </c>
      <c r="B9" s="748"/>
      <c r="C9" s="781" t="s">
        <v>699</v>
      </c>
      <c r="D9" s="780"/>
      <c r="E9" s="780"/>
      <c r="F9" s="747"/>
      <c r="G9" s="782" t="s">
        <v>700</v>
      </c>
      <c r="H9" s="780"/>
      <c r="I9" s="780"/>
      <c r="J9" s="747"/>
      <c r="K9" s="782" t="s">
        <v>701</v>
      </c>
      <c r="L9" s="780"/>
      <c r="M9" s="780"/>
    </row>
    <row r="10" spans="1:13" ht="24.75" customHeight="1">
      <c r="A10" s="747"/>
      <c r="B10" s="748"/>
      <c r="C10" s="744"/>
      <c r="D10" s="740"/>
      <c r="E10" s="744"/>
      <c r="F10" s="740"/>
      <c r="G10" s="744"/>
      <c r="H10" s="745"/>
      <c r="I10" s="746"/>
      <c r="J10" s="745"/>
      <c r="K10" s="745"/>
      <c r="L10" s="745"/>
      <c r="M10" s="745"/>
    </row>
    <row r="11" spans="1:13" ht="179.25" customHeight="1">
      <c r="A11" s="747" t="s">
        <v>142</v>
      </c>
      <c r="B11" s="748"/>
      <c r="C11" s="781" t="s">
        <v>702</v>
      </c>
      <c r="D11" s="780"/>
      <c r="E11" s="780"/>
      <c r="F11" s="747"/>
      <c r="G11" s="782" t="s">
        <v>703</v>
      </c>
      <c r="H11" s="780"/>
      <c r="I11" s="780"/>
      <c r="J11" s="747"/>
      <c r="K11" s="782" t="s">
        <v>704</v>
      </c>
      <c r="L11" s="780"/>
      <c r="M11" s="780"/>
    </row>
    <row r="12" spans="1:13">
      <c r="A12" s="747"/>
      <c r="B12" s="748"/>
      <c r="C12" s="744"/>
      <c r="D12" s="740"/>
      <c r="E12" s="744"/>
      <c r="F12" s="740"/>
      <c r="G12" s="744"/>
      <c r="H12" s="745"/>
      <c r="I12" s="746"/>
      <c r="J12" s="745"/>
      <c r="K12" s="745"/>
      <c r="L12" s="745"/>
      <c r="M12" s="745"/>
    </row>
    <row r="13" spans="1:13" ht="110.25" customHeight="1">
      <c r="A13" s="747" t="s">
        <v>284</v>
      </c>
      <c r="B13" s="748"/>
      <c r="C13" s="781" t="s">
        <v>744</v>
      </c>
      <c r="D13" s="780"/>
      <c r="E13" s="780"/>
      <c r="F13" s="747"/>
      <c r="G13" s="782" t="s">
        <v>705</v>
      </c>
      <c r="H13" s="780"/>
      <c r="I13" s="780"/>
      <c r="J13" s="747"/>
      <c r="K13" s="782" t="s">
        <v>704</v>
      </c>
      <c r="L13" s="780"/>
      <c r="M13" s="780"/>
    </row>
    <row r="14" spans="1:13">
      <c r="A14" s="747"/>
      <c r="B14" s="743"/>
      <c r="C14" s="744"/>
      <c r="D14" s="740"/>
      <c r="E14" s="744"/>
      <c r="F14" s="740"/>
      <c r="G14" s="744"/>
      <c r="H14" s="745"/>
      <c r="I14" s="746"/>
      <c r="J14" s="745"/>
      <c r="K14" s="745"/>
      <c r="L14" s="745"/>
      <c r="M14" s="745"/>
    </row>
    <row r="15" spans="1:13" ht="90.75" customHeight="1">
      <c r="A15" s="747" t="s">
        <v>571</v>
      </c>
      <c r="B15" s="748"/>
      <c r="C15" s="781" t="s">
        <v>706</v>
      </c>
      <c r="D15" s="780"/>
      <c r="E15" s="780"/>
      <c r="F15" s="747"/>
      <c r="G15" s="782" t="s">
        <v>705</v>
      </c>
      <c r="H15" s="780"/>
      <c r="I15" s="780"/>
      <c r="J15" s="747"/>
      <c r="K15" s="782" t="s">
        <v>704</v>
      </c>
      <c r="L15" s="780"/>
      <c r="M15" s="780"/>
    </row>
    <row r="16" spans="1:13">
      <c r="A16" s="747"/>
      <c r="B16" s="743"/>
      <c r="C16" s="744"/>
      <c r="D16" s="740"/>
      <c r="E16" s="744"/>
      <c r="F16" s="740"/>
      <c r="G16" s="744"/>
      <c r="H16" s="745"/>
      <c r="I16" s="746"/>
      <c r="J16" s="745"/>
      <c r="K16" s="745"/>
      <c r="L16" s="745"/>
      <c r="M16" s="745"/>
    </row>
    <row r="17" spans="1:13" ht="251.25" customHeight="1">
      <c r="A17" s="747" t="s">
        <v>581</v>
      </c>
      <c r="B17" s="748"/>
      <c r="C17" s="781" t="s">
        <v>745</v>
      </c>
      <c r="D17" s="781"/>
      <c r="E17" s="781"/>
      <c r="F17" s="747"/>
      <c r="G17" s="782" t="s">
        <v>705</v>
      </c>
      <c r="H17" s="780"/>
      <c r="I17" s="780"/>
      <c r="J17" s="747"/>
      <c r="K17" s="782" t="s">
        <v>704</v>
      </c>
      <c r="L17" s="780"/>
      <c r="M17" s="780"/>
    </row>
    <row r="18" spans="1:13">
      <c r="A18" s="747"/>
      <c r="B18" s="743"/>
      <c r="C18" s="744"/>
      <c r="D18" s="740"/>
      <c r="E18" s="744"/>
      <c r="F18" s="740"/>
      <c r="G18" s="744"/>
      <c r="H18" s="745"/>
      <c r="I18" s="746"/>
      <c r="J18" s="745"/>
      <c r="K18" s="745"/>
      <c r="L18" s="745"/>
      <c r="M18" s="745"/>
    </row>
    <row r="19" spans="1:13" ht="139.5" customHeight="1">
      <c r="A19" s="747" t="s">
        <v>472</v>
      </c>
      <c r="B19" s="748"/>
      <c r="C19" s="781" t="s">
        <v>707</v>
      </c>
      <c r="D19" s="780"/>
      <c r="E19" s="780"/>
      <c r="F19" s="747"/>
      <c r="G19" s="782" t="s">
        <v>705</v>
      </c>
      <c r="H19" s="780"/>
      <c r="I19" s="780"/>
      <c r="J19" s="747"/>
      <c r="K19" s="782" t="s">
        <v>704</v>
      </c>
      <c r="L19" s="780"/>
      <c r="M19" s="780"/>
    </row>
    <row r="20" spans="1:13">
      <c r="A20" s="747"/>
      <c r="B20" s="743"/>
      <c r="C20" s="744"/>
      <c r="D20" s="740"/>
      <c r="E20" s="744"/>
      <c r="F20" s="740"/>
      <c r="G20" s="744"/>
      <c r="H20" s="745"/>
      <c r="I20" s="746"/>
      <c r="J20" s="745"/>
      <c r="K20" s="745"/>
      <c r="L20" s="745"/>
      <c r="M20" s="745"/>
    </row>
    <row r="21" spans="1:13" ht="310.5" customHeight="1">
      <c r="A21" s="747" t="s">
        <v>269</v>
      </c>
      <c r="B21" s="748"/>
      <c r="C21" s="781" t="s">
        <v>755</v>
      </c>
      <c r="D21" s="780"/>
      <c r="E21" s="780"/>
      <c r="F21" s="747"/>
      <c r="G21" s="782" t="s">
        <v>705</v>
      </c>
      <c r="H21" s="780"/>
      <c r="I21" s="780"/>
      <c r="J21" s="747"/>
      <c r="K21" s="782" t="s">
        <v>704</v>
      </c>
      <c r="L21" s="780"/>
      <c r="M21" s="780"/>
    </row>
    <row r="22" spans="1:13">
      <c r="A22" s="747"/>
      <c r="B22" s="743"/>
      <c r="C22" s="744"/>
      <c r="D22" s="740"/>
      <c r="E22" s="744"/>
      <c r="F22" s="740"/>
      <c r="G22" s="744"/>
      <c r="H22" s="745"/>
      <c r="I22" s="746"/>
      <c r="J22" s="745"/>
      <c r="K22" s="745"/>
      <c r="L22" s="745"/>
      <c r="M22" s="745"/>
    </row>
    <row r="23" spans="1:13" ht="192" customHeight="1">
      <c r="A23" s="747" t="s">
        <v>149</v>
      </c>
      <c r="B23" s="748"/>
      <c r="C23" s="783" t="s">
        <v>708</v>
      </c>
      <c r="D23" s="784"/>
      <c r="E23" s="784"/>
      <c r="F23" s="749" t="s">
        <v>576</v>
      </c>
      <c r="G23" s="785" t="s">
        <v>709</v>
      </c>
      <c r="H23" s="784"/>
      <c r="I23" s="784"/>
      <c r="J23" s="749"/>
      <c r="K23" s="785" t="s">
        <v>710</v>
      </c>
      <c r="L23" s="784"/>
      <c r="M23" s="784" t="s">
        <v>576</v>
      </c>
    </row>
    <row r="24" spans="1:13" ht="23.25" customHeight="1">
      <c r="A24" s="747"/>
      <c r="B24" s="743"/>
      <c r="C24" s="785"/>
      <c r="D24" s="785"/>
      <c r="E24" s="785"/>
      <c r="F24" s="785"/>
      <c r="G24" s="785"/>
      <c r="H24" s="785"/>
      <c r="I24" s="785"/>
      <c r="J24" s="785"/>
      <c r="K24" s="785"/>
      <c r="L24" s="785"/>
      <c r="M24" s="745"/>
    </row>
    <row r="25" spans="1:13" ht="23.25" customHeight="1">
      <c r="A25" s="747"/>
      <c r="B25" s="743"/>
      <c r="C25" s="747"/>
      <c r="D25" s="747"/>
      <c r="E25" s="747"/>
      <c r="F25" s="747"/>
      <c r="G25" s="747"/>
      <c r="H25" s="747"/>
      <c r="I25" s="747"/>
      <c r="J25" s="747"/>
      <c r="K25" s="747"/>
      <c r="L25" s="747"/>
      <c r="M25" s="745"/>
    </row>
    <row r="26" spans="1:13" ht="191.25" customHeight="1">
      <c r="A26" s="747" t="s">
        <v>711</v>
      </c>
      <c r="B26" s="748"/>
      <c r="C26" s="781" t="s">
        <v>746</v>
      </c>
      <c r="D26" s="780"/>
      <c r="E26" s="780"/>
      <c r="F26" s="747"/>
      <c r="G26" s="782" t="s">
        <v>747</v>
      </c>
      <c r="H26" s="780"/>
      <c r="I26" s="780"/>
      <c r="J26" s="747"/>
      <c r="K26" s="782" t="s">
        <v>710</v>
      </c>
      <c r="L26" s="782"/>
      <c r="M26" s="782" t="s">
        <v>576</v>
      </c>
    </row>
    <row r="27" spans="1:13">
      <c r="A27" s="747"/>
      <c r="B27" s="743"/>
      <c r="C27" s="744"/>
      <c r="D27" s="740"/>
      <c r="E27" s="744"/>
      <c r="F27" s="740"/>
      <c r="G27" s="744"/>
      <c r="H27" s="745"/>
      <c r="I27" s="746"/>
      <c r="J27" s="745"/>
      <c r="K27" s="745"/>
      <c r="L27" s="745"/>
      <c r="M27" s="745"/>
    </row>
    <row r="28" spans="1:13" ht="255.75" customHeight="1">
      <c r="A28" s="747" t="s">
        <v>591</v>
      </c>
      <c r="B28" s="748"/>
      <c r="C28" s="781" t="s">
        <v>712</v>
      </c>
      <c r="D28" s="780"/>
      <c r="E28" s="780"/>
      <c r="F28" s="747"/>
      <c r="G28" s="782" t="s">
        <v>713</v>
      </c>
      <c r="H28" s="780"/>
      <c r="I28" s="780"/>
      <c r="J28" s="747"/>
      <c r="K28" s="782" t="s">
        <v>710</v>
      </c>
      <c r="L28" s="780"/>
      <c r="M28" s="780" t="s">
        <v>576</v>
      </c>
    </row>
    <row r="29" spans="1:13">
      <c r="A29" s="743"/>
      <c r="B29" s="743"/>
      <c r="C29" s="750"/>
      <c r="D29" s="740"/>
      <c r="E29" s="744"/>
      <c r="F29" s="740"/>
      <c r="G29" s="744"/>
      <c r="H29" s="744"/>
      <c r="I29" s="746"/>
      <c r="J29" s="745"/>
      <c r="K29" s="745"/>
      <c r="L29" s="745"/>
      <c r="M29" s="745"/>
    </row>
    <row r="30" spans="1:13" ht="22.9" customHeight="1">
      <c r="A30" s="739" t="s">
        <v>714</v>
      </c>
      <c r="B30" s="739"/>
      <c r="C30" s="779" t="s">
        <v>694</v>
      </c>
      <c r="D30" s="780"/>
      <c r="E30" s="780"/>
      <c r="F30" s="739"/>
      <c r="G30" s="779" t="s">
        <v>695</v>
      </c>
      <c r="H30" s="780"/>
      <c r="I30" s="780"/>
      <c r="J30" s="739"/>
      <c r="K30" s="779" t="s">
        <v>715</v>
      </c>
      <c r="L30" s="780"/>
      <c r="M30" s="780"/>
    </row>
    <row r="31" spans="1:13" s="760" customFormat="1">
      <c r="A31" s="743"/>
      <c r="B31" s="743"/>
      <c r="C31" s="744"/>
      <c r="D31" s="740"/>
      <c r="E31" s="744"/>
      <c r="F31" s="740"/>
      <c r="G31" s="744"/>
      <c r="H31" s="745"/>
      <c r="I31" s="746"/>
      <c r="J31" s="745"/>
      <c r="K31" s="745"/>
      <c r="L31" s="745"/>
      <c r="M31" s="745"/>
    </row>
    <row r="32" spans="1:13" s="760" customFormat="1" ht="245.25" customHeight="1">
      <c r="A32" s="747" t="s">
        <v>426</v>
      </c>
      <c r="B32" s="748"/>
      <c r="C32" s="786" t="s">
        <v>716</v>
      </c>
      <c r="D32" s="784"/>
      <c r="E32" s="784"/>
      <c r="F32" s="747"/>
      <c r="G32" s="782" t="s">
        <v>717</v>
      </c>
      <c r="H32" s="780"/>
      <c r="I32" s="780"/>
      <c r="J32" s="747"/>
      <c r="K32" s="782" t="s">
        <v>701</v>
      </c>
      <c r="L32" s="780"/>
      <c r="M32" s="780"/>
    </row>
    <row r="33" spans="1:13" s="760" customFormat="1" ht="23.25" customHeight="1">
      <c r="A33" s="747"/>
      <c r="B33" s="748"/>
      <c r="C33" s="781"/>
      <c r="D33" s="780"/>
      <c r="E33" s="780"/>
      <c r="F33" s="747"/>
      <c r="G33" s="782"/>
      <c r="H33" s="780"/>
      <c r="I33" s="780"/>
      <c r="J33" s="747"/>
      <c r="K33" s="782"/>
      <c r="L33" s="780"/>
      <c r="M33" s="780"/>
    </row>
    <row r="34" spans="1:13" s="760" customFormat="1">
      <c r="A34" s="743"/>
      <c r="B34" s="743"/>
      <c r="C34" s="740"/>
      <c r="D34" s="740"/>
      <c r="E34" s="744"/>
      <c r="F34" s="740"/>
      <c r="G34" s="744"/>
      <c r="H34" s="744"/>
      <c r="I34" s="746"/>
      <c r="J34" s="745"/>
      <c r="K34" s="745"/>
      <c r="L34" s="745"/>
      <c r="M34" s="745"/>
    </row>
    <row r="35" spans="1:13" s="760" customFormat="1" ht="177.75" customHeight="1">
      <c r="A35" s="747" t="s">
        <v>151</v>
      </c>
      <c r="B35" s="748"/>
      <c r="C35" s="783" t="s">
        <v>152</v>
      </c>
      <c r="D35" s="784"/>
      <c r="E35" s="784"/>
      <c r="F35" s="747"/>
      <c r="G35" s="782" t="s">
        <v>718</v>
      </c>
      <c r="H35" s="780"/>
      <c r="I35" s="780"/>
      <c r="J35" s="747"/>
      <c r="K35" s="782" t="s">
        <v>719</v>
      </c>
      <c r="L35" s="780"/>
      <c r="M35" s="780"/>
    </row>
    <row r="36" spans="1:13" s="760" customFormat="1">
      <c r="A36" s="743"/>
      <c r="B36" s="748"/>
      <c r="C36" s="744"/>
      <c r="D36" s="740"/>
      <c r="E36" s="744"/>
      <c r="F36" s="740"/>
      <c r="G36" s="744"/>
      <c r="H36" s="744"/>
      <c r="I36" s="746"/>
      <c r="J36" s="745"/>
      <c r="K36" s="745"/>
      <c r="L36" s="745"/>
      <c r="M36" s="745"/>
    </row>
    <row r="37" spans="1:13" s="760" customFormat="1" ht="225.75" customHeight="1">
      <c r="A37" s="747" t="s">
        <v>748</v>
      </c>
      <c r="B37" s="748"/>
      <c r="C37" s="786" t="s">
        <v>720</v>
      </c>
      <c r="D37" s="784"/>
      <c r="E37" s="784"/>
      <c r="F37" s="749" t="s">
        <v>721</v>
      </c>
      <c r="G37" s="785" t="s">
        <v>722</v>
      </c>
      <c r="H37" s="784"/>
      <c r="I37" s="784"/>
      <c r="J37" s="749"/>
      <c r="K37" s="785" t="s">
        <v>723</v>
      </c>
      <c r="L37" s="784"/>
      <c r="M37" s="784" t="s">
        <v>576</v>
      </c>
    </row>
    <row r="38" spans="1:13" s="760" customFormat="1" ht="23.25" customHeight="1">
      <c r="A38" s="743"/>
      <c r="B38" s="743"/>
      <c r="C38" s="785"/>
      <c r="D38" s="785"/>
      <c r="E38" s="785"/>
      <c r="F38" s="785"/>
      <c r="G38" s="785"/>
      <c r="H38" s="785"/>
      <c r="I38" s="785"/>
      <c r="J38" s="785"/>
      <c r="K38" s="785"/>
      <c r="L38" s="785"/>
      <c r="M38" s="746"/>
    </row>
    <row r="39" spans="1:13" s="760" customFormat="1">
      <c r="A39" s="743"/>
      <c r="B39" s="743"/>
      <c r="C39" s="744"/>
      <c r="D39" s="744"/>
      <c r="E39" s="740"/>
      <c r="F39" s="744"/>
      <c r="G39" s="744"/>
      <c r="H39" s="745"/>
      <c r="I39" s="745"/>
      <c r="J39" s="745"/>
      <c r="K39" s="745"/>
      <c r="L39" s="745"/>
      <c r="M39" s="746"/>
    </row>
    <row r="40" spans="1:13" s="760" customFormat="1" ht="118.5" customHeight="1">
      <c r="A40" s="747" t="s">
        <v>150</v>
      </c>
      <c r="B40" s="748"/>
      <c r="C40" s="783" t="s">
        <v>724</v>
      </c>
      <c r="D40" s="784"/>
      <c r="E40" s="784"/>
      <c r="F40" s="747"/>
      <c r="G40" s="782" t="s">
        <v>725</v>
      </c>
      <c r="H40" s="780"/>
      <c r="I40" s="780"/>
      <c r="J40" s="747"/>
      <c r="K40" s="785" t="s">
        <v>723</v>
      </c>
      <c r="L40" s="784"/>
      <c r="M40" s="784" t="s">
        <v>576</v>
      </c>
    </row>
    <row r="41" spans="1:13" s="760" customFormat="1" ht="27" customHeight="1">
      <c r="A41" s="743"/>
      <c r="B41" s="748"/>
      <c r="C41" s="751"/>
      <c r="D41" s="747"/>
      <c r="E41" s="747"/>
      <c r="F41" s="747"/>
      <c r="G41" s="747"/>
      <c r="H41" s="747"/>
      <c r="I41" s="747"/>
      <c r="J41" s="747"/>
      <c r="K41" s="747"/>
      <c r="L41" s="747"/>
      <c r="M41" s="747"/>
    </row>
    <row r="42" spans="1:13" s="760" customFormat="1" ht="23.25" customHeight="1">
      <c r="A42" s="741" t="s">
        <v>726</v>
      </c>
      <c r="B42" s="743"/>
      <c r="C42" s="747"/>
      <c r="D42" s="747"/>
      <c r="E42" s="747"/>
      <c r="F42" s="747"/>
      <c r="G42" s="747"/>
      <c r="H42" s="747"/>
      <c r="I42" s="747"/>
      <c r="J42" s="747"/>
      <c r="K42" s="747"/>
      <c r="L42" s="747"/>
      <c r="M42" s="745"/>
    </row>
    <row r="43" spans="1:13" s="760" customFormat="1" ht="23.25" customHeight="1">
      <c r="A43" s="739"/>
      <c r="B43" s="743"/>
      <c r="C43" s="747"/>
      <c r="D43" s="747"/>
      <c r="E43" s="747"/>
      <c r="F43" s="747"/>
      <c r="G43" s="747"/>
      <c r="H43" s="747"/>
      <c r="I43" s="747"/>
      <c r="J43" s="747"/>
      <c r="K43" s="747"/>
      <c r="L43" s="747"/>
      <c r="M43" s="745"/>
    </row>
    <row r="44" spans="1:13" s="760" customFormat="1" ht="23.25" customHeight="1">
      <c r="A44" s="739" t="s">
        <v>727</v>
      </c>
      <c r="B44" s="743"/>
      <c r="C44" s="747"/>
      <c r="D44" s="747"/>
      <c r="E44" s="747"/>
      <c r="F44" s="747"/>
      <c r="G44" s="747"/>
      <c r="H44" s="747"/>
      <c r="I44" s="747"/>
      <c r="J44" s="747"/>
      <c r="K44" s="747"/>
      <c r="L44" s="747"/>
      <c r="M44" s="745"/>
    </row>
    <row r="45" spans="1:13" s="760" customFormat="1">
      <c r="A45" s="743"/>
      <c r="B45" s="743"/>
      <c r="C45" s="744"/>
      <c r="D45" s="740"/>
      <c r="E45" s="744"/>
      <c r="F45" s="740"/>
      <c r="G45" s="744"/>
      <c r="H45" s="744"/>
      <c r="I45" s="746"/>
      <c r="J45" s="745"/>
      <c r="K45" s="745"/>
      <c r="L45" s="745"/>
      <c r="M45" s="745"/>
    </row>
    <row r="46" spans="1:13" s="760" customFormat="1" ht="23.25" customHeight="1">
      <c r="A46" s="743" t="s">
        <v>155</v>
      </c>
      <c r="B46" s="748"/>
      <c r="C46" s="790" t="s">
        <v>728</v>
      </c>
      <c r="D46" s="791"/>
      <c r="E46" s="791"/>
      <c r="F46" s="791"/>
      <c r="G46" s="791"/>
      <c r="H46" s="791"/>
      <c r="I46" s="791"/>
      <c r="J46" s="791"/>
      <c r="K46" s="791"/>
      <c r="L46" s="791"/>
      <c r="M46" s="745"/>
    </row>
    <row r="47" spans="1:13" s="760" customFormat="1" ht="47.25" customHeight="1">
      <c r="A47" s="743"/>
      <c r="B47" s="743"/>
      <c r="C47" s="787" t="s">
        <v>156</v>
      </c>
      <c r="D47" s="787"/>
      <c r="E47" s="787"/>
      <c r="F47" s="787"/>
      <c r="G47" s="787"/>
      <c r="H47" s="787"/>
      <c r="I47" s="787"/>
      <c r="J47" s="787"/>
      <c r="K47" s="787"/>
      <c r="L47" s="787"/>
      <c r="M47" s="745"/>
    </row>
    <row r="48" spans="1:13" s="760" customFormat="1">
      <c r="A48" s="743"/>
      <c r="B48" s="743"/>
      <c r="C48" s="744"/>
      <c r="D48" s="740"/>
      <c r="E48" s="744"/>
      <c r="F48" s="740"/>
      <c r="G48" s="744"/>
      <c r="H48" s="745"/>
      <c r="I48" s="745"/>
      <c r="J48" s="745"/>
      <c r="K48" s="745"/>
      <c r="L48" s="745"/>
      <c r="M48" s="745"/>
    </row>
    <row r="49" spans="1:13" s="760" customFormat="1" ht="23.25" customHeight="1">
      <c r="A49" s="743" t="s">
        <v>157</v>
      </c>
      <c r="B49" s="748"/>
      <c r="C49" s="790" t="s">
        <v>158</v>
      </c>
      <c r="D49" s="791"/>
      <c r="E49" s="791"/>
      <c r="F49" s="791"/>
      <c r="G49" s="791"/>
      <c r="H49" s="791"/>
      <c r="I49" s="791"/>
      <c r="J49" s="791"/>
      <c r="K49" s="791"/>
      <c r="L49" s="791"/>
      <c r="M49" s="745"/>
    </row>
    <row r="50" spans="1:13" s="760" customFormat="1" ht="23.25" customHeight="1">
      <c r="A50" s="743"/>
      <c r="B50" s="748"/>
      <c r="C50" s="787" t="s">
        <v>425</v>
      </c>
      <c r="D50" s="787"/>
      <c r="E50" s="787"/>
      <c r="F50" s="787"/>
      <c r="G50" s="787"/>
      <c r="H50" s="787"/>
      <c r="I50" s="787"/>
      <c r="J50" s="787"/>
      <c r="K50" s="787"/>
      <c r="L50" s="787"/>
      <c r="M50" s="745"/>
    </row>
    <row r="51" spans="1:13" s="760" customFormat="1" ht="23.25" customHeight="1">
      <c r="A51" s="743"/>
      <c r="B51" s="748"/>
      <c r="C51" s="747"/>
      <c r="D51" s="747"/>
      <c r="E51" s="747"/>
      <c r="F51" s="747"/>
      <c r="G51" s="747"/>
      <c r="H51" s="747"/>
      <c r="I51" s="747"/>
      <c r="J51" s="747"/>
      <c r="K51" s="747"/>
      <c r="L51" s="747"/>
      <c r="M51" s="745"/>
    </row>
    <row r="52" spans="1:13" s="760" customFormat="1" ht="23.25" customHeight="1">
      <c r="A52" s="739" t="s">
        <v>726</v>
      </c>
      <c r="B52" s="748"/>
      <c r="C52" s="747"/>
      <c r="D52" s="747"/>
      <c r="E52" s="747"/>
      <c r="F52" s="747"/>
      <c r="G52" s="747"/>
      <c r="H52" s="747"/>
      <c r="I52" s="747"/>
      <c r="J52" s="747"/>
      <c r="K52" s="747"/>
      <c r="L52" s="747"/>
      <c r="M52" s="745"/>
    </row>
    <row r="53" spans="1:13" s="760" customFormat="1" ht="23.25" customHeight="1">
      <c r="A53" s="743"/>
      <c r="B53" s="748"/>
      <c r="C53" s="747"/>
      <c r="D53" s="747"/>
      <c r="E53" s="747"/>
      <c r="F53" s="747"/>
      <c r="G53" s="747"/>
      <c r="H53" s="747"/>
      <c r="I53" s="747"/>
      <c r="J53" s="747"/>
      <c r="K53" s="747"/>
      <c r="L53" s="747"/>
      <c r="M53" s="745"/>
    </row>
    <row r="54" spans="1:13" s="760" customFormat="1" ht="43.9" customHeight="1">
      <c r="A54" s="745" t="s">
        <v>729</v>
      </c>
      <c r="B54" s="752"/>
      <c r="C54" s="788" t="s">
        <v>143</v>
      </c>
      <c r="D54" s="789"/>
      <c r="E54" s="789"/>
      <c r="F54" s="789"/>
      <c r="G54" s="789"/>
      <c r="H54" s="789"/>
      <c r="I54" s="789"/>
      <c r="J54" s="789"/>
      <c r="K54" s="789"/>
      <c r="L54" s="789"/>
      <c r="M54" s="746" t="s">
        <v>576</v>
      </c>
    </row>
    <row r="55" spans="1:13" s="760" customFormat="1" ht="23.25" customHeight="1">
      <c r="A55" s="743"/>
      <c r="B55" s="748"/>
      <c r="C55" s="787" t="s">
        <v>151</v>
      </c>
      <c r="D55" s="787"/>
      <c r="E55" s="787"/>
      <c r="F55" s="787"/>
      <c r="G55" s="787"/>
      <c r="H55" s="787"/>
      <c r="I55" s="787"/>
      <c r="J55" s="787"/>
      <c r="K55" s="787"/>
      <c r="L55" s="787"/>
      <c r="M55" s="745"/>
    </row>
    <row r="56" spans="1:13" s="760" customFormat="1" ht="23.25" customHeight="1">
      <c r="A56" s="743"/>
      <c r="B56" s="748"/>
      <c r="C56" s="747"/>
      <c r="D56" s="747"/>
      <c r="E56" s="747"/>
      <c r="F56" s="747"/>
      <c r="G56" s="747"/>
      <c r="H56" s="747"/>
      <c r="I56" s="747"/>
      <c r="J56" s="747"/>
      <c r="K56" s="747"/>
      <c r="L56" s="747"/>
      <c r="M56" s="745"/>
    </row>
    <row r="57" spans="1:13" s="760" customFormat="1" ht="23.25" customHeight="1">
      <c r="A57" s="743" t="s">
        <v>143</v>
      </c>
      <c r="B57" s="748"/>
      <c r="C57" s="781" t="s">
        <v>144</v>
      </c>
      <c r="D57" s="782"/>
      <c r="E57" s="782"/>
      <c r="F57" s="782"/>
      <c r="G57" s="782"/>
      <c r="H57" s="782"/>
      <c r="I57" s="782"/>
      <c r="J57" s="782"/>
      <c r="K57" s="782"/>
      <c r="L57" s="782"/>
      <c r="M57" s="782"/>
    </row>
    <row r="58" spans="1:13" s="760" customFormat="1">
      <c r="A58" s="743"/>
      <c r="B58" s="748"/>
      <c r="C58" s="753"/>
      <c r="D58" s="740"/>
      <c r="E58" s="744"/>
      <c r="F58" s="740"/>
      <c r="G58" s="744"/>
      <c r="H58" s="745"/>
      <c r="I58" s="746"/>
      <c r="J58" s="745"/>
      <c r="K58" s="745"/>
      <c r="L58" s="745"/>
      <c r="M58" s="745"/>
    </row>
    <row r="59" spans="1:13" s="760" customFormat="1" ht="146.25" customHeight="1">
      <c r="A59" s="754" t="s">
        <v>145</v>
      </c>
      <c r="B59" s="755"/>
      <c r="C59" s="781" t="s">
        <v>730</v>
      </c>
      <c r="D59" s="780"/>
      <c r="E59" s="780"/>
      <c r="F59" s="780"/>
      <c r="G59" s="780"/>
      <c r="H59" s="780"/>
      <c r="I59" s="780"/>
      <c r="J59" s="780"/>
      <c r="K59" s="780"/>
      <c r="L59" s="780"/>
      <c r="M59" s="780"/>
    </row>
    <row r="60" spans="1:13" s="760" customFormat="1" ht="21.75" customHeight="1">
      <c r="A60" s="754"/>
      <c r="B60" s="754"/>
      <c r="C60" s="756"/>
      <c r="D60" s="756"/>
      <c r="E60" s="756"/>
      <c r="F60" s="756"/>
      <c r="G60" s="756"/>
      <c r="H60" s="756"/>
      <c r="I60" s="756"/>
      <c r="J60" s="756"/>
      <c r="K60" s="756"/>
      <c r="L60" s="756"/>
      <c r="M60" s="756"/>
    </row>
    <row r="61" spans="1:13" s="760" customFormat="1" ht="87" customHeight="1">
      <c r="A61" s="747" t="s">
        <v>146</v>
      </c>
      <c r="B61" s="748"/>
      <c r="C61" s="781" t="s">
        <v>731</v>
      </c>
      <c r="D61" s="780"/>
      <c r="E61" s="780"/>
      <c r="F61" s="780"/>
      <c r="G61" s="780"/>
      <c r="H61" s="780"/>
      <c r="I61" s="780"/>
      <c r="J61" s="780"/>
      <c r="K61" s="780"/>
      <c r="L61" s="780"/>
      <c r="M61" s="780"/>
    </row>
    <row r="62" spans="1:13" s="760" customFormat="1">
      <c r="A62" s="747"/>
      <c r="B62" s="743"/>
      <c r="C62" s="744"/>
      <c r="D62" s="740"/>
      <c r="E62" s="744"/>
      <c r="F62" s="740"/>
      <c r="G62" s="744"/>
      <c r="H62" s="745"/>
      <c r="I62" s="745"/>
      <c r="J62" s="745"/>
      <c r="K62" s="745"/>
      <c r="L62" s="745"/>
      <c r="M62" s="745"/>
    </row>
    <row r="63" spans="1:13" s="760" customFormat="1" ht="45.75" customHeight="1">
      <c r="A63" s="747" t="s">
        <v>753</v>
      </c>
      <c r="B63" s="748"/>
      <c r="C63" s="788" t="s">
        <v>147</v>
      </c>
      <c r="D63" s="789"/>
      <c r="E63" s="789"/>
      <c r="F63" s="789"/>
      <c r="G63" s="789"/>
      <c r="H63" s="789"/>
      <c r="I63" s="789"/>
      <c r="J63" s="789"/>
      <c r="K63" s="789"/>
      <c r="L63" s="789"/>
      <c r="M63" s="746" t="s">
        <v>576</v>
      </c>
    </row>
    <row r="64" spans="1:13" s="760" customFormat="1" ht="23.25" customHeight="1">
      <c r="A64" s="747"/>
      <c r="B64" s="743"/>
      <c r="C64" s="787" t="s">
        <v>148</v>
      </c>
      <c r="D64" s="787"/>
      <c r="E64" s="787"/>
      <c r="F64" s="787"/>
      <c r="G64" s="787"/>
      <c r="H64" s="787"/>
      <c r="I64" s="787"/>
      <c r="J64" s="787"/>
      <c r="K64" s="787"/>
      <c r="L64" s="787"/>
      <c r="M64" s="745"/>
    </row>
    <row r="65" spans="1:13" s="760" customFormat="1">
      <c r="A65" s="747"/>
      <c r="B65" s="743"/>
      <c r="C65" s="744"/>
      <c r="D65" s="744"/>
      <c r="E65" s="744"/>
      <c r="F65" s="740"/>
      <c r="G65" s="744"/>
      <c r="H65" s="744"/>
      <c r="I65" s="746"/>
      <c r="J65" s="745"/>
      <c r="K65" s="745"/>
      <c r="L65" s="745"/>
      <c r="M65" s="745"/>
    </row>
    <row r="66" spans="1:13" s="760" customFormat="1">
      <c r="A66" s="747"/>
      <c r="B66" s="743"/>
      <c r="C66" s="744"/>
      <c r="D66" s="744"/>
      <c r="E66" s="744"/>
      <c r="F66" s="740"/>
      <c r="G66" s="744"/>
      <c r="H66" s="744"/>
      <c r="I66" s="746"/>
      <c r="J66" s="745"/>
      <c r="K66" s="745"/>
      <c r="L66" s="745"/>
      <c r="M66" s="745"/>
    </row>
    <row r="67" spans="1:13" s="760" customFormat="1" ht="23.25" customHeight="1">
      <c r="A67" s="747" t="s">
        <v>153</v>
      </c>
      <c r="B67" s="748"/>
      <c r="C67" s="790" t="s">
        <v>151</v>
      </c>
      <c r="D67" s="791"/>
      <c r="E67" s="791"/>
      <c r="F67" s="791"/>
      <c r="G67" s="791"/>
      <c r="H67" s="791"/>
      <c r="I67" s="791"/>
      <c r="J67" s="791"/>
      <c r="K67" s="791"/>
      <c r="L67" s="791"/>
      <c r="M67" s="746" t="s">
        <v>576</v>
      </c>
    </row>
    <row r="68" spans="1:13" s="760" customFormat="1" ht="23.25" customHeight="1">
      <c r="A68" s="747"/>
      <c r="B68" s="743"/>
      <c r="C68" s="787" t="s">
        <v>67</v>
      </c>
      <c r="D68" s="787"/>
      <c r="E68" s="787"/>
      <c r="F68" s="787"/>
      <c r="G68" s="787"/>
      <c r="H68" s="787"/>
      <c r="I68" s="787"/>
      <c r="J68" s="787"/>
      <c r="K68" s="787"/>
      <c r="L68" s="787"/>
      <c r="M68" s="746"/>
    </row>
    <row r="69" spans="1:13" s="760" customFormat="1">
      <c r="A69" s="747"/>
      <c r="B69" s="748"/>
      <c r="C69" s="744"/>
      <c r="D69" s="740"/>
      <c r="E69" s="744"/>
      <c r="F69" s="740"/>
      <c r="G69" s="744"/>
      <c r="H69" s="744"/>
      <c r="I69" s="745"/>
      <c r="J69" s="745"/>
      <c r="K69" s="745"/>
      <c r="L69" s="745"/>
      <c r="M69" s="746"/>
    </row>
    <row r="70" spans="1:13" s="760" customFormat="1" ht="23.25" customHeight="1">
      <c r="A70" s="747" t="s">
        <v>110</v>
      </c>
      <c r="B70" s="748"/>
      <c r="C70" s="790" t="s">
        <v>752</v>
      </c>
      <c r="D70" s="791"/>
      <c r="E70" s="791"/>
      <c r="F70" s="791"/>
      <c r="G70" s="791"/>
      <c r="H70" s="791"/>
      <c r="I70" s="791"/>
      <c r="J70" s="791"/>
      <c r="K70" s="791"/>
      <c r="L70" s="791"/>
      <c r="M70" s="746" t="s">
        <v>576</v>
      </c>
    </row>
    <row r="71" spans="1:13" s="760" customFormat="1" ht="23.25" customHeight="1">
      <c r="A71" s="747"/>
      <c r="B71" s="743"/>
      <c r="C71" s="787" t="s">
        <v>59</v>
      </c>
      <c r="D71" s="787"/>
      <c r="E71" s="787"/>
      <c r="F71" s="787"/>
      <c r="G71" s="787"/>
      <c r="H71" s="787"/>
      <c r="I71" s="787"/>
      <c r="J71" s="787"/>
      <c r="K71" s="787"/>
      <c r="L71" s="787"/>
      <c r="M71" s="745"/>
    </row>
    <row r="72" spans="1:13" s="760" customFormat="1">
      <c r="A72" s="747"/>
      <c r="B72" s="743"/>
      <c r="C72" s="744"/>
      <c r="D72" s="740"/>
      <c r="E72" s="744"/>
      <c r="F72" s="740"/>
      <c r="G72" s="744"/>
      <c r="H72" s="744"/>
      <c r="I72" s="746"/>
      <c r="J72" s="745"/>
      <c r="K72" s="745"/>
      <c r="L72" s="745"/>
      <c r="M72" s="745"/>
    </row>
    <row r="73" spans="1:13" s="760" customFormat="1" ht="23.25" customHeight="1">
      <c r="A73" s="747" t="s">
        <v>107</v>
      </c>
      <c r="B73" s="748"/>
      <c r="C73" s="790" t="s">
        <v>16</v>
      </c>
      <c r="D73" s="791"/>
      <c r="E73" s="791"/>
      <c r="F73" s="791"/>
      <c r="G73" s="791"/>
      <c r="H73" s="791"/>
      <c r="I73" s="791"/>
      <c r="J73" s="791"/>
      <c r="K73" s="791"/>
      <c r="L73" s="791"/>
      <c r="M73" s="745"/>
    </row>
    <row r="74" spans="1:13" s="760" customFormat="1" ht="23.25" customHeight="1">
      <c r="A74" s="747"/>
      <c r="B74" s="743"/>
      <c r="C74" s="787" t="s">
        <v>154</v>
      </c>
      <c r="D74" s="787"/>
      <c r="E74" s="787"/>
      <c r="F74" s="787"/>
      <c r="G74" s="787"/>
      <c r="H74" s="787"/>
      <c r="I74" s="787"/>
      <c r="J74" s="787"/>
      <c r="K74" s="787"/>
      <c r="L74" s="787"/>
      <c r="M74" s="745"/>
    </row>
    <row r="75" spans="1:13" s="760" customFormat="1">
      <c r="A75" s="747"/>
      <c r="B75" s="743"/>
      <c r="C75" s="744"/>
      <c r="D75" s="740"/>
      <c r="E75" s="744"/>
      <c r="F75" s="740"/>
      <c r="G75" s="744"/>
      <c r="H75" s="744"/>
      <c r="I75" s="746"/>
      <c r="J75" s="745"/>
      <c r="K75" s="745"/>
      <c r="L75" s="745"/>
      <c r="M75" s="745"/>
    </row>
    <row r="76" spans="1:13" s="760" customFormat="1" ht="65.25" customHeight="1">
      <c r="A76" s="747" t="s">
        <v>732</v>
      </c>
      <c r="B76" s="746"/>
      <c r="C76" s="788" t="s">
        <v>16</v>
      </c>
      <c r="D76" s="789"/>
      <c r="E76" s="789"/>
      <c r="F76" s="789"/>
      <c r="G76" s="789"/>
      <c r="H76" s="789"/>
      <c r="I76" s="789"/>
      <c r="J76" s="789"/>
      <c r="K76" s="789"/>
      <c r="L76" s="789"/>
      <c r="M76" s="745"/>
    </row>
    <row r="77" spans="1:13" s="760" customFormat="1" ht="23.25" customHeight="1">
      <c r="A77" s="747"/>
      <c r="B77" s="743"/>
      <c r="C77" s="787" t="s">
        <v>279</v>
      </c>
      <c r="D77" s="787"/>
      <c r="E77" s="787"/>
      <c r="F77" s="787"/>
      <c r="G77" s="787"/>
      <c r="H77" s="787"/>
      <c r="I77" s="787"/>
      <c r="J77" s="787"/>
      <c r="K77" s="787"/>
      <c r="L77" s="787"/>
      <c r="M77" s="745"/>
    </row>
    <row r="78" spans="1:13" s="760" customFormat="1" ht="23.25" customHeight="1">
      <c r="A78" s="761" t="s">
        <v>749</v>
      </c>
      <c r="B78" s="743"/>
      <c r="C78" s="749"/>
      <c r="D78" s="749"/>
      <c r="E78" s="749"/>
      <c r="F78" s="749"/>
      <c r="G78" s="749"/>
      <c r="H78" s="749"/>
      <c r="I78" s="749"/>
      <c r="J78" s="749"/>
      <c r="K78" s="749"/>
      <c r="L78" s="749"/>
      <c r="M78" s="745"/>
    </row>
    <row r="79" spans="1:13" s="760" customFormat="1" ht="23.25" customHeight="1">
      <c r="A79" s="747"/>
      <c r="B79" s="743"/>
      <c r="C79" s="749"/>
      <c r="D79" s="749"/>
      <c r="E79" s="749"/>
      <c r="F79" s="749"/>
      <c r="G79" s="749"/>
      <c r="H79" s="749"/>
      <c r="I79" s="749"/>
      <c r="J79" s="749"/>
      <c r="K79" s="749"/>
      <c r="L79" s="749"/>
      <c r="M79" s="745"/>
    </row>
    <row r="80" spans="1:13" s="760" customFormat="1" ht="23.25" customHeight="1">
      <c r="A80" s="747"/>
      <c r="B80" s="743"/>
      <c r="C80" s="747"/>
      <c r="D80" s="747"/>
      <c r="E80" s="747"/>
      <c r="F80" s="747"/>
      <c r="G80" s="747"/>
      <c r="H80" s="747"/>
      <c r="I80" s="747"/>
      <c r="J80" s="747"/>
      <c r="K80" s="747"/>
      <c r="L80" s="747"/>
      <c r="M80" s="745"/>
    </row>
    <row r="81" spans="1:13" s="760" customFormat="1" ht="23.25" customHeight="1">
      <c r="A81" s="747" t="s">
        <v>750</v>
      </c>
      <c r="B81" s="748"/>
      <c r="C81" s="790" t="s">
        <v>24</v>
      </c>
      <c r="D81" s="791"/>
      <c r="E81" s="791"/>
      <c r="F81" s="791"/>
      <c r="G81" s="791"/>
      <c r="H81" s="791"/>
      <c r="I81" s="791"/>
      <c r="J81" s="791"/>
      <c r="K81" s="791"/>
      <c r="L81" s="791"/>
      <c r="M81" s="746" t="s">
        <v>576</v>
      </c>
    </row>
    <row r="82" spans="1:13" s="760" customFormat="1" ht="23.25" customHeight="1">
      <c r="A82" s="747"/>
      <c r="B82" s="748"/>
      <c r="C82" s="787" t="s">
        <v>23</v>
      </c>
      <c r="D82" s="787"/>
      <c r="E82" s="787"/>
      <c r="F82" s="787"/>
      <c r="G82" s="787"/>
      <c r="H82" s="787"/>
      <c r="I82" s="787"/>
      <c r="J82" s="787"/>
      <c r="K82" s="787"/>
      <c r="L82" s="787"/>
      <c r="M82" s="745"/>
    </row>
    <row r="83" spans="1:13" s="760" customFormat="1" ht="23.25" customHeight="1">
      <c r="A83" s="747"/>
      <c r="B83" s="748"/>
      <c r="C83" s="747"/>
      <c r="D83" s="747"/>
      <c r="E83" s="747"/>
      <c r="F83" s="747"/>
      <c r="G83" s="747"/>
      <c r="H83" s="747"/>
      <c r="I83" s="747"/>
      <c r="J83" s="747"/>
      <c r="K83" s="747"/>
      <c r="L83" s="747"/>
      <c r="M83" s="745"/>
    </row>
    <row r="84" spans="1:13" s="760" customFormat="1" ht="23.25" customHeight="1">
      <c r="A84" s="747"/>
      <c r="B84" s="748"/>
      <c r="C84" s="747"/>
      <c r="D84" s="747"/>
      <c r="E84" s="747"/>
      <c r="F84" s="747"/>
      <c r="G84" s="747"/>
      <c r="H84" s="747"/>
      <c r="I84" s="747"/>
      <c r="J84" s="747"/>
      <c r="K84" s="747"/>
      <c r="L84" s="747"/>
      <c r="M84" s="745"/>
    </row>
    <row r="85" spans="1:13" s="760" customFormat="1" ht="44.45" customHeight="1">
      <c r="A85" s="747" t="s">
        <v>751</v>
      </c>
      <c r="B85" s="748"/>
      <c r="C85" s="788" t="s">
        <v>733</v>
      </c>
      <c r="D85" s="789"/>
      <c r="E85" s="789"/>
      <c r="F85" s="789"/>
      <c r="G85" s="789"/>
      <c r="H85" s="789"/>
      <c r="I85" s="789"/>
      <c r="J85" s="789"/>
      <c r="K85" s="789"/>
      <c r="L85" s="789"/>
      <c r="M85" s="746" t="s">
        <v>576</v>
      </c>
    </row>
    <row r="86" spans="1:13" s="760" customFormat="1" ht="65.25" customHeight="1">
      <c r="A86" s="747"/>
      <c r="B86" s="748"/>
      <c r="C86" s="787" t="s">
        <v>734</v>
      </c>
      <c r="D86" s="787"/>
      <c r="E86" s="787"/>
      <c r="F86" s="787"/>
      <c r="G86" s="787"/>
      <c r="H86" s="787"/>
      <c r="I86" s="787"/>
      <c r="J86" s="787"/>
      <c r="K86" s="787"/>
      <c r="L86" s="787"/>
      <c r="M86" s="745"/>
    </row>
    <row r="87" spans="1:13" s="760" customFormat="1">
      <c r="A87" s="757"/>
      <c r="B87" s="741"/>
      <c r="C87" s="758"/>
      <c r="D87" s="759"/>
      <c r="E87" s="758"/>
      <c r="F87" s="759"/>
      <c r="G87" s="758"/>
      <c r="H87" s="742"/>
      <c r="I87" s="742"/>
      <c r="J87" s="742"/>
      <c r="K87" s="742"/>
      <c r="L87" s="742"/>
      <c r="M87" s="742"/>
    </row>
    <row r="88" spans="1:13" s="762" customFormat="1" ht="23.25" customHeight="1">
      <c r="A88" s="747" t="s">
        <v>402</v>
      </c>
      <c r="B88" s="748"/>
      <c r="C88" s="781" t="s">
        <v>159</v>
      </c>
      <c r="D88" s="782"/>
      <c r="E88" s="782"/>
      <c r="F88" s="782"/>
      <c r="G88" s="782"/>
      <c r="H88" s="782"/>
      <c r="I88" s="782"/>
      <c r="J88" s="782"/>
      <c r="K88" s="782"/>
      <c r="L88" s="782"/>
      <c r="M88" s="782"/>
    </row>
  </sheetData>
  <mergeCells count="79">
    <mergeCell ref="C85:L85"/>
    <mergeCell ref="C86:L86"/>
    <mergeCell ref="C88:M88"/>
    <mergeCell ref="C77:L77"/>
    <mergeCell ref="C81:L81"/>
    <mergeCell ref="C82:L82"/>
    <mergeCell ref="C73:L73"/>
    <mergeCell ref="C74:L74"/>
    <mergeCell ref="C76:L76"/>
    <mergeCell ref="C68:L68"/>
    <mergeCell ref="C70:L70"/>
    <mergeCell ref="C71:L71"/>
    <mergeCell ref="C63:L63"/>
    <mergeCell ref="C64:L64"/>
    <mergeCell ref="C67:L67"/>
    <mergeCell ref="C57:M57"/>
    <mergeCell ref="C59:M59"/>
    <mergeCell ref="C61:M61"/>
    <mergeCell ref="C50:L50"/>
    <mergeCell ref="C54:L54"/>
    <mergeCell ref="C55:L55"/>
    <mergeCell ref="C46:L46"/>
    <mergeCell ref="C47:L47"/>
    <mergeCell ref="C49:L49"/>
    <mergeCell ref="C38:L38"/>
    <mergeCell ref="C40:E40"/>
    <mergeCell ref="G40:I40"/>
    <mergeCell ref="K40:M40"/>
    <mergeCell ref="C37:E37"/>
    <mergeCell ref="G37:I37"/>
    <mergeCell ref="K37:M37"/>
    <mergeCell ref="C35:E35"/>
    <mergeCell ref="G35:I35"/>
    <mergeCell ref="K35:M35"/>
    <mergeCell ref="C33:E33"/>
    <mergeCell ref="G33:I33"/>
    <mergeCell ref="K33:M33"/>
    <mergeCell ref="C32:E32"/>
    <mergeCell ref="G32:I32"/>
    <mergeCell ref="K32:M32"/>
    <mergeCell ref="C30:E30"/>
    <mergeCell ref="G30:I30"/>
    <mergeCell ref="K30:M30"/>
    <mergeCell ref="C28:E28"/>
    <mergeCell ref="G28:I28"/>
    <mergeCell ref="K28:M28"/>
    <mergeCell ref="C24:L24"/>
    <mergeCell ref="C26:E26"/>
    <mergeCell ref="G26:I26"/>
    <mergeCell ref="K26:M26"/>
    <mergeCell ref="C23:E23"/>
    <mergeCell ref="G23:I23"/>
    <mergeCell ref="K23:M23"/>
    <mergeCell ref="C21:E21"/>
    <mergeCell ref="G21:I21"/>
    <mergeCell ref="K21:M21"/>
    <mergeCell ref="C19:E19"/>
    <mergeCell ref="G19:I19"/>
    <mergeCell ref="K19:M19"/>
    <mergeCell ref="C17:E17"/>
    <mergeCell ref="G17:I17"/>
    <mergeCell ref="K17:M17"/>
    <mergeCell ref="C15:E15"/>
    <mergeCell ref="G15:I15"/>
    <mergeCell ref="K15:M15"/>
    <mergeCell ref="C13:E13"/>
    <mergeCell ref="G13:I13"/>
    <mergeCell ref="K13:M13"/>
    <mergeCell ref="A2:M2"/>
    <mergeCell ref="C6:E6"/>
    <mergeCell ref="G6:I6"/>
    <mergeCell ref="K6:M6"/>
    <mergeCell ref="C11:E11"/>
    <mergeCell ref="G11:I11"/>
    <mergeCell ref="K11:M11"/>
    <mergeCell ref="C8:M8"/>
    <mergeCell ref="C9:E9"/>
    <mergeCell ref="G9:I9"/>
    <mergeCell ref="K9:M9"/>
  </mergeCells>
  <pageMargins left="0.78740157480314965" right="0.27559055118110237" top="0.51181102362204722" bottom="0.35433070866141736" header="0.39370078740157483" footer="0"/>
  <pageSetup paperSize="9" scale="50" firstPageNumber="53" fitToHeight="0" orientation="portrait" useFirstPageNumber="1" verticalDpi="1200" r:id="rId1"/>
  <headerFooter alignWithMargins="0"/>
  <rowBreaks count="3" manualBreakCount="3">
    <brk id="21" max="26" man="1"/>
    <brk id="35" max="26" man="1"/>
    <brk id="71"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240"/>
  <sheetViews>
    <sheetView view="pageBreakPreview" zoomScale="60" zoomScaleNormal="50" workbookViewId="0">
      <pane ySplit="1" topLeftCell="A2" activePane="bottomLeft" state="frozen"/>
      <selection activeCell="A394" sqref="A1:XFD1048576"/>
      <selection pane="bottomLeft" activeCell="Z1" sqref="Z1:AN1048576"/>
    </sheetView>
  </sheetViews>
  <sheetFormatPr defaultColWidth="8.88671875" defaultRowHeight="20.25"/>
  <cols>
    <col min="1" max="1" width="86" style="12" bestFit="1" customWidth="1"/>
    <col min="2" max="10" width="9.21875" style="472" customWidth="1"/>
    <col min="11" max="11" width="9.21875" style="644" customWidth="1"/>
    <col min="12" max="13" width="9.21875" style="679" customWidth="1"/>
    <col min="14" max="24" width="9.21875" style="716" customWidth="1"/>
    <col min="25" max="25" width="9.21875" style="79" customWidth="1"/>
    <col min="26" max="16384" width="8.88671875" style="77"/>
  </cols>
  <sheetData>
    <row r="1" spans="1:25" ht="39" customHeight="1">
      <c r="A1" s="35" t="s">
        <v>201</v>
      </c>
    </row>
    <row r="2" spans="1:25" ht="39" customHeight="1">
      <c r="A2" s="1" t="s">
        <v>202</v>
      </c>
    </row>
    <row r="3" spans="1:25" ht="18.75" thickBot="1">
      <c r="A3" s="6" t="s">
        <v>161</v>
      </c>
      <c r="B3" s="451" t="s">
        <v>427</v>
      </c>
      <c r="C3" s="451" t="s">
        <v>443</v>
      </c>
      <c r="D3" s="451" t="s">
        <v>446</v>
      </c>
      <c r="E3" s="451" t="s">
        <v>452</v>
      </c>
      <c r="F3" s="451" t="s">
        <v>457</v>
      </c>
      <c r="G3" s="451" t="s">
        <v>483</v>
      </c>
      <c r="H3" s="451" t="s">
        <v>486</v>
      </c>
      <c r="I3" s="451" t="s">
        <v>488</v>
      </c>
      <c r="J3" s="451" t="s">
        <v>491</v>
      </c>
      <c r="K3" s="643" t="s">
        <v>539</v>
      </c>
      <c r="L3" s="677" t="s">
        <v>560</v>
      </c>
      <c r="M3" s="677" t="s">
        <v>567</v>
      </c>
      <c r="N3" s="677" t="s">
        <v>577</v>
      </c>
      <c r="O3" s="677" t="s">
        <v>603</v>
      </c>
      <c r="P3" s="677" t="s">
        <v>625</v>
      </c>
      <c r="Q3" s="677" t="s">
        <v>634</v>
      </c>
      <c r="R3" s="677" t="s">
        <v>638</v>
      </c>
      <c r="S3" s="677" t="s">
        <v>658</v>
      </c>
      <c r="T3" s="677" t="s">
        <v>663</v>
      </c>
      <c r="U3" s="677" t="s">
        <v>669</v>
      </c>
      <c r="V3" s="677" t="s">
        <v>671</v>
      </c>
      <c r="W3" s="677" t="s">
        <v>682</v>
      </c>
      <c r="X3" s="677" t="s">
        <v>690</v>
      </c>
      <c r="Y3" s="394" t="s">
        <v>739</v>
      </c>
    </row>
    <row r="4" spans="1:25" ht="18">
      <c r="A4" s="9" t="s">
        <v>649</v>
      </c>
      <c r="B4" s="409">
        <v>14.4</v>
      </c>
      <c r="C4" s="409">
        <v>11.7</v>
      </c>
      <c r="D4" s="409">
        <v>10.1</v>
      </c>
      <c r="E4" s="409">
        <v>11.2</v>
      </c>
      <c r="F4" s="409">
        <v>14.3</v>
      </c>
      <c r="G4" s="409">
        <v>11.7</v>
      </c>
      <c r="H4" s="409">
        <v>10.7</v>
      </c>
      <c r="I4" s="409">
        <v>13.4</v>
      </c>
      <c r="J4" s="409">
        <v>13.3</v>
      </c>
      <c r="K4" s="637">
        <v>12.3</v>
      </c>
      <c r="L4" s="660">
        <v>12</v>
      </c>
      <c r="M4" s="660">
        <v>12.5</v>
      </c>
      <c r="N4" s="660">
        <v>14.3</v>
      </c>
      <c r="O4" s="660">
        <v>11.5</v>
      </c>
      <c r="P4" s="660">
        <v>10.3</v>
      </c>
      <c r="Q4" s="660">
        <v>11.5</v>
      </c>
      <c r="R4" s="660">
        <v>12.9</v>
      </c>
      <c r="S4" s="660">
        <v>11.9</v>
      </c>
      <c r="T4" s="660">
        <v>9.9</v>
      </c>
      <c r="U4" s="660">
        <v>12</v>
      </c>
      <c r="V4" s="660">
        <v>13.7</v>
      </c>
      <c r="W4" s="660">
        <v>11.2</v>
      </c>
      <c r="X4" s="660">
        <v>7.9</v>
      </c>
      <c r="Y4" s="476">
        <v>11.5</v>
      </c>
    </row>
    <row r="5" spans="1:25" ht="18">
      <c r="A5" s="9" t="s">
        <v>204</v>
      </c>
      <c r="B5" s="660">
        <v>5.5</v>
      </c>
      <c r="C5" s="660">
        <v>4.8</v>
      </c>
      <c r="D5" s="660">
        <v>4.2</v>
      </c>
      <c r="E5" s="660">
        <v>5.5</v>
      </c>
      <c r="F5" s="660">
        <v>6.3</v>
      </c>
      <c r="G5" s="660">
        <v>4.9000000000000004</v>
      </c>
      <c r="H5" s="660">
        <v>5</v>
      </c>
      <c r="I5" s="660">
        <v>7</v>
      </c>
      <c r="J5" s="660">
        <v>7.5</v>
      </c>
      <c r="K5" s="660">
        <v>5.6</v>
      </c>
      <c r="L5" s="660">
        <v>5.0999999999999996</v>
      </c>
      <c r="M5" s="660">
        <v>7.5</v>
      </c>
      <c r="N5" s="660">
        <v>7.4</v>
      </c>
      <c r="O5" s="660">
        <v>5.7</v>
      </c>
      <c r="P5" s="660">
        <v>5.5</v>
      </c>
      <c r="Q5" s="660">
        <v>6.9</v>
      </c>
      <c r="R5" s="660">
        <v>6.9</v>
      </c>
      <c r="S5" s="660">
        <v>6.1</v>
      </c>
      <c r="T5" s="660">
        <v>6.1</v>
      </c>
      <c r="U5" s="660">
        <v>7.2</v>
      </c>
      <c r="V5" s="660">
        <v>8.3223280100000014</v>
      </c>
      <c r="W5" s="660">
        <v>6.7093454259999996</v>
      </c>
      <c r="X5" s="660">
        <v>6.4954735320000001</v>
      </c>
      <c r="Y5" s="476">
        <v>8.0457920269999992</v>
      </c>
    </row>
    <row r="6" spans="1:25" ht="18">
      <c r="A6" s="14" t="s">
        <v>662</v>
      </c>
      <c r="B6" s="409"/>
      <c r="C6" s="409"/>
      <c r="D6" s="409"/>
      <c r="E6" s="409"/>
      <c r="F6" s="409"/>
      <c r="G6" s="409"/>
      <c r="H6" s="409"/>
      <c r="I6" s="409"/>
      <c r="J6" s="409"/>
      <c r="K6" s="637"/>
      <c r="L6" s="660"/>
      <c r="M6" s="660"/>
      <c r="N6" s="660"/>
      <c r="O6" s="660"/>
      <c r="P6" s="660"/>
      <c r="Q6" s="660"/>
      <c r="R6" s="660"/>
      <c r="S6" s="660">
        <v>0.1</v>
      </c>
      <c r="T6" s="660">
        <v>0.1</v>
      </c>
      <c r="U6" s="660">
        <v>0.1</v>
      </c>
      <c r="V6" s="660">
        <v>0.1</v>
      </c>
      <c r="W6" s="660">
        <v>0.1</v>
      </c>
      <c r="X6" s="660">
        <v>0.1</v>
      </c>
      <c r="Y6" s="476">
        <v>0.1</v>
      </c>
    </row>
    <row r="7" spans="1:25" s="79" customFormat="1" ht="21" thickBot="1">
      <c r="A7" s="40" t="s">
        <v>120</v>
      </c>
      <c r="B7" s="410">
        <v>19.899999999999999</v>
      </c>
      <c r="C7" s="410">
        <v>16.5</v>
      </c>
      <c r="D7" s="410">
        <v>14.3</v>
      </c>
      <c r="E7" s="410">
        <v>16.7</v>
      </c>
      <c r="F7" s="410">
        <v>20.6</v>
      </c>
      <c r="G7" s="410">
        <v>16.600000000000001</v>
      </c>
      <c r="H7" s="410">
        <v>15.6</v>
      </c>
      <c r="I7" s="410">
        <v>20.5</v>
      </c>
      <c r="J7" s="410">
        <v>20.8</v>
      </c>
      <c r="K7" s="638">
        <v>18</v>
      </c>
      <c r="L7" s="638">
        <v>17.100000000000001</v>
      </c>
      <c r="M7" s="638">
        <v>20.100000000000001</v>
      </c>
      <c r="N7" s="638">
        <v>21.7</v>
      </c>
      <c r="O7" s="638">
        <v>17.2</v>
      </c>
      <c r="P7" s="638">
        <v>15.8</v>
      </c>
      <c r="Q7" s="638">
        <v>18.399999999999999</v>
      </c>
      <c r="R7" s="638">
        <v>19.8</v>
      </c>
      <c r="S7" s="638">
        <v>18</v>
      </c>
      <c r="T7" s="638">
        <v>16.100000000000001</v>
      </c>
      <c r="U7" s="638">
        <v>19.3</v>
      </c>
      <c r="V7" s="638">
        <v>22.1</v>
      </c>
      <c r="W7" s="638">
        <v>18</v>
      </c>
      <c r="X7" s="638">
        <v>14.6</v>
      </c>
      <c r="Y7" s="477">
        <v>19.899999999999999</v>
      </c>
    </row>
    <row r="8" spans="1:25" ht="39" customHeight="1" thickTop="1">
      <c r="A8" s="1" t="s">
        <v>205</v>
      </c>
    </row>
    <row r="9" spans="1:25" ht="18.75" thickBot="1">
      <c r="A9" s="6" t="s">
        <v>161</v>
      </c>
      <c r="B9" s="451" t="s">
        <v>427</v>
      </c>
      <c r="C9" s="451" t="s">
        <v>443</v>
      </c>
      <c r="D9" s="451" t="s">
        <v>446</v>
      </c>
      <c r="E9" s="451" t="s">
        <v>452</v>
      </c>
      <c r="F9" s="451" t="s">
        <v>457</v>
      </c>
      <c r="G9" s="451" t="s">
        <v>483</v>
      </c>
      <c r="H9" s="451" t="s">
        <v>486</v>
      </c>
      <c r="I9" s="451" t="s">
        <v>488</v>
      </c>
      <c r="J9" s="451" t="s">
        <v>491</v>
      </c>
      <c r="K9" s="643" t="s">
        <v>539</v>
      </c>
      <c r="L9" s="677" t="s">
        <v>560</v>
      </c>
      <c r="M9" s="677" t="s">
        <v>567</v>
      </c>
      <c r="N9" s="677" t="s">
        <v>577</v>
      </c>
      <c r="O9" s="677" t="s">
        <v>603</v>
      </c>
      <c r="P9" s="677" t="s">
        <v>625</v>
      </c>
      <c r="Q9" s="677" t="s">
        <v>634</v>
      </c>
      <c r="R9" s="677" t="s">
        <v>638</v>
      </c>
      <c r="S9" s="677" t="s">
        <v>658</v>
      </c>
      <c r="T9" s="677" t="s">
        <v>663</v>
      </c>
      <c r="U9" s="677" t="s">
        <v>669</v>
      </c>
      <c r="V9" s="677" t="s">
        <v>671</v>
      </c>
      <c r="W9" s="677" t="s">
        <v>682</v>
      </c>
      <c r="X9" s="677" t="s">
        <v>690</v>
      </c>
      <c r="Y9" s="394" t="s">
        <v>739</v>
      </c>
    </row>
    <row r="10" spans="1:25" ht="21" customHeight="1">
      <c r="A10" s="9" t="s">
        <v>650</v>
      </c>
      <c r="B10" s="140">
        <v>3.8</v>
      </c>
      <c r="C10" s="140">
        <v>2</v>
      </c>
      <c r="D10" s="140">
        <v>1.5</v>
      </c>
      <c r="E10" s="140">
        <v>3.1</v>
      </c>
      <c r="F10" s="409">
        <v>3</v>
      </c>
      <c r="G10" s="409">
        <v>1.7</v>
      </c>
      <c r="H10" s="409">
        <v>1.2</v>
      </c>
      <c r="I10" s="409">
        <v>2.2000000000000002</v>
      </c>
      <c r="J10" s="409">
        <v>2.2999999999999998</v>
      </c>
      <c r="K10" s="637">
        <v>1.2</v>
      </c>
      <c r="L10" s="660">
        <v>0.8</v>
      </c>
      <c r="M10" s="660">
        <v>2</v>
      </c>
      <c r="N10" s="660">
        <v>2.6</v>
      </c>
      <c r="O10" s="660">
        <v>1.1000000000000001</v>
      </c>
      <c r="P10" s="660">
        <v>0.9</v>
      </c>
      <c r="Q10" s="660">
        <v>2.5</v>
      </c>
      <c r="R10" s="660">
        <v>2.8</v>
      </c>
      <c r="S10" s="660">
        <v>1.4</v>
      </c>
      <c r="T10" s="660">
        <v>1.3</v>
      </c>
      <c r="U10" s="660">
        <v>3</v>
      </c>
      <c r="V10" s="660">
        <v>3.7</v>
      </c>
      <c r="W10" s="660">
        <v>1.7</v>
      </c>
      <c r="X10" s="660">
        <v>0.9</v>
      </c>
      <c r="Y10" s="476">
        <v>3.1</v>
      </c>
    </row>
    <row r="11" spans="1:25" ht="18">
      <c r="A11" s="14" t="s">
        <v>206</v>
      </c>
      <c r="B11" s="140">
        <v>9.6</v>
      </c>
      <c r="C11" s="140">
        <v>4.0999999999999996</v>
      </c>
      <c r="D11" s="140">
        <v>2.5</v>
      </c>
      <c r="E11" s="140">
        <v>8</v>
      </c>
      <c r="F11" s="409">
        <v>9.9</v>
      </c>
      <c r="G11" s="409">
        <v>4.5</v>
      </c>
      <c r="H11" s="409">
        <v>2.8</v>
      </c>
      <c r="I11" s="409">
        <v>9.1999999999999993</v>
      </c>
      <c r="J11" s="409">
        <v>9.5</v>
      </c>
      <c r="K11" s="637">
        <v>4.4000000000000004</v>
      </c>
      <c r="L11" s="660">
        <v>2.9</v>
      </c>
      <c r="M11" s="660">
        <v>9</v>
      </c>
      <c r="N11" s="660">
        <v>8.8000000000000007</v>
      </c>
      <c r="O11" s="660">
        <v>2.4</v>
      </c>
      <c r="P11" s="660">
        <v>1.5</v>
      </c>
      <c r="Q11" s="660">
        <v>8</v>
      </c>
      <c r="R11" s="660">
        <v>8.1999999999999993</v>
      </c>
      <c r="S11" s="660">
        <v>3.1</v>
      </c>
      <c r="T11" s="660">
        <v>1.7</v>
      </c>
      <c r="U11" s="660">
        <v>7.1</v>
      </c>
      <c r="V11" s="660">
        <v>8.8000000000000007</v>
      </c>
      <c r="W11" s="660">
        <v>3.7</v>
      </c>
      <c r="X11" s="660">
        <v>1.5</v>
      </c>
      <c r="Y11" s="476">
        <v>6.4</v>
      </c>
    </row>
    <row r="12" spans="1:25" s="79" customFormat="1" ht="21" thickBot="1">
      <c r="A12" s="40" t="s">
        <v>120</v>
      </c>
      <c r="B12" s="398">
        <v>13.399999999999999</v>
      </c>
      <c r="C12" s="398">
        <v>6.1</v>
      </c>
      <c r="D12" s="398">
        <v>4</v>
      </c>
      <c r="E12" s="398">
        <v>11.1</v>
      </c>
      <c r="F12" s="410">
        <v>12.9</v>
      </c>
      <c r="G12" s="410">
        <v>6.3</v>
      </c>
      <c r="H12" s="410">
        <v>4</v>
      </c>
      <c r="I12" s="410">
        <v>11.4</v>
      </c>
      <c r="J12" s="410">
        <v>11.9</v>
      </c>
      <c r="K12" s="638">
        <v>5.6</v>
      </c>
      <c r="L12" s="638">
        <v>3.7</v>
      </c>
      <c r="M12" s="638">
        <v>11</v>
      </c>
      <c r="N12" s="638">
        <v>11.4</v>
      </c>
      <c r="O12" s="638">
        <v>3.5</v>
      </c>
      <c r="P12" s="638">
        <v>2.4</v>
      </c>
      <c r="Q12" s="638">
        <v>10.5</v>
      </c>
      <c r="R12" s="638">
        <v>11</v>
      </c>
      <c r="S12" s="638">
        <v>4.5999999999999996</v>
      </c>
      <c r="T12" s="638">
        <v>3</v>
      </c>
      <c r="U12" s="638">
        <v>10.1</v>
      </c>
      <c r="V12" s="638">
        <v>12.4</v>
      </c>
      <c r="W12" s="638">
        <v>5.3</v>
      </c>
      <c r="X12" s="638">
        <v>2.4</v>
      </c>
      <c r="Y12" s="477">
        <v>9.6</v>
      </c>
    </row>
    <row r="13" spans="1:25" ht="39" customHeight="1" thickTop="1">
      <c r="A13" s="1" t="s">
        <v>467</v>
      </c>
    </row>
    <row r="14" spans="1:25" ht="41.25" customHeight="1" thickBot="1">
      <c r="A14" s="6" t="s">
        <v>358</v>
      </c>
      <c r="B14" s="22" t="s">
        <v>540</v>
      </c>
      <c r="C14" s="22" t="s">
        <v>448</v>
      </c>
      <c r="D14" s="22" t="s">
        <v>447</v>
      </c>
      <c r="E14" s="22" t="s">
        <v>453</v>
      </c>
      <c r="F14" s="436" t="s">
        <v>546</v>
      </c>
      <c r="G14" s="436" t="s">
        <v>549</v>
      </c>
      <c r="H14" s="436" t="s">
        <v>551</v>
      </c>
      <c r="I14" s="436" t="s">
        <v>489</v>
      </c>
      <c r="J14" s="436" t="s">
        <v>542</v>
      </c>
      <c r="K14" s="642" t="s">
        <v>547</v>
      </c>
      <c r="L14" s="676" t="s">
        <v>561</v>
      </c>
      <c r="M14" s="676" t="s">
        <v>568</v>
      </c>
      <c r="N14" s="676" t="s">
        <v>578</v>
      </c>
      <c r="O14" s="676" t="s">
        <v>604</v>
      </c>
      <c r="P14" s="676" t="s">
        <v>626</v>
      </c>
      <c r="Q14" s="676" t="s">
        <v>635</v>
      </c>
      <c r="R14" s="676" t="s">
        <v>639</v>
      </c>
      <c r="S14" s="676" t="s">
        <v>659</v>
      </c>
      <c r="T14" s="676" t="s">
        <v>664</v>
      </c>
      <c r="U14" s="676" t="s">
        <v>670</v>
      </c>
      <c r="V14" s="676" t="s">
        <v>673</v>
      </c>
      <c r="W14" s="676" t="s">
        <v>683</v>
      </c>
      <c r="X14" s="676" t="s">
        <v>689</v>
      </c>
      <c r="Y14" s="483" t="s">
        <v>740</v>
      </c>
    </row>
    <row r="15" spans="1:25" ht="19.5" customHeight="1">
      <c r="A15" s="9" t="s">
        <v>608</v>
      </c>
      <c r="B15" s="139">
        <v>9666</v>
      </c>
      <c r="C15" s="139">
        <v>9696</v>
      </c>
      <c r="D15" s="139">
        <v>9725</v>
      </c>
      <c r="E15" s="139">
        <v>9475</v>
      </c>
      <c r="F15" s="139">
        <v>9176</v>
      </c>
      <c r="G15" s="139">
        <v>9176</v>
      </c>
      <c r="H15" s="139">
        <v>9177</v>
      </c>
      <c r="I15" s="139">
        <v>9063</v>
      </c>
      <c r="J15" s="139">
        <v>9068</v>
      </c>
      <c r="K15" s="633">
        <v>9068</v>
      </c>
      <c r="L15" s="670">
        <v>8796</v>
      </c>
      <c r="M15" s="670">
        <v>8046</v>
      </c>
      <c r="N15" s="711">
        <v>8016</v>
      </c>
      <c r="O15" s="711">
        <v>8016</v>
      </c>
      <c r="P15" s="711">
        <v>8016</v>
      </c>
      <c r="Q15" s="711">
        <v>8039</v>
      </c>
      <c r="R15" s="711">
        <v>8038</v>
      </c>
      <c r="S15" s="711">
        <v>7842</v>
      </c>
      <c r="T15" s="711">
        <v>7847</v>
      </c>
      <c r="U15" s="711">
        <v>7862</v>
      </c>
      <c r="V15" s="711">
        <v>7862</v>
      </c>
      <c r="W15" s="711">
        <v>7862</v>
      </c>
      <c r="X15" s="711">
        <v>7861</v>
      </c>
      <c r="Y15" s="136">
        <v>7867</v>
      </c>
    </row>
    <row r="16" spans="1:25" ht="18">
      <c r="A16" s="714" t="s">
        <v>607</v>
      </c>
      <c r="B16" s="139">
        <v>957</v>
      </c>
      <c r="C16" s="139">
        <v>897</v>
      </c>
      <c r="D16" s="139">
        <v>919</v>
      </c>
      <c r="E16" s="139">
        <v>793</v>
      </c>
      <c r="F16" s="139">
        <v>793</v>
      </c>
      <c r="G16" s="139">
        <v>793</v>
      </c>
      <c r="H16" s="139">
        <v>793</v>
      </c>
      <c r="I16" s="139">
        <v>803</v>
      </c>
      <c r="J16" s="139">
        <v>749</v>
      </c>
      <c r="K16" s="633">
        <v>749</v>
      </c>
      <c r="L16" s="670">
        <v>749</v>
      </c>
      <c r="M16" s="670">
        <v>743</v>
      </c>
      <c r="N16" s="711">
        <v>717</v>
      </c>
      <c r="O16" s="711">
        <v>717</v>
      </c>
      <c r="P16" s="711">
        <v>760</v>
      </c>
      <c r="Q16" s="711">
        <v>760</v>
      </c>
      <c r="R16" s="711">
        <v>760</v>
      </c>
      <c r="S16" s="711">
        <v>756</v>
      </c>
      <c r="T16" s="711">
        <v>775</v>
      </c>
      <c r="U16" s="711">
        <v>775</v>
      </c>
      <c r="V16" s="711">
        <v>768</v>
      </c>
      <c r="W16" s="711">
        <v>782</v>
      </c>
      <c r="X16" s="711">
        <v>778</v>
      </c>
      <c r="Y16" s="136">
        <v>788</v>
      </c>
    </row>
    <row r="17" spans="1:25" ht="18">
      <c r="A17" s="9" t="s">
        <v>667</v>
      </c>
      <c r="B17" s="139">
        <v>3404</v>
      </c>
      <c r="C17" s="139">
        <v>3825</v>
      </c>
      <c r="D17" s="139">
        <v>3825</v>
      </c>
      <c r="E17" s="139">
        <v>4250</v>
      </c>
      <c r="F17" s="139">
        <v>4292</v>
      </c>
      <c r="G17" s="139">
        <v>4292</v>
      </c>
      <c r="H17" s="139">
        <v>4292</v>
      </c>
      <c r="I17" s="139">
        <v>4758</v>
      </c>
      <c r="J17" s="139">
        <v>4663</v>
      </c>
      <c r="K17" s="633">
        <v>4663</v>
      </c>
      <c r="L17" s="670">
        <v>4667</v>
      </c>
      <c r="M17" s="670">
        <v>4903</v>
      </c>
      <c r="N17" s="711">
        <v>4483</v>
      </c>
      <c r="O17" s="711">
        <v>4440</v>
      </c>
      <c r="P17" s="711">
        <v>4440</v>
      </c>
      <c r="Q17" s="711">
        <v>4482</v>
      </c>
      <c r="R17" s="711">
        <v>4482</v>
      </c>
      <c r="S17" s="711">
        <v>4512</v>
      </c>
      <c r="T17" s="711">
        <v>4512</v>
      </c>
      <c r="U17" s="711">
        <v>4794</v>
      </c>
      <c r="V17" s="711">
        <v>4816</v>
      </c>
      <c r="W17" s="711">
        <v>4913</v>
      </c>
      <c r="X17" s="711">
        <v>4913</v>
      </c>
      <c r="Y17" s="136">
        <v>4912</v>
      </c>
    </row>
    <row r="18" spans="1:25" ht="18">
      <c r="A18" s="9" t="s">
        <v>118</v>
      </c>
      <c r="B18" s="711"/>
      <c r="C18" s="711"/>
      <c r="D18" s="711"/>
      <c r="E18" s="711"/>
      <c r="F18" s="711"/>
      <c r="G18" s="711"/>
      <c r="H18" s="711"/>
      <c r="I18" s="711"/>
      <c r="J18" s="711"/>
      <c r="K18" s="711"/>
      <c r="L18" s="711"/>
      <c r="M18" s="711"/>
      <c r="N18" s="711">
        <v>45</v>
      </c>
      <c r="O18" s="711">
        <v>45</v>
      </c>
      <c r="P18" s="711">
        <v>45</v>
      </c>
      <c r="Q18" s="711">
        <v>53</v>
      </c>
      <c r="R18" s="711">
        <v>155</v>
      </c>
      <c r="S18" s="711">
        <v>155</v>
      </c>
      <c r="T18" s="711">
        <v>155</v>
      </c>
      <c r="U18" s="711">
        <v>292</v>
      </c>
      <c r="V18" s="711">
        <v>292</v>
      </c>
      <c r="W18" s="711">
        <v>292</v>
      </c>
      <c r="X18" s="711">
        <v>107</v>
      </c>
      <c r="Y18" s="709">
        <v>157</v>
      </c>
    </row>
    <row r="19" spans="1:25" s="79" customFormat="1" ht="21" thickBot="1">
      <c r="A19" s="40" t="s">
        <v>120</v>
      </c>
      <c r="B19" s="142">
        <v>14027</v>
      </c>
      <c r="C19" s="142">
        <v>14418</v>
      </c>
      <c r="D19" s="142">
        <v>14469</v>
      </c>
      <c r="E19" s="142">
        <v>14518</v>
      </c>
      <c r="F19" s="142">
        <v>14261</v>
      </c>
      <c r="G19" s="142">
        <v>14261</v>
      </c>
      <c r="H19" s="142">
        <v>14262</v>
      </c>
      <c r="I19" s="142">
        <v>14624</v>
      </c>
      <c r="J19" s="142">
        <v>14479</v>
      </c>
      <c r="K19" s="635">
        <v>14479</v>
      </c>
      <c r="L19" s="656">
        <v>14211</v>
      </c>
      <c r="M19" s="656">
        <v>13692</v>
      </c>
      <c r="N19" s="656">
        <v>13261</v>
      </c>
      <c r="O19" s="656">
        <v>13218</v>
      </c>
      <c r="P19" s="656">
        <v>13261</v>
      </c>
      <c r="Q19" s="656">
        <v>13334</v>
      </c>
      <c r="R19" s="656">
        <v>13434</v>
      </c>
      <c r="S19" s="656">
        <v>13265</v>
      </c>
      <c r="T19" s="656">
        <v>13288</v>
      </c>
      <c r="U19" s="656">
        <v>13722</v>
      </c>
      <c r="V19" s="656">
        <v>13738</v>
      </c>
      <c r="W19" s="656">
        <v>13848</v>
      </c>
      <c r="X19" s="656">
        <v>13658</v>
      </c>
      <c r="Y19" s="480">
        <v>13724</v>
      </c>
    </row>
    <row r="20" spans="1:25" ht="23.25" customHeight="1" thickTop="1">
      <c r="A20" s="503" t="s">
        <v>666</v>
      </c>
    </row>
    <row r="21" spans="1:25">
      <c r="A21" s="503" t="s">
        <v>583</v>
      </c>
    </row>
    <row r="22" spans="1:25" ht="39" customHeight="1">
      <c r="A22" s="1" t="s">
        <v>468</v>
      </c>
    </row>
    <row r="23" spans="1:25" ht="41.25" customHeight="1" thickBot="1">
      <c r="A23" s="6" t="s">
        <v>358</v>
      </c>
      <c r="B23" s="22" t="s">
        <v>540</v>
      </c>
      <c r="C23" s="22" t="s">
        <v>448</v>
      </c>
      <c r="D23" s="22" t="s">
        <v>447</v>
      </c>
      <c r="E23" s="22" t="s">
        <v>453</v>
      </c>
      <c r="F23" s="436" t="s">
        <v>546</v>
      </c>
      <c r="G23" s="436" t="s">
        <v>549</v>
      </c>
      <c r="H23" s="436" t="s">
        <v>551</v>
      </c>
      <c r="I23" s="436" t="s">
        <v>489</v>
      </c>
      <c r="J23" s="436" t="s">
        <v>542</v>
      </c>
      <c r="K23" s="642" t="s">
        <v>547</v>
      </c>
      <c r="L23" s="676" t="s">
        <v>561</v>
      </c>
      <c r="M23" s="676" t="s">
        <v>568</v>
      </c>
      <c r="N23" s="676" t="s">
        <v>578</v>
      </c>
      <c r="O23" s="676" t="s">
        <v>604</v>
      </c>
      <c r="P23" s="676" t="s">
        <v>626</v>
      </c>
      <c r="Q23" s="676" t="s">
        <v>635</v>
      </c>
      <c r="R23" s="676" t="s">
        <v>639</v>
      </c>
      <c r="S23" s="676" t="s">
        <v>659</v>
      </c>
      <c r="T23" s="676" t="s">
        <v>664</v>
      </c>
      <c r="U23" s="676" t="s">
        <v>670</v>
      </c>
      <c r="V23" s="676" t="s">
        <v>673</v>
      </c>
      <c r="W23" s="676" t="s">
        <v>683</v>
      </c>
      <c r="X23" s="676" t="s">
        <v>689</v>
      </c>
      <c r="Y23" s="483" t="s">
        <v>740</v>
      </c>
    </row>
    <row r="24" spans="1:25" ht="20.25" customHeight="1">
      <c r="A24" s="9" t="s">
        <v>606</v>
      </c>
      <c r="B24" s="139">
        <v>250</v>
      </c>
      <c r="C24" s="139">
        <v>250</v>
      </c>
      <c r="D24" s="139">
        <v>250</v>
      </c>
      <c r="E24" s="139">
        <v>250</v>
      </c>
      <c r="F24" s="139">
        <v>250</v>
      </c>
      <c r="G24" s="139">
        <v>250</v>
      </c>
      <c r="H24" s="139">
        <v>250</v>
      </c>
      <c r="I24" s="139">
        <v>0</v>
      </c>
      <c r="J24" s="139">
        <v>0</v>
      </c>
      <c r="K24" s="633">
        <v>0</v>
      </c>
      <c r="L24" s="670">
        <v>0</v>
      </c>
      <c r="M24" s="670">
        <v>0</v>
      </c>
      <c r="N24" s="711">
        <v>0</v>
      </c>
      <c r="O24" s="711">
        <v>0</v>
      </c>
      <c r="P24" s="711">
        <v>0</v>
      </c>
      <c r="Q24" s="711">
        <v>0</v>
      </c>
      <c r="R24" s="711">
        <v>0</v>
      </c>
      <c r="S24" s="711">
        <v>0</v>
      </c>
      <c r="T24" s="711">
        <v>0</v>
      </c>
      <c r="U24" s="711">
        <v>0</v>
      </c>
      <c r="V24" s="711">
        <v>0</v>
      </c>
      <c r="W24" s="711">
        <v>0</v>
      </c>
      <c r="X24" s="711">
        <v>0</v>
      </c>
      <c r="Y24" s="136">
        <v>0</v>
      </c>
    </row>
    <row r="25" spans="1:25" ht="18">
      <c r="A25" s="146" t="s">
        <v>607</v>
      </c>
      <c r="B25" s="139">
        <v>4790</v>
      </c>
      <c r="C25" s="139">
        <v>4620</v>
      </c>
      <c r="D25" s="139">
        <v>4724</v>
      </c>
      <c r="E25" s="139">
        <v>4317</v>
      </c>
      <c r="F25" s="139">
        <v>4230</v>
      </c>
      <c r="G25" s="139">
        <v>3919</v>
      </c>
      <c r="H25" s="139">
        <v>3962</v>
      </c>
      <c r="I25" s="139">
        <v>3936</v>
      </c>
      <c r="J25" s="139">
        <v>3913</v>
      </c>
      <c r="K25" s="633">
        <v>3927</v>
      </c>
      <c r="L25" s="670">
        <v>3927</v>
      </c>
      <c r="M25" s="670">
        <v>3915</v>
      </c>
      <c r="N25" s="711">
        <v>3707</v>
      </c>
      <c r="O25" s="711">
        <v>3705</v>
      </c>
      <c r="P25" s="711">
        <v>3884</v>
      </c>
      <c r="Q25" s="711">
        <v>3818</v>
      </c>
      <c r="R25" s="711">
        <v>3818</v>
      </c>
      <c r="S25" s="711">
        <v>3806</v>
      </c>
      <c r="T25" s="711">
        <v>4860</v>
      </c>
      <c r="U25" s="711">
        <v>4671</v>
      </c>
      <c r="V25" s="711">
        <v>4768</v>
      </c>
      <c r="W25" s="711">
        <v>4771</v>
      </c>
      <c r="X25" s="711">
        <v>4739</v>
      </c>
      <c r="Y25" s="136">
        <v>4780</v>
      </c>
    </row>
    <row r="26" spans="1:25" ht="18">
      <c r="A26" s="14" t="s">
        <v>584</v>
      </c>
      <c r="B26" s="139">
        <v>13396</v>
      </c>
      <c r="C26" s="139">
        <v>13466</v>
      </c>
      <c r="D26" s="139">
        <v>13466</v>
      </c>
      <c r="E26" s="139">
        <v>13466</v>
      </c>
      <c r="F26" s="139">
        <v>13466</v>
      </c>
      <c r="G26" s="139">
        <v>13466</v>
      </c>
      <c r="H26" s="139">
        <v>13466</v>
      </c>
      <c r="I26" s="139">
        <v>13466</v>
      </c>
      <c r="J26" s="139">
        <v>12994</v>
      </c>
      <c r="K26" s="633">
        <v>12994</v>
      </c>
      <c r="L26" s="670">
        <v>12994</v>
      </c>
      <c r="M26" s="670">
        <v>12696</v>
      </c>
      <c r="N26" s="711">
        <v>10125</v>
      </c>
      <c r="O26" s="711">
        <v>9920</v>
      </c>
      <c r="P26" s="711">
        <v>9920</v>
      </c>
      <c r="Q26" s="711">
        <v>9920</v>
      </c>
      <c r="R26" s="711">
        <v>9920</v>
      </c>
      <c r="S26" s="711">
        <v>9920</v>
      </c>
      <c r="T26" s="711">
        <v>9920</v>
      </c>
      <c r="U26" s="711">
        <v>10094</v>
      </c>
      <c r="V26" s="711">
        <v>10075</v>
      </c>
      <c r="W26" s="711">
        <v>10229</v>
      </c>
      <c r="X26" s="711">
        <v>10229</v>
      </c>
      <c r="Y26" s="136">
        <v>10229</v>
      </c>
    </row>
    <row r="27" spans="1:25" s="79" customFormat="1" ht="21" thickBot="1">
      <c r="A27" s="40" t="s">
        <v>120</v>
      </c>
      <c r="B27" s="142">
        <v>18436</v>
      </c>
      <c r="C27" s="142">
        <v>18336</v>
      </c>
      <c r="D27" s="142">
        <v>18440</v>
      </c>
      <c r="E27" s="142">
        <v>18033</v>
      </c>
      <c r="F27" s="142">
        <v>17946</v>
      </c>
      <c r="G27" s="142">
        <v>17635</v>
      </c>
      <c r="H27" s="142">
        <v>17678</v>
      </c>
      <c r="I27" s="142">
        <v>17402</v>
      </c>
      <c r="J27" s="142">
        <v>16906</v>
      </c>
      <c r="K27" s="635">
        <v>16921</v>
      </c>
      <c r="L27" s="656">
        <v>16920</v>
      </c>
      <c r="M27" s="656">
        <v>16611</v>
      </c>
      <c r="N27" s="656">
        <v>13832</v>
      </c>
      <c r="O27" s="656">
        <v>13625</v>
      </c>
      <c r="P27" s="656">
        <v>13804</v>
      </c>
      <c r="Q27" s="656">
        <v>13738</v>
      </c>
      <c r="R27" s="656">
        <v>13738</v>
      </c>
      <c r="S27" s="656">
        <v>13726</v>
      </c>
      <c r="T27" s="656">
        <v>14780</v>
      </c>
      <c r="U27" s="656">
        <v>14765</v>
      </c>
      <c r="V27" s="656">
        <v>14843</v>
      </c>
      <c r="W27" s="656">
        <v>14999</v>
      </c>
      <c r="X27" s="656">
        <v>14968</v>
      </c>
      <c r="Y27" s="480">
        <v>15009</v>
      </c>
    </row>
    <row r="28" spans="1:25" ht="21" thickTop="1">
      <c r="A28" s="503" t="s">
        <v>585</v>
      </c>
    </row>
    <row r="29" spans="1:25" ht="39" customHeight="1">
      <c r="A29" s="1" t="s">
        <v>564</v>
      </c>
    </row>
    <row r="30" spans="1:25" ht="18.75" thickBot="1">
      <c r="A30" s="32" t="s">
        <v>161</v>
      </c>
      <c r="B30" s="451" t="s">
        <v>427</v>
      </c>
      <c r="C30" s="451" t="s">
        <v>443</v>
      </c>
      <c r="D30" s="451" t="s">
        <v>446</v>
      </c>
      <c r="E30" s="451" t="s">
        <v>452</v>
      </c>
      <c r="F30" s="451" t="s">
        <v>457</v>
      </c>
      <c r="G30" s="451" t="s">
        <v>483</v>
      </c>
      <c r="H30" s="677" t="s">
        <v>486</v>
      </c>
      <c r="I30" s="451" t="s">
        <v>488</v>
      </c>
      <c r="J30" s="451" t="s">
        <v>491</v>
      </c>
      <c r="K30" s="643" t="s">
        <v>539</v>
      </c>
      <c r="L30" s="677" t="s">
        <v>560</v>
      </c>
      <c r="M30" s="677" t="s">
        <v>567</v>
      </c>
      <c r="N30" s="677" t="s">
        <v>577</v>
      </c>
      <c r="O30" s="677" t="s">
        <v>603</v>
      </c>
      <c r="P30" s="677" t="s">
        <v>625</v>
      </c>
      <c r="Q30" s="677" t="s">
        <v>634</v>
      </c>
      <c r="R30" s="677" t="s">
        <v>638</v>
      </c>
      <c r="S30" s="677" t="s">
        <v>658</v>
      </c>
      <c r="T30" s="677" t="s">
        <v>663</v>
      </c>
      <c r="U30" s="677" t="s">
        <v>669</v>
      </c>
      <c r="V30" s="677" t="s">
        <v>671</v>
      </c>
      <c r="W30" s="677" t="s">
        <v>682</v>
      </c>
      <c r="X30" s="677" t="s">
        <v>690</v>
      </c>
      <c r="Y30" s="394" t="s">
        <v>739</v>
      </c>
    </row>
    <row r="31" spans="1:25" ht="20.25" customHeight="1">
      <c r="A31" s="9" t="s">
        <v>490</v>
      </c>
      <c r="B31" s="140">
        <v>5.8</v>
      </c>
      <c r="C31" s="140">
        <v>4.5</v>
      </c>
      <c r="D31" s="140">
        <v>3.9</v>
      </c>
      <c r="E31" s="140">
        <v>3.9</v>
      </c>
      <c r="F31" s="140">
        <v>6.4</v>
      </c>
      <c r="G31" s="140">
        <v>5.8999999999999995</v>
      </c>
      <c r="H31" s="655">
        <v>4.0999999999999996</v>
      </c>
      <c r="I31" s="140">
        <v>6</v>
      </c>
      <c r="J31" s="552">
        <v>6.2</v>
      </c>
      <c r="K31" s="634">
        <v>6.4</v>
      </c>
      <c r="L31" s="655">
        <v>6.6</v>
      </c>
      <c r="M31" s="655">
        <v>5.8</v>
      </c>
      <c r="N31" s="655">
        <v>6.5</v>
      </c>
      <c r="O31" s="655">
        <v>5.7</v>
      </c>
      <c r="P31" s="655">
        <v>4.3</v>
      </c>
      <c r="Q31" s="655">
        <v>4.2</v>
      </c>
      <c r="R31" s="655">
        <v>5.3</v>
      </c>
      <c r="S31" s="655">
        <v>4.9000000000000004</v>
      </c>
      <c r="T31" s="655">
        <v>5</v>
      </c>
      <c r="U31" s="655">
        <v>5.7</v>
      </c>
      <c r="V31" s="655">
        <v>6.4</v>
      </c>
      <c r="W31" s="655">
        <v>5.0999999999999996</v>
      </c>
      <c r="X31" s="655">
        <v>2.9</v>
      </c>
      <c r="Y31" s="478">
        <v>4.9000000000000004</v>
      </c>
    </row>
    <row r="32" spans="1:25" ht="18">
      <c r="A32" s="9" t="s">
        <v>175</v>
      </c>
      <c r="B32" s="140">
        <v>6.7</v>
      </c>
      <c r="C32" s="140">
        <v>5.9</v>
      </c>
      <c r="D32" s="140">
        <v>5.0999999999999996</v>
      </c>
      <c r="E32" s="140">
        <v>6</v>
      </c>
      <c r="F32" s="140">
        <v>6.6</v>
      </c>
      <c r="G32" s="140">
        <v>5</v>
      </c>
      <c r="H32" s="655">
        <v>5.4</v>
      </c>
      <c r="I32" s="140">
        <v>6.9</v>
      </c>
      <c r="J32" s="552">
        <v>6.3</v>
      </c>
      <c r="K32" s="634">
        <v>5.4</v>
      </c>
      <c r="L32" s="655">
        <v>5.0999999999999996</v>
      </c>
      <c r="M32" s="655">
        <v>5.9</v>
      </c>
      <c r="N32" s="655">
        <v>6.8</v>
      </c>
      <c r="O32" s="655">
        <v>5.4</v>
      </c>
      <c r="P32" s="655">
        <v>5.6</v>
      </c>
      <c r="Q32" s="655">
        <v>6.2</v>
      </c>
      <c r="R32" s="655">
        <v>6.7</v>
      </c>
      <c r="S32" s="655">
        <v>6.1</v>
      </c>
      <c r="T32" s="655">
        <v>4.5999999999999996</v>
      </c>
      <c r="U32" s="655">
        <v>5.6</v>
      </c>
      <c r="V32" s="655">
        <v>6.3</v>
      </c>
      <c r="W32" s="655">
        <v>5.6</v>
      </c>
      <c r="X32" s="655">
        <v>4.7</v>
      </c>
      <c r="Y32" s="478">
        <v>6.1</v>
      </c>
    </row>
    <row r="33" spans="1:25" ht="18">
      <c r="A33" s="9" t="s">
        <v>176</v>
      </c>
      <c r="B33" s="552">
        <v>1.2</v>
      </c>
      <c r="C33" s="552">
        <v>0.9</v>
      </c>
      <c r="D33" s="552">
        <v>0.6</v>
      </c>
      <c r="E33" s="552">
        <v>0.7</v>
      </c>
      <c r="F33" s="552">
        <v>0.5</v>
      </c>
      <c r="G33" s="552">
        <v>0.3</v>
      </c>
      <c r="H33" s="655">
        <v>0.7</v>
      </c>
      <c r="I33" s="552">
        <v>0.4</v>
      </c>
      <c r="J33" s="552">
        <v>0.4</v>
      </c>
      <c r="K33" s="634">
        <v>0.2</v>
      </c>
      <c r="L33" s="655">
        <v>0.1</v>
      </c>
      <c r="M33" s="655">
        <v>0.4</v>
      </c>
      <c r="N33" s="655">
        <v>0.5</v>
      </c>
      <c r="O33" s="655">
        <v>0.2</v>
      </c>
      <c r="P33" s="655">
        <v>0.1</v>
      </c>
      <c r="Q33" s="655">
        <v>0.6</v>
      </c>
      <c r="R33" s="655">
        <v>0.5</v>
      </c>
      <c r="S33" s="655">
        <v>0.6</v>
      </c>
      <c r="T33" s="655">
        <v>0.1</v>
      </c>
      <c r="U33" s="655">
        <v>0.3</v>
      </c>
      <c r="V33" s="655">
        <v>0.5</v>
      </c>
      <c r="W33" s="655">
        <v>0.2</v>
      </c>
      <c r="X33" s="655">
        <v>0.2</v>
      </c>
      <c r="Y33" s="478">
        <v>0.3</v>
      </c>
    </row>
    <row r="34" spans="1:25" s="79" customFormat="1" ht="21" thickBot="1">
      <c r="A34" s="40" t="s">
        <v>120</v>
      </c>
      <c r="B34" s="398">
        <v>13.7</v>
      </c>
      <c r="C34" s="398">
        <v>11.3</v>
      </c>
      <c r="D34" s="398">
        <v>9.6</v>
      </c>
      <c r="E34" s="398">
        <v>10.6</v>
      </c>
      <c r="F34" s="398">
        <v>13.5</v>
      </c>
      <c r="G34" s="398">
        <v>11.2</v>
      </c>
      <c r="H34" s="658">
        <v>10.199999999999999</v>
      </c>
      <c r="I34" s="398">
        <v>13.3</v>
      </c>
      <c r="J34" s="553">
        <v>12.8</v>
      </c>
      <c r="K34" s="636">
        <v>12</v>
      </c>
      <c r="L34" s="658">
        <v>11.8</v>
      </c>
      <c r="M34" s="658">
        <v>12.1</v>
      </c>
      <c r="N34" s="658">
        <v>13.9</v>
      </c>
      <c r="O34" s="658">
        <v>11.2</v>
      </c>
      <c r="P34" s="658">
        <v>10</v>
      </c>
      <c r="Q34" s="658">
        <v>11.1</v>
      </c>
      <c r="R34" s="658">
        <v>12.5</v>
      </c>
      <c r="S34" s="658">
        <v>11.6</v>
      </c>
      <c r="T34" s="658">
        <v>9.6999999999999993</v>
      </c>
      <c r="U34" s="658">
        <v>11.7</v>
      </c>
      <c r="V34" s="658">
        <v>13.3</v>
      </c>
      <c r="W34" s="658">
        <v>11</v>
      </c>
      <c r="X34" s="658">
        <v>7.8</v>
      </c>
      <c r="Y34" s="479">
        <v>11.4</v>
      </c>
    </row>
    <row r="35" spans="1:25" ht="21" thickTop="1">
      <c r="A35" s="9"/>
    </row>
    <row r="36" spans="1:25" ht="39" customHeight="1">
      <c r="A36" s="1" t="s">
        <v>564</v>
      </c>
      <c r="F36" s="504"/>
      <c r="G36" s="504"/>
      <c r="H36" s="504"/>
      <c r="I36" s="504"/>
      <c r="J36" s="504"/>
      <c r="K36" s="646"/>
      <c r="L36" s="646"/>
      <c r="M36" s="646"/>
      <c r="N36" s="646"/>
      <c r="O36" s="646"/>
      <c r="P36" s="646"/>
      <c r="Q36" s="646"/>
      <c r="R36" s="646"/>
      <c r="S36" s="646"/>
      <c r="T36" s="646"/>
      <c r="U36" s="646"/>
      <c r="V36" s="646"/>
      <c r="W36" s="646"/>
      <c r="X36" s="646"/>
      <c r="Y36" s="505"/>
    </row>
    <row r="37" spans="1:25" ht="18.75" thickBot="1">
      <c r="A37" s="32" t="s">
        <v>177</v>
      </c>
      <c r="B37" s="451" t="s">
        <v>427</v>
      </c>
      <c r="C37" s="451" t="s">
        <v>443</v>
      </c>
      <c r="D37" s="451" t="s">
        <v>446</v>
      </c>
      <c r="E37" s="451" t="s">
        <v>452</v>
      </c>
      <c r="F37" s="451" t="s">
        <v>457</v>
      </c>
      <c r="G37" s="451" t="s">
        <v>483</v>
      </c>
      <c r="H37" s="451" t="s">
        <v>486</v>
      </c>
      <c r="I37" s="451" t="s">
        <v>488</v>
      </c>
      <c r="J37" s="451" t="s">
        <v>491</v>
      </c>
      <c r="K37" s="643" t="s">
        <v>539</v>
      </c>
      <c r="L37" s="677" t="s">
        <v>560</v>
      </c>
      <c r="M37" s="677" t="s">
        <v>567</v>
      </c>
      <c r="N37" s="677" t="s">
        <v>577</v>
      </c>
      <c r="O37" s="677" t="s">
        <v>603</v>
      </c>
      <c r="P37" s="677" t="s">
        <v>625</v>
      </c>
      <c r="Q37" s="677" t="s">
        <v>634</v>
      </c>
      <c r="R37" s="677" t="s">
        <v>638</v>
      </c>
      <c r="S37" s="677" t="s">
        <v>658</v>
      </c>
      <c r="T37" s="677" t="s">
        <v>663</v>
      </c>
      <c r="U37" s="677" t="s">
        <v>669</v>
      </c>
      <c r="V37" s="677" t="s">
        <v>671</v>
      </c>
      <c r="W37" s="677" t="s">
        <v>682</v>
      </c>
      <c r="X37" s="677" t="s">
        <v>690</v>
      </c>
      <c r="Y37" s="394" t="s">
        <v>739</v>
      </c>
    </row>
    <row r="38" spans="1:25" ht="20.25" customHeight="1">
      <c r="A38" s="9" t="s">
        <v>490</v>
      </c>
      <c r="B38" s="411">
        <v>42</v>
      </c>
      <c r="C38" s="411">
        <v>40</v>
      </c>
      <c r="D38" s="411">
        <v>41</v>
      </c>
      <c r="E38" s="411">
        <v>37</v>
      </c>
      <c r="F38" s="139">
        <v>48</v>
      </c>
      <c r="G38" s="139">
        <v>53</v>
      </c>
      <c r="H38" s="139">
        <v>40</v>
      </c>
      <c r="I38" s="139">
        <v>45</v>
      </c>
      <c r="J38" s="139">
        <v>48</v>
      </c>
      <c r="K38" s="633">
        <v>54</v>
      </c>
      <c r="L38" s="670">
        <v>57</v>
      </c>
      <c r="M38" s="670">
        <v>48</v>
      </c>
      <c r="N38" s="711">
        <v>47</v>
      </c>
      <c r="O38" s="711">
        <v>51</v>
      </c>
      <c r="P38" s="711">
        <v>43</v>
      </c>
      <c r="Q38" s="711">
        <v>38</v>
      </c>
      <c r="R38" s="711">
        <v>42</v>
      </c>
      <c r="S38" s="711">
        <v>42</v>
      </c>
      <c r="T38" s="711">
        <v>51</v>
      </c>
      <c r="U38" s="711">
        <v>49</v>
      </c>
      <c r="V38" s="711">
        <v>48</v>
      </c>
      <c r="W38" s="711">
        <v>47</v>
      </c>
      <c r="X38" s="711">
        <v>38</v>
      </c>
      <c r="Y38" s="709">
        <v>43</v>
      </c>
    </row>
    <row r="39" spans="1:25" ht="18">
      <c r="A39" s="9" t="s">
        <v>175</v>
      </c>
      <c r="B39" s="411">
        <v>49</v>
      </c>
      <c r="C39" s="411">
        <v>52</v>
      </c>
      <c r="D39" s="411">
        <v>53</v>
      </c>
      <c r="E39" s="411">
        <v>56</v>
      </c>
      <c r="F39" s="411">
        <v>49</v>
      </c>
      <c r="G39" s="411">
        <v>45</v>
      </c>
      <c r="H39" s="411">
        <v>53</v>
      </c>
      <c r="I39" s="411">
        <v>52</v>
      </c>
      <c r="J39" s="411">
        <v>49</v>
      </c>
      <c r="K39" s="639">
        <v>45</v>
      </c>
      <c r="L39" s="639">
        <v>43</v>
      </c>
      <c r="M39" s="639">
        <v>49</v>
      </c>
      <c r="N39" s="639">
        <v>49</v>
      </c>
      <c r="O39" s="639">
        <v>48</v>
      </c>
      <c r="P39" s="639">
        <v>56</v>
      </c>
      <c r="Q39" s="639">
        <v>56</v>
      </c>
      <c r="R39" s="639">
        <v>54</v>
      </c>
      <c r="S39" s="639">
        <v>53</v>
      </c>
      <c r="T39" s="639">
        <v>48</v>
      </c>
      <c r="U39" s="639">
        <v>48</v>
      </c>
      <c r="V39" s="639">
        <v>48</v>
      </c>
      <c r="W39" s="639">
        <v>51</v>
      </c>
      <c r="X39" s="639">
        <v>60</v>
      </c>
      <c r="Y39" s="709">
        <v>54</v>
      </c>
    </row>
    <row r="40" spans="1:25" ht="18">
      <c r="A40" s="9" t="s">
        <v>176</v>
      </c>
      <c r="B40" s="411">
        <v>9</v>
      </c>
      <c r="C40" s="411">
        <v>8</v>
      </c>
      <c r="D40" s="411">
        <v>6</v>
      </c>
      <c r="E40" s="411">
        <v>7</v>
      </c>
      <c r="F40" s="411">
        <v>3</v>
      </c>
      <c r="G40" s="411">
        <v>2</v>
      </c>
      <c r="H40" s="411">
        <v>7</v>
      </c>
      <c r="I40" s="411">
        <v>3</v>
      </c>
      <c r="J40" s="411">
        <v>3</v>
      </c>
      <c r="K40" s="639">
        <v>1</v>
      </c>
      <c r="L40" s="639">
        <v>1</v>
      </c>
      <c r="M40" s="639">
        <v>3</v>
      </c>
      <c r="N40" s="639">
        <v>4</v>
      </c>
      <c r="O40" s="639">
        <v>1</v>
      </c>
      <c r="P40" s="639">
        <v>1</v>
      </c>
      <c r="Q40" s="639">
        <v>6</v>
      </c>
      <c r="R40" s="639">
        <v>4</v>
      </c>
      <c r="S40" s="639">
        <v>5</v>
      </c>
      <c r="T40" s="639">
        <v>1</v>
      </c>
      <c r="U40" s="639">
        <v>3</v>
      </c>
      <c r="V40" s="639">
        <v>4</v>
      </c>
      <c r="W40" s="639">
        <v>2</v>
      </c>
      <c r="X40" s="639">
        <v>2</v>
      </c>
      <c r="Y40" s="481">
        <v>3</v>
      </c>
    </row>
    <row r="41" spans="1:25" s="79" customFormat="1" ht="21" thickBot="1">
      <c r="A41" s="40" t="s">
        <v>120</v>
      </c>
      <c r="B41" s="412">
        <v>100</v>
      </c>
      <c r="C41" s="412">
        <v>100</v>
      </c>
      <c r="D41" s="412">
        <v>100</v>
      </c>
      <c r="E41" s="412">
        <v>100</v>
      </c>
      <c r="F41" s="412">
        <v>100</v>
      </c>
      <c r="G41" s="412">
        <v>100</v>
      </c>
      <c r="H41" s="412">
        <v>100</v>
      </c>
      <c r="I41" s="412">
        <v>100</v>
      </c>
      <c r="J41" s="412">
        <v>100</v>
      </c>
      <c r="K41" s="640">
        <v>100</v>
      </c>
      <c r="L41" s="640">
        <v>100</v>
      </c>
      <c r="M41" s="640">
        <v>100</v>
      </c>
      <c r="N41" s="640">
        <v>100</v>
      </c>
      <c r="O41" s="640">
        <v>100</v>
      </c>
      <c r="P41" s="640">
        <v>100</v>
      </c>
      <c r="Q41" s="640">
        <v>100</v>
      </c>
      <c r="R41" s="640">
        <v>100</v>
      </c>
      <c r="S41" s="640">
        <v>100</v>
      </c>
      <c r="T41" s="640">
        <v>100</v>
      </c>
      <c r="U41" s="640">
        <v>100</v>
      </c>
      <c r="V41" s="640">
        <v>100</v>
      </c>
      <c r="W41" s="640">
        <v>100</v>
      </c>
      <c r="X41" s="640">
        <v>100</v>
      </c>
      <c r="Y41" s="482">
        <v>100</v>
      </c>
    </row>
    <row r="42" spans="1:25" ht="21" thickTop="1">
      <c r="A42" s="9"/>
    </row>
    <row r="43" spans="1:25" ht="39" customHeight="1">
      <c r="A43" s="1" t="s">
        <v>209</v>
      </c>
    </row>
    <row r="44" spans="1:25" ht="18.75" thickBot="1">
      <c r="A44" s="6" t="s">
        <v>271</v>
      </c>
      <c r="B44" s="451" t="s">
        <v>427</v>
      </c>
      <c r="C44" s="451" t="s">
        <v>443</v>
      </c>
      <c r="D44" s="451" t="s">
        <v>446</v>
      </c>
      <c r="E44" s="451" t="s">
        <v>452</v>
      </c>
      <c r="F44" s="451" t="s">
        <v>457</v>
      </c>
      <c r="G44" s="451" t="s">
        <v>483</v>
      </c>
      <c r="H44" s="451" t="s">
        <v>486</v>
      </c>
      <c r="I44" s="451" t="s">
        <v>488</v>
      </c>
      <c r="J44" s="451" t="s">
        <v>491</v>
      </c>
      <c r="K44" s="643" t="s">
        <v>539</v>
      </c>
      <c r="L44" s="677" t="s">
        <v>560</v>
      </c>
      <c r="M44" s="677" t="s">
        <v>567</v>
      </c>
      <c r="N44" s="677" t="s">
        <v>577</v>
      </c>
      <c r="O44" s="677" t="s">
        <v>603</v>
      </c>
      <c r="P44" s="677" t="s">
        <v>625</v>
      </c>
      <c r="Q44" s="677" t="s">
        <v>634</v>
      </c>
      <c r="R44" s="677" t="s">
        <v>638</v>
      </c>
      <c r="S44" s="677" t="s">
        <v>658</v>
      </c>
      <c r="T44" s="677" t="s">
        <v>663</v>
      </c>
      <c r="U44" s="677" t="s">
        <v>669</v>
      </c>
      <c r="V44" s="677" t="s">
        <v>671</v>
      </c>
      <c r="W44" s="677" t="s">
        <v>682</v>
      </c>
      <c r="X44" s="677" t="s">
        <v>690</v>
      </c>
      <c r="Y44" s="394" t="s">
        <v>739</v>
      </c>
    </row>
    <row r="45" spans="1:25" ht="18" customHeight="1">
      <c r="A45" s="9" t="s">
        <v>656</v>
      </c>
      <c r="B45" s="411">
        <v>746</v>
      </c>
      <c r="C45" s="411">
        <v>597</v>
      </c>
      <c r="D45" s="411">
        <v>530</v>
      </c>
      <c r="E45" s="411">
        <v>589</v>
      </c>
      <c r="F45" s="139">
        <v>643</v>
      </c>
      <c r="G45" s="139">
        <v>506</v>
      </c>
      <c r="H45" s="139">
        <v>541</v>
      </c>
      <c r="I45" s="139">
        <v>652</v>
      </c>
      <c r="J45" s="139">
        <v>573</v>
      </c>
      <c r="K45" s="633">
        <v>445</v>
      </c>
      <c r="L45" s="670">
        <v>390</v>
      </c>
      <c r="M45" s="670">
        <v>509</v>
      </c>
      <c r="N45" s="711">
        <v>537</v>
      </c>
      <c r="O45" s="711">
        <v>434</v>
      </c>
      <c r="P45" s="711">
        <v>408</v>
      </c>
      <c r="Q45" s="711">
        <v>514</v>
      </c>
      <c r="R45" s="711">
        <v>558</v>
      </c>
      <c r="S45" s="711">
        <v>459</v>
      </c>
      <c r="T45" s="711">
        <v>496</v>
      </c>
      <c r="U45" s="711">
        <v>731</v>
      </c>
      <c r="V45" s="711">
        <v>828</v>
      </c>
      <c r="W45" s="711">
        <v>625</v>
      </c>
      <c r="X45" s="711">
        <v>556</v>
      </c>
      <c r="Y45" s="136">
        <v>914</v>
      </c>
    </row>
    <row r="46" spans="1:25" ht="18">
      <c r="A46" s="9" t="s">
        <v>230</v>
      </c>
      <c r="B46" s="411">
        <v>226</v>
      </c>
      <c r="C46" s="411">
        <v>202</v>
      </c>
      <c r="D46" s="411">
        <v>180</v>
      </c>
      <c r="E46" s="411">
        <v>214</v>
      </c>
      <c r="F46" s="139">
        <v>218</v>
      </c>
      <c r="G46" s="139">
        <v>183</v>
      </c>
      <c r="H46" s="139">
        <v>175</v>
      </c>
      <c r="I46" s="139">
        <v>182</v>
      </c>
      <c r="J46" s="139">
        <v>183</v>
      </c>
      <c r="K46" s="633">
        <v>166</v>
      </c>
      <c r="L46" s="670">
        <v>131</v>
      </c>
      <c r="M46" s="670">
        <v>182</v>
      </c>
      <c r="N46" s="711">
        <v>172</v>
      </c>
      <c r="O46" s="711">
        <v>155</v>
      </c>
      <c r="P46" s="711">
        <v>157</v>
      </c>
      <c r="Q46" s="711">
        <v>206</v>
      </c>
      <c r="R46" s="711">
        <v>235</v>
      </c>
      <c r="S46" s="711">
        <v>192</v>
      </c>
      <c r="T46" s="711">
        <v>183</v>
      </c>
      <c r="U46" s="711">
        <v>226</v>
      </c>
      <c r="V46" s="711">
        <v>248</v>
      </c>
      <c r="W46" s="711">
        <v>195</v>
      </c>
      <c r="X46" s="711">
        <v>192</v>
      </c>
      <c r="Y46" s="136">
        <v>237</v>
      </c>
    </row>
    <row r="47" spans="1:25" ht="18">
      <c r="A47" s="9" t="s">
        <v>580</v>
      </c>
      <c r="B47" s="639">
        <v>0</v>
      </c>
      <c r="C47" s="639">
        <v>0</v>
      </c>
      <c r="D47" s="639">
        <v>0</v>
      </c>
      <c r="E47" s="639">
        <v>0</v>
      </c>
      <c r="F47" s="670">
        <v>0</v>
      </c>
      <c r="G47" s="670">
        <v>0.75545018170587697</v>
      </c>
      <c r="H47" s="670">
        <v>0.30915569769894302</v>
      </c>
      <c r="I47" s="670">
        <v>0.37583501618837001</v>
      </c>
      <c r="J47" s="670">
        <v>0.75840958177752704</v>
      </c>
      <c r="K47" s="670">
        <v>0.90791808177309308</v>
      </c>
      <c r="L47" s="670">
        <v>0.67649294443626007</v>
      </c>
      <c r="M47" s="670">
        <v>0.78264619454285</v>
      </c>
      <c r="N47" s="711">
        <v>1</v>
      </c>
      <c r="O47" s="711">
        <v>1</v>
      </c>
      <c r="P47" s="711">
        <v>1</v>
      </c>
      <c r="Q47" s="711">
        <v>1</v>
      </c>
      <c r="R47" s="711">
        <v>1</v>
      </c>
      <c r="S47" s="711">
        <v>2</v>
      </c>
      <c r="T47" s="711">
        <v>2</v>
      </c>
      <c r="U47" s="711">
        <v>3</v>
      </c>
      <c r="V47" s="711">
        <v>6</v>
      </c>
      <c r="W47" s="711">
        <v>6</v>
      </c>
      <c r="X47" s="711">
        <v>3</v>
      </c>
      <c r="Y47" s="136">
        <v>0</v>
      </c>
    </row>
    <row r="48" spans="1:25" s="79" customFormat="1" ht="21" thickBot="1">
      <c r="A48" s="40" t="s">
        <v>120</v>
      </c>
      <c r="B48" s="413">
        <v>972</v>
      </c>
      <c r="C48" s="413">
        <v>799</v>
      </c>
      <c r="D48" s="413">
        <v>710</v>
      </c>
      <c r="E48" s="413">
        <v>803</v>
      </c>
      <c r="F48" s="413">
        <v>861</v>
      </c>
      <c r="G48" s="413">
        <v>690</v>
      </c>
      <c r="H48" s="413">
        <v>716</v>
      </c>
      <c r="I48" s="413">
        <v>834</v>
      </c>
      <c r="J48" s="413">
        <v>757</v>
      </c>
      <c r="K48" s="641">
        <v>612</v>
      </c>
      <c r="L48" s="641">
        <v>522</v>
      </c>
      <c r="M48" s="641">
        <v>692</v>
      </c>
      <c r="N48" s="641">
        <v>710</v>
      </c>
      <c r="O48" s="641">
        <v>591</v>
      </c>
      <c r="P48" s="641">
        <v>566</v>
      </c>
      <c r="Q48" s="641">
        <v>721</v>
      </c>
      <c r="R48" s="641">
        <v>794</v>
      </c>
      <c r="S48" s="641">
        <v>654</v>
      </c>
      <c r="T48" s="641">
        <v>681</v>
      </c>
      <c r="U48" s="641">
        <v>960</v>
      </c>
      <c r="V48" s="641">
        <v>1082</v>
      </c>
      <c r="W48" s="641">
        <v>826</v>
      </c>
      <c r="X48" s="641">
        <v>751</v>
      </c>
      <c r="Y48" s="480">
        <v>1151</v>
      </c>
    </row>
    <row r="49" spans="1:25" ht="21" thickTop="1">
      <c r="A49" s="9"/>
    </row>
    <row r="50" spans="1:25" ht="39" customHeight="1">
      <c r="A50" s="1" t="s">
        <v>210</v>
      </c>
    </row>
    <row r="51" spans="1:25" ht="18.75" thickBot="1">
      <c r="A51" s="6" t="s">
        <v>271</v>
      </c>
      <c r="B51" s="451" t="s">
        <v>427</v>
      </c>
      <c r="C51" s="451" t="s">
        <v>443</v>
      </c>
      <c r="D51" s="451" t="s">
        <v>446</v>
      </c>
      <c r="E51" s="451" t="s">
        <v>452</v>
      </c>
      <c r="F51" s="451" t="s">
        <v>457</v>
      </c>
      <c r="G51" s="451" t="s">
        <v>483</v>
      </c>
      <c r="H51" s="451" t="s">
        <v>486</v>
      </c>
      <c r="I51" s="451" t="s">
        <v>488</v>
      </c>
      <c r="J51" s="451" t="s">
        <v>491</v>
      </c>
      <c r="K51" s="643" t="s">
        <v>539</v>
      </c>
      <c r="L51" s="677" t="s">
        <v>560</v>
      </c>
      <c r="M51" s="677" t="s">
        <v>567</v>
      </c>
      <c r="N51" s="677" t="s">
        <v>577</v>
      </c>
      <c r="O51" s="677" t="s">
        <v>603</v>
      </c>
      <c r="P51" s="677" t="s">
        <v>625</v>
      </c>
      <c r="Q51" s="677" t="s">
        <v>634</v>
      </c>
      <c r="R51" s="677" t="s">
        <v>638</v>
      </c>
      <c r="S51" s="677" t="s">
        <v>658</v>
      </c>
      <c r="T51" s="677" t="s">
        <v>663</v>
      </c>
      <c r="U51" s="677" t="s">
        <v>669</v>
      </c>
      <c r="V51" s="677" t="s">
        <v>671</v>
      </c>
      <c r="W51" s="677" t="s">
        <v>682</v>
      </c>
      <c r="X51" s="677" t="s">
        <v>690</v>
      </c>
      <c r="Y51" s="394" t="s">
        <v>739</v>
      </c>
    </row>
    <row r="52" spans="1:25" ht="21" customHeight="1">
      <c r="A52" s="9" t="s">
        <v>657</v>
      </c>
      <c r="B52" s="411">
        <v>208</v>
      </c>
      <c r="C52" s="411">
        <v>102</v>
      </c>
      <c r="D52" s="411">
        <v>73</v>
      </c>
      <c r="E52" s="411">
        <v>155</v>
      </c>
      <c r="F52" s="515">
        <v>177</v>
      </c>
      <c r="G52" s="515">
        <v>91</v>
      </c>
      <c r="H52" s="515">
        <v>62</v>
      </c>
      <c r="I52" s="515">
        <v>137</v>
      </c>
      <c r="J52" s="515">
        <v>161</v>
      </c>
      <c r="K52" s="647">
        <v>83</v>
      </c>
      <c r="L52" s="647">
        <v>49</v>
      </c>
      <c r="M52" s="647">
        <v>130</v>
      </c>
      <c r="N52" s="647">
        <v>170</v>
      </c>
      <c r="O52" s="647">
        <v>73</v>
      </c>
      <c r="P52" s="647">
        <v>50</v>
      </c>
      <c r="Q52" s="647">
        <v>156</v>
      </c>
      <c r="R52" s="647">
        <v>176</v>
      </c>
      <c r="S52" s="647">
        <v>91</v>
      </c>
      <c r="T52" s="647">
        <v>64</v>
      </c>
      <c r="U52" s="647">
        <v>194</v>
      </c>
      <c r="V52" s="647">
        <v>265</v>
      </c>
      <c r="W52" s="647">
        <v>85</v>
      </c>
      <c r="X52" s="647">
        <v>60</v>
      </c>
      <c r="Y52" s="516">
        <v>205</v>
      </c>
    </row>
    <row r="53" spans="1:25" ht="18">
      <c r="A53" s="9" t="s">
        <v>232</v>
      </c>
      <c r="B53" s="411">
        <v>116</v>
      </c>
      <c r="C53" s="411">
        <v>48</v>
      </c>
      <c r="D53" s="411">
        <v>28</v>
      </c>
      <c r="E53" s="411">
        <v>98</v>
      </c>
      <c r="F53" s="139">
        <v>112</v>
      </c>
      <c r="G53" s="139">
        <v>51</v>
      </c>
      <c r="H53" s="139">
        <v>32</v>
      </c>
      <c r="I53" s="139">
        <v>91</v>
      </c>
      <c r="J53" s="139">
        <v>80</v>
      </c>
      <c r="K53" s="633">
        <v>44</v>
      </c>
      <c r="L53" s="670">
        <v>23</v>
      </c>
      <c r="M53" s="670">
        <v>82</v>
      </c>
      <c r="N53" s="711">
        <v>76</v>
      </c>
      <c r="O53" s="711">
        <v>25</v>
      </c>
      <c r="P53" s="711">
        <v>17</v>
      </c>
      <c r="Q53" s="711">
        <v>81</v>
      </c>
      <c r="R53" s="711">
        <v>113</v>
      </c>
      <c r="S53" s="711">
        <v>42</v>
      </c>
      <c r="T53" s="711">
        <v>15</v>
      </c>
      <c r="U53" s="711">
        <v>87</v>
      </c>
      <c r="V53" s="711">
        <v>88</v>
      </c>
      <c r="W53" s="711">
        <v>33</v>
      </c>
      <c r="X53" s="711">
        <v>8</v>
      </c>
      <c r="Y53" s="136">
        <v>65</v>
      </c>
    </row>
    <row r="54" spans="1:25" s="79" customFormat="1" ht="21" thickBot="1">
      <c r="A54" s="40" t="s">
        <v>120</v>
      </c>
      <c r="B54" s="413">
        <v>324</v>
      </c>
      <c r="C54" s="413">
        <v>150</v>
      </c>
      <c r="D54" s="413">
        <v>101</v>
      </c>
      <c r="E54" s="413">
        <v>253</v>
      </c>
      <c r="F54" s="413">
        <v>289</v>
      </c>
      <c r="G54" s="413">
        <v>142</v>
      </c>
      <c r="H54" s="413">
        <v>94</v>
      </c>
      <c r="I54" s="413">
        <v>228</v>
      </c>
      <c r="J54" s="413">
        <v>241</v>
      </c>
      <c r="K54" s="641">
        <v>127</v>
      </c>
      <c r="L54" s="641">
        <v>72</v>
      </c>
      <c r="M54" s="641">
        <v>212</v>
      </c>
      <c r="N54" s="641">
        <v>245</v>
      </c>
      <c r="O54" s="641">
        <v>98</v>
      </c>
      <c r="P54" s="730">
        <v>67</v>
      </c>
      <c r="Q54" s="730">
        <v>238</v>
      </c>
      <c r="R54" s="730">
        <v>289</v>
      </c>
      <c r="S54" s="730">
        <v>133</v>
      </c>
      <c r="T54" s="730">
        <v>79</v>
      </c>
      <c r="U54" s="730">
        <v>281</v>
      </c>
      <c r="V54" s="730">
        <v>353</v>
      </c>
      <c r="W54" s="730">
        <v>118</v>
      </c>
      <c r="X54" s="730">
        <v>67</v>
      </c>
      <c r="Y54" s="726">
        <v>270</v>
      </c>
    </row>
    <row r="55" spans="1:25" ht="21" thickTop="1">
      <c r="A55" s="9"/>
    </row>
    <row r="56" spans="1:25" ht="39" customHeight="1">
      <c r="A56" s="1" t="s">
        <v>211</v>
      </c>
    </row>
    <row r="57" spans="1:25" ht="18.75" thickBot="1">
      <c r="A57" s="33" t="s">
        <v>161</v>
      </c>
      <c r="B57" s="451" t="s">
        <v>427</v>
      </c>
      <c r="C57" s="451" t="s">
        <v>443</v>
      </c>
      <c r="D57" s="451" t="s">
        <v>446</v>
      </c>
      <c r="E57" s="451" t="s">
        <v>452</v>
      </c>
      <c r="F57" s="451" t="s">
        <v>457</v>
      </c>
      <c r="G57" s="451" t="s">
        <v>483</v>
      </c>
      <c r="H57" s="451" t="s">
        <v>486</v>
      </c>
      <c r="I57" s="451" t="s">
        <v>488</v>
      </c>
      <c r="J57" s="451" t="s">
        <v>491</v>
      </c>
      <c r="K57" s="643" t="s">
        <v>539</v>
      </c>
      <c r="L57" s="677" t="s">
        <v>560</v>
      </c>
      <c r="M57" s="677" t="s">
        <v>567</v>
      </c>
      <c r="N57" s="677" t="s">
        <v>577</v>
      </c>
      <c r="O57" s="677" t="s">
        <v>603</v>
      </c>
      <c r="P57" s="677" t="s">
        <v>625</v>
      </c>
      <c r="Q57" s="677" t="s">
        <v>634</v>
      </c>
      <c r="R57" s="677" t="s">
        <v>638</v>
      </c>
      <c r="S57" s="677" t="s">
        <v>658</v>
      </c>
      <c r="T57" s="677" t="s">
        <v>663</v>
      </c>
      <c r="U57" s="677" t="s">
        <v>669</v>
      </c>
      <c r="V57" s="677" t="s">
        <v>671</v>
      </c>
      <c r="W57" s="677" t="s">
        <v>682</v>
      </c>
      <c r="X57" s="677" t="s">
        <v>690</v>
      </c>
      <c r="Y57" s="394" t="s">
        <v>739</v>
      </c>
    </row>
    <row r="58" spans="1:25" ht="24.75" customHeight="1">
      <c r="A58" s="9" t="s">
        <v>178</v>
      </c>
      <c r="B58" s="140">
        <v>7.1</v>
      </c>
      <c r="C58" s="140">
        <v>6</v>
      </c>
      <c r="D58" s="140">
        <v>4.9000000000000004</v>
      </c>
      <c r="E58" s="140">
        <v>5.4</v>
      </c>
      <c r="F58" s="552">
        <v>6</v>
      </c>
      <c r="G58" s="552">
        <v>5</v>
      </c>
      <c r="H58" s="552">
        <v>4.9000000000000004</v>
      </c>
      <c r="I58" s="552">
        <v>5.6</v>
      </c>
      <c r="J58" s="552">
        <v>5.7</v>
      </c>
      <c r="K58" s="634">
        <v>5.7</v>
      </c>
      <c r="L58" s="655">
        <v>5.0999999999999996</v>
      </c>
      <c r="M58" s="655">
        <v>5.8</v>
      </c>
      <c r="N58" s="655">
        <v>6.8</v>
      </c>
      <c r="O58" s="655">
        <v>5.0999999999999996</v>
      </c>
      <c r="P58" s="655">
        <v>4.9000000000000004</v>
      </c>
      <c r="Q58" s="655">
        <v>6</v>
      </c>
      <c r="R58" s="655">
        <v>5.8</v>
      </c>
      <c r="S58" s="655">
        <v>5.5</v>
      </c>
      <c r="T58" s="655">
        <v>5.0999999999999996</v>
      </c>
      <c r="U58" s="655">
        <v>6</v>
      </c>
      <c r="V58" s="655">
        <v>6.6</v>
      </c>
      <c r="W58" s="655">
        <v>5.7</v>
      </c>
      <c r="X58" s="655">
        <v>4.5999999999999996</v>
      </c>
      <c r="Y58" s="478">
        <v>6.2</v>
      </c>
    </row>
    <row r="59" spans="1:25" ht="17.25" customHeight="1">
      <c r="A59" s="9" t="s">
        <v>179</v>
      </c>
      <c r="B59" s="140">
        <v>7.3</v>
      </c>
      <c r="C59" s="140">
        <v>5.7</v>
      </c>
      <c r="D59" s="140">
        <v>5.2</v>
      </c>
      <c r="E59" s="140">
        <v>5.0999999999999996</v>
      </c>
      <c r="F59" s="552">
        <v>8.1999999999999993</v>
      </c>
      <c r="G59" s="552">
        <v>5.9</v>
      </c>
      <c r="H59" s="552">
        <v>5.9</v>
      </c>
      <c r="I59" s="552">
        <v>8.3000000000000007</v>
      </c>
      <c r="J59" s="552">
        <v>8</v>
      </c>
      <c r="K59" s="634">
        <v>7.1</v>
      </c>
      <c r="L59" s="655">
        <v>7.5</v>
      </c>
      <c r="M59" s="655">
        <v>7.2</v>
      </c>
      <c r="N59" s="655">
        <v>9</v>
      </c>
      <c r="O59" s="655">
        <v>6.8</v>
      </c>
      <c r="P59" s="655">
        <v>6</v>
      </c>
      <c r="Q59" s="655">
        <v>7</v>
      </c>
      <c r="R59" s="655">
        <v>8.5</v>
      </c>
      <c r="S59" s="655">
        <v>7.4</v>
      </c>
      <c r="T59" s="655">
        <v>6.5</v>
      </c>
      <c r="U59" s="655">
        <v>8.5</v>
      </c>
      <c r="V59" s="655">
        <v>9.1999999999999993</v>
      </c>
      <c r="W59" s="655">
        <v>7.3</v>
      </c>
      <c r="X59" s="655">
        <v>5.0999999999999996</v>
      </c>
      <c r="Y59" s="478">
        <v>8.1</v>
      </c>
    </row>
    <row r="60" spans="1:25" ht="18">
      <c r="A60" s="9" t="s">
        <v>117</v>
      </c>
      <c r="B60" s="140">
        <v>7.4</v>
      </c>
      <c r="C60" s="140">
        <v>6.4</v>
      </c>
      <c r="D60" s="140">
        <v>5.4</v>
      </c>
      <c r="E60" s="140">
        <v>6.4</v>
      </c>
      <c r="F60" s="552">
        <v>7.1</v>
      </c>
      <c r="G60" s="552">
        <v>5.8</v>
      </c>
      <c r="H60" s="552">
        <v>5.8</v>
      </c>
      <c r="I60" s="552">
        <v>7.9</v>
      </c>
      <c r="J60" s="552">
        <v>8.4</v>
      </c>
      <c r="K60" s="634">
        <v>6.6</v>
      </c>
      <c r="L60" s="655">
        <v>5.9</v>
      </c>
      <c r="M60" s="655">
        <v>8.5</v>
      </c>
      <c r="N60" s="655">
        <v>8.3000000000000007</v>
      </c>
      <c r="O60" s="655">
        <v>6.9</v>
      </c>
      <c r="P60" s="655">
        <v>6.4</v>
      </c>
      <c r="Q60" s="655">
        <v>7.9</v>
      </c>
      <c r="R60" s="655">
        <v>7.9</v>
      </c>
      <c r="S60" s="655">
        <v>7.1</v>
      </c>
      <c r="T60" s="655">
        <v>7.1</v>
      </c>
      <c r="U60" s="655">
        <v>8.4</v>
      </c>
      <c r="V60" s="655">
        <v>9.3000000000000007</v>
      </c>
      <c r="W60" s="655">
        <v>8</v>
      </c>
      <c r="X60" s="655">
        <v>7.8</v>
      </c>
      <c r="Y60" s="478">
        <v>9.1</v>
      </c>
    </row>
    <row r="61" spans="1:25" ht="18">
      <c r="A61" s="9" t="s">
        <v>196</v>
      </c>
      <c r="B61" s="655"/>
      <c r="C61" s="655"/>
      <c r="D61" s="655"/>
      <c r="E61" s="655"/>
      <c r="F61" s="655"/>
      <c r="G61" s="655"/>
      <c r="H61" s="655"/>
      <c r="I61" s="655"/>
      <c r="J61" s="655"/>
      <c r="K61" s="655"/>
      <c r="L61" s="655"/>
      <c r="M61" s="655"/>
      <c r="N61" s="655">
        <v>0.5</v>
      </c>
      <c r="O61" s="655">
        <v>0.3</v>
      </c>
      <c r="P61" s="655">
        <v>0.2</v>
      </c>
      <c r="Q61" s="655">
        <v>0.4</v>
      </c>
      <c r="R61" s="655">
        <v>0.5</v>
      </c>
      <c r="S61" s="655">
        <v>0.3</v>
      </c>
      <c r="T61" s="655">
        <v>1.9</v>
      </c>
      <c r="U61" s="655">
        <v>4.5999999999999996</v>
      </c>
      <c r="V61" s="655">
        <v>5.4</v>
      </c>
      <c r="W61" s="655">
        <v>2.9</v>
      </c>
      <c r="X61" s="655">
        <v>2.2999999999999998</v>
      </c>
      <c r="Y61" s="478">
        <v>4.7</v>
      </c>
    </row>
    <row r="62" spans="1:25" ht="18">
      <c r="A62" s="9" t="s">
        <v>180</v>
      </c>
      <c r="B62" s="140">
        <v>1.4</v>
      </c>
      <c r="C62" s="140">
        <v>0.9</v>
      </c>
      <c r="D62" s="140">
        <v>0.7</v>
      </c>
      <c r="E62" s="140">
        <v>1.3</v>
      </c>
      <c r="F62" s="552">
        <v>1.1000000000000001</v>
      </c>
      <c r="G62" s="552">
        <v>0.9</v>
      </c>
      <c r="H62" s="552">
        <v>0.69999999999999929</v>
      </c>
      <c r="I62" s="552">
        <v>0.89999999999999858</v>
      </c>
      <c r="J62" s="552">
        <v>0.9</v>
      </c>
      <c r="K62" s="634">
        <v>0.60000000000000142</v>
      </c>
      <c r="L62" s="655">
        <v>0.5</v>
      </c>
      <c r="M62" s="655">
        <v>0.8</v>
      </c>
      <c r="N62" s="655">
        <v>0.5</v>
      </c>
      <c r="O62" s="655">
        <v>0.50000000000000355</v>
      </c>
      <c r="P62" s="655">
        <v>0.5</v>
      </c>
      <c r="Q62" s="655">
        <v>0.60000000000000142</v>
      </c>
      <c r="R62" s="655">
        <v>0.69999999999999574</v>
      </c>
      <c r="S62" s="655">
        <v>0.69999999999999929</v>
      </c>
      <c r="T62" s="655">
        <v>0.60000000000000142</v>
      </c>
      <c r="U62" s="655">
        <v>0.89999999999999858</v>
      </c>
      <c r="V62" s="655">
        <v>1.1999999999999993</v>
      </c>
      <c r="W62" s="655">
        <v>-0.29999999999999716</v>
      </c>
      <c r="X62" s="655">
        <v>0.39999999999999858</v>
      </c>
      <c r="Y62" s="478">
        <v>0.40000000000000213</v>
      </c>
    </row>
    <row r="63" spans="1:25" s="79" customFormat="1" ht="18" customHeight="1" thickBot="1">
      <c r="A63" s="40" t="s">
        <v>120</v>
      </c>
      <c r="B63" s="398">
        <v>23.199999999999996</v>
      </c>
      <c r="C63" s="398">
        <v>19</v>
      </c>
      <c r="D63" s="398">
        <v>16.200000000000003</v>
      </c>
      <c r="E63" s="398">
        <v>18.2</v>
      </c>
      <c r="F63" s="553">
        <v>22.4</v>
      </c>
      <c r="G63" s="553">
        <v>17.7</v>
      </c>
      <c r="H63" s="553">
        <v>17.3</v>
      </c>
      <c r="I63" s="553">
        <v>22.7</v>
      </c>
      <c r="J63" s="553">
        <v>23.1</v>
      </c>
      <c r="K63" s="636">
        <v>20</v>
      </c>
      <c r="L63" s="658">
        <v>18.899999999999999</v>
      </c>
      <c r="M63" s="658">
        <v>22.4</v>
      </c>
      <c r="N63" s="658">
        <v>25.1</v>
      </c>
      <c r="O63" s="658">
        <v>19.600000000000001</v>
      </c>
      <c r="P63" s="658">
        <v>18</v>
      </c>
      <c r="Q63" s="658">
        <v>21.9</v>
      </c>
      <c r="R63" s="658">
        <v>23.4</v>
      </c>
      <c r="S63" s="658">
        <v>21</v>
      </c>
      <c r="T63" s="658">
        <v>21.2</v>
      </c>
      <c r="U63" s="658">
        <v>28.4</v>
      </c>
      <c r="V63" s="658">
        <v>31.7</v>
      </c>
      <c r="W63" s="658">
        <v>23.6</v>
      </c>
      <c r="X63" s="658">
        <v>20.2</v>
      </c>
      <c r="Y63" s="479">
        <v>28.5</v>
      </c>
    </row>
    <row r="64" spans="1:25" ht="21" thickTop="1">
      <c r="A64" s="45" t="s">
        <v>254</v>
      </c>
    </row>
    <row r="65" spans="1:25" ht="39" customHeight="1">
      <c r="A65" s="1" t="s">
        <v>212</v>
      </c>
    </row>
    <row r="66" spans="1:25" ht="30" customHeight="1" thickBot="1">
      <c r="A66" s="33" t="s">
        <v>161</v>
      </c>
      <c r="B66" s="451" t="s">
        <v>427</v>
      </c>
      <c r="C66" s="451" t="s">
        <v>443</v>
      </c>
      <c r="D66" s="451" t="s">
        <v>446</v>
      </c>
      <c r="E66" s="451" t="s">
        <v>452</v>
      </c>
      <c r="F66" s="451" t="s">
        <v>457</v>
      </c>
      <c r="G66" s="451" t="s">
        <v>483</v>
      </c>
      <c r="H66" s="451" t="s">
        <v>486</v>
      </c>
      <c r="I66" s="451" t="s">
        <v>488</v>
      </c>
      <c r="J66" s="451" t="s">
        <v>491</v>
      </c>
      <c r="K66" s="643" t="s">
        <v>539</v>
      </c>
      <c r="L66" s="677" t="s">
        <v>560</v>
      </c>
      <c r="M66" s="677" t="s">
        <v>567</v>
      </c>
      <c r="N66" s="677" t="s">
        <v>577</v>
      </c>
      <c r="O66" s="677" t="s">
        <v>603</v>
      </c>
      <c r="P66" s="677" t="s">
        <v>625</v>
      </c>
      <c r="Q66" s="677" t="s">
        <v>634</v>
      </c>
      <c r="R66" s="677" t="s">
        <v>638</v>
      </c>
      <c r="S66" s="677" t="s">
        <v>658</v>
      </c>
      <c r="T66" s="677" t="s">
        <v>663</v>
      </c>
      <c r="U66" s="677" t="s">
        <v>669</v>
      </c>
      <c r="V66" s="677" t="s">
        <v>671</v>
      </c>
      <c r="W66" s="677" t="s">
        <v>682</v>
      </c>
      <c r="X66" s="677" t="s">
        <v>690</v>
      </c>
      <c r="Y66" s="394" t="s">
        <v>739</v>
      </c>
    </row>
    <row r="67" spans="1:25" ht="18">
      <c r="A67" s="9" t="s">
        <v>117</v>
      </c>
      <c r="B67" s="140">
        <v>9.6999999999999993</v>
      </c>
      <c r="C67" s="140">
        <v>4.0999999999999996</v>
      </c>
      <c r="D67" s="140">
        <v>2.5</v>
      </c>
      <c r="E67" s="140">
        <v>7.8</v>
      </c>
      <c r="F67" s="140">
        <v>9.6999999999999993</v>
      </c>
      <c r="G67" s="140">
        <v>4.5</v>
      </c>
      <c r="H67" s="140">
        <v>2.8</v>
      </c>
      <c r="I67" s="140">
        <v>9</v>
      </c>
      <c r="J67" s="552">
        <v>9.5</v>
      </c>
      <c r="K67" s="634">
        <v>4.4000000000000004</v>
      </c>
      <c r="L67" s="655">
        <v>2.8</v>
      </c>
      <c r="M67" s="655">
        <v>8.8000000000000007</v>
      </c>
      <c r="N67" s="655">
        <v>9</v>
      </c>
      <c r="O67" s="655">
        <v>2.4</v>
      </c>
      <c r="P67" s="655">
        <v>1.5</v>
      </c>
      <c r="Q67" s="655">
        <v>7.7</v>
      </c>
      <c r="R67" s="655">
        <v>8.1999999999999993</v>
      </c>
      <c r="S67" s="655">
        <v>3.2</v>
      </c>
      <c r="T67" s="655">
        <v>1.6</v>
      </c>
      <c r="U67" s="655">
        <v>6.8</v>
      </c>
      <c r="V67" s="655">
        <v>8.4</v>
      </c>
      <c r="W67" s="655">
        <v>3.5</v>
      </c>
      <c r="X67" s="655">
        <v>1.1000000000000001</v>
      </c>
      <c r="Y67" s="478">
        <v>7.7</v>
      </c>
    </row>
    <row r="68" spans="1:25" ht="18">
      <c r="A68" s="9" t="s">
        <v>178</v>
      </c>
      <c r="B68" s="140">
        <v>2</v>
      </c>
      <c r="C68" s="140">
        <v>1.1000000000000001</v>
      </c>
      <c r="D68" s="140">
        <v>0.8</v>
      </c>
      <c r="E68" s="140">
        <v>1.6</v>
      </c>
      <c r="F68" s="140">
        <v>1.3</v>
      </c>
      <c r="G68" s="140">
        <v>0.6</v>
      </c>
      <c r="H68" s="140">
        <v>0.3</v>
      </c>
      <c r="I68" s="140">
        <v>1</v>
      </c>
      <c r="J68" s="552">
        <v>1.2</v>
      </c>
      <c r="K68" s="634">
        <v>0.6</v>
      </c>
      <c r="L68" s="655">
        <v>0.3</v>
      </c>
      <c r="M68" s="655">
        <v>1</v>
      </c>
      <c r="N68" s="655">
        <v>1.4</v>
      </c>
      <c r="O68" s="655">
        <v>0.5</v>
      </c>
      <c r="P68" s="655">
        <v>0.4</v>
      </c>
      <c r="Q68" s="655">
        <v>1.4</v>
      </c>
      <c r="R68" s="655">
        <v>1.5</v>
      </c>
      <c r="S68" s="655">
        <v>0.8</v>
      </c>
      <c r="T68" s="655">
        <v>0.4</v>
      </c>
      <c r="U68" s="655">
        <v>1.2</v>
      </c>
      <c r="V68" s="655">
        <v>1.6</v>
      </c>
      <c r="W68" s="655">
        <v>0.6</v>
      </c>
      <c r="X68" s="655">
        <v>0.4</v>
      </c>
      <c r="Y68" s="478">
        <v>1.2</v>
      </c>
    </row>
    <row r="69" spans="1:25" ht="18">
      <c r="A69" s="9" t="s">
        <v>181</v>
      </c>
      <c r="B69" s="140">
        <v>2</v>
      </c>
      <c r="C69" s="140">
        <v>0.5</v>
      </c>
      <c r="D69" s="140">
        <v>0.3</v>
      </c>
      <c r="E69" s="140">
        <v>1.3</v>
      </c>
      <c r="F69" s="140">
        <v>1.5</v>
      </c>
      <c r="G69" s="140">
        <v>0.5</v>
      </c>
      <c r="H69" s="140">
        <v>0.2</v>
      </c>
      <c r="I69" s="140">
        <v>1.2</v>
      </c>
      <c r="J69" s="552">
        <v>1.5</v>
      </c>
      <c r="K69" s="634">
        <v>0.5</v>
      </c>
      <c r="L69" s="655">
        <v>0.2</v>
      </c>
      <c r="M69" s="655">
        <v>1.2</v>
      </c>
      <c r="N69" s="655">
        <v>1.6</v>
      </c>
      <c r="O69" s="655">
        <v>0.5</v>
      </c>
      <c r="P69" s="655">
        <v>0.2</v>
      </c>
      <c r="Q69" s="655">
        <v>1.4</v>
      </c>
      <c r="R69" s="655">
        <v>1.6</v>
      </c>
      <c r="S69" s="655">
        <v>0.6</v>
      </c>
      <c r="T69" s="655">
        <v>0.2</v>
      </c>
      <c r="U69" s="655">
        <v>1.2</v>
      </c>
      <c r="V69" s="655">
        <v>1.7</v>
      </c>
      <c r="W69" s="655">
        <v>0.3</v>
      </c>
      <c r="X69" s="655">
        <v>0.2</v>
      </c>
      <c r="Y69" s="478">
        <v>1.2</v>
      </c>
    </row>
    <row r="70" spans="1:25" ht="18">
      <c r="A70" s="9" t="s">
        <v>182</v>
      </c>
      <c r="B70" s="140">
        <v>1</v>
      </c>
      <c r="C70" s="140">
        <v>0.8</v>
      </c>
      <c r="D70" s="140">
        <v>0.5</v>
      </c>
      <c r="E70" s="140">
        <v>0.8</v>
      </c>
      <c r="F70" s="140">
        <v>1.1000000000000001</v>
      </c>
      <c r="G70" s="140">
        <v>0.7</v>
      </c>
      <c r="H70" s="140">
        <v>0.6</v>
      </c>
      <c r="I70" s="140">
        <v>0.4</v>
      </c>
      <c r="J70" s="552">
        <v>0.5</v>
      </c>
      <c r="K70" s="634">
        <v>0.2</v>
      </c>
      <c r="L70" s="655">
        <v>0.1</v>
      </c>
      <c r="M70" s="655">
        <v>0.4</v>
      </c>
      <c r="N70" s="655">
        <v>0.6</v>
      </c>
      <c r="O70" s="655">
        <v>0.2</v>
      </c>
      <c r="P70" s="655">
        <v>0.1</v>
      </c>
      <c r="Q70" s="655">
        <v>0.6</v>
      </c>
      <c r="R70" s="655">
        <v>0.7</v>
      </c>
      <c r="S70" s="655">
        <v>0.3</v>
      </c>
      <c r="T70" s="655">
        <v>0.3</v>
      </c>
      <c r="U70" s="655">
        <v>1.1000000000000001</v>
      </c>
      <c r="V70" s="655">
        <v>1.5</v>
      </c>
      <c r="W70" s="655">
        <v>0.5</v>
      </c>
      <c r="X70" s="655">
        <v>0.3</v>
      </c>
      <c r="Y70" s="478">
        <v>1.2</v>
      </c>
    </row>
    <row r="71" spans="1:25" s="79" customFormat="1" ht="21" thickBot="1">
      <c r="A71" s="40" t="s">
        <v>120</v>
      </c>
      <c r="B71" s="398">
        <v>14.7</v>
      </c>
      <c r="C71" s="398">
        <v>6.4999999999999991</v>
      </c>
      <c r="D71" s="398">
        <v>4.0999999999999996</v>
      </c>
      <c r="E71" s="398">
        <v>11.500000000000002</v>
      </c>
      <c r="F71" s="398">
        <v>13.6</v>
      </c>
      <c r="G71" s="398">
        <v>6.3</v>
      </c>
      <c r="H71" s="398">
        <v>3.9</v>
      </c>
      <c r="I71" s="398">
        <v>11.6</v>
      </c>
      <c r="J71" s="553">
        <v>12.7</v>
      </c>
      <c r="K71" s="636">
        <v>5.7</v>
      </c>
      <c r="L71" s="658">
        <v>3.5</v>
      </c>
      <c r="M71" s="658">
        <v>11.3</v>
      </c>
      <c r="N71" s="658">
        <v>12.5</v>
      </c>
      <c r="O71" s="658">
        <v>3.6</v>
      </c>
      <c r="P71" s="658">
        <v>2.2000000000000002</v>
      </c>
      <c r="Q71" s="658">
        <v>11</v>
      </c>
      <c r="R71" s="658">
        <v>12</v>
      </c>
      <c r="S71" s="658">
        <v>4.9000000000000004</v>
      </c>
      <c r="T71" s="658">
        <v>2.6</v>
      </c>
      <c r="U71" s="658">
        <v>10.4</v>
      </c>
      <c r="V71" s="658">
        <v>13.2</v>
      </c>
      <c r="W71" s="658">
        <v>5</v>
      </c>
      <c r="X71" s="658">
        <v>2</v>
      </c>
      <c r="Y71" s="479">
        <v>11.3</v>
      </c>
    </row>
    <row r="72" spans="1:25" ht="18" customHeight="1" thickTop="1">
      <c r="A72" s="45" t="s">
        <v>609</v>
      </c>
      <c r="B72" s="45"/>
      <c r="C72" s="45"/>
      <c r="D72" s="45"/>
    </row>
    <row r="73" spans="1:25">
      <c r="A73" s="9"/>
    </row>
    <row r="74" spans="1:25">
      <c r="A74" s="9"/>
    </row>
    <row r="75" spans="1:25" s="80" customFormat="1">
      <c r="A75" s="9"/>
      <c r="B75" s="473"/>
      <c r="C75" s="473"/>
      <c r="D75" s="473"/>
      <c r="E75" s="473"/>
      <c r="F75" s="473"/>
      <c r="G75" s="473"/>
      <c r="H75" s="473"/>
      <c r="I75" s="473"/>
      <c r="J75" s="473"/>
      <c r="K75" s="645"/>
      <c r="L75" s="645"/>
      <c r="M75" s="645"/>
      <c r="N75" s="645"/>
      <c r="O75" s="645"/>
      <c r="P75" s="645"/>
      <c r="Q75" s="645"/>
      <c r="R75" s="645"/>
      <c r="S75" s="645"/>
      <c r="T75" s="645"/>
      <c r="U75" s="645"/>
      <c r="V75" s="645"/>
      <c r="W75" s="645"/>
      <c r="X75" s="645"/>
      <c r="Y75" s="485"/>
    </row>
    <row r="76" spans="1:25" s="80" customFormat="1">
      <c r="A76" s="5"/>
      <c r="B76" s="473"/>
      <c r="C76" s="473"/>
      <c r="D76" s="473"/>
      <c r="E76" s="473"/>
      <c r="F76" s="473"/>
      <c r="G76" s="473"/>
      <c r="H76" s="473"/>
      <c r="I76" s="473"/>
      <c r="J76" s="473"/>
      <c r="K76" s="645"/>
      <c r="L76" s="645"/>
      <c r="M76" s="645"/>
      <c r="N76" s="645"/>
      <c r="O76" s="645"/>
      <c r="P76" s="645"/>
      <c r="Q76" s="645"/>
      <c r="R76" s="645"/>
      <c r="S76" s="645"/>
      <c r="T76" s="645"/>
      <c r="U76" s="645"/>
      <c r="V76" s="645"/>
      <c r="W76" s="645"/>
      <c r="X76" s="645"/>
      <c r="Y76" s="485"/>
    </row>
    <row r="77" spans="1:25" s="80" customFormat="1">
      <c r="A77" s="5"/>
      <c r="B77" s="473"/>
      <c r="C77" s="473"/>
      <c r="D77" s="473"/>
      <c r="E77" s="473"/>
      <c r="F77" s="473"/>
      <c r="G77" s="473"/>
      <c r="H77" s="473"/>
      <c r="I77" s="473"/>
      <c r="J77" s="473"/>
      <c r="K77" s="645"/>
      <c r="L77" s="645"/>
      <c r="M77" s="645"/>
      <c r="N77" s="645"/>
      <c r="O77" s="645"/>
      <c r="P77" s="645"/>
      <c r="Q77" s="645"/>
      <c r="R77" s="645"/>
      <c r="S77" s="645"/>
      <c r="T77" s="645"/>
      <c r="U77" s="645"/>
      <c r="V77" s="645"/>
      <c r="W77" s="645"/>
      <c r="X77" s="645"/>
      <c r="Y77" s="485"/>
    </row>
    <row r="78" spans="1:25" s="80" customFormat="1">
      <c r="A78" s="9"/>
      <c r="B78" s="473"/>
      <c r="C78" s="473"/>
      <c r="D78" s="473"/>
      <c r="E78" s="473"/>
      <c r="F78" s="473"/>
      <c r="G78" s="473"/>
      <c r="H78" s="473"/>
      <c r="I78" s="473"/>
      <c r="J78" s="473"/>
      <c r="K78" s="645"/>
      <c r="L78" s="645"/>
      <c r="M78" s="645"/>
      <c r="N78" s="645"/>
      <c r="O78" s="645"/>
      <c r="P78" s="645"/>
      <c r="Q78" s="645"/>
      <c r="R78" s="645"/>
      <c r="S78" s="645"/>
      <c r="T78" s="645"/>
      <c r="U78" s="645"/>
      <c r="V78" s="645"/>
      <c r="W78" s="645"/>
      <c r="X78" s="645"/>
      <c r="Y78" s="485"/>
    </row>
    <row r="79" spans="1:25" s="80" customFormat="1">
      <c r="A79" s="9"/>
      <c r="B79" s="473"/>
      <c r="C79" s="473"/>
      <c r="D79" s="473"/>
      <c r="E79" s="473"/>
      <c r="F79" s="473"/>
      <c r="G79" s="473"/>
      <c r="H79" s="473"/>
      <c r="I79" s="473"/>
      <c r="J79" s="473"/>
      <c r="K79" s="645"/>
      <c r="L79" s="645"/>
      <c r="M79" s="645"/>
      <c r="N79" s="645"/>
      <c r="O79" s="645"/>
      <c r="P79" s="645"/>
      <c r="Q79" s="645"/>
      <c r="R79" s="645"/>
      <c r="S79" s="645"/>
      <c r="T79" s="645"/>
      <c r="U79" s="645"/>
      <c r="V79" s="645"/>
      <c r="W79" s="645"/>
      <c r="X79" s="645"/>
      <c r="Y79" s="485"/>
    </row>
    <row r="80" spans="1:25" s="80" customFormat="1">
      <c r="A80" s="9"/>
      <c r="B80" s="473"/>
      <c r="C80" s="473"/>
      <c r="D80" s="473"/>
      <c r="E80" s="473"/>
      <c r="F80" s="473"/>
      <c r="G80" s="473"/>
      <c r="H80" s="473"/>
      <c r="I80" s="473"/>
      <c r="J80" s="473"/>
      <c r="K80" s="645"/>
      <c r="L80" s="645"/>
      <c r="M80" s="645"/>
      <c r="N80" s="645"/>
      <c r="O80" s="645"/>
      <c r="P80" s="645"/>
      <c r="Q80" s="645"/>
      <c r="R80" s="645"/>
      <c r="S80" s="645"/>
      <c r="T80" s="645"/>
      <c r="U80" s="645"/>
      <c r="V80" s="645"/>
      <c r="W80" s="645"/>
      <c r="X80" s="645"/>
      <c r="Y80" s="485"/>
    </row>
    <row r="81" spans="1:25" s="80" customFormat="1">
      <c r="A81" s="9"/>
      <c r="B81" s="473"/>
      <c r="C81" s="473"/>
      <c r="D81" s="473"/>
      <c r="E81" s="473"/>
      <c r="F81" s="473"/>
      <c r="G81" s="473"/>
      <c r="H81" s="473"/>
      <c r="I81" s="473"/>
      <c r="J81" s="473"/>
      <c r="K81" s="645"/>
      <c r="L81" s="645"/>
      <c r="M81" s="645"/>
      <c r="N81" s="645"/>
      <c r="O81" s="645"/>
      <c r="P81" s="645"/>
      <c r="Q81" s="645"/>
      <c r="R81" s="645"/>
      <c r="S81" s="645"/>
      <c r="T81" s="645"/>
      <c r="U81" s="645"/>
      <c r="V81" s="645"/>
      <c r="W81" s="645"/>
      <c r="X81" s="645"/>
      <c r="Y81" s="485"/>
    </row>
    <row r="240" spans="1:1">
      <c r="A240" s="12" t="s">
        <v>104</v>
      </c>
    </row>
  </sheetData>
  <phoneticPr fontId="13" type="noConversion"/>
  <pageMargins left="0.51181102362204722" right="0.51181102362204722" top="0.35433070866141736" bottom="0.31496062992125984" header="0.15748031496062992" footer="0.27559055118110237"/>
  <pageSetup paperSize="9" scale="25"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E406"/>
  <sheetViews>
    <sheetView view="pageBreakPreview" zoomScale="50" zoomScaleNormal="75" zoomScaleSheetLayoutView="50" workbookViewId="0">
      <pane ySplit="1" topLeftCell="A2" activePane="bottomLeft" state="frozen"/>
      <selection activeCell="A394" sqref="A1:XFD1048576"/>
      <selection pane="bottomLeft" activeCell="BO67" sqref="BO67"/>
    </sheetView>
  </sheetViews>
  <sheetFormatPr defaultColWidth="8.88671875" defaultRowHeight="20.25" outlineLevelCol="1"/>
  <cols>
    <col min="1" max="1" width="73.109375" style="36" customWidth="1"/>
    <col min="2" max="20" width="10.33203125" style="36" hidden="1" customWidth="1" outlineLevel="1"/>
    <col min="21" max="22" width="10.33203125" style="12" hidden="1" customWidth="1" outlineLevel="1"/>
    <col min="23" max="23" width="10.33203125" style="36" hidden="1" customWidth="1" outlineLevel="1"/>
    <col min="24" max="25" width="10.33203125" style="77" hidden="1" customWidth="1" outlineLevel="1"/>
    <col min="26" max="27" width="10.33203125" style="414" hidden="1" customWidth="1" outlineLevel="1"/>
    <col min="28" max="28" width="10.33203125" style="393" hidden="1" customWidth="1" outlineLevel="1"/>
    <col min="29" max="31" width="10.33203125" style="77" hidden="1" customWidth="1" outlineLevel="1"/>
    <col min="32" max="32" width="10.33203125" style="472" hidden="1" customWidth="1" outlineLevel="1"/>
    <col min="33" max="33" width="10.33203125" style="475" hidden="1" customWidth="1" outlineLevel="1"/>
    <col min="34" max="34" width="10.33203125" style="472" customWidth="1" collapsed="1"/>
    <col min="35" max="42" width="10.33203125" style="472" hidden="1" customWidth="1" outlineLevel="1"/>
    <col min="43" max="43" width="10.33203125" style="664" hidden="1" customWidth="1" outlineLevel="1"/>
    <col min="44" max="45" width="10.33203125" style="679" hidden="1" customWidth="1" outlineLevel="1"/>
    <col min="46" max="49" width="10.33203125" style="716" hidden="1" customWidth="1" outlineLevel="1"/>
    <col min="50" max="50" width="10.33203125" style="716" customWidth="1" collapsed="1"/>
    <col min="51" max="56" width="10.33203125" style="716" customWidth="1"/>
    <col min="57" max="57" width="10.33203125" style="79" customWidth="1"/>
    <col min="58" max="16384" width="8.88671875" style="78"/>
  </cols>
  <sheetData>
    <row r="1" spans="1:57" s="77" customFormat="1" ht="39" customHeight="1">
      <c r="A1" s="35" t="s">
        <v>611</v>
      </c>
      <c r="B1" s="35"/>
      <c r="C1" s="35"/>
      <c r="D1" s="35"/>
      <c r="E1" s="35"/>
      <c r="F1" s="35"/>
      <c r="G1" s="35"/>
      <c r="H1" s="35"/>
      <c r="I1" s="35"/>
      <c r="J1" s="35"/>
      <c r="K1" s="35"/>
      <c r="L1" s="35"/>
      <c r="M1" s="35"/>
      <c r="N1" s="4"/>
      <c r="O1" s="3"/>
      <c r="P1" s="4"/>
      <c r="Q1" s="4"/>
      <c r="R1" s="4"/>
      <c r="S1" s="4"/>
      <c r="T1" s="4"/>
      <c r="U1" s="4"/>
      <c r="V1" s="4"/>
      <c r="W1" s="4"/>
      <c r="Z1" s="414"/>
      <c r="AA1" s="414"/>
      <c r="AB1" s="393"/>
      <c r="AF1" s="472"/>
      <c r="AG1" s="475"/>
      <c r="AH1" s="472"/>
      <c r="AI1" s="472"/>
      <c r="AJ1" s="472"/>
      <c r="AK1" s="472"/>
      <c r="AL1" s="472"/>
      <c r="AM1" s="472"/>
      <c r="AN1" s="472"/>
      <c r="AO1" s="472"/>
      <c r="AP1" s="472"/>
      <c r="AQ1" s="664"/>
      <c r="AR1" s="679"/>
      <c r="AS1" s="679"/>
      <c r="AT1" s="716"/>
      <c r="AU1" s="716"/>
      <c r="AV1" s="716"/>
      <c r="AW1" s="716"/>
      <c r="AX1" s="716"/>
      <c r="AY1" s="716"/>
      <c r="AZ1" s="716"/>
      <c r="BA1" s="716"/>
      <c r="BB1" s="716"/>
      <c r="BC1" s="716"/>
      <c r="BD1" s="716"/>
      <c r="BE1" s="79"/>
    </row>
    <row r="2" spans="1:57" s="77" customFormat="1" ht="42" customHeight="1">
      <c r="A2" s="1" t="s">
        <v>213</v>
      </c>
      <c r="B2" s="35"/>
      <c r="C2" s="35"/>
      <c r="D2" s="35"/>
      <c r="E2" s="35"/>
      <c r="F2" s="35"/>
      <c r="G2" s="35"/>
      <c r="H2" s="35"/>
      <c r="I2" s="35"/>
      <c r="J2" s="35"/>
      <c r="K2" s="35"/>
      <c r="L2" s="35"/>
      <c r="M2" s="35"/>
      <c r="N2" s="2"/>
      <c r="O2" s="12"/>
      <c r="P2" s="12"/>
      <c r="Q2" s="12"/>
      <c r="R2" s="12"/>
      <c r="S2" s="12"/>
      <c r="T2" s="12"/>
      <c r="U2" s="12"/>
      <c r="V2" s="12"/>
      <c r="W2" s="12"/>
      <c r="Z2" s="414"/>
      <c r="AA2" s="414"/>
      <c r="AB2" s="393"/>
      <c r="AF2" s="472"/>
      <c r="AG2" s="475"/>
      <c r="AH2" s="472"/>
      <c r="AI2" s="472"/>
      <c r="AJ2" s="472"/>
      <c r="AK2" s="472"/>
      <c r="AL2" s="472"/>
      <c r="AM2" s="472"/>
      <c r="AN2" s="472"/>
      <c r="AO2" s="472"/>
      <c r="AP2" s="472"/>
      <c r="AQ2" s="664"/>
      <c r="AR2" s="679"/>
      <c r="AS2" s="679"/>
      <c r="AT2" s="716"/>
      <c r="AU2" s="716"/>
      <c r="AV2" s="716"/>
      <c r="AW2" s="716"/>
      <c r="AX2" s="716"/>
      <c r="AY2" s="716"/>
      <c r="AZ2" s="716"/>
      <c r="BA2" s="716"/>
      <c r="BB2" s="716"/>
      <c r="BC2" s="716"/>
      <c r="BD2" s="716"/>
      <c r="BE2" s="79"/>
    </row>
    <row r="3" spans="1:57" s="77" customFormat="1" ht="26.25" customHeight="1">
      <c r="A3" s="1" t="s">
        <v>160</v>
      </c>
      <c r="B3" s="1"/>
      <c r="C3" s="1"/>
      <c r="D3" s="1"/>
      <c r="E3" s="1"/>
      <c r="F3" s="1"/>
      <c r="G3" s="1"/>
      <c r="H3" s="1"/>
      <c r="I3" s="1"/>
      <c r="J3" s="1"/>
      <c r="K3" s="1"/>
      <c r="L3" s="1"/>
      <c r="M3" s="1"/>
      <c r="N3" s="2"/>
      <c r="O3" s="2"/>
      <c r="P3" s="3"/>
      <c r="Q3" s="3"/>
      <c r="R3" s="4"/>
      <c r="S3" s="4"/>
      <c r="T3" s="4"/>
      <c r="U3" s="4"/>
      <c r="V3" s="4"/>
      <c r="W3" s="4"/>
      <c r="Z3" s="414"/>
      <c r="AA3" s="414"/>
      <c r="AB3" s="393"/>
      <c r="AF3" s="472"/>
      <c r="AG3" s="475"/>
      <c r="AH3" s="472"/>
      <c r="AI3" s="472"/>
      <c r="AJ3" s="472"/>
      <c r="AK3" s="472"/>
      <c r="AL3" s="472"/>
      <c r="AM3" s="472"/>
      <c r="AN3" s="472"/>
      <c r="AO3" s="472"/>
      <c r="AP3" s="472"/>
      <c r="AQ3" s="664"/>
      <c r="AR3" s="679"/>
      <c r="AS3" s="679"/>
      <c r="AT3" s="716"/>
      <c r="AU3" s="716"/>
      <c r="AV3" s="716"/>
      <c r="AW3" s="716"/>
      <c r="AX3" s="716"/>
      <c r="AY3" s="716"/>
      <c r="AZ3" s="716"/>
      <c r="BA3" s="716"/>
      <c r="BB3" s="716"/>
      <c r="BC3" s="716"/>
      <c r="BD3" s="716"/>
      <c r="BE3" s="79"/>
    </row>
    <row r="4" spans="1:57" s="77" customFormat="1" ht="18.75" thickBot="1">
      <c r="A4" s="6" t="s">
        <v>161</v>
      </c>
      <c r="B4" s="64" t="s">
        <v>242</v>
      </c>
      <c r="C4" s="64" t="s">
        <v>243</v>
      </c>
      <c r="D4" s="64" t="s">
        <v>244</v>
      </c>
      <c r="E4" s="64" t="s">
        <v>239</v>
      </c>
      <c r="F4" s="64" t="s">
        <v>245</v>
      </c>
      <c r="G4" s="64" t="s">
        <v>246</v>
      </c>
      <c r="H4" s="64" t="s">
        <v>247</v>
      </c>
      <c r="I4" s="64" t="s">
        <v>240</v>
      </c>
      <c r="J4" s="64" t="s">
        <v>248</v>
      </c>
      <c r="K4" s="64" t="s">
        <v>249</v>
      </c>
      <c r="L4" s="64" t="s">
        <v>250</v>
      </c>
      <c r="M4" s="64" t="s">
        <v>241</v>
      </c>
      <c r="N4" s="7" t="s">
        <v>2</v>
      </c>
      <c r="O4" s="7" t="s">
        <v>3</v>
      </c>
      <c r="P4" s="7" t="s">
        <v>4</v>
      </c>
      <c r="Q4" s="7" t="s">
        <v>5</v>
      </c>
      <c r="R4" s="7" t="s">
        <v>6</v>
      </c>
      <c r="S4" s="7" t="s">
        <v>7</v>
      </c>
      <c r="T4" s="7" t="s">
        <v>8</v>
      </c>
      <c r="U4" s="7" t="s">
        <v>9</v>
      </c>
      <c r="V4" s="7" t="s">
        <v>200</v>
      </c>
      <c r="W4" s="7" t="s">
        <v>285</v>
      </c>
      <c r="X4" s="7" t="s">
        <v>318</v>
      </c>
      <c r="Y4" s="7" t="s">
        <v>361</v>
      </c>
      <c r="Z4" s="454" t="s">
        <v>368</v>
      </c>
      <c r="AA4" s="454" t="s">
        <v>374</v>
      </c>
      <c r="AB4" s="454" t="s">
        <v>379</v>
      </c>
      <c r="AC4" s="451" t="s">
        <v>384</v>
      </c>
      <c r="AD4" s="451" t="s">
        <v>394</v>
      </c>
      <c r="AE4" s="451" t="s">
        <v>408</v>
      </c>
      <c r="AF4" s="451" t="s">
        <v>411</v>
      </c>
      <c r="AG4" s="451" t="s">
        <v>416</v>
      </c>
      <c r="AH4" s="451" t="s">
        <v>427</v>
      </c>
      <c r="AI4" s="451" t="s">
        <v>443</v>
      </c>
      <c r="AJ4" s="451" t="s">
        <v>446</v>
      </c>
      <c r="AK4" s="451" t="s">
        <v>452</v>
      </c>
      <c r="AL4" s="451" t="s">
        <v>457</v>
      </c>
      <c r="AM4" s="451" t="s">
        <v>483</v>
      </c>
      <c r="AN4" s="451" t="s">
        <v>486</v>
      </c>
      <c r="AO4" s="451" t="s">
        <v>488</v>
      </c>
      <c r="AP4" s="451" t="s">
        <v>491</v>
      </c>
      <c r="AQ4" s="663" t="s">
        <v>539</v>
      </c>
      <c r="AR4" s="677" t="s">
        <v>560</v>
      </c>
      <c r="AS4" s="677" t="s">
        <v>567</v>
      </c>
      <c r="AT4" s="677" t="s">
        <v>577</v>
      </c>
      <c r="AU4" s="677" t="s">
        <v>603</v>
      </c>
      <c r="AV4" s="677" t="s">
        <v>625</v>
      </c>
      <c r="AW4" s="677" t="s">
        <v>634</v>
      </c>
      <c r="AX4" s="677" t="s">
        <v>638</v>
      </c>
      <c r="AY4" s="677" t="s">
        <v>658</v>
      </c>
      <c r="AZ4" s="677" t="s">
        <v>663</v>
      </c>
      <c r="BA4" s="677" t="s">
        <v>669</v>
      </c>
      <c r="BB4" s="677" t="s">
        <v>671</v>
      </c>
      <c r="BC4" s="677" t="s">
        <v>682</v>
      </c>
      <c r="BD4" s="677" t="s">
        <v>690</v>
      </c>
      <c r="BE4" s="394" t="s">
        <v>739</v>
      </c>
    </row>
    <row r="5" spans="1:57" s="77" customFormat="1" ht="18">
      <c r="A5" s="9" t="s">
        <v>162</v>
      </c>
      <c r="B5" s="47">
        <v>122.741</v>
      </c>
      <c r="C5" s="47">
        <v>86.08845603838725</v>
      </c>
      <c r="D5" s="47">
        <v>82.59022065514803</v>
      </c>
      <c r="E5" s="47">
        <v>108.89590788839487</v>
      </c>
      <c r="F5" s="47">
        <v>120.73195976543337</v>
      </c>
      <c r="G5" s="47">
        <v>89.056820847254045</v>
      </c>
      <c r="H5" s="47">
        <v>80.332022547312576</v>
      </c>
      <c r="I5" s="47">
        <v>103.66735634410836</v>
      </c>
      <c r="J5" s="47">
        <v>113.78446897695713</v>
      </c>
      <c r="K5" s="47">
        <v>89.085994400000004</v>
      </c>
      <c r="L5" s="47">
        <v>85.121104097916572</v>
      </c>
      <c r="M5" s="47">
        <v>110.60105673120856</v>
      </c>
      <c r="N5" s="2">
        <v>115</v>
      </c>
      <c r="O5" s="3">
        <v>90.521531483626035</v>
      </c>
      <c r="P5" s="4">
        <v>83</v>
      </c>
      <c r="Q5" s="4">
        <v>105</v>
      </c>
      <c r="R5" s="4">
        <v>111.32719287604485</v>
      </c>
      <c r="S5" s="3">
        <v>81</v>
      </c>
      <c r="T5" s="3">
        <v>74</v>
      </c>
      <c r="U5" s="3">
        <v>103</v>
      </c>
      <c r="V5" s="3">
        <v>120</v>
      </c>
      <c r="W5" s="3">
        <v>87</v>
      </c>
      <c r="X5" s="3">
        <v>80</v>
      </c>
      <c r="Y5" s="3">
        <v>115</v>
      </c>
      <c r="Z5" s="3">
        <v>116</v>
      </c>
      <c r="AA5" s="3">
        <v>85</v>
      </c>
      <c r="AB5" s="3">
        <v>81</v>
      </c>
      <c r="AC5" s="3">
        <v>102</v>
      </c>
      <c r="AD5" s="3">
        <v>114</v>
      </c>
      <c r="AE5" s="3">
        <v>87</v>
      </c>
      <c r="AF5" s="3">
        <v>81</v>
      </c>
      <c r="AG5" s="19">
        <v>109</v>
      </c>
      <c r="AH5" s="19">
        <v>117</v>
      </c>
      <c r="AI5" s="19">
        <v>87</v>
      </c>
      <c r="AJ5" s="19">
        <v>79</v>
      </c>
      <c r="AK5" s="19">
        <v>103</v>
      </c>
      <c r="AL5" s="19">
        <v>110</v>
      </c>
      <c r="AM5" s="19">
        <v>86</v>
      </c>
      <c r="AN5" s="19">
        <v>79</v>
      </c>
      <c r="AO5" s="19">
        <v>104</v>
      </c>
      <c r="AP5" s="19">
        <v>110</v>
      </c>
      <c r="AQ5" s="649">
        <v>87</v>
      </c>
      <c r="AR5" s="666">
        <v>81</v>
      </c>
      <c r="AS5" s="666">
        <v>103</v>
      </c>
      <c r="AT5" s="703">
        <v>117</v>
      </c>
      <c r="AU5" s="703">
        <v>86</v>
      </c>
      <c r="AV5" s="703">
        <v>80</v>
      </c>
      <c r="AW5" s="703">
        <v>107</v>
      </c>
      <c r="AX5" s="703">
        <v>114</v>
      </c>
      <c r="AY5" s="703">
        <v>88</v>
      </c>
      <c r="AZ5" s="703">
        <v>82</v>
      </c>
      <c r="BA5" s="703">
        <v>108</v>
      </c>
      <c r="BB5" s="703">
        <v>121</v>
      </c>
      <c r="BC5" s="703">
        <v>88</v>
      </c>
      <c r="BD5" s="703">
        <v>82</v>
      </c>
      <c r="BE5" s="486">
        <v>108</v>
      </c>
    </row>
    <row r="6" spans="1:57" s="77" customFormat="1">
      <c r="A6" s="12"/>
      <c r="B6" s="71"/>
      <c r="C6" s="71"/>
      <c r="D6" s="71"/>
      <c r="E6" s="71"/>
      <c r="F6" s="71"/>
      <c r="G6" s="71"/>
      <c r="H6" s="71"/>
      <c r="I6" s="71"/>
      <c r="J6" s="71"/>
      <c r="K6" s="71"/>
      <c r="L6" s="71"/>
      <c r="M6" s="71"/>
      <c r="N6" s="2"/>
      <c r="O6" s="3"/>
      <c r="P6" s="4"/>
      <c r="Q6" s="4"/>
      <c r="R6" s="4"/>
      <c r="S6" s="4"/>
      <c r="T6" s="4"/>
      <c r="U6" s="4"/>
      <c r="V6" s="4"/>
      <c r="W6" s="4"/>
      <c r="X6" s="4"/>
      <c r="Y6" s="4"/>
      <c r="Z6" s="414"/>
      <c r="AA6" s="414"/>
      <c r="AB6" s="393"/>
      <c r="AF6" s="472"/>
      <c r="AG6" s="475"/>
      <c r="AH6" s="475"/>
      <c r="AI6" s="475"/>
      <c r="AJ6" s="475"/>
      <c r="AK6" s="475"/>
      <c r="AL6" s="475"/>
      <c r="AM6" s="475"/>
      <c r="AN6" s="475"/>
      <c r="AO6" s="475"/>
      <c r="AP6" s="475"/>
      <c r="AQ6" s="665"/>
      <c r="AR6" s="680"/>
      <c r="AS6" s="680"/>
      <c r="AT6" s="680"/>
      <c r="AU6" s="680"/>
      <c r="AV6" s="680"/>
      <c r="AW6" s="680"/>
      <c r="AX6" s="680"/>
      <c r="AY6" s="680"/>
      <c r="AZ6" s="680"/>
      <c r="BA6" s="680"/>
      <c r="BB6" s="680"/>
      <c r="BC6" s="680"/>
      <c r="BD6" s="680"/>
      <c r="BE6" s="487"/>
    </row>
    <row r="7" spans="1:57" s="77" customFormat="1" ht="18.75" thickBot="1">
      <c r="A7" s="34" t="s">
        <v>166</v>
      </c>
      <c r="B7" s="64" t="s">
        <v>242</v>
      </c>
      <c r="C7" s="64" t="s">
        <v>243</v>
      </c>
      <c r="D7" s="64" t="s">
        <v>244</v>
      </c>
      <c r="E7" s="64" t="s">
        <v>239</v>
      </c>
      <c r="F7" s="64" t="s">
        <v>245</v>
      </c>
      <c r="G7" s="64" t="s">
        <v>246</v>
      </c>
      <c r="H7" s="64" t="s">
        <v>247</v>
      </c>
      <c r="I7" s="64" t="s">
        <v>240</v>
      </c>
      <c r="J7" s="64" t="s">
        <v>248</v>
      </c>
      <c r="K7" s="64" t="s">
        <v>249</v>
      </c>
      <c r="L7" s="64" t="s">
        <v>250</v>
      </c>
      <c r="M7" s="64" t="s">
        <v>241</v>
      </c>
      <c r="N7" s="7" t="s">
        <v>2</v>
      </c>
      <c r="O7" s="7" t="s">
        <v>3</v>
      </c>
      <c r="P7" s="7" t="s">
        <v>4</v>
      </c>
      <c r="Q7" s="7" t="s">
        <v>5</v>
      </c>
      <c r="R7" s="7" t="s">
        <v>6</v>
      </c>
      <c r="S7" s="7" t="s">
        <v>7</v>
      </c>
      <c r="T7" s="7" t="s">
        <v>8</v>
      </c>
      <c r="U7" s="7" t="s">
        <v>9</v>
      </c>
      <c r="V7" s="7" t="s">
        <v>200</v>
      </c>
      <c r="W7" s="7" t="s">
        <v>285</v>
      </c>
      <c r="X7" s="7" t="s">
        <v>318</v>
      </c>
      <c r="Y7" s="7" t="s">
        <v>361</v>
      </c>
      <c r="Z7" s="454" t="s">
        <v>368</v>
      </c>
      <c r="AA7" s="454" t="s">
        <v>374</v>
      </c>
      <c r="AB7" s="454" t="s">
        <v>379</v>
      </c>
      <c r="AC7" s="451" t="s">
        <v>384</v>
      </c>
      <c r="AD7" s="451" t="s">
        <v>394</v>
      </c>
      <c r="AE7" s="451" t="s">
        <v>408</v>
      </c>
      <c r="AF7" s="451" t="s">
        <v>411</v>
      </c>
      <c r="AG7" s="451" t="s">
        <v>416</v>
      </c>
      <c r="AH7" s="451" t="s">
        <v>427</v>
      </c>
      <c r="AI7" s="451" t="s">
        <v>443</v>
      </c>
      <c r="AJ7" s="451" t="s">
        <v>446</v>
      </c>
      <c r="AK7" s="451" t="s">
        <v>452</v>
      </c>
      <c r="AL7" s="451" t="s">
        <v>457</v>
      </c>
      <c r="AM7" s="451" t="s">
        <v>483</v>
      </c>
      <c r="AN7" s="451" t="s">
        <v>486</v>
      </c>
      <c r="AO7" s="451" t="s">
        <v>488</v>
      </c>
      <c r="AP7" s="451" t="s">
        <v>491</v>
      </c>
      <c r="AQ7" s="663" t="s">
        <v>539</v>
      </c>
      <c r="AR7" s="677" t="s">
        <v>560</v>
      </c>
      <c r="AS7" s="677" t="s">
        <v>567</v>
      </c>
      <c r="AT7" s="677" t="s">
        <v>577</v>
      </c>
      <c r="AU7" s="677" t="s">
        <v>603</v>
      </c>
      <c r="AV7" s="677" t="s">
        <v>625</v>
      </c>
      <c r="AW7" s="677" t="s">
        <v>634</v>
      </c>
      <c r="AX7" s="677" t="s">
        <v>638</v>
      </c>
      <c r="AY7" s="677" t="s">
        <v>658</v>
      </c>
      <c r="AZ7" s="677" t="s">
        <v>663</v>
      </c>
      <c r="BA7" s="677" t="s">
        <v>669</v>
      </c>
      <c r="BB7" s="677" t="s">
        <v>671</v>
      </c>
      <c r="BC7" s="677" t="s">
        <v>682</v>
      </c>
      <c r="BD7" s="677" t="s">
        <v>690</v>
      </c>
      <c r="BE7" s="394" t="s">
        <v>739</v>
      </c>
    </row>
    <row r="8" spans="1:57" s="77" customFormat="1" ht="18">
      <c r="A8" s="13" t="s">
        <v>167</v>
      </c>
      <c r="B8" s="464">
        <v>25.883752367778268</v>
      </c>
      <c r="C8" s="464">
        <v>29.312934981685</v>
      </c>
      <c r="D8" s="464">
        <v>29.744044384057958</v>
      </c>
      <c r="E8" s="464">
        <v>32.318077412216724</v>
      </c>
      <c r="F8" s="464">
        <v>45.429029939933194</v>
      </c>
      <c r="G8" s="464">
        <v>44.397893772893795</v>
      </c>
      <c r="H8" s="464">
        <v>59.834447463768178</v>
      </c>
      <c r="I8" s="464">
        <v>44.596113838634366</v>
      </c>
      <c r="J8" s="464">
        <v>26.667958295947358</v>
      </c>
      <c r="K8" s="464">
        <v>22.482820512820517</v>
      </c>
      <c r="L8" s="464">
        <v>19.73519021739131</v>
      </c>
      <c r="M8" s="464">
        <v>42.730390204017134</v>
      </c>
      <c r="N8" s="421">
        <v>37.982620218498425</v>
      </c>
      <c r="O8" s="465">
        <v>34.607380952380943</v>
      </c>
      <c r="P8" s="465">
        <v>55.37668931159422</v>
      </c>
      <c r="Q8" s="465">
        <v>50.748498516681245</v>
      </c>
      <c r="R8" s="465">
        <v>38.22435924804347</v>
      </c>
      <c r="S8" s="465">
        <v>34.011350732600739</v>
      </c>
      <c r="T8" s="465">
        <v>31.305004528985517</v>
      </c>
      <c r="U8" s="465">
        <v>36.584962430697423</v>
      </c>
      <c r="V8" s="465">
        <v>59.476294975325203</v>
      </c>
      <c r="W8" s="465">
        <v>44.8</v>
      </c>
      <c r="X8" s="465">
        <v>45.9</v>
      </c>
      <c r="Y8" s="465">
        <v>62.1</v>
      </c>
      <c r="Z8" s="465">
        <v>66.2</v>
      </c>
      <c r="AA8" s="465">
        <v>52.3</v>
      </c>
      <c r="AB8" s="465">
        <v>36</v>
      </c>
      <c r="AC8" s="465">
        <v>34.200000000000003</v>
      </c>
      <c r="AD8" s="465">
        <v>38.299999999999997</v>
      </c>
      <c r="AE8" s="465">
        <v>28.4</v>
      </c>
      <c r="AF8" s="465">
        <v>20.8</v>
      </c>
      <c r="AG8" s="69">
        <v>37.299999999999997</v>
      </c>
      <c r="AH8" s="69">
        <v>42</v>
      </c>
      <c r="AI8" s="69">
        <v>38.700000000000003</v>
      </c>
      <c r="AJ8" s="69">
        <v>35.799999999999997</v>
      </c>
      <c r="AK8" s="69">
        <v>35.9</v>
      </c>
      <c r="AL8" s="69">
        <v>30.2</v>
      </c>
      <c r="AM8" s="69">
        <v>25.7</v>
      </c>
      <c r="AN8" s="69">
        <v>31.8</v>
      </c>
      <c r="AO8" s="69">
        <v>30.7</v>
      </c>
      <c r="AP8" s="69">
        <v>28.1</v>
      </c>
      <c r="AQ8" s="651">
        <v>20.7</v>
      </c>
      <c r="AR8" s="651">
        <v>13.3</v>
      </c>
      <c r="AS8" s="651">
        <v>21.9</v>
      </c>
      <c r="AT8" s="651">
        <v>24</v>
      </c>
      <c r="AU8" s="651">
        <v>23.9</v>
      </c>
      <c r="AV8" s="651">
        <v>25.23</v>
      </c>
      <c r="AW8" s="651">
        <v>34.4</v>
      </c>
      <c r="AX8" s="651">
        <v>31.1</v>
      </c>
      <c r="AY8" s="651">
        <v>27.4</v>
      </c>
      <c r="AZ8" s="651">
        <v>28.5</v>
      </c>
      <c r="BA8" s="651">
        <v>30.6</v>
      </c>
      <c r="BB8" s="651">
        <v>38.6</v>
      </c>
      <c r="BC8" s="651">
        <v>39</v>
      </c>
      <c r="BD8" s="651">
        <v>50.5</v>
      </c>
      <c r="BE8" s="510">
        <v>47.6</v>
      </c>
    </row>
    <row r="9" spans="1:57" s="77" customFormat="1" ht="18">
      <c r="A9" s="13" t="s">
        <v>168</v>
      </c>
      <c r="B9" s="464">
        <v>26.546033335825733</v>
      </c>
      <c r="C9" s="464">
        <v>29.437532051282069</v>
      </c>
      <c r="D9" s="464">
        <v>31.694904891304333</v>
      </c>
      <c r="E9" s="464">
        <v>34.332908259167382</v>
      </c>
      <c r="F9" s="464">
        <v>48.036686855091972</v>
      </c>
      <c r="G9" s="464">
        <v>43.125119047619052</v>
      </c>
      <c r="H9" s="464">
        <v>59.992839673913046</v>
      </c>
      <c r="I9" s="464">
        <v>43.040271672259493</v>
      </c>
      <c r="J9" s="464">
        <v>26.978883667314697</v>
      </c>
      <c r="K9" s="464">
        <v>23.691726190476196</v>
      </c>
      <c r="L9" s="464">
        <v>27.107463768115942</v>
      </c>
      <c r="M9" s="464">
        <v>42.115535271374398</v>
      </c>
      <c r="N9" s="421">
        <v>39.255493075789175</v>
      </c>
      <c r="O9" s="465">
        <v>46.428667582417553</v>
      </c>
      <c r="P9" s="465">
        <v>65.816639492753623</v>
      </c>
      <c r="Q9" s="465">
        <v>52.384212631310163</v>
      </c>
      <c r="R9" s="465">
        <v>38.090751800757701</v>
      </c>
      <c r="S9" s="465">
        <v>34.308882783882758</v>
      </c>
      <c r="T9" s="465">
        <v>35.556512681159418</v>
      </c>
      <c r="U9" s="465">
        <v>39.953164982735139</v>
      </c>
      <c r="V9" s="465">
        <v>70.831427209510906</v>
      </c>
      <c r="W9" s="465">
        <v>41.7</v>
      </c>
      <c r="X9" s="465">
        <v>47.7</v>
      </c>
      <c r="Y9" s="465">
        <v>66.5</v>
      </c>
      <c r="Z9" s="465">
        <v>64.8</v>
      </c>
      <c r="AA9" s="465">
        <v>52</v>
      </c>
      <c r="AB9" s="465">
        <v>43.4</v>
      </c>
      <c r="AC9" s="465">
        <v>37.4</v>
      </c>
      <c r="AD9" s="465">
        <v>42.5</v>
      </c>
      <c r="AE9" s="465">
        <v>32.4</v>
      </c>
      <c r="AF9" s="465">
        <v>30.9</v>
      </c>
      <c r="AG9" s="69">
        <v>40.799999999999997</v>
      </c>
      <c r="AH9" s="69">
        <v>42.1</v>
      </c>
      <c r="AI9" s="69">
        <v>39.9</v>
      </c>
      <c r="AJ9" s="69">
        <v>42.7</v>
      </c>
      <c r="AK9" s="69">
        <v>39.9</v>
      </c>
      <c r="AL9" s="69">
        <v>35.200000000000003</v>
      </c>
      <c r="AM9" s="69">
        <v>34.6</v>
      </c>
      <c r="AN9" s="69">
        <v>37.799999999999997</v>
      </c>
      <c r="AO9" s="69">
        <v>36.4</v>
      </c>
      <c r="AP9" s="69">
        <v>32.1</v>
      </c>
      <c r="AQ9" s="651">
        <v>25.8</v>
      </c>
      <c r="AR9" s="651">
        <v>30.1</v>
      </c>
      <c r="AS9" s="651">
        <v>30.6</v>
      </c>
      <c r="AT9" s="651">
        <v>30.4</v>
      </c>
      <c r="AU9" s="651">
        <v>30.2</v>
      </c>
      <c r="AV9" s="651">
        <v>31.614999999999998</v>
      </c>
      <c r="AW9" s="651">
        <v>37.5</v>
      </c>
      <c r="AX9" s="651">
        <v>32.9</v>
      </c>
      <c r="AY9" s="651">
        <v>30.9</v>
      </c>
      <c r="AZ9" s="651">
        <v>35.9</v>
      </c>
      <c r="BA9" s="651">
        <v>33</v>
      </c>
      <c r="BB9" s="651">
        <v>42</v>
      </c>
      <c r="BC9" s="651">
        <v>42</v>
      </c>
      <c r="BD9" s="651">
        <v>53.5</v>
      </c>
      <c r="BE9" s="510">
        <v>49.6</v>
      </c>
    </row>
    <row r="10" spans="1:57" s="77" customFormat="1" ht="18">
      <c r="A10" s="13" t="s">
        <v>396</v>
      </c>
      <c r="B10" s="464">
        <v>26.512554209660539</v>
      </c>
      <c r="C10" s="464">
        <v>29.694913003663018</v>
      </c>
      <c r="D10" s="464">
        <v>29.933315217391296</v>
      </c>
      <c r="E10" s="464">
        <v>34.271748454908973</v>
      </c>
      <c r="F10" s="464">
        <v>45.349832834853707</v>
      </c>
      <c r="G10" s="464">
        <v>43.161442307692319</v>
      </c>
      <c r="H10" s="464">
        <v>60.413677536231894</v>
      </c>
      <c r="I10" s="464">
        <v>43.429447056463367</v>
      </c>
      <c r="J10" s="464">
        <v>26.998383667314698</v>
      </c>
      <c r="K10" s="464">
        <v>23.644304029304035</v>
      </c>
      <c r="L10" s="464">
        <v>27.105901268115939</v>
      </c>
      <c r="M10" s="464">
        <v>43.121244850938609</v>
      </c>
      <c r="N10" s="421">
        <v>39.227016315895867</v>
      </c>
      <c r="O10" s="465">
        <v>46.42809523809521</v>
      </c>
      <c r="P10" s="465">
        <v>65.864995471014481</v>
      </c>
      <c r="Q10" s="465">
        <v>52.750108610543705</v>
      </c>
      <c r="R10" s="465">
        <v>38.297968059917253</v>
      </c>
      <c r="S10" s="465">
        <v>34.341025641025624</v>
      </c>
      <c r="T10" s="465">
        <v>35.38999094202898</v>
      </c>
      <c r="U10" s="465">
        <v>40.001267337807604</v>
      </c>
      <c r="V10" s="465">
        <v>72.244497002891094</v>
      </c>
      <c r="W10" s="465">
        <v>41.9</v>
      </c>
      <c r="X10" s="465">
        <v>46.7</v>
      </c>
      <c r="Y10" s="465">
        <v>66.599999999999994</v>
      </c>
      <c r="Z10" s="465">
        <v>65.900000000000006</v>
      </c>
      <c r="AA10" s="465">
        <v>52.2</v>
      </c>
      <c r="AB10" s="465">
        <v>38.1</v>
      </c>
      <c r="AC10" s="465">
        <v>35.700000000000003</v>
      </c>
      <c r="AD10" s="465">
        <v>39.1</v>
      </c>
      <c r="AE10" s="465">
        <v>29.6</v>
      </c>
      <c r="AF10" s="465">
        <v>23.2</v>
      </c>
      <c r="AG10" s="69">
        <v>37.5</v>
      </c>
      <c r="AH10" s="69">
        <v>42</v>
      </c>
      <c r="AI10" s="69">
        <v>38.299999999999997</v>
      </c>
      <c r="AJ10" s="69">
        <v>40</v>
      </c>
      <c r="AK10" s="69">
        <v>37.5</v>
      </c>
      <c r="AL10" s="69">
        <v>30</v>
      </c>
      <c r="AM10" s="69">
        <v>31.6</v>
      </c>
      <c r="AN10" s="69">
        <v>33.6</v>
      </c>
      <c r="AO10" s="69">
        <v>31.3</v>
      </c>
      <c r="AP10" s="69">
        <v>28.6</v>
      </c>
      <c r="AQ10" s="651">
        <v>21.1</v>
      </c>
      <c r="AR10" s="651">
        <v>15.5</v>
      </c>
      <c r="AS10" s="651">
        <v>23</v>
      </c>
      <c r="AT10" s="651">
        <v>24.1</v>
      </c>
      <c r="AU10" s="651">
        <v>26.5</v>
      </c>
      <c r="AV10" s="651">
        <v>29.56</v>
      </c>
      <c r="AW10" s="651">
        <v>36.700000000000003</v>
      </c>
      <c r="AX10" s="651">
        <v>31.8</v>
      </c>
      <c r="AY10" s="651">
        <v>28.5</v>
      </c>
      <c r="AZ10" s="651">
        <v>33.6</v>
      </c>
      <c r="BA10" s="651">
        <v>31.1</v>
      </c>
      <c r="BB10" s="651">
        <v>39</v>
      </c>
      <c r="BC10" s="651">
        <v>38.5</v>
      </c>
      <c r="BD10" s="651">
        <v>52.2</v>
      </c>
      <c r="BE10" s="510">
        <v>48.2</v>
      </c>
    </row>
    <row r="11" spans="1:57" s="77" customFormat="1" ht="18">
      <c r="A11" s="13" t="s">
        <v>397</v>
      </c>
      <c r="B11" s="464"/>
      <c r="C11" s="464"/>
      <c r="D11" s="464"/>
      <c r="E11" s="464"/>
      <c r="F11" s="464"/>
      <c r="G11" s="464"/>
      <c r="H11" s="464"/>
      <c r="I11" s="464"/>
      <c r="J11" s="464"/>
      <c r="K11" s="464"/>
      <c r="L11" s="464"/>
      <c r="M11" s="464"/>
      <c r="N11" s="421"/>
      <c r="O11" s="465"/>
      <c r="P11" s="465"/>
      <c r="Q11" s="465"/>
      <c r="R11" s="465"/>
      <c r="S11" s="465"/>
      <c r="T11" s="465"/>
      <c r="U11" s="465"/>
      <c r="V11" s="465"/>
      <c r="W11" s="465"/>
      <c r="X11" s="465"/>
      <c r="Y11" s="465"/>
      <c r="Z11" s="465"/>
      <c r="AA11" s="465"/>
      <c r="AB11" s="465"/>
      <c r="AC11" s="465">
        <v>35</v>
      </c>
      <c r="AD11" s="465">
        <v>38</v>
      </c>
      <c r="AE11" s="465">
        <v>29</v>
      </c>
      <c r="AF11" s="465">
        <v>22.8</v>
      </c>
      <c r="AG11" s="69">
        <v>37.4</v>
      </c>
      <c r="AH11" s="69">
        <v>41.8</v>
      </c>
      <c r="AI11" s="69">
        <v>38.299999999999997</v>
      </c>
      <c r="AJ11" s="69">
        <v>39.700000000000003</v>
      </c>
      <c r="AK11" s="69">
        <v>37</v>
      </c>
      <c r="AL11" s="69">
        <v>29.8</v>
      </c>
      <c r="AM11" s="69">
        <v>31.3</v>
      </c>
      <c r="AN11" s="69">
        <v>33.6</v>
      </c>
      <c r="AO11" s="69">
        <v>31</v>
      </c>
      <c r="AP11" s="69">
        <v>27.7</v>
      </c>
      <c r="AQ11" s="651">
        <v>20.8</v>
      </c>
      <c r="AR11" s="651">
        <v>14.7</v>
      </c>
      <c r="AS11" s="651">
        <v>21.6</v>
      </c>
      <c r="AT11" s="651">
        <v>23.1</v>
      </c>
      <c r="AU11" s="651">
        <v>26.4</v>
      </c>
      <c r="AV11" s="651">
        <v>29.492999999999999</v>
      </c>
      <c r="AW11" s="651">
        <v>36.700000000000003</v>
      </c>
      <c r="AX11" s="651">
        <v>31.7</v>
      </c>
      <c r="AY11" s="651">
        <v>28.5</v>
      </c>
      <c r="AZ11" s="651">
        <v>33</v>
      </c>
      <c r="BA11" s="651">
        <v>30.2</v>
      </c>
      <c r="BB11" s="651">
        <v>38.9</v>
      </c>
      <c r="BC11" s="651">
        <v>38.5</v>
      </c>
      <c r="BD11" s="651">
        <v>51.9</v>
      </c>
      <c r="BE11" s="510">
        <v>47.4</v>
      </c>
    </row>
    <row r="12" spans="1:57" s="77" customFormat="1" ht="18">
      <c r="A12" s="13" t="s">
        <v>169</v>
      </c>
      <c r="B12" s="464">
        <v>38.49466666666666</v>
      </c>
      <c r="C12" s="464">
        <v>41.518021978021984</v>
      </c>
      <c r="D12" s="464">
        <v>43.866304347826087</v>
      </c>
      <c r="E12" s="464">
        <v>59.818369565217381</v>
      </c>
      <c r="F12" s="464">
        <v>65.096333333333334</v>
      </c>
      <c r="G12" s="464">
        <v>38.935494505494503</v>
      </c>
      <c r="H12" s="464">
        <v>54.622282608695649</v>
      </c>
      <c r="I12" s="464">
        <v>44.658369565217399</v>
      </c>
      <c r="J12" s="464">
        <v>29.722777777777779</v>
      </c>
      <c r="K12" s="464">
        <v>33.214290293040285</v>
      </c>
      <c r="L12" s="464">
        <v>31.007391304347831</v>
      </c>
      <c r="M12" s="464">
        <v>57.746811594202903</v>
      </c>
      <c r="N12" s="421">
        <v>56.200218461538455</v>
      </c>
      <c r="O12" s="465">
        <v>65.54263736263735</v>
      </c>
      <c r="P12" s="465">
        <v>73.168695652173923</v>
      </c>
      <c r="Q12" s="465">
        <v>68.008577173913054</v>
      </c>
      <c r="R12" s="465">
        <v>47.358111111111128</v>
      </c>
      <c r="S12" s="465">
        <v>32.383896520146521</v>
      </c>
      <c r="T12" s="465">
        <v>37.032364130434779</v>
      </c>
      <c r="U12" s="465">
        <v>38.755032246376807</v>
      </c>
      <c r="V12" s="465">
        <v>41</v>
      </c>
      <c r="W12" s="465">
        <v>41.5</v>
      </c>
      <c r="X12" s="465">
        <v>43.8</v>
      </c>
      <c r="Y12" s="465">
        <v>51.5</v>
      </c>
      <c r="Z12" s="465">
        <v>51.9</v>
      </c>
      <c r="AA12" s="465">
        <v>53.6</v>
      </c>
      <c r="AB12" s="465">
        <v>49.2</v>
      </c>
      <c r="AC12" s="465">
        <v>49.9</v>
      </c>
      <c r="AD12" s="465">
        <v>45.1</v>
      </c>
      <c r="AE12" s="465">
        <v>40.4</v>
      </c>
      <c r="AF12" s="465">
        <v>43.5</v>
      </c>
      <c r="AG12" s="69">
        <v>41.4</v>
      </c>
      <c r="AH12" s="69">
        <v>42.3</v>
      </c>
      <c r="AI12" s="69">
        <v>32.6</v>
      </c>
      <c r="AJ12" s="69">
        <v>38.799999999999997</v>
      </c>
      <c r="AK12" s="69">
        <v>37.5</v>
      </c>
      <c r="AL12" s="69">
        <v>33.5</v>
      </c>
      <c r="AM12" s="69">
        <v>31.2</v>
      </c>
      <c r="AN12" s="69">
        <v>31.5</v>
      </c>
      <c r="AO12" s="69">
        <v>34.799999999999997</v>
      </c>
      <c r="AP12" s="69">
        <v>32.1</v>
      </c>
      <c r="AQ12" s="651">
        <v>28.3</v>
      </c>
      <c r="AR12" s="651">
        <v>32.799999999999997</v>
      </c>
      <c r="AS12" s="651">
        <v>33.200000000000003</v>
      </c>
      <c r="AT12" s="651">
        <v>25.2</v>
      </c>
      <c r="AU12" s="651">
        <v>24.8</v>
      </c>
      <c r="AV12" s="651">
        <v>28.263999999999999</v>
      </c>
      <c r="AW12" s="651">
        <v>37.6</v>
      </c>
      <c r="AX12" s="651">
        <v>41.3</v>
      </c>
      <c r="AY12" s="651">
        <v>29.8</v>
      </c>
      <c r="AZ12" s="651">
        <v>32.700000000000003</v>
      </c>
      <c r="BA12" s="651">
        <v>33</v>
      </c>
      <c r="BB12" s="651">
        <v>35.5</v>
      </c>
      <c r="BC12" s="651">
        <v>36</v>
      </c>
      <c r="BD12" s="651">
        <v>53.5</v>
      </c>
      <c r="BE12" s="510">
        <v>52.6</v>
      </c>
    </row>
    <row r="13" spans="1:57" s="77" customFormat="1" ht="21">
      <c r="A13" s="12" t="s">
        <v>214</v>
      </c>
      <c r="B13" s="71">
        <v>8.94</v>
      </c>
      <c r="C13" s="71">
        <v>18.3</v>
      </c>
      <c r="D13" s="71">
        <v>23.12</v>
      </c>
      <c r="E13" s="71">
        <v>22.12</v>
      </c>
      <c r="F13" s="71">
        <v>26.99</v>
      </c>
      <c r="G13" s="71">
        <v>19.71</v>
      </c>
      <c r="H13" s="71">
        <v>16.45</v>
      </c>
      <c r="I13" s="71">
        <v>9.6300000000000008</v>
      </c>
      <c r="J13" s="71">
        <v>2.1800000000000002</v>
      </c>
      <c r="K13" s="71">
        <v>0.43</v>
      </c>
      <c r="L13" s="71">
        <v>0.11</v>
      </c>
      <c r="M13" s="71">
        <v>0.06</v>
      </c>
      <c r="N13" s="63">
        <v>21.4</v>
      </c>
      <c r="O13" s="3">
        <v>25.7</v>
      </c>
      <c r="P13" s="3">
        <v>24.5</v>
      </c>
      <c r="Q13" s="3">
        <v>13.8</v>
      </c>
      <c r="R13" s="3">
        <v>11.5</v>
      </c>
      <c r="S13" s="3">
        <v>13.9</v>
      </c>
      <c r="T13" s="3">
        <v>14.3</v>
      </c>
      <c r="U13" s="3">
        <v>14</v>
      </c>
      <c r="V13" s="3">
        <v>13.08</v>
      </c>
      <c r="W13" s="3">
        <v>15</v>
      </c>
      <c r="X13" s="3">
        <v>15</v>
      </c>
      <c r="Y13" s="3">
        <v>15</v>
      </c>
      <c r="Z13" s="3">
        <v>15</v>
      </c>
      <c r="AA13" s="3">
        <v>16</v>
      </c>
      <c r="AB13" s="3">
        <v>12</v>
      </c>
      <c r="AC13" s="3">
        <v>9</v>
      </c>
      <c r="AD13" s="3">
        <v>8</v>
      </c>
      <c r="AE13" s="3">
        <v>7</v>
      </c>
      <c r="AF13" s="3">
        <v>8</v>
      </c>
      <c r="AG13" s="19">
        <v>7</v>
      </c>
      <c r="AH13" s="19">
        <v>5</v>
      </c>
      <c r="AI13" s="19">
        <v>4</v>
      </c>
      <c r="AJ13" s="19">
        <v>5</v>
      </c>
      <c r="AK13" s="19">
        <v>5</v>
      </c>
      <c r="AL13" s="19">
        <v>6</v>
      </c>
      <c r="AM13" s="19">
        <v>5</v>
      </c>
      <c r="AN13" s="19">
        <v>6</v>
      </c>
      <c r="AO13" s="19">
        <v>7</v>
      </c>
      <c r="AP13" s="19">
        <v>7</v>
      </c>
      <c r="AQ13" s="649">
        <v>7</v>
      </c>
      <c r="AR13" s="666">
        <v>8</v>
      </c>
      <c r="AS13" s="666">
        <v>8</v>
      </c>
      <c r="AT13" s="703">
        <v>6</v>
      </c>
      <c r="AU13" s="703">
        <v>6</v>
      </c>
      <c r="AV13" s="703">
        <v>5</v>
      </c>
      <c r="AW13" s="703">
        <v>6</v>
      </c>
      <c r="AX13" s="703">
        <v>5</v>
      </c>
      <c r="AY13" s="703">
        <v>5</v>
      </c>
      <c r="AZ13" s="703">
        <v>6</v>
      </c>
      <c r="BA13" s="703">
        <v>7</v>
      </c>
      <c r="BB13" s="703">
        <v>10</v>
      </c>
      <c r="BC13" s="703">
        <v>14</v>
      </c>
      <c r="BD13" s="703">
        <v>19</v>
      </c>
      <c r="BE13" s="486">
        <v>20</v>
      </c>
    </row>
    <row r="14" spans="1:57" s="77" customFormat="1" ht="18">
      <c r="A14" s="9" t="s">
        <v>274</v>
      </c>
      <c r="B14" s="47">
        <v>67.120777777777775</v>
      </c>
      <c r="C14" s="47">
        <v>64.36549450549451</v>
      </c>
      <c r="D14" s="47">
        <v>60.073478260869571</v>
      </c>
      <c r="E14" s="47">
        <v>53.077608695652167</v>
      </c>
      <c r="F14" s="47">
        <v>59.800222222222224</v>
      </c>
      <c r="G14" s="47">
        <v>62.123626373626372</v>
      </c>
      <c r="H14" s="47">
        <v>66.408586956521745</v>
      </c>
      <c r="I14" s="47">
        <v>67.29336956521739</v>
      </c>
      <c r="J14" s="47">
        <v>69.927444444444447</v>
      </c>
      <c r="K14" s="47">
        <v>73.62681318681318</v>
      </c>
      <c r="L14" s="47">
        <v>86.91836956521739</v>
      </c>
      <c r="M14" s="47">
        <v>124.71706521739132</v>
      </c>
      <c r="N14" s="63">
        <v>138.26153846153846</v>
      </c>
      <c r="O14" s="3">
        <v>160.75659340659342</v>
      </c>
      <c r="P14" s="3">
        <v>190.89597826086955</v>
      </c>
      <c r="Q14" s="3">
        <v>98.017934782608691</v>
      </c>
      <c r="R14" s="3">
        <v>70.573999999999998</v>
      </c>
      <c r="S14" s="3">
        <v>65.401098901098905</v>
      </c>
      <c r="T14" s="3">
        <v>69.015543478260867</v>
      </c>
      <c r="U14" s="3">
        <v>76.780434782608708</v>
      </c>
      <c r="V14" s="3">
        <v>78.77</v>
      </c>
      <c r="W14" s="3">
        <v>88</v>
      </c>
      <c r="X14" s="3">
        <v>93</v>
      </c>
      <c r="Y14" s="3">
        <v>108</v>
      </c>
      <c r="Z14" s="3">
        <v>123</v>
      </c>
      <c r="AA14" s="3">
        <v>125</v>
      </c>
      <c r="AB14" s="3">
        <v>124</v>
      </c>
      <c r="AC14" s="3">
        <v>115</v>
      </c>
      <c r="AD14" s="3">
        <v>101</v>
      </c>
      <c r="AE14" s="3">
        <v>90</v>
      </c>
      <c r="AF14" s="3">
        <v>92</v>
      </c>
      <c r="AG14" s="19">
        <v>88</v>
      </c>
      <c r="AH14" s="19">
        <v>87</v>
      </c>
      <c r="AI14" s="19">
        <v>80</v>
      </c>
      <c r="AJ14" s="19">
        <v>76</v>
      </c>
      <c r="AK14" s="19">
        <v>84</v>
      </c>
      <c r="AL14" s="19">
        <v>79</v>
      </c>
      <c r="AM14" s="19">
        <v>75</v>
      </c>
      <c r="AN14" s="19">
        <v>75</v>
      </c>
      <c r="AO14" s="19">
        <v>72</v>
      </c>
      <c r="AP14" s="19">
        <v>61</v>
      </c>
      <c r="AQ14" s="649">
        <v>59</v>
      </c>
      <c r="AR14" s="666">
        <v>56</v>
      </c>
      <c r="AS14" s="666">
        <v>51</v>
      </c>
      <c r="AT14" s="703">
        <v>45</v>
      </c>
      <c r="AU14" s="703">
        <v>48</v>
      </c>
      <c r="AV14" s="703">
        <v>60</v>
      </c>
      <c r="AW14" s="703">
        <v>81</v>
      </c>
      <c r="AX14" s="703">
        <v>81</v>
      </c>
      <c r="AY14" s="703">
        <v>76</v>
      </c>
      <c r="AZ14" s="703">
        <v>87</v>
      </c>
      <c r="BA14" s="703">
        <v>93</v>
      </c>
      <c r="BB14" s="703">
        <v>87</v>
      </c>
      <c r="BC14" s="703">
        <v>89</v>
      </c>
      <c r="BD14" s="703">
        <v>99</v>
      </c>
      <c r="BE14" s="486">
        <v>93</v>
      </c>
    </row>
    <row r="15" spans="1:57" s="77" customFormat="1" ht="18">
      <c r="A15" s="9" t="s">
        <v>275</v>
      </c>
      <c r="B15" s="47">
        <v>48</v>
      </c>
      <c r="C15" s="47">
        <v>52</v>
      </c>
      <c r="D15" s="47">
        <v>62</v>
      </c>
      <c r="E15" s="47">
        <v>57</v>
      </c>
      <c r="F15" s="47">
        <v>62.69</v>
      </c>
      <c r="G15" s="47">
        <v>70.61</v>
      </c>
      <c r="H15" s="47">
        <v>70.7</v>
      </c>
      <c r="I15" s="47">
        <v>60.64</v>
      </c>
      <c r="J15" s="47">
        <v>58.66</v>
      </c>
      <c r="K15" s="47">
        <v>68.650000000000006</v>
      </c>
      <c r="L15" s="47">
        <v>74.55</v>
      </c>
      <c r="M15" s="47">
        <v>88.61</v>
      </c>
      <c r="N15" s="63">
        <v>96</v>
      </c>
      <c r="O15" s="3">
        <v>123</v>
      </c>
      <c r="P15" s="3">
        <v>117</v>
      </c>
      <c r="Q15" s="3">
        <v>57</v>
      </c>
      <c r="R15" s="3">
        <v>46</v>
      </c>
      <c r="S15" s="3">
        <v>60</v>
      </c>
      <c r="T15" s="3">
        <v>69</v>
      </c>
      <c r="U15" s="3">
        <v>76</v>
      </c>
      <c r="V15" s="3">
        <v>77</v>
      </c>
      <c r="W15" s="3">
        <v>79</v>
      </c>
      <c r="X15" s="3">
        <v>77</v>
      </c>
      <c r="Y15" s="3">
        <v>87</v>
      </c>
      <c r="Z15" s="3">
        <v>106</v>
      </c>
      <c r="AA15" s="3">
        <v>117</v>
      </c>
      <c r="AB15" s="3">
        <v>112</v>
      </c>
      <c r="AC15" s="3">
        <v>109</v>
      </c>
      <c r="AD15" s="3">
        <v>118</v>
      </c>
      <c r="AE15" s="3">
        <v>109</v>
      </c>
      <c r="AF15" s="3">
        <v>109</v>
      </c>
      <c r="AG15" s="19">
        <v>110</v>
      </c>
      <c r="AH15" s="19">
        <v>113</v>
      </c>
      <c r="AI15" s="19">
        <v>103</v>
      </c>
      <c r="AJ15" s="19">
        <v>110</v>
      </c>
      <c r="AK15" s="19">
        <v>109</v>
      </c>
      <c r="AL15" s="19">
        <v>108</v>
      </c>
      <c r="AM15" s="19">
        <v>110</v>
      </c>
      <c r="AN15" s="19">
        <v>103</v>
      </c>
      <c r="AO15" s="19">
        <v>77</v>
      </c>
      <c r="AP15" s="19">
        <v>55</v>
      </c>
      <c r="AQ15" s="649">
        <v>64</v>
      </c>
      <c r="AR15" s="666">
        <v>51</v>
      </c>
      <c r="AS15" s="666">
        <v>45</v>
      </c>
      <c r="AT15" s="703">
        <v>35</v>
      </c>
      <c r="AU15" s="703">
        <v>47</v>
      </c>
      <c r="AV15" s="703">
        <v>47</v>
      </c>
      <c r="AW15" s="703">
        <v>51</v>
      </c>
      <c r="AX15" s="703">
        <v>55</v>
      </c>
      <c r="AY15" s="703">
        <v>51</v>
      </c>
      <c r="AZ15" s="703">
        <v>52</v>
      </c>
      <c r="BA15" s="703">
        <v>61</v>
      </c>
      <c r="BB15" s="703">
        <v>67</v>
      </c>
      <c r="BC15" s="703">
        <v>75</v>
      </c>
      <c r="BD15" s="703">
        <v>76</v>
      </c>
      <c r="BE15" s="486">
        <v>69</v>
      </c>
    </row>
    <row r="16" spans="1:57" s="77" customFormat="1" ht="18">
      <c r="A16" s="9"/>
      <c r="B16" s="47"/>
      <c r="C16" s="47"/>
      <c r="D16" s="47"/>
      <c r="E16" s="47"/>
      <c r="F16" s="47"/>
      <c r="G16" s="47"/>
      <c r="H16" s="47"/>
      <c r="I16" s="47"/>
      <c r="J16" s="47"/>
      <c r="K16" s="47"/>
      <c r="L16" s="47"/>
      <c r="M16" s="47"/>
      <c r="N16" s="63"/>
      <c r="O16" s="3"/>
      <c r="P16" s="3"/>
      <c r="Q16" s="3"/>
      <c r="R16" s="3"/>
      <c r="S16" s="3"/>
      <c r="T16" s="3"/>
      <c r="U16" s="3"/>
      <c r="V16" s="3"/>
      <c r="W16" s="3"/>
      <c r="X16" s="3"/>
      <c r="Y16" s="3"/>
      <c r="Z16" s="3"/>
      <c r="AA16" s="3"/>
      <c r="AB16" s="3"/>
      <c r="AC16" s="3"/>
      <c r="AD16" s="3"/>
      <c r="AE16" s="3"/>
      <c r="AF16" s="3"/>
      <c r="AG16" s="19"/>
      <c r="AH16" s="19"/>
      <c r="AI16" s="19"/>
      <c r="AJ16" s="19"/>
      <c r="AK16" s="19"/>
      <c r="AL16" s="19"/>
      <c r="AM16" s="19"/>
      <c r="AN16" s="19"/>
      <c r="AO16" s="19"/>
      <c r="AP16" s="19"/>
      <c r="AQ16" s="649"/>
      <c r="AR16" s="666"/>
      <c r="AS16" s="666"/>
      <c r="AT16" s="703"/>
      <c r="AU16" s="703"/>
      <c r="AV16" s="703"/>
      <c r="AW16" s="703"/>
      <c r="AX16" s="703"/>
      <c r="AY16" s="703"/>
      <c r="AZ16" s="703"/>
      <c r="BA16" s="703"/>
      <c r="BB16" s="703"/>
      <c r="BC16" s="703"/>
      <c r="BD16" s="703"/>
      <c r="BE16" s="486"/>
    </row>
    <row r="17" spans="1:57" s="77" customFormat="1" ht="18">
      <c r="A17" s="468" t="s">
        <v>399</v>
      </c>
      <c r="B17" s="467"/>
      <c r="C17" s="47"/>
      <c r="D17" s="47"/>
      <c r="E17" s="47"/>
      <c r="F17" s="47"/>
      <c r="G17" s="47"/>
      <c r="H17" s="47"/>
      <c r="I17" s="47"/>
      <c r="J17" s="47"/>
      <c r="K17" s="47"/>
      <c r="L17" s="47"/>
      <c r="M17" s="47"/>
      <c r="N17" s="63"/>
      <c r="O17" s="3"/>
      <c r="P17" s="3"/>
      <c r="Q17" s="3"/>
      <c r="R17" s="3"/>
      <c r="S17" s="3"/>
      <c r="T17" s="3"/>
      <c r="U17" s="3"/>
      <c r="V17" s="3"/>
      <c r="W17" s="3"/>
      <c r="X17" s="3"/>
      <c r="Y17" s="3"/>
      <c r="Z17" s="3"/>
      <c r="AA17" s="3"/>
      <c r="AB17" s="3"/>
      <c r="AC17" s="3"/>
      <c r="AD17" s="3"/>
      <c r="AE17" s="3"/>
      <c r="AF17" s="3"/>
      <c r="AG17" s="19"/>
      <c r="AH17" s="19"/>
      <c r="AI17" s="19"/>
      <c r="AJ17" s="19"/>
      <c r="AK17" s="19"/>
      <c r="AL17" s="19"/>
      <c r="AM17" s="19"/>
      <c r="AN17" s="19"/>
      <c r="AO17" s="19"/>
      <c r="AP17" s="19"/>
      <c r="AQ17" s="649"/>
      <c r="AR17" s="666"/>
      <c r="AS17" s="666"/>
      <c r="AT17" s="703"/>
      <c r="AU17" s="703"/>
      <c r="AV17" s="703"/>
      <c r="AW17" s="703"/>
      <c r="AX17" s="703"/>
      <c r="AY17" s="703"/>
      <c r="AZ17" s="703"/>
      <c r="BA17" s="703"/>
      <c r="BB17" s="703"/>
      <c r="BC17" s="703"/>
      <c r="BD17" s="703"/>
      <c r="BE17" s="486"/>
    </row>
    <row r="18" spans="1:57" s="77" customFormat="1">
      <c r="A18" s="468" t="s">
        <v>398</v>
      </c>
      <c r="B18" s="65"/>
      <c r="C18" s="65"/>
      <c r="D18" s="65"/>
      <c r="E18" s="65"/>
      <c r="F18" s="65"/>
      <c r="G18" s="65"/>
      <c r="H18" s="65"/>
      <c r="I18" s="65"/>
      <c r="J18" s="65"/>
      <c r="K18" s="65"/>
      <c r="L18" s="65"/>
      <c r="M18" s="65"/>
      <c r="N18" s="2"/>
      <c r="O18" s="3"/>
      <c r="P18" s="4"/>
      <c r="Q18" s="4"/>
      <c r="R18" s="4"/>
      <c r="S18" s="4"/>
      <c r="T18" s="4"/>
      <c r="U18" s="4"/>
      <c r="V18" s="4"/>
      <c r="W18" s="4"/>
      <c r="X18" s="4"/>
      <c r="Y18" s="4"/>
      <c r="Z18" s="414"/>
      <c r="AA18" s="414"/>
      <c r="AB18" s="393"/>
      <c r="AF18" s="472"/>
      <c r="AG18" s="475"/>
      <c r="AH18" s="475"/>
      <c r="AI18" s="475"/>
      <c r="AJ18" s="475"/>
      <c r="AK18" s="475"/>
      <c r="AL18" s="475"/>
      <c r="AM18" s="475"/>
      <c r="AN18" s="475"/>
      <c r="AO18" s="475"/>
      <c r="AP18" s="475"/>
      <c r="AQ18" s="665"/>
      <c r="AR18" s="680"/>
      <c r="AS18" s="680"/>
      <c r="AT18" s="680"/>
      <c r="AU18" s="680"/>
      <c r="AV18" s="680"/>
      <c r="AW18" s="680"/>
      <c r="AX18" s="680"/>
      <c r="AY18" s="680"/>
      <c r="AZ18" s="680"/>
      <c r="BA18" s="680"/>
      <c r="BB18" s="680"/>
      <c r="BC18" s="680"/>
      <c r="BD18" s="680"/>
      <c r="BE18" s="487"/>
    </row>
    <row r="19" spans="1:57" s="77" customFormat="1">
      <c r="A19" s="1" t="s">
        <v>215</v>
      </c>
      <c r="B19" s="66"/>
      <c r="C19" s="66"/>
      <c r="D19" s="66"/>
      <c r="E19" s="66"/>
      <c r="F19" s="66"/>
      <c r="G19" s="66"/>
      <c r="H19" s="66"/>
      <c r="I19" s="66"/>
      <c r="J19" s="66"/>
      <c r="K19" s="66"/>
      <c r="L19" s="66"/>
      <c r="M19" s="66"/>
      <c r="N19" s="2"/>
      <c r="O19" s="3"/>
      <c r="P19" s="4"/>
      <c r="Q19" s="4"/>
      <c r="R19" s="4"/>
      <c r="S19" s="4"/>
      <c r="T19" s="4"/>
      <c r="U19" s="4"/>
      <c r="V19" s="4"/>
      <c r="W19" s="4"/>
      <c r="X19" s="4"/>
      <c r="Y19" s="4"/>
      <c r="Z19" s="414"/>
      <c r="AA19" s="414"/>
      <c r="AB19" s="393"/>
      <c r="AF19" s="472"/>
      <c r="AG19" s="475"/>
      <c r="AH19" s="475"/>
      <c r="AI19" s="475"/>
      <c r="AJ19" s="475"/>
      <c r="AK19" s="475"/>
      <c r="AL19" s="475"/>
      <c r="AM19" s="475"/>
      <c r="AN19" s="475"/>
      <c r="AO19" s="475"/>
      <c r="AP19" s="475"/>
      <c r="AQ19" s="665"/>
      <c r="AR19" s="680"/>
      <c r="AS19" s="680"/>
      <c r="AT19" s="680"/>
      <c r="AU19" s="680"/>
      <c r="AV19" s="680"/>
      <c r="AW19" s="680"/>
      <c r="AX19" s="680"/>
      <c r="AY19" s="680"/>
      <c r="AZ19" s="680"/>
      <c r="BA19" s="680"/>
      <c r="BB19" s="680"/>
      <c r="BC19" s="680"/>
      <c r="BD19" s="680"/>
      <c r="BE19" s="487"/>
    </row>
    <row r="20" spans="1:57" s="77" customFormat="1" ht="42.75" customHeight="1" thickBot="1">
      <c r="A20" s="6" t="s">
        <v>161</v>
      </c>
      <c r="B20" s="22" t="s">
        <v>287</v>
      </c>
      <c r="C20" s="22" t="s">
        <v>288</v>
      </c>
      <c r="D20" s="22" t="s">
        <v>289</v>
      </c>
      <c r="E20" s="22" t="s">
        <v>290</v>
      </c>
      <c r="F20" s="22" t="s">
        <v>291</v>
      </c>
      <c r="G20" s="22" t="s">
        <v>292</v>
      </c>
      <c r="H20" s="22" t="s">
        <v>293</v>
      </c>
      <c r="I20" s="22" t="s">
        <v>294</v>
      </c>
      <c r="J20" s="22" t="s">
        <v>295</v>
      </c>
      <c r="K20" s="22" t="s">
        <v>296</v>
      </c>
      <c r="L20" s="22" t="s">
        <v>297</v>
      </c>
      <c r="M20" s="22" t="s">
        <v>298</v>
      </c>
      <c r="N20" s="22" t="s">
        <v>31</v>
      </c>
      <c r="O20" s="23" t="s">
        <v>32</v>
      </c>
      <c r="P20" s="23" t="s">
        <v>33</v>
      </c>
      <c r="Q20" s="23" t="s">
        <v>34</v>
      </c>
      <c r="R20" s="22" t="s">
        <v>35</v>
      </c>
      <c r="S20" s="56" t="s">
        <v>36</v>
      </c>
      <c r="T20" s="56" t="s">
        <v>37</v>
      </c>
      <c r="U20" s="56" t="s">
        <v>38</v>
      </c>
      <c r="V20" s="56" t="s">
        <v>261</v>
      </c>
      <c r="W20" s="22" t="s">
        <v>286</v>
      </c>
      <c r="X20" s="22" t="s">
        <v>319</v>
      </c>
      <c r="Y20" s="22" t="s">
        <v>362</v>
      </c>
      <c r="Z20" s="442" t="s">
        <v>370</v>
      </c>
      <c r="AA20" s="442" t="s">
        <v>375</v>
      </c>
      <c r="AB20" s="442" t="s">
        <v>382</v>
      </c>
      <c r="AC20" s="22" t="s">
        <v>385</v>
      </c>
      <c r="AD20" s="442" t="s">
        <v>395</v>
      </c>
      <c r="AE20" s="442" t="s">
        <v>450</v>
      </c>
      <c r="AF20" s="442" t="s">
        <v>449</v>
      </c>
      <c r="AG20" s="22" t="s">
        <v>417</v>
      </c>
      <c r="AH20" s="22" t="s">
        <v>540</v>
      </c>
      <c r="AI20" s="442" t="s">
        <v>448</v>
      </c>
      <c r="AJ20" s="442" t="s">
        <v>447</v>
      </c>
      <c r="AK20" s="442" t="s">
        <v>455</v>
      </c>
      <c r="AL20" s="442" t="s">
        <v>546</v>
      </c>
      <c r="AM20" s="442" t="s">
        <v>549</v>
      </c>
      <c r="AN20" s="442" t="s">
        <v>551</v>
      </c>
      <c r="AO20" s="442" t="s">
        <v>489</v>
      </c>
      <c r="AP20" s="442" t="s">
        <v>542</v>
      </c>
      <c r="AQ20" s="662" t="s">
        <v>547</v>
      </c>
      <c r="AR20" s="662" t="s">
        <v>561</v>
      </c>
      <c r="AS20" s="662" t="s">
        <v>568</v>
      </c>
      <c r="AT20" s="662" t="s">
        <v>578</v>
      </c>
      <c r="AU20" s="662" t="s">
        <v>604</v>
      </c>
      <c r="AV20" s="662" t="s">
        <v>626</v>
      </c>
      <c r="AW20" s="662" t="s">
        <v>635</v>
      </c>
      <c r="AX20" s="662" t="s">
        <v>639</v>
      </c>
      <c r="AY20" s="662" t="s">
        <v>659</v>
      </c>
      <c r="AZ20" s="662" t="s">
        <v>664</v>
      </c>
      <c r="BA20" s="662" t="s">
        <v>670</v>
      </c>
      <c r="BB20" s="662" t="s">
        <v>673</v>
      </c>
      <c r="BC20" s="662" t="s">
        <v>683</v>
      </c>
      <c r="BD20" s="662" t="s">
        <v>689</v>
      </c>
      <c r="BE20" s="137" t="s">
        <v>740</v>
      </c>
    </row>
    <row r="21" spans="1:57" s="77" customFormat="1" ht="18">
      <c r="A21" s="13" t="s">
        <v>170</v>
      </c>
      <c r="B21" s="11">
        <v>39.569308000000007</v>
      </c>
      <c r="C21" s="11">
        <v>83.107602</v>
      </c>
      <c r="D21" s="11">
        <v>107.00317563759999</v>
      </c>
      <c r="E21" s="11">
        <v>89.547184999999985</v>
      </c>
      <c r="F21" s="11">
        <v>39.375624000000002</v>
      </c>
      <c r="G21" s="11">
        <v>71.677635999999993</v>
      </c>
      <c r="H21" s="11">
        <v>75.110392000000004</v>
      </c>
      <c r="I21" s="11">
        <v>80.529296000000002</v>
      </c>
      <c r="J21" s="11">
        <v>43.322565000000004</v>
      </c>
      <c r="K21" s="11">
        <v>87.466832000000011</v>
      </c>
      <c r="L21" s="11">
        <v>109.17406200000002</v>
      </c>
      <c r="M21" s="11">
        <v>88.51753800000003</v>
      </c>
      <c r="N21" s="2">
        <v>51</v>
      </c>
      <c r="O21" s="4">
        <v>90</v>
      </c>
      <c r="P21" s="4">
        <v>95</v>
      </c>
      <c r="Q21" s="4">
        <v>75</v>
      </c>
      <c r="R21" s="3">
        <v>33</v>
      </c>
      <c r="S21" s="3">
        <v>71</v>
      </c>
      <c r="T21" s="3">
        <v>102</v>
      </c>
      <c r="U21" s="3">
        <v>74</v>
      </c>
      <c r="V21" s="3">
        <v>28</v>
      </c>
      <c r="W21" s="4">
        <v>70</v>
      </c>
      <c r="X21" s="4">
        <v>84</v>
      </c>
      <c r="Y21" s="4">
        <v>54</v>
      </c>
      <c r="Z21" s="4">
        <v>20</v>
      </c>
      <c r="AA21" s="4">
        <v>83</v>
      </c>
      <c r="AB21" s="4">
        <v>104</v>
      </c>
      <c r="AC21" s="4">
        <v>95</v>
      </c>
      <c r="AD21" s="4">
        <v>56</v>
      </c>
      <c r="AE21" s="4">
        <v>86</v>
      </c>
      <c r="AF21" s="4">
        <v>109</v>
      </c>
      <c r="AG21" s="10">
        <v>85</v>
      </c>
      <c r="AH21" s="10">
        <v>35</v>
      </c>
      <c r="AI21" s="10">
        <v>82</v>
      </c>
      <c r="AJ21" s="10">
        <v>91</v>
      </c>
      <c r="AK21" s="10">
        <v>82</v>
      </c>
      <c r="AL21" s="10">
        <v>45</v>
      </c>
      <c r="AM21" s="10">
        <v>83</v>
      </c>
      <c r="AN21" s="10">
        <v>91</v>
      </c>
      <c r="AO21" s="10">
        <v>80</v>
      </c>
      <c r="AP21" s="10">
        <v>42</v>
      </c>
      <c r="AQ21" s="648">
        <v>69</v>
      </c>
      <c r="AR21" s="648">
        <v>110</v>
      </c>
      <c r="AS21" s="648">
        <v>98</v>
      </c>
      <c r="AT21" s="648">
        <v>48</v>
      </c>
      <c r="AU21" s="648">
        <v>83</v>
      </c>
      <c r="AV21" s="648">
        <v>98</v>
      </c>
      <c r="AW21" s="648">
        <v>75</v>
      </c>
      <c r="AX21" s="648">
        <v>38</v>
      </c>
      <c r="AY21" s="648">
        <v>81</v>
      </c>
      <c r="AZ21" s="648">
        <v>99</v>
      </c>
      <c r="BA21" s="648">
        <v>86</v>
      </c>
      <c r="BB21" s="648">
        <v>34</v>
      </c>
      <c r="BC21" s="648">
        <v>76</v>
      </c>
      <c r="BD21" s="648">
        <v>89</v>
      </c>
      <c r="BE21" s="511">
        <v>74</v>
      </c>
    </row>
    <row r="22" spans="1:57" s="77" customFormat="1" ht="18">
      <c r="A22" s="13" t="s">
        <v>171</v>
      </c>
      <c r="B22" s="11">
        <v>41.262665472653573</v>
      </c>
      <c r="C22" s="11">
        <v>83.486284193750052</v>
      </c>
      <c r="D22" s="11">
        <v>101.19531577538042</v>
      </c>
      <c r="E22" s="11">
        <v>83.20742660019954</v>
      </c>
      <c r="F22" s="11">
        <v>41.262665472653573</v>
      </c>
      <c r="G22" s="11">
        <v>83.486284193750052</v>
      </c>
      <c r="H22" s="11">
        <v>101.19531577538042</v>
      </c>
      <c r="I22" s="11">
        <v>83.20742660019954</v>
      </c>
      <c r="J22" s="11">
        <v>41.262665472653573</v>
      </c>
      <c r="K22" s="11">
        <v>83.486284193750052</v>
      </c>
      <c r="L22" s="11">
        <v>101.19531577538042</v>
      </c>
      <c r="M22" s="11">
        <v>79.570444852020358</v>
      </c>
      <c r="N22" s="2">
        <v>41</v>
      </c>
      <c r="O22" s="3">
        <v>84</v>
      </c>
      <c r="P22" s="4">
        <v>102</v>
      </c>
      <c r="Q22" s="4">
        <v>79.570444852020358</v>
      </c>
      <c r="R22" s="63">
        <v>41</v>
      </c>
      <c r="S22" s="3">
        <v>84</v>
      </c>
      <c r="T22" s="3">
        <v>101.55435172497987</v>
      </c>
      <c r="U22" s="3">
        <v>81.247571785674239</v>
      </c>
      <c r="V22" s="3">
        <v>41.262665472653602</v>
      </c>
      <c r="W22" s="4">
        <v>84</v>
      </c>
      <c r="X22" s="4">
        <v>101</v>
      </c>
      <c r="Y22" s="4">
        <v>83</v>
      </c>
      <c r="Z22" s="4">
        <v>41</v>
      </c>
      <c r="AA22" s="4">
        <v>84</v>
      </c>
      <c r="AB22" s="4">
        <v>101</v>
      </c>
      <c r="AC22" s="4">
        <v>83</v>
      </c>
      <c r="AD22" s="4">
        <v>41</v>
      </c>
      <c r="AE22" s="4">
        <v>84</v>
      </c>
      <c r="AF22" s="4">
        <v>101</v>
      </c>
      <c r="AG22" s="10">
        <v>83</v>
      </c>
      <c r="AH22" s="10">
        <v>41</v>
      </c>
      <c r="AI22" s="10">
        <v>84</v>
      </c>
      <c r="AJ22" s="10">
        <v>101</v>
      </c>
      <c r="AK22" s="10">
        <v>83</v>
      </c>
      <c r="AL22" s="10">
        <v>41</v>
      </c>
      <c r="AM22" s="10">
        <v>84</v>
      </c>
      <c r="AN22" s="10">
        <v>101</v>
      </c>
      <c r="AO22" s="10">
        <v>83</v>
      </c>
      <c r="AP22" s="10">
        <v>41</v>
      </c>
      <c r="AQ22" s="648">
        <v>84</v>
      </c>
      <c r="AR22" s="648">
        <v>101</v>
      </c>
      <c r="AS22" s="648">
        <v>83</v>
      </c>
      <c r="AT22" s="648">
        <v>41</v>
      </c>
      <c r="AU22" s="648">
        <v>84</v>
      </c>
      <c r="AV22" s="648">
        <v>101</v>
      </c>
      <c r="AW22" s="648">
        <v>83</v>
      </c>
      <c r="AX22" s="648">
        <v>41</v>
      </c>
      <c r="AY22" s="648">
        <v>84</v>
      </c>
      <c r="AZ22" s="648">
        <v>101</v>
      </c>
      <c r="BA22" s="648">
        <v>83</v>
      </c>
      <c r="BB22" s="648">
        <v>41</v>
      </c>
      <c r="BC22" s="648">
        <v>83</v>
      </c>
      <c r="BD22" s="648">
        <v>101</v>
      </c>
      <c r="BE22" s="511">
        <v>83</v>
      </c>
    </row>
    <row r="23" spans="1:57" s="77" customFormat="1">
      <c r="A23" s="9"/>
      <c r="B23" s="47"/>
      <c r="C23" s="47"/>
      <c r="D23" s="47"/>
      <c r="E23" s="47"/>
      <c r="F23" s="47"/>
      <c r="G23" s="47"/>
      <c r="H23" s="47"/>
      <c r="I23" s="47"/>
      <c r="J23" s="47"/>
      <c r="K23" s="47"/>
      <c r="L23" s="47"/>
      <c r="M23" s="47"/>
      <c r="N23" s="2"/>
      <c r="O23" s="3"/>
      <c r="P23" s="4"/>
      <c r="Q23" s="4"/>
      <c r="R23" s="4"/>
      <c r="S23" s="4"/>
      <c r="T23" s="4"/>
      <c r="U23" s="4"/>
      <c r="V23" s="4"/>
      <c r="W23" s="4"/>
      <c r="X23" s="4"/>
      <c r="Y23" s="4"/>
      <c r="Z23" s="414"/>
      <c r="AA23" s="414"/>
      <c r="AB23" s="393"/>
      <c r="AF23" s="472"/>
      <c r="AG23" s="475"/>
      <c r="AH23" s="475"/>
      <c r="AI23" s="475"/>
      <c r="AJ23" s="475"/>
      <c r="AK23" s="475"/>
      <c r="AL23" s="475"/>
      <c r="AM23" s="475"/>
      <c r="AN23" s="475"/>
      <c r="AO23" s="475"/>
      <c r="AP23" s="475"/>
      <c r="AQ23" s="665"/>
      <c r="AR23" s="680"/>
      <c r="AS23" s="680"/>
      <c r="AT23" s="680"/>
      <c r="AU23" s="680"/>
      <c r="AV23" s="680"/>
      <c r="AW23" s="680"/>
      <c r="AX23" s="680"/>
      <c r="AY23" s="680"/>
      <c r="AZ23" s="680"/>
      <c r="BA23" s="680"/>
      <c r="BB23" s="680"/>
      <c r="BC23" s="680"/>
      <c r="BD23" s="680"/>
      <c r="BE23" s="487"/>
    </row>
    <row r="24" spans="1:57" s="77" customFormat="1">
      <c r="A24" s="1" t="s">
        <v>216</v>
      </c>
      <c r="B24" s="66"/>
      <c r="C24" s="66"/>
      <c r="D24" s="66"/>
      <c r="E24" s="66"/>
      <c r="F24" s="66"/>
      <c r="G24" s="66"/>
      <c r="H24" s="66"/>
      <c r="I24" s="66"/>
      <c r="J24" s="66"/>
      <c r="K24" s="66"/>
      <c r="L24" s="66"/>
      <c r="M24" s="66"/>
      <c r="N24" s="2"/>
      <c r="O24" s="3"/>
      <c r="P24" s="4"/>
      <c r="Q24" s="4"/>
      <c r="R24" s="4"/>
      <c r="S24" s="4"/>
      <c r="T24" s="4"/>
      <c r="U24" s="4"/>
      <c r="V24" s="4"/>
      <c r="W24" s="4"/>
      <c r="X24" s="4"/>
      <c r="Y24" s="4"/>
      <c r="Z24" s="414"/>
      <c r="AA24" s="414"/>
      <c r="AB24" s="393"/>
      <c r="AF24" s="472"/>
      <c r="AG24" s="475"/>
      <c r="AH24" s="475"/>
      <c r="AI24" s="475"/>
      <c r="AJ24" s="475"/>
      <c r="AK24" s="475"/>
      <c r="AL24" s="475"/>
      <c r="AM24" s="475"/>
      <c r="AN24" s="475"/>
      <c r="AO24" s="475"/>
      <c r="AP24" s="475"/>
      <c r="AQ24" s="665"/>
      <c r="AR24" s="680"/>
      <c r="AS24" s="680"/>
      <c r="AT24" s="680"/>
      <c r="AU24" s="680"/>
      <c r="AV24" s="680"/>
      <c r="AW24" s="680"/>
      <c r="AX24" s="680"/>
      <c r="AY24" s="680"/>
      <c r="AZ24" s="680"/>
      <c r="BA24" s="680"/>
      <c r="BB24" s="680"/>
      <c r="BC24" s="680"/>
      <c r="BD24" s="680"/>
      <c r="BE24" s="487"/>
    </row>
    <row r="25" spans="1:57" s="77" customFormat="1" ht="18.75" thickBot="1">
      <c r="A25" s="6" t="s">
        <v>172</v>
      </c>
      <c r="B25" s="64" t="s">
        <v>242</v>
      </c>
      <c r="C25" s="64" t="s">
        <v>243</v>
      </c>
      <c r="D25" s="64" t="s">
        <v>244</v>
      </c>
      <c r="E25" s="64" t="s">
        <v>239</v>
      </c>
      <c r="F25" s="64" t="s">
        <v>245</v>
      </c>
      <c r="G25" s="64" t="s">
        <v>246</v>
      </c>
      <c r="H25" s="64" t="s">
        <v>247</v>
      </c>
      <c r="I25" s="64" t="s">
        <v>240</v>
      </c>
      <c r="J25" s="64" t="s">
        <v>248</v>
      </c>
      <c r="K25" s="64" t="s">
        <v>249</v>
      </c>
      <c r="L25" s="64" t="s">
        <v>250</v>
      </c>
      <c r="M25" s="64" t="s">
        <v>241</v>
      </c>
      <c r="N25" s="7" t="s">
        <v>2</v>
      </c>
      <c r="O25" s="7" t="s">
        <v>3</v>
      </c>
      <c r="P25" s="7" t="s">
        <v>4</v>
      </c>
      <c r="Q25" s="7" t="s">
        <v>5</v>
      </c>
      <c r="R25" s="7" t="s">
        <v>6</v>
      </c>
      <c r="S25" s="7" t="s">
        <v>7</v>
      </c>
      <c r="T25" s="7" t="s">
        <v>8</v>
      </c>
      <c r="U25" s="7" t="s">
        <v>9</v>
      </c>
      <c r="V25" s="7" t="s">
        <v>200</v>
      </c>
      <c r="W25" s="7" t="s">
        <v>285</v>
      </c>
      <c r="X25" s="7" t="s">
        <v>318</v>
      </c>
      <c r="Y25" s="7" t="s">
        <v>361</v>
      </c>
      <c r="Z25" s="454" t="s">
        <v>368</v>
      </c>
      <c r="AA25" s="454" t="s">
        <v>374</v>
      </c>
      <c r="AB25" s="454" t="s">
        <v>379</v>
      </c>
      <c r="AC25" s="451" t="s">
        <v>384</v>
      </c>
      <c r="AD25" s="451" t="s">
        <v>394</v>
      </c>
      <c r="AE25" s="451" t="s">
        <v>408</v>
      </c>
      <c r="AF25" s="451" t="s">
        <v>411</v>
      </c>
      <c r="AG25" s="451" t="s">
        <v>416</v>
      </c>
      <c r="AH25" s="451" t="s">
        <v>427</v>
      </c>
      <c r="AI25" s="451" t="s">
        <v>443</v>
      </c>
      <c r="AJ25" s="451" t="s">
        <v>446</v>
      </c>
      <c r="AK25" s="451" t="s">
        <v>452</v>
      </c>
      <c r="AL25" s="451" t="s">
        <v>457</v>
      </c>
      <c r="AM25" s="451" t="s">
        <v>483</v>
      </c>
      <c r="AN25" s="451" t="s">
        <v>486</v>
      </c>
      <c r="AO25" s="451" t="s">
        <v>488</v>
      </c>
      <c r="AP25" s="451" t="s">
        <v>491</v>
      </c>
      <c r="AQ25" s="663" t="s">
        <v>539</v>
      </c>
      <c r="AR25" s="677" t="s">
        <v>560</v>
      </c>
      <c r="AS25" s="677" t="s">
        <v>567</v>
      </c>
      <c r="AT25" s="677" t="s">
        <v>577</v>
      </c>
      <c r="AU25" s="677" t="s">
        <v>603</v>
      </c>
      <c r="AV25" s="677" t="s">
        <v>625</v>
      </c>
      <c r="AW25" s="677" t="s">
        <v>634</v>
      </c>
      <c r="AX25" s="677" t="s">
        <v>638</v>
      </c>
      <c r="AY25" s="677" t="s">
        <v>658</v>
      </c>
      <c r="AZ25" s="677" t="s">
        <v>663</v>
      </c>
      <c r="BA25" s="677" t="s">
        <v>669</v>
      </c>
      <c r="BB25" s="677" t="s">
        <v>671</v>
      </c>
      <c r="BC25" s="677" t="s">
        <v>682</v>
      </c>
      <c r="BD25" s="677" t="s">
        <v>690</v>
      </c>
      <c r="BE25" s="394" t="s">
        <v>739</v>
      </c>
    </row>
    <row r="26" spans="1:57" s="77" customFormat="1" ht="18">
      <c r="A26" s="13" t="s">
        <v>531</v>
      </c>
      <c r="S26" s="4">
        <v>0.27400000000000002</v>
      </c>
      <c r="T26" s="4">
        <v>-0.94299999999999995</v>
      </c>
      <c r="U26" s="4">
        <v>0.13600000000000001</v>
      </c>
      <c r="V26" s="4">
        <v>3.7320000000000002</v>
      </c>
      <c r="W26" s="4">
        <v>0.437</v>
      </c>
      <c r="X26" s="4">
        <v>0.93500000000000005</v>
      </c>
      <c r="Y26" s="4">
        <v>2.419</v>
      </c>
      <c r="Z26" s="4">
        <v>4</v>
      </c>
      <c r="AA26" s="4">
        <v>-1</v>
      </c>
      <c r="AB26" s="4">
        <v>-4.3159999999999998</v>
      </c>
      <c r="AC26" s="4">
        <v>-5</v>
      </c>
      <c r="AD26" s="4">
        <v>-5</v>
      </c>
      <c r="AE26" s="4">
        <v>-5</v>
      </c>
      <c r="AF26" s="4">
        <v>-5</v>
      </c>
      <c r="AG26" s="10">
        <v>-4</v>
      </c>
      <c r="AH26" s="10">
        <v>-2</v>
      </c>
      <c r="AI26" s="10">
        <v>0</v>
      </c>
      <c r="AJ26" s="10">
        <v>0</v>
      </c>
      <c r="AK26" s="10">
        <v>-1</v>
      </c>
      <c r="AL26" s="10">
        <v>-5</v>
      </c>
      <c r="AM26" s="10">
        <v>-3</v>
      </c>
      <c r="AN26" s="10">
        <v>-2</v>
      </c>
      <c r="AO26" s="10">
        <v>-4</v>
      </c>
      <c r="AP26" s="10">
        <v>-4</v>
      </c>
      <c r="AQ26" s="648">
        <v>-5</v>
      </c>
      <c r="AR26" s="648">
        <v>-5</v>
      </c>
      <c r="AS26" s="648">
        <v>-4</v>
      </c>
      <c r="AT26" s="648">
        <v>-4</v>
      </c>
      <c r="AU26" s="648">
        <v>-2</v>
      </c>
      <c r="AV26" s="648">
        <v>-2</v>
      </c>
      <c r="AW26" s="648">
        <v>-1</v>
      </c>
      <c r="AX26" s="648">
        <v>-3</v>
      </c>
      <c r="AY26" s="648">
        <v>-4</v>
      </c>
      <c r="AZ26" s="648">
        <v>-3</v>
      </c>
      <c r="BA26" s="648">
        <v>-4</v>
      </c>
      <c r="BB26" s="648">
        <v>-3</v>
      </c>
      <c r="BC26" s="648">
        <v>-2</v>
      </c>
      <c r="BD26" s="648">
        <v>-1</v>
      </c>
      <c r="BE26" s="511">
        <v>-4</v>
      </c>
    </row>
    <row r="27" spans="1:57" s="77" customFormat="1" ht="18">
      <c r="A27" s="13" t="s">
        <v>532</v>
      </c>
      <c r="B27" s="11"/>
      <c r="C27" s="11"/>
      <c r="D27" s="11"/>
      <c r="E27" s="11"/>
      <c r="F27" s="11"/>
      <c r="G27" s="11"/>
      <c r="H27" s="11"/>
      <c r="I27" s="11"/>
      <c r="J27" s="11"/>
      <c r="K27" s="11"/>
      <c r="L27" s="11"/>
      <c r="M27" s="11"/>
      <c r="N27" s="2"/>
      <c r="O27" s="3"/>
      <c r="P27" s="4"/>
      <c r="Q27" s="4"/>
      <c r="R27" s="4"/>
      <c r="S27" s="4">
        <v>2.5880000000000001</v>
      </c>
      <c r="T27" s="4">
        <v>2.4990000000000001</v>
      </c>
      <c r="U27" s="4">
        <v>3.1150000000000002</v>
      </c>
      <c r="V27" s="4">
        <v>3.0550000000000002</v>
      </c>
      <c r="W27" s="4">
        <v>2.9279999999999999</v>
      </c>
      <c r="X27" s="4">
        <v>2.5059999999999998</v>
      </c>
      <c r="Y27" s="4">
        <v>3.1429999999999998</v>
      </c>
      <c r="Z27" s="4">
        <v>3.0219999999999998</v>
      </c>
      <c r="AA27" s="4">
        <v>3.1120000000000001</v>
      </c>
      <c r="AB27" s="4">
        <v>2.3359999999999999</v>
      </c>
      <c r="AC27" s="4">
        <v>3</v>
      </c>
      <c r="AD27" s="4">
        <v>2</v>
      </c>
      <c r="AE27" s="4">
        <v>1</v>
      </c>
      <c r="AF27" s="4">
        <v>0</v>
      </c>
      <c r="AG27" s="10">
        <v>2</v>
      </c>
      <c r="AH27" s="10">
        <v>2</v>
      </c>
      <c r="AI27" s="10">
        <v>1</v>
      </c>
      <c r="AJ27" s="10">
        <v>1</v>
      </c>
      <c r="AK27" s="10">
        <v>1</v>
      </c>
      <c r="AL27" s="10">
        <v>1</v>
      </c>
      <c r="AM27" s="10">
        <v>0</v>
      </c>
      <c r="AN27" s="10">
        <v>1</v>
      </c>
      <c r="AO27" s="10">
        <v>2</v>
      </c>
      <c r="AP27" s="10">
        <v>2</v>
      </c>
      <c r="AQ27" s="648">
        <v>1</v>
      </c>
      <c r="AR27" s="648">
        <v>0</v>
      </c>
      <c r="AS27" s="648">
        <v>1</v>
      </c>
      <c r="AT27" s="648">
        <v>2</v>
      </c>
      <c r="AU27" s="648">
        <v>1</v>
      </c>
      <c r="AV27" s="648">
        <v>1</v>
      </c>
      <c r="AW27" s="648">
        <v>2</v>
      </c>
      <c r="AX27" s="648">
        <v>1</v>
      </c>
      <c r="AY27" s="648">
        <v>1</v>
      </c>
      <c r="AZ27" s="648">
        <v>1</v>
      </c>
      <c r="BA27" s="648">
        <v>2</v>
      </c>
      <c r="BB27" s="648">
        <v>2</v>
      </c>
      <c r="BC27" s="648">
        <v>2</v>
      </c>
      <c r="BD27" s="648">
        <v>2</v>
      </c>
      <c r="BE27" s="511">
        <v>2</v>
      </c>
    </row>
    <row r="28" spans="1:57" s="77" customFormat="1" ht="18">
      <c r="A28" s="13" t="s">
        <v>173</v>
      </c>
      <c r="B28" s="11">
        <v>-0.75782708400000043</v>
      </c>
      <c r="C28" s="11">
        <v>-0.70252013199999996</v>
      </c>
      <c r="D28" s="11">
        <v>0.30268999599999957</v>
      </c>
      <c r="E28" s="11">
        <v>9.0988240000000054E-2</v>
      </c>
      <c r="F28" s="11">
        <v>0.78363505</v>
      </c>
      <c r="G28" s="11">
        <v>3.4257659999999999</v>
      </c>
      <c r="H28" s="11">
        <v>4.5035033399999991</v>
      </c>
      <c r="I28" s="11">
        <v>2.5836725899999995</v>
      </c>
      <c r="J28" s="11">
        <v>1.7338625000000003</v>
      </c>
      <c r="K28" s="11">
        <v>-0.9026388000000003</v>
      </c>
      <c r="L28" s="11">
        <v>5.8991200000000424E-2</v>
      </c>
      <c r="M28" s="11">
        <v>2.0029629</v>
      </c>
      <c r="N28" s="2">
        <v>-1.3081109</v>
      </c>
      <c r="O28" s="3">
        <v>-1.3432168000000004</v>
      </c>
      <c r="P28" s="4">
        <v>0.96252749999999998</v>
      </c>
      <c r="Q28" s="4">
        <v>0.53504879999999999</v>
      </c>
      <c r="R28" s="4">
        <v>0.43360889999999985</v>
      </c>
      <c r="S28" s="4">
        <v>3.1395896999999997</v>
      </c>
      <c r="T28" s="4">
        <v>1.3019604999999999</v>
      </c>
      <c r="U28" s="4">
        <v>3.3707153000000005</v>
      </c>
      <c r="V28" s="4">
        <v>6.6227598499999996</v>
      </c>
      <c r="W28" s="4">
        <v>3</v>
      </c>
      <c r="X28" s="4">
        <v>3</v>
      </c>
      <c r="Y28" s="4">
        <v>7</v>
      </c>
      <c r="Z28" s="4">
        <v>7</v>
      </c>
      <c r="AA28" s="4">
        <v>3</v>
      </c>
      <c r="AB28" s="4">
        <v>-2</v>
      </c>
      <c r="AC28" s="4">
        <v>-2</v>
      </c>
      <c r="AD28" s="4">
        <v>-3</v>
      </c>
      <c r="AE28" s="4">
        <v>-5</v>
      </c>
      <c r="AF28" s="4">
        <v>-4</v>
      </c>
      <c r="AG28" s="10">
        <v>-2</v>
      </c>
      <c r="AH28" s="10">
        <v>0</v>
      </c>
      <c r="AI28" s="10">
        <v>1</v>
      </c>
      <c r="AJ28" s="10">
        <v>1</v>
      </c>
      <c r="AK28" s="10">
        <v>0</v>
      </c>
      <c r="AL28" s="10">
        <v>-4</v>
      </c>
      <c r="AM28" s="10">
        <v>-3</v>
      </c>
      <c r="AN28" s="10">
        <v>-1</v>
      </c>
      <c r="AO28" s="10">
        <v>-2</v>
      </c>
      <c r="AP28" s="10">
        <v>-2</v>
      </c>
      <c r="AQ28" s="648">
        <v>-4</v>
      </c>
      <c r="AR28" s="648">
        <v>-5</v>
      </c>
      <c r="AS28" s="648">
        <v>-3</v>
      </c>
      <c r="AT28" s="648">
        <v>-2</v>
      </c>
      <c r="AU28" s="648">
        <v>-1</v>
      </c>
      <c r="AV28" s="648">
        <v>-1</v>
      </c>
      <c r="AW28" s="648">
        <v>1</v>
      </c>
      <c r="AX28" s="648">
        <v>-2</v>
      </c>
      <c r="AY28" s="648">
        <v>-3</v>
      </c>
      <c r="AZ28" s="648">
        <v>-2</v>
      </c>
      <c r="BA28" s="648">
        <v>-2</v>
      </c>
      <c r="BB28" s="648">
        <v>-1</v>
      </c>
      <c r="BC28" s="648">
        <v>0</v>
      </c>
      <c r="BD28" s="648">
        <v>1</v>
      </c>
      <c r="BE28" s="511">
        <v>-2</v>
      </c>
    </row>
    <row r="29" spans="1:57" s="77" customFormat="1" ht="27" customHeight="1">
      <c r="A29" s="13"/>
      <c r="B29" s="13"/>
      <c r="C29" s="13"/>
      <c r="D29" s="13"/>
      <c r="E29" s="13"/>
      <c r="F29" s="13"/>
      <c r="G29" s="13"/>
      <c r="H29" s="13"/>
      <c r="I29" s="13"/>
      <c r="J29" s="13"/>
      <c r="K29" s="13"/>
      <c r="L29" s="13"/>
      <c r="M29" s="13"/>
      <c r="N29" s="2"/>
      <c r="O29" s="3"/>
      <c r="P29" s="4"/>
      <c r="Q29" s="4"/>
      <c r="R29" s="4"/>
      <c r="S29" s="4"/>
      <c r="T29" s="4"/>
      <c r="U29" s="4"/>
      <c r="V29" s="4"/>
      <c r="W29" s="4"/>
      <c r="X29" s="4"/>
      <c r="Y29" s="4"/>
      <c r="Z29" s="414"/>
      <c r="AA29" s="414"/>
      <c r="AB29" s="393"/>
      <c r="AF29" s="472"/>
      <c r="AG29" s="475"/>
      <c r="AH29" s="475"/>
      <c r="AI29" s="475"/>
      <c r="AJ29" s="475"/>
      <c r="AK29" s="475"/>
      <c r="AL29" s="475"/>
      <c r="AM29" s="475"/>
      <c r="AN29" s="475"/>
      <c r="AO29" s="475"/>
      <c r="AP29" s="475"/>
      <c r="AQ29" s="665"/>
      <c r="AR29" s="680"/>
      <c r="AS29" s="680"/>
      <c r="AT29" s="680"/>
      <c r="AU29" s="680"/>
      <c r="AV29" s="680"/>
      <c r="AW29" s="680"/>
      <c r="AX29" s="680"/>
      <c r="AY29" s="680"/>
      <c r="AZ29" s="680"/>
      <c r="BA29" s="680"/>
      <c r="BB29" s="680"/>
      <c r="BC29" s="680"/>
      <c r="BD29" s="680"/>
      <c r="BE29" s="487"/>
    </row>
    <row r="30" spans="1:57" s="77" customFormat="1" ht="39" customHeight="1">
      <c r="A30" s="1" t="s">
        <v>218</v>
      </c>
      <c r="B30" s="1"/>
      <c r="C30" s="1"/>
      <c r="D30" s="1"/>
      <c r="E30" s="1"/>
      <c r="F30" s="1"/>
      <c r="G30" s="1"/>
      <c r="H30" s="1"/>
      <c r="I30" s="1"/>
      <c r="J30" s="1"/>
      <c r="K30" s="1"/>
      <c r="L30" s="1"/>
      <c r="M30" s="1"/>
      <c r="N30" s="4"/>
      <c r="O30" s="3"/>
      <c r="P30" s="4"/>
      <c r="Q30" s="4"/>
      <c r="R30" s="4"/>
      <c r="S30" s="4"/>
      <c r="T30" s="4"/>
      <c r="U30" s="4"/>
      <c r="V30" s="4"/>
      <c r="W30" s="4"/>
      <c r="X30" s="4"/>
      <c r="Y30" s="4"/>
      <c r="Z30" s="414"/>
      <c r="AA30" s="414"/>
      <c r="AB30" s="393"/>
      <c r="AF30" s="472"/>
      <c r="AG30" s="475"/>
      <c r="AH30" s="475"/>
      <c r="AI30" s="475"/>
      <c r="AJ30" s="475"/>
      <c r="AK30" s="475"/>
      <c r="AL30" s="475"/>
      <c r="AM30" s="475"/>
      <c r="AN30" s="475"/>
      <c r="AO30" s="475"/>
      <c r="AP30" s="475"/>
      <c r="AQ30" s="665"/>
      <c r="AR30" s="680"/>
      <c r="AS30" s="680"/>
      <c r="AT30" s="680"/>
      <c r="AU30" s="680"/>
      <c r="AV30" s="680"/>
      <c r="AW30" s="680"/>
      <c r="AX30" s="680"/>
      <c r="AY30" s="680"/>
      <c r="AZ30" s="680"/>
      <c r="BA30" s="680"/>
      <c r="BB30" s="680"/>
      <c r="BC30" s="680"/>
      <c r="BD30" s="680"/>
      <c r="BE30" s="487"/>
    </row>
    <row r="31" spans="1:57" s="77" customFormat="1" ht="18.75" thickBot="1">
      <c r="A31" s="34" t="s">
        <v>161</v>
      </c>
      <c r="B31" s="64" t="s">
        <v>242</v>
      </c>
      <c r="C31" s="64" t="s">
        <v>243</v>
      </c>
      <c r="D31" s="64" t="s">
        <v>244</v>
      </c>
      <c r="E31" s="64" t="s">
        <v>239</v>
      </c>
      <c r="F31" s="64" t="s">
        <v>245</v>
      </c>
      <c r="G31" s="64" t="s">
        <v>246</v>
      </c>
      <c r="H31" s="64" t="s">
        <v>247</v>
      </c>
      <c r="I31" s="64" t="s">
        <v>240</v>
      </c>
      <c r="J31" s="64" t="s">
        <v>248</v>
      </c>
      <c r="K31" s="64" t="s">
        <v>249</v>
      </c>
      <c r="L31" s="64" t="s">
        <v>250</v>
      </c>
      <c r="M31" s="64" t="s">
        <v>241</v>
      </c>
      <c r="N31" s="7" t="s">
        <v>2</v>
      </c>
      <c r="O31" s="7" t="s">
        <v>3</v>
      </c>
      <c r="P31" s="7" t="s">
        <v>4</v>
      </c>
      <c r="Q31" s="7" t="s">
        <v>5</v>
      </c>
      <c r="R31" s="7" t="s">
        <v>6</v>
      </c>
      <c r="S31" s="7" t="s">
        <v>7</v>
      </c>
      <c r="T31" s="7" t="s">
        <v>8</v>
      </c>
      <c r="U31" s="7" t="s">
        <v>9</v>
      </c>
      <c r="V31" s="7" t="s">
        <v>200</v>
      </c>
      <c r="W31" s="7" t="s">
        <v>285</v>
      </c>
      <c r="X31" s="7" t="s">
        <v>318</v>
      </c>
      <c r="Y31" s="7" t="s">
        <v>361</v>
      </c>
      <c r="Z31" s="454" t="s">
        <v>368</v>
      </c>
      <c r="AA31" s="454" t="s">
        <v>374</v>
      </c>
      <c r="AB31" s="454" t="s">
        <v>379</v>
      </c>
      <c r="AC31" s="451" t="s">
        <v>384</v>
      </c>
      <c r="AD31" s="451" t="s">
        <v>394</v>
      </c>
      <c r="AE31" s="451" t="s">
        <v>408</v>
      </c>
      <c r="AF31" s="451" t="s">
        <v>411</v>
      </c>
      <c r="AG31" s="451" t="s">
        <v>416</v>
      </c>
      <c r="AH31" s="451" t="s">
        <v>427</v>
      </c>
      <c r="AI31" s="451" t="s">
        <v>443</v>
      </c>
      <c r="AJ31" s="451" t="s">
        <v>446</v>
      </c>
      <c r="AK31" s="451" t="s">
        <v>452</v>
      </c>
      <c r="AL31" s="451" t="s">
        <v>457</v>
      </c>
      <c r="AM31" s="451" t="s">
        <v>483</v>
      </c>
      <c r="AN31" s="677" t="s">
        <v>486</v>
      </c>
      <c r="AO31" s="451" t="s">
        <v>488</v>
      </c>
      <c r="AP31" s="451" t="s">
        <v>491</v>
      </c>
      <c r="AQ31" s="663" t="s">
        <v>539</v>
      </c>
      <c r="AR31" s="677" t="s">
        <v>560</v>
      </c>
      <c r="AS31" s="677" t="s">
        <v>567</v>
      </c>
      <c r="AT31" s="677" t="s">
        <v>577</v>
      </c>
      <c r="AU31" s="677" t="s">
        <v>603</v>
      </c>
      <c r="AV31" s="677" t="s">
        <v>625</v>
      </c>
      <c r="AW31" s="677" t="s">
        <v>634</v>
      </c>
      <c r="AX31" s="677" t="s">
        <v>638</v>
      </c>
      <c r="AY31" s="677" t="s">
        <v>658</v>
      </c>
      <c r="AZ31" s="677" t="s">
        <v>663</v>
      </c>
      <c r="BA31" s="677" t="s">
        <v>669</v>
      </c>
      <c r="BB31" s="677" t="s">
        <v>671</v>
      </c>
      <c r="BC31" s="677" t="s">
        <v>682</v>
      </c>
      <c r="BD31" s="677" t="s">
        <v>690</v>
      </c>
      <c r="BE31" s="394" t="s">
        <v>739</v>
      </c>
    </row>
    <row r="32" spans="1:57" s="77" customFormat="1" ht="18">
      <c r="A32" s="9" t="s">
        <v>630</v>
      </c>
      <c r="B32" s="105">
        <v>5.6</v>
      </c>
      <c r="C32" s="105">
        <v>5.2</v>
      </c>
      <c r="D32" s="105">
        <v>4.5999999999999996</v>
      </c>
      <c r="E32" s="105">
        <v>5.8</v>
      </c>
      <c r="F32" s="105">
        <v>5.8</v>
      </c>
      <c r="G32" s="105">
        <v>4.5999999999999996</v>
      </c>
      <c r="H32" s="105">
        <v>3.8</v>
      </c>
      <c r="I32" s="105">
        <v>5.6</v>
      </c>
      <c r="J32" s="105">
        <v>6.4</v>
      </c>
      <c r="K32" s="105">
        <v>5</v>
      </c>
      <c r="L32" s="105">
        <v>3.9</v>
      </c>
      <c r="M32" s="105">
        <v>4.7</v>
      </c>
      <c r="N32" s="105">
        <v>6.3</v>
      </c>
      <c r="O32" s="105">
        <v>6.1</v>
      </c>
      <c r="P32" s="105">
        <v>4.5</v>
      </c>
      <c r="Q32" s="105">
        <v>6</v>
      </c>
      <c r="R32" s="105">
        <v>5.7</v>
      </c>
      <c r="S32" s="105">
        <v>5.2</v>
      </c>
      <c r="T32" s="105">
        <v>5.3</v>
      </c>
      <c r="U32" s="105">
        <v>5.9</v>
      </c>
      <c r="V32" s="105">
        <v>5.4</v>
      </c>
      <c r="W32" s="105">
        <v>5.0999999999999996</v>
      </c>
      <c r="X32" s="105">
        <v>5.5</v>
      </c>
      <c r="Y32" s="105">
        <v>6</v>
      </c>
      <c r="Z32" s="140">
        <v>4.0999999999999996</v>
      </c>
      <c r="AA32" s="140">
        <v>4.8</v>
      </c>
      <c r="AB32" s="140">
        <v>5.7</v>
      </c>
      <c r="AC32" s="140">
        <v>6.4</v>
      </c>
      <c r="AD32" s="140">
        <v>6.1</v>
      </c>
      <c r="AE32" s="140">
        <v>5.7</v>
      </c>
      <c r="AF32" s="140">
        <v>6.3</v>
      </c>
      <c r="AG32" s="140">
        <v>7.1</v>
      </c>
      <c r="AH32" s="140">
        <v>5.8</v>
      </c>
      <c r="AI32" s="140">
        <v>4.5</v>
      </c>
      <c r="AJ32" s="140">
        <v>3.9</v>
      </c>
      <c r="AK32" s="140">
        <v>3.9</v>
      </c>
      <c r="AL32" s="140">
        <v>6.4</v>
      </c>
      <c r="AM32" s="140">
        <v>5.8999999999999995</v>
      </c>
      <c r="AN32" s="655">
        <v>4.0999999999999996</v>
      </c>
      <c r="AO32" s="140">
        <v>6</v>
      </c>
      <c r="AP32" s="552">
        <v>6.2</v>
      </c>
      <c r="AQ32" s="655">
        <v>6.4</v>
      </c>
      <c r="AR32" s="655">
        <v>6.6</v>
      </c>
      <c r="AS32" s="655">
        <v>5.8</v>
      </c>
      <c r="AT32" s="655">
        <v>6.5</v>
      </c>
      <c r="AU32" s="655">
        <v>5.7</v>
      </c>
      <c r="AV32" s="655">
        <v>4.3</v>
      </c>
      <c r="AW32" s="655">
        <v>4.2</v>
      </c>
      <c r="AX32" s="655">
        <v>5.2</v>
      </c>
      <c r="AY32" s="655">
        <v>4.9000000000000004</v>
      </c>
      <c r="AZ32" s="655">
        <v>4.9000000000000004</v>
      </c>
      <c r="BA32" s="655">
        <v>5.7</v>
      </c>
      <c r="BB32" s="655">
        <v>6.4</v>
      </c>
      <c r="BC32" s="655">
        <v>5.0999999999999996</v>
      </c>
      <c r="BD32" s="655">
        <v>2.9</v>
      </c>
      <c r="BE32" s="478">
        <v>4.8</v>
      </c>
    </row>
    <row r="33" spans="1:57" s="77" customFormat="1" ht="18">
      <c r="A33" s="9" t="s">
        <v>184</v>
      </c>
      <c r="B33" s="105">
        <v>7</v>
      </c>
      <c r="C33" s="105">
        <v>5.9</v>
      </c>
      <c r="D33" s="105">
        <v>5.9</v>
      </c>
      <c r="E33" s="105">
        <v>7</v>
      </c>
      <c r="F33" s="105">
        <v>7</v>
      </c>
      <c r="G33" s="105">
        <v>6.5</v>
      </c>
      <c r="H33" s="105">
        <v>4.5</v>
      </c>
      <c r="I33" s="105">
        <v>6.4</v>
      </c>
      <c r="J33" s="105">
        <v>6.5</v>
      </c>
      <c r="K33" s="105">
        <v>6.3</v>
      </c>
      <c r="L33" s="105">
        <v>5.4</v>
      </c>
      <c r="M33" s="105">
        <v>6.7</v>
      </c>
      <c r="N33" s="105">
        <v>6.9</v>
      </c>
      <c r="O33" s="105">
        <v>6.1</v>
      </c>
      <c r="P33" s="105">
        <v>5.4</v>
      </c>
      <c r="Q33" s="105">
        <v>5.3</v>
      </c>
      <c r="R33" s="105">
        <v>6.4</v>
      </c>
      <c r="S33" s="105">
        <v>5.6</v>
      </c>
      <c r="T33" s="105">
        <v>4.3</v>
      </c>
      <c r="U33" s="105">
        <v>5.0999999999999996</v>
      </c>
      <c r="V33" s="105">
        <v>5.9</v>
      </c>
      <c r="W33" s="105">
        <v>6</v>
      </c>
      <c r="X33" s="105">
        <v>4.7</v>
      </c>
      <c r="Y33" s="105">
        <v>5.4</v>
      </c>
      <c r="Z33" s="140">
        <v>6.8</v>
      </c>
      <c r="AA33" s="140">
        <v>5.7</v>
      </c>
      <c r="AB33" s="140">
        <v>5.7</v>
      </c>
      <c r="AC33" s="140">
        <v>6.7</v>
      </c>
      <c r="AD33" s="140">
        <v>6.5</v>
      </c>
      <c r="AE33" s="140">
        <v>5.4</v>
      </c>
      <c r="AF33" s="140">
        <v>5</v>
      </c>
      <c r="AG33" s="140">
        <v>6.5</v>
      </c>
      <c r="AH33" s="140">
        <v>6.7</v>
      </c>
      <c r="AI33" s="140">
        <v>5.9</v>
      </c>
      <c r="AJ33" s="140">
        <v>5.0999999999999996</v>
      </c>
      <c r="AK33" s="140">
        <v>6</v>
      </c>
      <c r="AL33" s="140">
        <v>6.6</v>
      </c>
      <c r="AM33" s="140">
        <v>5</v>
      </c>
      <c r="AN33" s="655">
        <v>5.4</v>
      </c>
      <c r="AO33" s="140">
        <v>6.9</v>
      </c>
      <c r="AP33" s="552">
        <v>6.3</v>
      </c>
      <c r="AQ33" s="655">
        <v>5.4</v>
      </c>
      <c r="AR33" s="655">
        <v>5.0999999999999996</v>
      </c>
      <c r="AS33" s="655">
        <v>5.9</v>
      </c>
      <c r="AT33" s="655">
        <v>6.8</v>
      </c>
      <c r="AU33" s="655">
        <v>5.4</v>
      </c>
      <c r="AV33" s="655">
        <v>5.6</v>
      </c>
      <c r="AW33" s="655">
        <v>6.2</v>
      </c>
      <c r="AX33" s="655">
        <v>6.7</v>
      </c>
      <c r="AY33" s="655">
        <v>6.1</v>
      </c>
      <c r="AZ33" s="655">
        <v>4.5999999999999996</v>
      </c>
      <c r="BA33" s="655">
        <v>5.6</v>
      </c>
      <c r="BB33" s="655">
        <v>6.3</v>
      </c>
      <c r="BC33" s="655">
        <v>5.6</v>
      </c>
      <c r="BD33" s="655">
        <v>4.7</v>
      </c>
      <c r="BE33" s="478">
        <v>6.1</v>
      </c>
    </row>
    <row r="34" spans="1:57" s="77" customFormat="1" ht="18">
      <c r="A34" s="9" t="s">
        <v>185</v>
      </c>
      <c r="B34" s="105">
        <v>0.2</v>
      </c>
      <c r="C34" s="105">
        <v>0</v>
      </c>
      <c r="D34" s="105">
        <v>0</v>
      </c>
      <c r="E34" s="105">
        <v>0</v>
      </c>
      <c r="F34" s="105">
        <v>0.5</v>
      </c>
      <c r="G34" s="105">
        <v>0.5</v>
      </c>
      <c r="H34" s="105">
        <v>2.1</v>
      </c>
      <c r="I34" s="105">
        <v>1</v>
      </c>
      <c r="J34" s="105">
        <v>0.2</v>
      </c>
      <c r="K34" s="105">
        <v>0</v>
      </c>
      <c r="L34" s="105">
        <v>0.2</v>
      </c>
      <c r="M34" s="105">
        <v>0.8</v>
      </c>
      <c r="N34" s="105">
        <v>0</v>
      </c>
      <c r="O34" s="105">
        <v>0.1</v>
      </c>
      <c r="P34" s="105">
        <v>0.1</v>
      </c>
      <c r="Q34" s="105">
        <v>0.1</v>
      </c>
      <c r="R34" s="105">
        <v>0</v>
      </c>
      <c r="S34" s="105">
        <v>0</v>
      </c>
      <c r="T34" s="105">
        <v>0.1</v>
      </c>
      <c r="U34" s="105">
        <v>0.1</v>
      </c>
      <c r="V34" s="105">
        <v>0.8</v>
      </c>
      <c r="W34" s="105">
        <v>0.3</v>
      </c>
      <c r="X34" s="105">
        <v>0.3</v>
      </c>
      <c r="Y34" s="105">
        <v>0.9</v>
      </c>
      <c r="Z34" s="140">
        <v>1.7</v>
      </c>
      <c r="AA34" s="140">
        <v>0.3</v>
      </c>
      <c r="AB34" s="140">
        <v>0.1</v>
      </c>
      <c r="AC34" s="140">
        <v>0.1</v>
      </c>
      <c r="AD34" s="140">
        <v>0.2</v>
      </c>
      <c r="AE34" s="140">
        <v>0</v>
      </c>
      <c r="AF34" s="140">
        <v>0.2</v>
      </c>
      <c r="AG34" s="140">
        <v>0.2</v>
      </c>
      <c r="AH34" s="140">
        <v>0.7</v>
      </c>
      <c r="AI34" s="140">
        <v>0.5</v>
      </c>
      <c r="AJ34" s="140">
        <v>0.4</v>
      </c>
      <c r="AK34" s="140">
        <v>0.3</v>
      </c>
      <c r="AL34" s="140">
        <v>0.2</v>
      </c>
      <c r="AM34" s="140">
        <v>0</v>
      </c>
      <c r="AN34" s="655">
        <v>0.6</v>
      </c>
      <c r="AO34" s="140">
        <v>0.1</v>
      </c>
      <c r="AP34" s="552">
        <v>0.1</v>
      </c>
      <c r="AQ34" s="655">
        <v>0</v>
      </c>
      <c r="AR34" s="655">
        <v>0.1</v>
      </c>
      <c r="AS34" s="655">
        <v>0.1</v>
      </c>
      <c r="AT34" s="655">
        <v>0.1</v>
      </c>
      <c r="AU34" s="655">
        <v>0</v>
      </c>
      <c r="AV34" s="655">
        <v>0.1</v>
      </c>
      <c r="AW34" s="655">
        <v>0.3</v>
      </c>
      <c r="AX34" s="655">
        <v>0.1</v>
      </c>
      <c r="AY34" s="655">
        <v>0.4</v>
      </c>
      <c r="AZ34" s="655">
        <v>0</v>
      </c>
      <c r="BA34" s="655">
        <v>0</v>
      </c>
      <c r="BB34" s="655">
        <v>0</v>
      </c>
      <c r="BC34" s="655">
        <v>0</v>
      </c>
      <c r="BD34" s="655">
        <v>0</v>
      </c>
      <c r="BE34" s="478">
        <v>0</v>
      </c>
    </row>
    <row r="35" spans="1:57" s="79" customFormat="1">
      <c r="A35" s="38" t="s">
        <v>186</v>
      </c>
      <c r="B35" s="109">
        <v>12.8</v>
      </c>
      <c r="C35" s="109">
        <v>11.1</v>
      </c>
      <c r="D35" s="109">
        <v>10.5</v>
      </c>
      <c r="E35" s="109">
        <v>12.8</v>
      </c>
      <c r="F35" s="109">
        <v>13.3</v>
      </c>
      <c r="G35" s="109">
        <v>11.6</v>
      </c>
      <c r="H35" s="109">
        <v>10.4</v>
      </c>
      <c r="I35" s="109">
        <v>13</v>
      </c>
      <c r="J35" s="109">
        <v>13.1</v>
      </c>
      <c r="K35" s="109">
        <v>11.3</v>
      </c>
      <c r="L35" s="109">
        <v>9.5</v>
      </c>
      <c r="M35" s="109">
        <v>12.2</v>
      </c>
      <c r="N35" s="109">
        <v>13.2</v>
      </c>
      <c r="O35" s="109">
        <v>12.3</v>
      </c>
      <c r="P35" s="109">
        <v>10</v>
      </c>
      <c r="Q35" s="109">
        <v>11.4</v>
      </c>
      <c r="R35" s="109">
        <v>12.1</v>
      </c>
      <c r="S35" s="109">
        <v>10.8</v>
      </c>
      <c r="T35" s="109">
        <v>9.6999999999999993</v>
      </c>
      <c r="U35" s="109">
        <v>11.1</v>
      </c>
      <c r="V35" s="109">
        <v>12.1</v>
      </c>
      <c r="W35" s="109">
        <v>11.4</v>
      </c>
      <c r="X35" s="109">
        <v>10.5</v>
      </c>
      <c r="Y35" s="109">
        <v>12.3</v>
      </c>
      <c r="Z35" s="397">
        <v>12.6</v>
      </c>
      <c r="AA35" s="397">
        <v>10.8</v>
      </c>
      <c r="AB35" s="397">
        <v>11.5</v>
      </c>
      <c r="AC35" s="397">
        <v>13.2</v>
      </c>
      <c r="AD35" s="397">
        <v>12.8</v>
      </c>
      <c r="AE35" s="397">
        <v>11.1</v>
      </c>
      <c r="AF35" s="397">
        <v>11.5</v>
      </c>
      <c r="AG35" s="397">
        <v>13.799999999999999</v>
      </c>
      <c r="AH35" s="397">
        <v>13.2</v>
      </c>
      <c r="AI35" s="397">
        <v>10.9</v>
      </c>
      <c r="AJ35" s="397">
        <v>9.4</v>
      </c>
      <c r="AK35" s="397">
        <v>10.200000000000001</v>
      </c>
      <c r="AL35" s="397">
        <v>13.2</v>
      </c>
      <c r="AM35" s="397">
        <v>10.9</v>
      </c>
      <c r="AN35" s="657">
        <v>10</v>
      </c>
      <c r="AO35" s="397">
        <v>13</v>
      </c>
      <c r="AP35" s="397">
        <v>12.6</v>
      </c>
      <c r="AQ35" s="657">
        <v>11.9</v>
      </c>
      <c r="AR35" s="657">
        <v>11.8</v>
      </c>
      <c r="AS35" s="657">
        <v>11.9</v>
      </c>
      <c r="AT35" s="657">
        <v>13.5</v>
      </c>
      <c r="AU35" s="657">
        <v>11.1</v>
      </c>
      <c r="AV35" s="657">
        <v>10</v>
      </c>
      <c r="AW35" s="657">
        <v>10.7</v>
      </c>
      <c r="AX35" s="657">
        <v>12</v>
      </c>
      <c r="AY35" s="657">
        <v>11.4</v>
      </c>
      <c r="AZ35" s="657">
        <v>9.5</v>
      </c>
      <c r="BA35" s="657">
        <v>11.3</v>
      </c>
      <c r="BB35" s="657">
        <v>12.7</v>
      </c>
      <c r="BC35" s="657">
        <v>10.7</v>
      </c>
      <c r="BD35" s="657">
        <v>7.6</v>
      </c>
      <c r="BE35" s="493">
        <v>11</v>
      </c>
    </row>
    <row r="36" spans="1:57" s="77" customFormat="1" ht="18">
      <c r="A36" s="9" t="s">
        <v>187</v>
      </c>
      <c r="B36" s="105">
        <v>0.3</v>
      </c>
      <c r="C36" s="105">
        <v>0.3</v>
      </c>
      <c r="D36" s="105">
        <v>0.2</v>
      </c>
      <c r="E36" s="105">
        <v>0.3</v>
      </c>
      <c r="F36" s="105">
        <v>0.3</v>
      </c>
      <c r="G36" s="105">
        <v>0.3</v>
      </c>
      <c r="H36" s="105">
        <v>0.3</v>
      </c>
      <c r="I36" s="105">
        <v>0.2</v>
      </c>
      <c r="J36" s="105">
        <v>0.3</v>
      </c>
      <c r="K36" s="105">
        <v>0.2</v>
      </c>
      <c r="L36" s="105">
        <v>0.3</v>
      </c>
      <c r="M36" s="105">
        <v>0.3</v>
      </c>
      <c r="N36" s="105">
        <v>0.4</v>
      </c>
      <c r="O36" s="105">
        <v>0.1</v>
      </c>
      <c r="P36" s="105">
        <v>0.2</v>
      </c>
      <c r="Q36" s="105">
        <v>0.3</v>
      </c>
      <c r="R36" s="105">
        <v>0.3</v>
      </c>
      <c r="S36" s="105">
        <v>0.3</v>
      </c>
      <c r="T36" s="105">
        <v>0.3</v>
      </c>
      <c r="U36" s="105">
        <v>0.3</v>
      </c>
      <c r="V36" s="105">
        <v>0.3</v>
      </c>
      <c r="W36" s="105">
        <v>0.2</v>
      </c>
      <c r="X36" s="105">
        <v>0.3</v>
      </c>
      <c r="Y36" s="105">
        <v>0.3</v>
      </c>
      <c r="Z36" s="140">
        <v>0.3</v>
      </c>
      <c r="AA36" s="140">
        <v>0.3</v>
      </c>
      <c r="AB36" s="140">
        <v>0.3</v>
      </c>
      <c r="AC36" s="140">
        <v>0.3</v>
      </c>
      <c r="AD36" s="140">
        <v>0.3</v>
      </c>
      <c r="AE36" s="140">
        <v>0.3</v>
      </c>
      <c r="AF36" s="140">
        <v>0.2</v>
      </c>
      <c r="AG36" s="140">
        <v>0.3</v>
      </c>
      <c r="AH36" s="140">
        <v>0.3</v>
      </c>
      <c r="AI36" s="140">
        <v>0.3</v>
      </c>
      <c r="AJ36" s="140">
        <v>0.3</v>
      </c>
      <c r="AK36" s="140">
        <v>0.1</v>
      </c>
      <c r="AL36" s="140">
        <v>0.3</v>
      </c>
      <c r="AM36" s="140">
        <v>0.19999999999999998</v>
      </c>
      <c r="AN36" s="655">
        <v>0.2</v>
      </c>
      <c r="AO36" s="140">
        <v>0</v>
      </c>
      <c r="AP36" s="552">
        <v>0</v>
      </c>
      <c r="AQ36" s="655">
        <v>0</v>
      </c>
      <c r="AR36" s="655">
        <v>0</v>
      </c>
      <c r="AS36" s="655">
        <v>0</v>
      </c>
      <c r="AT36" s="655">
        <v>0</v>
      </c>
      <c r="AU36" s="655">
        <v>0</v>
      </c>
      <c r="AV36" s="655">
        <v>0</v>
      </c>
      <c r="AW36" s="655">
        <v>0</v>
      </c>
      <c r="AX36" s="655">
        <v>0</v>
      </c>
      <c r="AY36" s="655">
        <v>0</v>
      </c>
      <c r="AZ36" s="655">
        <v>0</v>
      </c>
      <c r="BA36" s="655">
        <v>0</v>
      </c>
      <c r="BB36" s="655">
        <v>0</v>
      </c>
      <c r="BC36" s="655">
        <v>0</v>
      </c>
      <c r="BD36" s="655">
        <v>0</v>
      </c>
      <c r="BE36" s="478">
        <v>0</v>
      </c>
    </row>
    <row r="37" spans="1:57" s="79" customFormat="1" ht="21" thickBot="1">
      <c r="A37" s="40" t="s">
        <v>120</v>
      </c>
      <c r="B37" s="107">
        <v>13.1</v>
      </c>
      <c r="C37" s="107">
        <v>11.4</v>
      </c>
      <c r="D37" s="107">
        <v>10.7</v>
      </c>
      <c r="E37" s="107">
        <v>13.1</v>
      </c>
      <c r="F37" s="107">
        <v>13.6</v>
      </c>
      <c r="G37" s="107">
        <v>11.9</v>
      </c>
      <c r="H37" s="107">
        <v>10.7</v>
      </c>
      <c r="I37" s="107">
        <v>13.2</v>
      </c>
      <c r="J37" s="107">
        <v>13.4</v>
      </c>
      <c r="K37" s="107">
        <v>11.5</v>
      </c>
      <c r="L37" s="107">
        <v>9.8000000000000007</v>
      </c>
      <c r="M37" s="107">
        <v>12.5</v>
      </c>
      <c r="N37" s="107">
        <v>13.6</v>
      </c>
      <c r="O37" s="107">
        <v>12.4</v>
      </c>
      <c r="P37" s="107">
        <v>10.199999999999999</v>
      </c>
      <c r="Q37" s="107">
        <v>11.7</v>
      </c>
      <c r="R37" s="107">
        <v>12.4</v>
      </c>
      <c r="S37" s="107">
        <v>11.1</v>
      </c>
      <c r="T37" s="107">
        <v>10</v>
      </c>
      <c r="U37" s="107">
        <v>11.4</v>
      </c>
      <c r="V37" s="107">
        <v>12.4</v>
      </c>
      <c r="W37" s="107">
        <v>11.6</v>
      </c>
      <c r="X37" s="107">
        <v>10.8</v>
      </c>
      <c r="Y37" s="107">
        <v>12.6</v>
      </c>
      <c r="Z37" s="398">
        <v>12.9</v>
      </c>
      <c r="AA37" s="398">
        <v>11.1</v>
      </c>
      <c r="AB37" s="398">
        <v>11.8</v>
      </c>
      <c r="AC37" s="398">
        <v>13.5</v>
      </c>
      <c r="AD37" s="398">
        <v>13.1</v>
      </c>
      <c r="AE37" s="398">
        <v>11.4</v>
      </c>
      <c r="AF37" s="398">
        <v>11.7</v>
      </c>
      <c r="AG37" s="398">
        <v>14.1</v>
      </c>
      <c r="AH37" s="398">
        <v>13.5</v>
      </c>
      <c r="AI37" s="398">
        <v>11.2</v>
      </c>
      <c r="AJ37" s="398">
        <v>9.7000000000000011</v>
      </c>
      <c r="AK37" s="398">
        <v>10.3</v>
      </c>
      <c r="AL37" s="398">
        <v>13.5</v>
      </c>
      <c r="AM37" s="398">
        <v>11.1</v>
      </c>
      <c r="AN37" s="658">
        <v>10.199999999999999</v>
      </c>
      <c r="AO37" s="398">
        <v>13</v>
      </c>
      <c r="AP37" s="553">
        <v>12.6</v>
      </c>
      <c r="AQ37" s="658">
        <v>11.9</v>
      </c>
      <c r="AR37" s="658">
        <v>11.8</v>
      </c>
      <c r="AS37" s="658">
        <v>11.9</v>
      </c>
      <c r="AT37" s="658">
        <v>13.5</v>
      </c>
      <c r="AU37" s="658">
        <v>11.1</v>
      </c>
      <c r="AV37" s="658">
        <v>10</v>
      </c>
      <c r="AW37" s="658">
        <v>10.7</v>
      </c>
      <c r="AX37" s="658">
        <v>12</v>
      </c>
      <c r="AY37" s="658">
        <v>11.4</v>
      </c>
      <c r="AZ37" s="658">
        <v>9.5</v>
      </c>
      <c r="BA37" s="658">
        <v>11.3</v>
      </c>
      <c r="BB37" s="658">
        <v>12.7</v>
      </c>
      <c r="BC37" s="658">
        <v>10.7</v>
      </c>
      <c r="BD37" s="658">
        <v>7.6</v>
      </c>
      <c r="BE37" s="479">
        <v>11</v>
      </c>
    </row>
    <row r="38" spans="1:57" s="77" customFormat="1" ht="21" thickTop="1">
      <c r="A38" s="9"/>
      <c r="B38" s="9"/>
      <c r="C38" s="72"/>
      <c r="D38" s="72"/>
      <c r="E38" s="72"/>
      <c r="F38" s="72"/>
      <c r="G38" s="72"/>
      <c r="H38" s="72"/>
      <c r="I38" s="72"/>
      <c r="J38" s="72"/>
      <c r="K38" s="72"/>
      <c r="L38" s="72"/>
      <c r="M38" s="72"/>
      <c r="N38" s="4"/>
      <c r="O38" s="3"/>
      <c r="P38" s="4"/>
      <c r="Q38" s="4"/>
      <c r="R38" s="4"/>
      <c r="S38" s="4"/>
      <c r="T38" s="4"/>
      <c r="U38" s="4"/>
      <c r="V38" s="4"/>
      <c r="W38" s="4"/>
      <c r="X38" s="4"/>
      <c r="Y38" s="4"/>
      <c r="Z38" s="414"/>
      <c r="AA38" s="414"/>
      <c r="AB38" s="393"/>
      <c r="AF38" s="472"/>
      <c r="AG38" s="475"/>
      <c r="AH38" s="475"/>
      <c r="AI38" s="475"/>
      <c r="AJ38" s="475"/>
      <c r="AK38" s="475"/>
      <c r="AL38" s="475"/>
      <c r="AM38" s="475"/>
      <c r="AN38" s="475"/>
      <c r="AO38" s="475"/>
      <c r="AP38" s="475"/>
      <c r="AQ38" s="665"/>
      <c r="AR38" s="680"/>
      <c r="AS38" s="680"/>
      <c r="AT38" s="680"/>
      <c r="AU38" s="680"/>
      <c r="AV38" s="680"/>
      <c r="AW38" s="680"/>
      <c r="AX38" s="680"/>
      <c r="AY38" s="680"/>
      <c r="AZ38" s="680"/>
      <c r="BA38" s="680"/>
      <c r="BB38" s="680"/>
      <c r="BC38" s="680"/>
      <c r="BD38" s="680"/>
      <c r="BE38" s="487"/>
    </row>
    <row r="39" spans="1:57" s="77" customFormat="1" ht="39" customHeight="1">
      <c r="A39" s="1" t="s">
        <v>219</v>
      </c>
      <c r="B39" s="1"/>
      <c r="C39" s="73"/>
      <c r="D39" s="73"/>
      <c r="E39" s="73"/>
      <c r="F39" s="73"/>
      <c r="G39" s="73"/>
      <c r="H39" s="73"/>
      <c r="I39" s="73"/>
      <c r="J39" s="73"/>
      <c r="K39" s="73"/>
      <c r="L39" s="73"/>
      <c r="M39" s="73"/>
      <c r="N39" s="4"/>
      <c r="O39" s="3"/>
      <c r="P39" s="4"/>
      <c r="Q39" s="4"/>
      <c r="R39" s="4"/>
      <c r="S39" s="4"/>
      <c r="T39" s="4"/>
      <c r="U39" s="4"/>
      <c r="V39" s="4"/>
      <c r="W39" s="4"/>
      <c r="X39" s="4"/>
      <c r="Y39" s="4"/>
      <c r="Z39" s="414"/>
      <c r="AA39" s="414"/>
      <c r="AB39" s="393"/>
      <c r="AF39" s="472"/>
      <c r="AG39" s="475"/>
      <c r="AH39" s="475"/>
      <c r="AI39" s="475"/>
      <c r="AJ39" s="475"/>
      <c r="AK39" s="475"/>
      <c r="AL39" s="475"/>
      <c r="AM39" s="475"/>
      <c r="AN39" s="475"/>
      <c r="AO39" s="475"/>
      <c r="AP39" s="475"/>
      <c r="AQ39" s="665"/>
      <c r="AR39" s="680"/>
      <c r="AS39" s="680"/>
      <c r="AT39" s="680"/>
      <c r="AU39" s="680"/>
      <c r="AV39" s="680"/>
      <c r="AW39" s="680"/>
      <c r="AX39" s="680"/>
      <c r="AY39" s="680"/>
      <c r="AZ39" s="680"/>
      <c r="BA39" s="680"/>
      <c r="BB39" s="680"/>
      <c r="BC39" s="680"/>
      <c r="BD39" s="680"/>
      <c r="BE39" s="487"/>
    </row>
    <row r="40" spans="1:57" s="77" customFormat="1" ht="18.75" thickBot="1">
      <c r="A40" s="34" t="s">
        <v>161</v>
      </c>
      <c r="B40" s="64" t="s">
        <v>242</v>
      </c>
      <c r="C40" s="64" t="s">
        <v>243</v>
      </c>
      <c r="D40" s="64" t="s">
        <v>244</v>
      </c>
      <c r="E40" s="64" t="s">
        <v>239</v>
      </c>
      <c r="F40" s="64" t="s">
        <v>245</v>
      </c>
      <c r="G40" s="64" t="s">
        <v>246</v>
      </c>
      <c r="H40" s="64" t="s">
        <v>247</v>
      </c>
      <c r="I40" s="64" t="s">
        <v>240</v>
      </c>
      <c r="J40" s="64" t="s">
        <v>248</v>
      </c>
      <c r="K40" s="64" t="s">
        <v>249</v>
      </c>
      <c r="L40" s="64" t="s">
        <v>250</v>
      </c>
      <c r="M40" s="64" t="s">
        <v>241</v>
      </c>
      <c r="N40" s="7" t="s">
        <v>2</v>
      </c>
      <c r="O40" s="7" t="s">
        <v>3</v>
      </c>
      <c r="P40" s="7" t="s">
        <v>4</v>
      </c>
      <c r="Q40" s="7" t="s">
        <v>5</v>
      </c>
      <c r="R40" s="7" t="s">
        <v>6</v>
      </c>
      <c r="S40" s="7" t="s">
        <v>7</v>
      </c>
      <c r="T40" s="7" t="s">
        <v>8</v>
      </c>
      <c r="U40" s="7" t="s">
        <v>9</v>
      </c>
      <c r="V40" s="7" t="s">
        <v>200</v>
      </c>
      <c r="W40" s="7" t="s">
        <v>285</v>
      </c>
      <c r="X40" s="7" t="s">
        <v>318</v>
      </c>
      <c r="Y40" s="7" t="s">
        <v>361</v>
      </c>
      <c r="Z40" s="454" t="s">
        <v>368</v>
      </c>
      <c r="AA40" s="454" t="s">
        <v>374</v>
      </c>
      <c r="AB40" s="454" t="s">
        <v>379</v>
      </c>
      <c r="AC40" s="451" t="s">
        <v>384</v>
      </c>
      <c r="AD40" s="451" t="s">
        <v>394</v>
      </c>
      <c r="AE40" s="451" t="s">
        <v>408</v>
      </c>
      <c r="AF40" s="451" t="s">
        <v>411</v>
      </c>
      <c r="AG40" s="451" t="s">
        <v>416</v>
      </c>
      <c r="AH40" s="451" t="s">
        <v>427</v>
      </c>
      <c r="AI40" s="451" t="s">
        <v>443</v>
      </c>
      <c r="AJ40" s="451" t="s">
        <v>446</v>
      </c>
      <c r="AK40" s="451" t="s">
        <v>452</v>
      </c>
      <c r="AL40" s="451" t="s">
        <v>457</v>
      </c>
      <c r="AM40" s="451" t="s">
        <v>483</v>
      </c>
      <c r="AN40" s="451" t="s">
        <v>486</v>
      </c>
      <c r="AO40" s="451" t="s">
        <v>488</v>
      </c>
      <c r="AP40" s="451" t="s">
        <v>491</v>
      </c>
      <c r="AQ40" s="663" t="s">
        <v>539</v>
      </c>
      <c r="AR40" s="677" t="s">
        <v>560</v>
      </c>
      <c r="AS40" s="677" t="s">
        <v>567</v>
      </c>
      <c r="AT40" s="677" t="s">
        <v>577</v>
      </c>
      <c r="AU40" s="677" t="s">
        <v>603</v>
      </c>
      <c r="AV40" s="677" t="s">
        <v>625</v>
      </c>
      <c r="AW40" s="677" t="s">
        <v>634</v>
      </c>
      <c r="AX40" s="677" t="s">
        <v>638</v>
      </c>
      <c r="AY40" s="677" t="s">
        <v>658</v>
      </c>
      <c r="AZ40" s="677" t="s">
        <v>663</v>
      </c>
      <c r="BA40" s="677" t="s">
        <v>669</v>
      </c>
      <c r="BB40" s="677" t="s">
        <v>671</v>
      </c>
      <c r="BC40" s="677" t="s">
        <v>682</v>
      </c>
      <c r="BD40" s="677" t="s">
        <v>690</v>
      </c>
      <c r="BE40" s="394" t="s">
        <v>739</v>
      </c>
    </row>
    <row r="41" spans="1:57" s="77" customFormat="1" ht="18">
      <c r="A41" s="9" t="s">
        <v>188</v>
      </c>
      <c r="B41" s="105">
        <v>14.4</v>
      </c>
      <c r="C41" s="105">
        <v>12.3</v>
      </c>
      <c r="D41" s="105">
        <v>11.7</v>
      </c>
      <c r="E41" s="105">
        <v>14.2</v>
      </c>
      <c r="F41" s="105">
        <v>14.9</v>
      </c>
      <c r="G41" s="105">
        <v>12.9</v>
      </c>
      <c r="H41" s="105">
        <v>11.6</v>
      </c>
      <c r="I41" s="105">
        <v>14.5</v>
      </c>
      <c r="J41" s="105">
        <v>14.6</v>
      </c>
      <c r="K41" s="105">
        <v>12.5</v>
      </c>
      <c r="L41" s="105">
        <v>11</v>
      </c>
      <c r="M41" s="105">
        <v>13.7</v>
      </c>
      <c r="N41" s="105">
        <v>14.6</v>
      </c>
      <c r="O41" s="105">
        <v>13.3</v>
      </c>
      <c r="P41" s="105">
        <v>11.4</v>
      </c>
      <c r="Q41" s="105">
        <v>12.8</v>
      </c>
      <c r="R41" s="105">
        <v>13.4</v>
      </c>
      <c r="S41" s="105">
        <v>12.1</v>
      </c>
      <c r="T41" s="105">
        <v>10.9</v>
      </c>
      <c r="U41" s="105">
        <v>12.4</v>
      </c>
      <c r="V41" s="105">
        <v>13.6</v>
      </c>
      <c r="W41" s="105">
        <v>12.5</v>
      </c>
      <c r="X41" s="105">
        <v>11.7</v>
      </c>
      <c r="Y41" s="105">
        <v>13.7</v>
      </c>
      <c r="Z41" s="105">
        <v>13.2</v>
      </c>
      <c r="AA41" s="105">
        <v>11.2</v>
      </c>
      <c r="AB41" s="105">
        <v>12</v>
      </c>
      <c r="AC41" s="105">
        <v>13.6</v>
      </c>
      <c r="AD41" s="105">
        <v>13.2</v>
      </c>
      <c r="AE41" s="105">
        <v>11.5</v>
      </c>
      <c r="AF41" s="105">
        <v>11.8</v>
      </c>
      <c r="AG41" s="105">
        <v>14.2</v>
      </c>
      <c r="AH41" s="105">
        <v>13.7</v>
      </c>
      <c r="AI41" s="105">
        <v>11.2</v>
      </c>
      <c r="AJ41" s="105">
        <v>9.8000000000000007</v>
      </c>
      <c r="AK41" s="105">
        <v>10.6</v>
      </c>
      <c r="AL41" s="105">
        <v>13.6</v>
      </c>
      <c r="AM41" s="105">
        <v>11.2</v>
      </c>
      <c r="AN41" s="105">
        <v>10.3</v>
      </c>
      <c r="AO41" s="105">
        <v>13.4</v>
      </c>
      <c r="AP41" s="105">
        <v>13.2</v>
      </c>
      <c r="AQ41" s="652">
        <v>12.4</v>
      </c>
      <c r="AR41" s="652">
        <v>12.2</v>
      </c>
      <c r="AS41" s="652">
        <v>12.6</v>
      </c>
      <c r="AT41" s="652">
        <v>15.8</v>
      </c>
      <c r="AU41" s="652">
        <v>12.1</v>
      </c>
      <c r="AV41" s="652">
        <v>11.4</v>
      </c>
      <c r="AW41" s="652">
        <v>13</v>
      </c>
      <c r="AX41" s="652">
        <v>14.3</v>
      </c>
      <c r="AY41" s="652">
        <v>13.1</v>
      </c>
      <c r="AZ41" s="652">
        <v>11.3</v>
      </c>
      <c r="BA41" s="652">
        <v>13.3</v>
      </c>
      <c r="BB41" s="652">
        <v>14.2</v>
      </c>
      <c r="BC41" s="652">
        <v>12.2</v>
      </c>
      <c r="BD41" s="652">
        <v>9.1999999999999993</v>
      </c>
      <c r="BE41" s="488">
        <v>12.8</v>
      </c>
    </row>
    <row r="42" spans="1:57" s="77" customFormat="1" ht="18">
      <c r="A42" s="9" t="s">
        <v>377</v>
      </c>
      <c r="B42" s="9"/>
      <c r="C42" s="9"/>
      <c r="D42" s="9"/>
      <c r="E42" s="9"/>
      <c r="F42" s="9"/>
      <c r="G42" s="9"/>
      <c r="H42" s="9"/>
      <c r="I42" s="9"/>
      <c r="J42" s="9"/>
      <c r="K42" s="9"/>
      <c r="L42" s="9"/>
      <c r="M42" s="9"/>
      <c r="N42" s="28"/>
      <c r="O42" s="28"/>
      <c r="P42" s="28"/>
      <c r="Q42" s="28"/>
      <c r="R42" s="28"/>
      <c r="S42" s="28"/>
      <c r="T42" s="28"/>
      <c r="U42" s="28"/>
      <c r="V42" s="105">
        <v>10.9</v>
      </c>
      <c r="W42" s="105">
        <v>10.8</v>
      </c>
      <c r="X42" s="105">
        <v>9.8000000000000007</v>
      </c>
      <c r="Y42" s="105">
        <v>11</v>
      </c>
      <c r="Z42" s="28">
        <v>10.5</v>
      </c>
      <c r="AA42" s="105">
        <v>10.1</v>
      </c>
      <c r="AB42" s="105">
        <v>11</v>
      </c>
      <c r="AC42" s="105">
        <v>12.7</v>
      </c>
      <c r="AD42" s="105">
        <v>12</v>
      </c>
      <c r="AE42" s="105">
        <v>10.8</v>
      </c>
      <c r="AF42" s="105">
        <v>11</v>
      </c>
      <c r="AG42" s="105">
        <v>13</v>
      </c>
      <c r="AH42" s="105">
        <v>12.1</v>
      </c>
      <c r="AI42" s="105">
        <v>10</v>
      </c>
      <c r="AJ42" s="105">
        <v>8.6999999999999993</v>
      </c>
      <c r="AK42" s="105">
        <v>9.4</v>
      </c>
      <c r="AL42" s="105">
        <v>12.6</v>
      </c>
      <c r="AM42" s="105">
        <v>10.4</v>
      </c>
      <c r="AN42" s="105">
        <v>9.1999999999999993</v>
      </c>
      <c r="AO42" s="105">
        <v>12.4</v>
      </c>
      <c r="AP42" s="105">
        <v>12.01</v>
      </c>
      <c r="AQ42" s="652">
        <v>11.47</v>
      </c>
      <c r="AR42" s="652">
        <v>11.4</v>
      </c>
      <c r="AS42" s="652">
        <v>11.4</v>
      </c>
      <c r="AT42" s="652">
        <v>12.8</v>
      </c>
      <c r="AU42" s="652">
        <v>10.7</v>
      </c>
      <c r="AV42" s="652">
        <v>9.6</v>
      </c>
      <c r="AW42" s="652">
        <v>10.1</v>
      </c>
      <c r="AX42" s="652">
        <v>11.5</v>
      </c>
      <c r="AY42" s="652">
        <v>10.6</v>
      </c>
      <c r="AZ42" s="652">
        <v>9.1999999999999993</v>
      </c>
      <c r="BA42" s="652">
        <v>10.9</v>
      </c>
      <c r="BB42" s="652">
        <v>12.2</v>
      </c>
      <c r="BC42" s="652">
        <v>10.4</v>
      </c>
      <c r="BD42" s="652">
        <v>7.3</v>
      </c>
      <c r="BE42" s="488">
        <v>10.6</v>
      </c>
    </row>
    <row r="43" spans="1:57" s="77" customFormat="1" ht="21" customHeight="1">
      <c r="A43" s="9" t="s">
        <v>373</v>
      </c>
      <c r="B43" s="105">
        <v>1.4</v>
      </c>
      <c r="C43" s="105">
        <v>1</v>
      </c>
      <c r="D43" s="105">
        <v>0.9</v>
      </c>
      <c r="E43" s="105">
        <v>1.1000000000000001</v>
      </c>
      <c r="F43" s="105">
        <v>1.3</v>
      </c>
      <c r="G43" s="105">
        <v>1.1000000000000001</v>
      </c>
      <c r="H43" s="105">
        <v>0.8</v>
      </c>
      <c r="I43" s="105">
        <v>1.2</v>
      </c>
      <c r="J43" s="105">
        <v>1.4</v>
      </c>
      <c r="K43" s="105">
        <v>1.4</v>
      </c>
      <c r="L43" s="105">
        <v>1.4</v>
      </c>
      <c r="M43" s="105">
        <v>1</v>
      </c>
      <c r="N43" s="105">
        <v>1.1000000000000001</v>
      </c>
      <c r="O43" s="105">
        <v>1</v>
      </c>
      <c r="P43" s="105">
        <v>0.8</v>
      </c>
      <c r="Q43" s="105">
        <v>0.8</v>
      </c>
      <c r="R43" s="105">
        <v>0.9</v>
      </c>
      <c r="S43" s="105">
        <v>0.9</v>
      </c>
      <c r="T43" s="105">
        <v>0.8</v>
      </c>
      <c r="U43" s="105">
        <v>1</v>
      </c>
      <c r="V43" s="105">
        <v>0.9</v>
      </c>
      <c r="W43" s="105">
        <v>0.9</v>
      </c>
      <c r="X43" s="105">
        <v>0.7</v>
      </c>
      <c r="Y43" s="105">
        <v>0.7</v>
      </c>
      <c r="Z43" s="105"/>
      <c r="AA43" s="105"/>
      <c r="AB43" s="105"/>
      <c r="AF43" s="472"/>
      <c r="AG43" s="475"/>
      <c r="AH43" s="475"/>
      <c r="AI43" s="475"/>
      <c r="AJ43" s="475"/>
      <c r="AK43" s="475"/>
      <c r="AL43" s="475"/>
      <c r="AM43" s="475"/>
      <c r="AN43" s="475"/>
      <c r="AO43" s="475"/>
      <c r="AP43" s="475"/>
      <c r="AQ43" s="665"/>
      <c r="AR43" s="680"/>
      <c r="AS43" s="680"/>
      <c r="AT43" s="680"/>
      <c r="AU43" s="680"/>
      <c r="AV43" s="680"/>
      <c r="AW43" s="680"/>
      <c r="AX43" s="680"/>
      <c r="AY43" s="680"/>
      <c r="AZ43" s="680"/>
      <c r="BA43" s="680"/>
      <c r="BB43" s="680"/>
      <c r="BC43" s="680"/>
      <c r="BD43" s="680"/>
      <c r="BE43" s="487"/>
    </row>
    <row r="44" spans="1:57" s="77" customFormat="1">
      <c r="A44" s="406"/>
      <c r="B44" s="9"/>
      <c r="C44" s="9"/>
      <c r="D44" s="9"/>
      <c r="E44" s="9"/>
      <c r="F44" s="9"/>
      <c r="G44" s="9"/>
      <c r="H44" s="9"/>
      <c r="I44" s="9"/>
      <c r="J44" s="9"/>
      <c r="K44" s="9"/>
      <c r="L44" s="9"/>
      <c r="M44" s="9"/>
      <c r="N44" s="28"/>
      <c r="O44" s="28"/>
      <c r="P44" s="28"/>
      <c r="Q44" s="28"/>
      <c r="R44" s="28"/>
      <c r="S44" s="28"/>
      <c r="T44" s="28"/>
      <c r="U44" s="28"/>
      <c r="V44" s="28"/>
      <c r="W44" s="28"/>
      <c r="X44" s="28"/>
      <c r="Y44" s="28"/>
      <c r="Z44" s="414"/>
      <c r="AA44" s="414"/>
      <c r="AB44" s="393"/>
      <c r="AF44" s="472"/>
      <c r="AG44" s="475"/>
      <c r="AH44" s="475"/>
      <c r="AI44" s="475"/>
      <c r="AJ44" s="475"/>
      <c r="AK44" s="475"/>
      <c r="AL44" s="475"/>
      <c r="AM44" s="475"/>
      <c r="AN44" s="475"/>
      <c r="AO44" s="475"/>
      <c r="AP44" s="475"/>
      <c r="AQ44" s="665"/>
      <c r="AR44" s="680"/>
      <c r="AS44" s="680"/>
      <c r="AT44" s="680"/>
      <c r="AU44" s="680"/>
      <c r="AV44" s="680"/>
      <c r="AW44" s="680"/>
      <c r="AX44" s="680"/>
      <c r="AY44" s="680"/>
      <c r="AZ44" s="680"/>
      <c r="BA44" s="680"/>
      <c r="BB44" s="680"/>
      <c r="BC44" s="680"/>
      <c r="BD44" s="680"/>
      <c r="BE44" s="487"/>
    </row>
    <row r="45" spans="1:57" s="77" customFormat="1" ht="39" customHeight="1">
      <c r="A45" s="1" t="s">
        <v>558</v>
      </c>
      <c r="B45" s="1"/>
      <c r="C45" s="1"/>
      <c r="D45" s="1"/>
      <c r="E45" s="1"/>
      <c r="F45" s="1"/>
      <c r="G45" s="1"/>
      <c r="H45" s="1"/>
      <c r="I45" s="1"/>
      <c r="J45" s="1"/>
      <c r="K45" s="1"/>
      <c r="L45" s="1"/>
      <c r="M45" s="1"/>
      <c r="N45" s="4"/>
      <c r="O45" s="3"/>
      <c r="P45" s="4"/>
      <c r="Q45" s="4"/>
      <c r="R45" s="4"/>
      <c r="S45" s="4"/>
      <c r="T45" s="4"/>
      <c r="U45" s="4"/>
      <c r="V45" s="4"/>
      <c r="W45" s="4"/>
      <c r="X45" s="4"/>
      <c r="Y45" s="4"/>
      <c r="Z45" s="414"/>
      <c r="AA45" s="414"/>
      <c r="AB45" s="393"/>
      <c r="AF45" s="472"/>
      <c r="AG45" s="475"/>
      <c r="AH45" s="475"/>
      <c r="AI45" s="475"/>
      <c r="AJ45" s="475"/>
      <c r="AK45" s="475"/>
      <c r="AL45" s="475"/>
      <c r="AM45" s="475"/>
      <c r="AN45" s="475"/>
      <c r="AO45" s="475"/>
      <c r="AP45" s="475"/>
      <c r="AQ45" s="665"/>
      <c r="AR45" s="680"/>
      <c r="AS45" s="680"/>
      <c r="AT45" s="680"/>
      <c r="AU45" s="680"/>
      <c r="AV45" s="680"/>
      <c r="AW45" s="680"/>
      <c r="AX45" s="680"/>
      <c r="AY45" s="680"/>
      <c r="AZ45" s="680"/>
      <c r="BA45" s="680"/>
      <c r="BB45" s="680"/>
      <c r="BC45" s="680"/>
      <c r="BD45" s="680"/>
      <c r="BE45" s="487"/>
    </row>
    <row r="46" spans="1:57" s="77" customFormat="1" ht="18.75" thickBot="1">
      <c r="A46" s="34" t="s">
        <v>189</v>
      </c>
      <c r="B46" s="64" t="s">
        <v>242</v>
      </c>
      <c r="C46" s="64" t="s">
        <v>243</v>
      </c>
      <c r="D46" s="64" t="s">
        <v>244</v>
      </c>
      <c r="E46" s="64" t="s">
        <v>239</v>
      </c>
      <c r="F46" s="64" t="s">
        <v>245</v>
      </c>
      <c r="G46" s="64" t="s">
        <v>246</v>
      </c>
      <c r="H46" s="64" t="s">
        <v>247</v>
      </c>
      <c r="I46" s="64" t="s">
        <v>240</v>
      </c>
      <c r="J46" s="64" t="s">
        <v>248</v>
      </c>
      <c r="K46" s="64" t="s">
        <v>249</v>
      </c>
      <c r="L46" s="64" t="s">
        <v>250</v>
      </c>
      <c r="M46" s="64" t="s">
        <v>241</v>
      </c>
      <c r="N46" s="7" t="s">
        <v>2</v>
      </c>
      <c r="O46" s="7" t="s">
        <v>3</v>
      </c>
      <c r="P46" s="7" t="s">
        <v>4</v>
      </c>
      <c r="Q46" s="7" t="s">
        <v>5</v>
      </c>
      <c r="R46" s="7" t="s">
        <v>6</v>
      </c>
      <c r="S46" s="7" t="s">
        <v>7</v>
      </c>
      <c r="T46" s="7" t="s">
        <v>8</v>
      </c>
      <c r="U46" s="7" t="s">
        <v>9</v>
      </c>
      <c r="V46" s="7" t="s">
        <v>200</v>
      </c>
      <c r="W46" s="7" t="s">
        <v>285</v>
      </c>
      <c r="X46" s="7" t="s">
        <v>318</v>
      </c>
      <c r="Y46" s="7" t="s">
        <v>361</v>
      </c>
      <c r="Z46" s="454" t="s">
        <v>368</v>
      </c>
      <c r="AA46" s="454" t="s">
        <v>374</v>
      </c>
      <c r="AB46" s="454" t="s">
        <v>379</v>
      </c>
      <c r="AC46" s="451" t="s">
        <v>384</v>
      </c>
      <c r="AD46" s="451" t="s">
        <v>394</v>
      </c>
      <c r="AE46" s="451" t="s">
        <v>408</v>
      </c>
      <c r="AF46" s="451" t="s">
        <v>411</v>
      </c>
      <c r="AG46" s="451" t="s">
        <v>416</v>
      </c>
      <c r="AH46" s="451" t="s">
        <v>427</v>
      </c>
      <c r="AI46" s="451" t="s">
        <v>443</v>
      </c>
      <c r="AJ46" s="451" t="s">
        <v>446</v>
      </c>
      <c r="AK46" s="451" t="s">
        <v>452</v>
      </c>
      <c r="AL46" s="451" t="s">
        <v>457</v>
      </c>
      <c r="AM46" s="451" t="s">
        <v>483</v>
      </c>
      <c r="AN46" s="451" t="s">
        <v>486</v>
      </c>
      <c r="AO46" s="451" t="s">
        <v>488</v>
      </c>
      <c r="AP46" s="451" t="s">
        <v>491</v>
      </c>
      <c r="AQ46" s="663" t="s">
        <v>539</v>
      </c>
      <c r="AR46" s="677" t="s">
        <v>560</v>
      </c>
      <c r="AS46" s="677" t="s">
        <v>567</v>
      </c>
      <c r="AT46" s="677" t="s">
        <v>577</v>
      </c>
      <c r="AU46" s="677" t="s">
        <v>603</v>
      </c>
      <c r="AV46" s="677" t="s">
        <v>625</v>
      </c>
      <c r="AW46" s="677" t="s">
        <v>634</v>
      </c>
      <c r="AX46" s="677" t="s">
        <v>638</v>
      </c>
      <c r="AY46" s="677" t="s">
        <v>658</v>
      </c>
      <c r="AZ46" s="677" t="s">
        <v>663</v>
      </c>
      <c r="BA46" s="677" t="s">
        <v>669</v>
      </c>
      <c r="BB46" s="677" t="s">
        <v>671</v>
      </c>
      <c r="BC46" s="677" t="s">
        <v>682</v>
      </c>
      <c r="BD46" s="677" t="s">
        <v>690</v>
      </c>
      <c r="BE46" s="394" t="s">
        <v>739</v>
      </c>
    </row>
    <row r="47" spans="1:57" s="77" customFormat="1" ht="21" customHeight="1">
      <c r="A47" s="12" t="s">
        <v>557</v>
      </c>
      <c r="B47" s="9"/>
      <c r="C47" s="9"/>
      <c r="D47" s="9"/>
      <c r="E47" s="9"/>
      <c r="F47" s="9"/>
      <c r="G47" s="9"/>
      <c r="H47" s="9"/>
      <c r="I47" s="9"/>
      <c r="J47" s="9"/>
      <c r="K47" s="9"/>
      <c r="L47" s="9"/>
      <c r="M47" s="9"/>
      <c r="N47" s="28"/>
      <c r="O47" s="28"/>
      <c r="P47" s="28"/>
      <c r="Q47" s="28"/>
      <c r="R47" s="28"/>
      <c r="S47" s="28"/>
      <c r="T47" s="28"/>
      <c r="U47" s="28"/>
      <c r="V47" s="28">
        <v>50.9</v>
      </c>
      <c r="W47" s="28">
        <v>44.7</v>
      </c>
      <c r="X47" s="28">
        <v>46.9</v>
      </c>
      <c r="Y47" s="28">
        <v>48.8</v>
      </c>
      <c r="Z47" s="28">
        <v>47.9</v>
      </c>
      <c r="AA47" s="28" t="s">
        <v>419</v>
      </c>
      <c r="AB47" s="28" t="s">
        <v>420</v>
      </c>
      <c r="AC47" s="28" t="s">
        <v>421</v>
      </c>
      <c r="AD47" s="28" t="s">
        <v>422</v>
      </c>
      <c r="AE47" s="28" t="s">
        <v>410</v>
      </c>
      <c r="AF47" s="28" t="s">
        <v>413</v>
      </c>
      <c r="AG47" s="28" t="s">
        <v>418</v>
      </c>
      <c r="AH47" s="28" t="s">
        <v>429</v>
      </c>
      <c r="AI47" s="28" t="s">
        <v>445</v>
      </c>
      <c r="AJ47" s="28" t="s">
        <v>419</v>
      </c>
      <c r="AK47" s="28" t="s">
        <v>454</v>
      </c>
      <c r="AL47" s="28" t="s">
        <v>413</v>
      </c>
      <c r="AM47" s="28" t="s">
        <v>484</v>
      </c>
      <c r="AN47" s="139" t="s">
        <v>487</v>
      </c>
      <c r="AO47" s="409">
        <v>41.9</v>
      </c>
      <c r="AP47" s="409">
        <v>37.700000000000003</v>
      </c>
      <c r="AQ47" s="660">
        <v>31.1</v>
      </c>
      <c r="AR47" s="660">
        <v>28.7</v>
      </c>
      <c r="AS47" s="660">
        <v>34.200000000000003</v>
      </c>
      <c r="AT47" s="660">
        <v>30.7</v>
      </c>
      <c r="AU47" s="660">
        <v>30.5</v>
      </c>
      <c r="AV47" s="660">
        <v>31.6</v>
      </c>
      <c r="AW47" s="660">
        <v>31.5</v>
      </c>
      <c r="AX47" s="660">
        <v>32.6</v>
      </c>
      <c r="AY47" s="660">
        <v>30</v>
      </c>
      <c r="AZ47" s="660">
        <v>32.5</v>
      </c>
      <c r="BA47" s="660">
        <v>32.044062776852897</v>
      </c>
      <c r="BB47" s="660">
        <v>33.6</v>
      </c>
      <c r="BC47" s="660">
        <v>33.1</v>
      </c>
      <c r="BD47" s="660">
        <v>34.6</v>
      </c>
      <c r="BE47" s="476">
        <v>37.200000000000003</v>
      </c>
    </row>
    <row r="48" spans="1:57" s="77" customFormat="1" ht="21" customHeight="1">
      <c r="A48" s="466" t="s">
        <v>610</v>
      </c>
      <c r="B48" s="105">
        <v>31.6</v>
      </c>
      <c r="C48" s="105">
        <v>30.1</v>
      </c>
      <c r="D48" s="105">
        <v>29.9</v>
      </c>
      <c r="E48" s="105">
        <v>33</v>
      </c>
      <c r="F48" s="105">
        <v>37.1</v>
      </c>
      <c r="G48" s="105">
        <v>34.700000000000003</v>
      </c>
      <c r="H48" s="105">
        <v>39.1</v>
      </c>
      <c r="I48" s="105">
        <v>37.700000000000003</v>
      </c>
      <c r="J48" s="105">
        <v>39.200000000000003</v>
      </c>
      <c r="K48" s="105">
        <v>36</v>
      </c>
      <c r="L48" s="105">
        <v>39.9</v>
      </c>
      <c r="M48" s="105">
        <v>43</v>
      </c>
      <c r="N48" s="105">
        <v>44.6</v>
      </c>
      <c r="O48" s="105">
        <v>47.9</v>
      </c>
      <c r="P48" s="105">
        <v>57</v>
      </c>
      <c r="Q48" s="105">
        <v>49.1</v>
      </c>
      <c r="R48" s="105">
        <v>49.6</v>
      </c>
      <c r="S48" s="105">
        <v>48</v>
      </c>
      <c r="T48" s="105">
        <v>50.2</v>
      </c>
      <c r="U48" s="105">
        <v>51.5</v>
      </c>
      <c r="V48" s="105">
        <v>54.5</v>
      </c>
      <c r="W48" s="105">
        <v>44.8</v>
      </c>
      <c r="X48" s="105">
        <v>47.2</v>
      </c>
      <c r="Y48" s="105">
        <v>51.4</v>
      </c>
      <c r="Z48" s="105">
        <v>49.4</v>
      </c>
      <c r="AF48" s="472"/>
      <c r="AG48" s="475"/>
      <c r="AH48" s="475"/>
      <c r="AI48" s="475"/>
      <c r="AJ48" s="475"/>
      <c r="AK48" s="475"/>
      <c r="AL48" s="475"/>
      <c r="AM48" s="475"/>
      <c r="AN48" s="475"/>
      <c r="AO48" s="475"/>
      <c r="AP48" s="475"/>
      <c r="AQ48" s="665"/>
      <c r="AR48" s="680"/>
      <c r="AS48" s="680"/>
      <c r="AT48" s="680"/>
      <c r="AU48" s="680"/>
      <c r="AV48" s="680"/>
      <c r="AW48" s="680"/>
      <c r="AX48" s="680"/>
      <c r="AY48" s="680"/>
      <c r="AZ48" s="680"/>
      <c r="BA48" s="680"/>
      <c r="BB48" s="680"/>
      <c r="BC48" s="680"/>
      <c r="BD48" s="680"/>
      <c r="BE48" s="487"/>
    </row>
    <row r="49" spans="1:57" s="77" customFormat="1">
      <c r="B49" s="12"/>
      <c r="C49" s="12"/>
      <c r="D49" s="12"/>
      <c r="E49" s="12"/>
      <c r="F49" s="12"/>
      <c r="G49" s="12"/>
      <c r="H49" s="12"/>
      <c r="I49" s="12"/>
      <c r="J49" s="12"/>
      <c r="K49" s="12"/>
      <c r="L49" s="12"/>
      <c r="M49" s="12"/>
      <c r="N49" s="28"/>
      <c r="O49" s="28"/>
      <c r="P49" s="28"/>
      <c r="Q49" s="28"/>
      <c r="R49" s="28"/>
      <c r="S49" s="28"/>
      <c r="T49" s="28"/>
      <c r="U49" s="28"/>
      <c r="AF49" s="472"/>
      <c r="AG49" s="475"/>
      <c r="AH49" s="475"/>
      <c r="AI49" s="475"/>
      <c r="AJ49" s="475"/>
      <c r="AK49" s="475"/>
      <c r="AL49" s="475"/>
      <c r="AM49" s="475"/>
      <c r="AN49" s="475"/>
      <c r="AO49" s="475"/>
      <c r="AP49" s="475"/>
      <c r="AQ49" s="665"/>
      <c r="AR49" s="680"/>
      <c r="AS49" s="680"/>
      <c r="AT49" s="680"/>
      <c r="AU49" s="680"/>
      <c r="AV49" s="680"/>
      <c r="AW49" s="680"/>
      <c r="AX49" s="680"/>
      <c r="AY49" s="680"/>
      <c r="AZ49" s="680"/>
      <c r="BA49" s="680"/>
      <c r="BB49" s="680"/>
      <c r="BC49" s="680"/>
      <c r="BD49" s="680"/>
      <c r="BE49" s="487"/>
    </row>
    <row r="50" spans="1:57" s="77" customFormat="1">
      <c r="A50" s="733"/>
      <c r="B50" s="12"/>
      <c r="C50" s="12"/>
      <c r="D50" s="12"/>
      <c r="E50" s="12"/>
      <c r="F50" s="12"/>
      <c r="G50" s="12"/>
      <c r="H50" s="12"/>
      <c r="I50" s="12"/>
      <c r="J50" s="12"/>
      <c r="K50" s="12"/>
      <c r="L50" s="12"/>
      <c r="M50" s="12"/>
      <c r="N50" s="28"/>
      <c r="O50" s="28"/>
      <c r="P50" s="28"/>
      <c r="Q50" s="28"/>
      <c r="R50" s="28"/>
      <c r="S50" s="28"/>
      <c r="T50" s="28"/>
      <c r="U50" s="28"/>
      <c r="AF50" s="472"/>
      <c r="AG50" s="475"/>
      <c r="AH50" s="475"/>
      <c r="AI50" s="475"/>
      <c r="AJ50" s="475"/>
      <c r="AK50" s="475"/>
      <c r="AL50" s="475"/>
      <c r="AM50" s="475"/>
      <c r="AN50" s="475"/>
      <c r="AO50" s="475"/>
      <c r="AP50" s="475"/>
      <c r="AQ50" s="665"/>
      <c r="AR50" s="680"/>
      <c r="AS50" s="680"/>
      <c r="AT50" s="680"/>
      <c r="AU50" s="680"/>
      <c r="AV50" s="680"/>
      <c r="AW50" s="680"/>
      <c r="AX50" s="680"/>
      <c r="AY50" s="680"/>
      <c r="AZ50" s="680"/>
      <c r="BA50" s="680"/>
      <c r="BB50" s="680"/>
      <c r="BC50" s="680"/>
      <c r="BD50" s="680"/>
      <c r="BE50" s="487"/>
    </row>
    <row r="51" spans="1:57" s="77" customFormat="1" ht="39" customHeight="1">
      <c r="A51" s="20" t="s">
        <v>220</v>
      </c>
      <c r="B51" s="20"/>
      <c r="C51" s="20"/>
      <c r="D51" s="20"/>
      <c r="E51" s="20"/>
      <c r="F51" s="20"/>
      <c r="G51" s="20"/>
      <c r="H51" s="20"/>
      <c r="I51" s="20"/>
      <c r="J51" s="20"/>
      <c r="K51" s="20"/>
      <c r="L51" s="20"/>
      <c r="M51" s="20"/>
      <c r="N51" s="2"/>
      <c r="O51" s="3"/>
      <c r="P51" s="4"/>
      <c r="Q51" s="4"/>
      <c r="R51" s="4"/>
      <c r="S51" s="4"/>
      <c r="T51" s="4"/>
      <c r="U51" s="4"/>
      <c r="V51" s="4"/>
      <c r="W51" s="4"/>
      <c r="X51" s="4"/>
      <c r="Y51" s="4"/>
      <c r="Z51" s="414"/>
      <c r="AA51" s="414"/>
      <c r="AB51" s="393"/>
      <c r="AF51" s="472"/>
      <c r="AG51" s="475"/>
      <c r="AH51" s="475"/>
      <c r="AI51" s="475"/>
      <c r="AJ51" s="475"/>
      <c r="AK51" s="475"/>
      <c r="AL51" s="475"/>
      <c r="AM51" s="475"/>
      <c r="AN51" s="475"/>
      <c r="AO51" s="475"/>
      <c r="AP51" s="475"/>
      <c r="AQ51" s="665"/>
      <c r="AR51" s="680"/>
      <c r="AS51" s="680"/>
      <c r="AT51" s="680"/>
      <c r="AU51" s="680"/>
      <c r="AV51" s="680"/>
      <c r="AW51" s="680"/>
      <c r="AX51" s="680"/>
      <c r="AY51" s="680"/>
      <c r="AZ51" s="680"/>
      <c r="BA51" s="680"/>
      <c r="BB51" s="680"/>
      <c r="BC51" s="680"/>
      <c r="BD51" s="680"/>
      <c r="BE51" s="487"/>
    </row>
    <row r="52" spans="1:57" s="77" customFormat="1" ht="36.75" thickBot="1">
      <c r="A52" s="6" t="s">
        <v>358</v>
      </c>
      <c r="B52" s="21"/>
      <c r="C52" s="21"/>
      <c r="D52" s="21"/>
      <c r="E52" s="22" t="s">
        <v>290</v>
      </c>
      <c r="F52" s="94"/>
      <c r="G52" s="94"/>
      <c r="H52" s="94"/>
      <c r="I52" s="22" t="s">
        <v>294</v>
      </c>
      <c r="J52" s="94"/>
      <c r="K52" s="94"/>
      <c r="L52" s="94"/>
      <c r="M52" s="22" t="s">
        <v>298</v>
      </c>
      <c r="N52" s="95"/>
      <c r="O52" s="95"/>
      <c r="P52" s="95"/>
      <c r="Q52" s="22" t="s">
        <v>34</v>
      </c>
      <c r="R52" s="95"/>
      <c r="S52" s="95"/>
      <c r="T52" s="95"/>
      <c r="U52" s="22" t="s">
        <v>38</v>
      </c>
      <c r="V52" s="56" t="s">
        <v>261</v>
      </c>
      <c r="W52" s="22" t="s">
        <v>286</v>
      </c>
      <c r="X52" s="22" t="s">
        <v>319</v>
      </c>
      <c r="Y52" s="22" t="s">
        <v>362</v>
      </c>
      <c r="Z52" s="436" t="s">
        <v>370</v>
      </c>
      <c r="AA52" s="442" t="s">
        <v>375</v>
      </c>
      <c r="AB52" s="442" t="s">
        <v>382</v>
      </c>
      <c r="AC52" s="442" t="s">
        <v>385</v>
      </c>
      <c r="AD52" s="442" t="s">
        <v>395</v>
      </c>
      <c r="AE52" s="442" t="s">
        <v>450</v>
      </c>
      <c r="AF52" s="442" t="s">
        <v>449</v>
      </c>
      <c r="AG52" s="22" t="s">
        <v>417</v>
      </c>
      <c r="AH52" s="22" t="s">
        <v>540</v>
      </c>
      <c r="AI52" s="442" t="s">
        <v>448</v>
      </c>
      <c r="AJ52" s="442" t="s">
        <v>447</v>
      </c>
      <c r="AK52" s="436" t="s">
        <v>453</v>
      </c>
      <c r="AL52" s="436" t="s">
        <v>546</v>
      </c>
      <c r="AM52" s="442" t="s">
        <v>549</v>
      </c>
      <c r="AN52" s="442" t="s">
        <v>551</v>
      </c>
      <c r="AO52" s="442" t="s">
        <v>489</v>
      </c>
      <c r="AP52" s="442" t="s">
        <v>542</v>
      </c>
      <c r="AQ52" s="662" t="s">
        <v>547</v>
      </c>
      <c r="AR52" s="662" t="s">
        <v>561</v>
      </c>
      <c r="AS52" s="662" t="s">
        <v>568</v>
      </c>
      <c r="AT52" s="662" t="s">
        <v>578</v>
      </c>
      <c r="AU52" s="662" t="s">
        <v>604</v>
      </c>
      <c r="AV52" s="662" t="s">
        <v>626</v>
      </c>
      <c r="AW52" s="662" t="s">
        <v>635</v>
      </c>
      <c r="AX52" s="662" t="s">
        <v>639</v>
      </c>
      <c r="AY52" s="662" t="s">
        <v>659</v>
      </c>
      <c r="AZ52" s="662" t="s">
        <v>664</v>
      </c>
      <c r="BA52" s="662" t="s">
        <v>670</v>
      </c>
      <c r="BB52" s="662" t="s">
        <v>673</v>
      </c>
      <c r="BC52" s="662" t="s">
        <v>683</v>
      </c>
      <c r="BD52" s="662" t="s">
        <v>689</v>
      </c>
      <c r="BE52" s="137" t="s">
        <v>740</v>
      </c>
    </row>
    <row r="53" spans="1:57" s="77" customFormat="1" ht="18">
      <c r="A53" s="9" t="s">
        <v>414</v>
      </c>
      <c r="B53" s="9"/>
      <c r="C53" s="9"/>
      <c r="D53" s="9"/>
      <c r="E53" s="9">
        <v>4590</v>
      </c>
      <c r="F53" s="9"/>
      <c r="G53" s="9"/>
      <c r="H53" s="9"/>
      <c r="I53" s="9">
        <v>4602</v>
      </c>
      <c r="J53" s="9"/>
      <c r="K53" s="9"/>
      <c r="L53" s="9"/>
      <c r="M53" s="9">
        <v>4632</v>
      </c>
      <c r="N53" s="19"/>
      <c r="O53" s="19"/>
      <c r="P53" s="19"/>
      <c r="Q53" s="19">
        <v>4654</v>
      </c>
      <c r="R53" s="19"/>
      <c r="S53" s="19"/>
      <c r="T53" s="19"/>
      <c r="U53" s="19">
        <v>4666</v>
      </c>
      <c r="V53" s="19">
        <v>4666</v>
      </c>
      <c r="W53" s="19">
        <v>4666</v>
      </c>
      <c r="X53" s="19">
        <v>4666</v>
      </c>
      <c r="Y53" s="19">
        <v>4684</v>
      </c>
      <c r="Z53" s="139">
        <v>4687</v>
      </c>
      <c r="AA53" s="139">
        <v>4687</v>
      </c>
      <c r="AB53" s="139">
        <v>4687</v>
      </c>
      <c r="AC53" s="139">
        <v>4693</v>
      </c>
      <c r="AD53" s="139">
        <v>4667</v>
      </c>
      <c r="AE53" s="139">
        <v>4667</v>
      </c>
      <c r="AF53" s="139">
        <v>4682</v>
      </c>
      <c r="AG53" s="139">
        <v>4627</v>
      </c>
      <c r="AH53" s="139">
        <v>4591</v>
      </c>
      <c r="AI53" s="139">
        <v>4624</v>
      </c>
      <c r="AJ53" s="139">
        <v>4624</v>
      </c>
      <c r="AK53" s="139">
        <v>4624</v>
      </c>
      <c r="AL53" s="139">
        <v>4621</v>
      </c>
      <c r="AM53" s="139">
        <v>4621</v>
      </c>
      <c r="AN53" s="139">
        <v>4619</v>
      </c>
      <c r="AO53" s="139">
        <v>4645</v>
      </c>
      <c r="AP53" s="139">
        <v>4654</v>
      </c>
      <c r="AQ53" s="654">
        <v>4654</v>
      </c>
      <c r="AR53" s="670">
        <v>4654</v>
      </c>
      <c r="AS53" s="670">
        <v>4654</v>
      </c>
      <c r="AT53" s="711">
        <v>4623</v>
      </c>
      <c r="AU53" s="711">
        <v>4623</v>
      </c>
      <c r="AV53" s="711">
        <v>4623</v>
      </c>
      <c r="AW53" s="711">
        <v>4652</v>
      </c>
      <c r="AX53" s="711">
        <v>4651</v>
      </c>
      <c r="AY53" s="711">
        <v>4660</v>
      </c>
      <c r="AZ53" s="711">
        <v>4660</v>
      </c>
      <c r="BA53" s="711">
        <v>4672</v>
      </c>
      <c r="BB53" s="711">
        <v>4672</v>
      </c>
      <c r="BC53" s="711">
        <v>4672</v>
      </c>
      <c r="BD53" s="711">
        <v>4671</v>
      </c>
      <c r="BE53" s="136">
        <v>4672</v>
      </c>
    </row>
    <row r="54" spans="1:57" s="77" customFormat="1" ht="18">
      <c r="A54" s="9" t="s">
        <v>565</v>
      </c>
      <c r="B54" s="9"/>
      <c r="C54" s="9"/>
      <c r="D54" s="9"/>
      <c r="E54" s="9">
        <v>3089</v>
      </c>
      <c r="F54" s="9"/>
      <c r="G54" s="9"/>
      <c r="H54" s="9"/>
      <c r="I54" s="9">
        <v>3107</v>
      </c>
      <c r="J54" s="9"/>
      <c r="K54" s="9"/>
      <c r="L54" s="9"/>
      <c r="M54" s="9">
        <v>3097</v>
      </c>
      <c r="N54" s="19"/>
      <c r="O54" s="19"/>
      <c r="P54" s="19"/>
      <c r="Q54" s="19">
        <v>3089</v>
      </c>
      <c r="R54" s="19"/>
      <c r="S54" s="19"/>
      <c r="T54" s="19"/>
      <c r="U54" s="19">
        <v>3212</v>
      </c>
      <c r="V54" s="19">
        <v>3212</v>
      </c>
      <c r="W54" s="19">
        <v>3212</v>
      </c>
      <c r="X54" s="19">
        <v>3217</v>
      </c>
      <c r="Y54" s="19">
        <v>3217</v>
      </c>
      <c r="Z54" s="139">
        <v>3223</v>
      </c>
      <c r="AA54" s="139">
        <v>3223</v>
      </c>
      <c r="AB54" s="139">
        <v>3231</v>
      </c>
      <c r="AC54" s="139">
        <v>3231</v>
      </c>
      <c r="AD54" s="139">
        <v>3247</v>
      </c>
      <c r="AE54" s="139">
        <v>3247</v>
      </c>
      <c r="AF54" s="139">
        <v>3247</v>
      </c>
      <c r="AG54" s="139">
        <v>3247</v>
      </c>
      <c r="AH54" s="139">
        <v>3247</v>
      </c>
      <c r="AI54" s="139">
        <v>3247</v>
      </c>
      <c r="AJ54" s="139">
        <v>3276</v>
      </c>
      <c r="AK54" s="139">
        <v>3276</v>
      </c>
      <c r="AL54" s="139">
        <v>3276</v>
      </c>
      <c r="AM54" s="139">
        <v>3276</v>
      </c>
      <c r="AN54" s="139">
        <v>3279</v>
      </c>
      <c r="AO54" s="139">
        <v>3279</v>
      </c>
      <c r="AP54" s="139">
        <v>3276</v>
      </c>
      <c r="AQ54" s="654">
        <v>3276</v>
      </c>
      <c r="AR54" s="670">
        <v>3004</v>
      </c>
      <c r="AS54" s="670">
        <v>3004</v>
      </c>
      <c r="AT54" s="711">
        <v>3004</v>
      </c>
      <c r="AU54" s="711">
        <v>3004</v>
      </c>
      <c r="AV54" s="711">
        <v>3004</v>
      </c>
      <c r="AW54" s="711">
        <v>3011</v>
      </c>
      <c r="AX54" s="711">
        <v>3011</v>
      </c>
      <c r="AY54" s="711">
        <v>2806</v>
      </c>
      <c r="AZ54" s="711">
        <v>2811</v>
      </c>
      <c r="BA54" s="711">
        <v>2814</v>
      </c>
      <c r="BB54" s="711">
        <v>2814</v>
      </c>
      <c r="BC54" s="711">
        <v>2814</v>
      </c>
      <c r="BD54" s="711">
        <v>2814</v>
      </c>
      <c r="BE54" s="136">
        <v>2819</v>
      </c>
    </row>
    <row r="55" spans="1:57" s="77" customFormat="1" ht="17.25" customHeight="1">
      <c r="A55" s="9" t="s">
        <v>566</v>
      </c>
      <c r="B55" s="9"/>
      <c r="C55" s="9"/>
      <c r="D55" s="9"/>
      <c r="E55" s="9">
        <v>2185</v>
      </c>
      <c r="F55" s="9"/>
      <c r="G55" s="9"/>
      <c r="H55" s="9"/>
      <c r="I55" s="9">
        <v>1691</v>
      </c>
      <c r="J55" s="9"/>
      <c r="K55" s="9"/>
      <c r="L55" s="9"/>
      <c r="M55" s="9">
        <v>1691</v>
      </c>
      <c r="N55" s="19"/>
      <c r="O55" s="19"/>
      <c r="P55" s="19"/>
      <c r="Q55" s="19">
        <v>1692</v>
      </c>
      <c r="R55" s="19"/>
      <c r="S55" s="19"/>
      <c r="T55" s="19"/>
      <c r="U55" s="19">
        <v>1691</v>
      </c>
      <c r="V55" s="19">
        <v>1691</v>
      </c>
      <c r="W55" s="19">
        <v>1691</v>
      </c>
      <c r="X55" s="19">
        <v>1691</v>
      </c>
      <c r="Y55" s="19">
        <v>1687</v>
      </c>
      <c r="Z55" s="139">
        <v>1688</v>
      </c>
      <c r="AA55" s="139">
        <v>1688</v>
      </c>
      <c r="AB55" s="139">
        <v>1688</v>
      </c>
      <c r="AC55" s="139">
        <v>1688</v>
      </c>
      <c r="AD55" s="139">
        <v>1688</v>
      </c>
      <c r="AE55" s="139">
        <v>1688</v>
      </c>
      <c r="AF55" s="139">
        <v>1688</v>
      </c>
      <c r="AG55" s="139">
        <v>1688</v>
      </c>
      <c r="AH55" s="139">
        <v>1688</v>
      </c>
      <c r="AI55" s="139">
        <v>1685</v>
      </c>
      <c r="AJ55" s="139">
        <v>1685</v>
      </c>
      <c r="AK55" s="139">
        <v>1435</v>
      </c>
      <c r="AL55" s="139">
        <v>1139</v>
      </c>
      <c r="AM55" s="139">
        <v>1139</v>
      </c>
      <c r="AN55" s="139">
        <v>1139</v>
      </c>
      <c r="AO55" s="139">
        <v>1139</v>
      </c>
      <c r="AP55" s="139">
        <v>1139</v>
      </c>
      <c r="AQ55" s="654">
        <v>1139</v>
      </c>
      <c r="AR55" s="670">
        <v>1139</v>
      </c>
      <c r="AS55" s="670">
        <v>389</v>
      </c>
      <c r="AT55" s="711">
        <v>389</v>
      </c>
      <c r="AU55" s="711">
        <v>389</v>
      </c>
      <c r="AV55" s="711">
        <v>389</v>
      </c>
      <c r="AW55" s="711">
        <v>376</v>
      </c>
      <c r="AX55" s="711">
        <v>376</v>
      </c>
      <c r="AY55" s="711">
        <v>376</v>
      </c>
      <c r="AZ55" s="711">
        <v>376</v>
      </c>
      <c r="BA55" s="711">
        <v>376</v>
      </c>
      <c r="BB55" s="711">
        <v>376</v>
      </c>
      <c r="BC55" s="711">
        <v>376</v>
      </c>
      <c r="BD55" s="711">
        <v>376</v>
      </c>
      <c r="BE55" s="136">
        <v>376</v>
      </c>
    </row>
    <row r="56" spans="1:57" s="77" customFormat="1" ht="18">
      <c r="A56" s="14" t="s">
        <v>265</v>
      </c>
      <c r="B56" s="9"/>
      <c r="C56" s="9"/>
      <c r="D56" s="9"/>
      <c r="E56" s="9">
        <v>140</v>
      </c>
      <c r="F56" s="9"/>
      <c r="G56" s="9"/>
      <c r="H56" s="9"/>
      <c r="I56" s="9">
        <v>140</v>
      </c>
      <c r="J56" s="9"/>
      <c r="K56" s="9"/>
      <c r="L56" s="9"/>
      <c r="M56" s="9">
        <v>140</v>
      </c>
      <c r="N56" s="19"/>
      <c r="O56" s="19"/>
      <c r="P56" s="19"/>
      <c r="Q56" s="19">
        <v>140</v>
      </c>
      <c r="R56" s="19"/>
      <c r="S56" s="19"/>
      <c r="T56" s="19"/>
      <c r="U56" s="19">
        <v>140</v>
      </c>
      <c r="V56" s="19">
        <v>140</v>
      </c>
      <c r="W56" s="19">
        <v>140</v>
      </c>
      <c r="X56" s="19">
        <v>140</v>
      </c>
      <c r="Y56" s="19">
        <v>140</v>
      </c>
      <c r="Z56" s="139">
        <v>140</v>
      </c>
      <c r="AA56" s="139">
        <v>140</v>
      </c>
      <c r="AB56" s="139">
        <v>140</v>
      </c>
      <c r="AC56" s="139">
        <v>140</v>
      </c>
      <c r="AD56" s="139">
        <v>140</v>
      </c>
      <c r="AE56" s="139">
        <v>140</v>
      </c>
      <c r="AF56" s="139">
        <v>140</v>
      </c>
      <c r="AG56" s="139">
        <v>140</v>
      </c>
      <c r="AH56" s="139">
        <v>140</v>
      </c>
      <c r="AI56" s="139">
        <v>140</v>
      </c>
      <c r="AJ56" s="139">
        <v>140</v>
      </c>
      <c r="AK56" s="139">
        <v>140</v>
      </c>
      <c r="AL56" s="139">
        <v>140</v>
      </c>
      <c r="AM56" s="139">
        <v>140</v>
      </c>
      <c r="AN56" s="139">
        <v>140</v>
      </c>
      <c r="AO56" s="139">
        <v>0</v>
      </c>
      <c r="AP56" s="139">
        <v>0</v>
      </c>
      <c r="AQ56" s="654">
        <v>0</v>
      </c>
      <c r="AR56" s="670">
        <v>0</v>
      </c>
      <c r="AS56" s="670">
        <v>0</v>
      </c>
      <c r="AT56" s="711">
        <v>0</v>
      </c>
      <c r="AU56" s="711">
        <v>0</v>
      </c>
      <c r="AV56" s="711">
        <v>0</v>
      </c>
      <c r="AW56" s="711">
        <v>0</v>
      </c>
      <c r="AX56" s="711">
        <v>0</v>
      </c>
      <c r="AY56" s="711">
        <v>0</v>
      </c>
      <c r="AZ56" s="711">
        <v>0</v>
      </c>
      <c r="BA56" s="711">
        <v>0</v>
      </c>
      <c r="BB56" s="711">
        <v>0</v>
      </c>
      <c r="BC56" s="711">
        <v>0</v>
      </c>
      <c r="BD56" s="711">
        <v>0</v>
      </c>
      <c r="BE56" s="136">
        <v>0</v>
      </c>
    </row>
    <row r="57" spans="1:57" s="79" customFormat="1" ht="21" thickBot="1">
      <c r="A57" s="40" t="s">
        <v>120</v>
      </c>
      <c r="B57" s="18"/>
      <c r="C57" s="18"/>
      <c r="D57" s="18"/>
      <c r="E57" s="18">
        <v>10003</v>
      </c>
      <c r="F57" s="18"/>
      <c r="G57" s="18"/>
      <c r="H57" s="18"/>
      <c r="I57" s="18">
        <v>9540</v>
      </c>
      <c r="J57" s="18"/>
      <c r="K57" s="18"/>
      <c r="L57" s="18"/>
      <c r="M57" s="18">
        <v>9560</v>
      </c>
      <c r="N57" s="29"/>
      <c r="O57" s="29"/>
      <c r="P57" s="29"/>
      <c r="Q57" s="29">
        <v>9575</v>
      </c>
      <c r="R57" s="29"/>
      <c r="S57" s="29"/>
      <c r="T57" s="29"/>
      <c r="U57" s="29">
        <v>9709</v>
      </c>
      <c r="V57" s="29">
        <v>9709</v>
      </c>
      <c r="W57" s="29">
        <v>9709</v>
      </c>
      <c r="X57" s="29">
        <v>9714</v>
      </c>
      <c r="Y57" s="29">
        <v>9728</v>
      </c>
      <c r="Z57" s="142">
        <v>9738</v>
      </c>
      <c r="AA57" s="142">
        <v>9738</v>
      </c>
      <c r="AB57" s="142">
        <v>9746</v>
      </c>
      <c r="AC57" s="142">
        <v>9752</v>
      </c>
      <c r="AD57" s="142">
        <v>9742</v>
      </c>
      <c r="AE57" s="142">
        <v>9742</v>
      </c>
      <c r="AF57" s="142">
        <v>9757</v>
      </c>
      <c r="AG57" s="142">
        <v>9702</v>
      </c>
      <c r="AH57" s="142">
        <v>9666</v>
      </c>
      <c r="AI57" s="142">
        <v>9696</v>
      </c>
      <c r="AJ57" s="142">
        <v>9725</v>
      </c>
      <c r="AK57" s="142">
        <v>9475</v>
      </c>
      <c r="AL57" s="142">
        <v>9176</v>
      </c>
      <c r="AM57" s="142">
        <v>9176</v>
      </c>
      <c r="AN57" s="142">
        <v>9177</v>
      </c>
      <c r="AO57" s="142">
        <v>9063</v>
      </c>
      <c r="AP57" s="142">
        <v>9068</v>
      </c>
      <c r="AQ57" s="656">
        <v>9068</v>
      </c>
      <c r="AR57" s="656">
        <v>8796</v>
      </c>
      <c r="AS57" s="656">
        <v>8046</v>
      </c>
      <c r="AT57" s="656">
        <v>8016</v>
      </c>
      <c r="AU57" s="656">
        <v>8016</v>
      </c>
      <c r="AV57" s="656">
        <v>8016</v>
      </c>
      <c r="AW57" s="656">
        <v>8039</v>
      </c>
      <c r="AX57" s="656">
        <v>8038</v>
      </c>
      <c r="AY57" s="656">
        <v>7842</v>
      </c>
      <c r="AZ57" s="656">
        <v>7847</v>
      </c>
      <c r="BA57" s="656">
        <v>7862</v>
      </c>
      <c r="BB57" s="656">
        <v>7862</v>
      </c>
      <c r="BC57" s="656">
        <v>7862</v>
      </c>
      <c r="BD57" s="656">
        <v>7861</v>
      </c>
      <c r="BE57" s="480">
        <v>7867</v>
      </c>
    </row>
    <row r="58" spans="1:57" s="77" customFormat="1" ht="24" customHeight="1" thickTop="1">
      <c r="A58" s="471" t="s">
        <v>676</v>
      </c>
      <c r="B58" s="471"/>
      <c r="C58" s="471"/>
      <c r="D58" s="9"/>
      <c r="E58" s="9"/>
      <c r="F58" s="9"/>
      <c r="G58" s="9"/>
      <c r="H58" s="9"/>
      <c r="I58" s="9"/>
      <c r="J58" s="9"/>
      <c r="K58" s="9"/>
      <c r="L58" s="9"/>
      <c r="M58" s="9"/>
      <c r="N58" s="4"/>
      <c r="O58" s="3"/>
      <c r="P58" s="4"/>
      <c r="Q58" s="4"/>
      <c r="R58" s="4"/>
      <c r="S58" s="4"/>
      <c r="T58" s="4"/>
      <c r="U58" s="4"/>
      <c r="V58" s="4"/>
      <c r="W58" s="4"/>
      <c r="X58" s="4"/>
      <c r="Y58" s="4"/>
      <c r="Z58" s="122"/>
      <c r="AA58" s="122"/>
      <c r="AB58" s="122"/>
      <c r="AF58" s="472"/>
      <c r="AG58" s="475"/>
      <c r="AH58" s="475"/>
      <c r="AI58" s="475"/>
      <c r="AJ58" s="475"/>
      <c r="AK58" s="475"/>
      <c r="AL58" s="475"/>
      <c r="AM58" s="475"/>
      <c r="AN58" s="475"/>
      <c r="AO58" s="475"/>
      <c r="AP58" s="475"/>
      <c r="AQ58" s="665"/>
      <c r="AR58" s="680"/>
      <c r="AS58" s="680"/>
      <c r="AT58" s="680"/>
      <c r="AU58" s="680"/>
      <c r="AV58" s="680"/>
      <c r="AW58" s="680"/>
      <c r="AX58" s="680"/>
      <c r="AY58" s="680"/>
      <c r="AZ58" s="680"/>
      <c r="BA58" s="680"/>
      <c r="BB58" s="680"/>
      <c r="BC58" s="680"/>
      <c r="BD58" s="680"/>
      <c r="BE58" s="487"/>
    </row>
    <row r="59" spans="1:57" s="77" customFormat="1" ht="24" customHeight="1">
      <c r="A59" s="471" t="s">
        <v>661</v>
      </c>
      <c r="B59" s="471"/>
      <c r="C59" s="471"/>
      <c r="D59" s="9"/>
      <c r="E59" s="9"/>
      <c r="F59" s="9"/>
      <c r="G59" s="9"/>
      <c r="H59" s="9"/>
      <c r="I59" s="9"/>
      <c r="J59" s="9"/>
      <c r="K59" s="9"/>
      <c r="L59" s="9"/>
      <c r="M59" s="9"/>
      <c r="N59" s="4"/>
      <c r="O59" s="3"/>
      <c r="P59" s="4"/>
      <c r="Q59" s="4"/>
      <c r="R59" s="4"/>
      <c r="S59" s="4"/>
      <c r="T59" s="4"/>
      <c r="U59" s="4"/>
      <c r="V59" s="4"/>
      <c r="W59" s="4"/>
      <c r="X59" s="4"/>
      <c r="Y59" s="4"/>
      <c r="Z59" s="667"/>
      <c r="AA59" s="667"/>
      <c r="AB59" s="667"/>
      <c r="AF59" s="679"/>
      <c r="AG59" s="680"/>
      <c r="AH59" s="680"/>
      <c r="AI59" s="680"/>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487"/>
    </row>
    <row r="60" spans="1:57" s="77" customFormat="1" ht="24" customHeight="1">
      <c r="A60" s="471" t="s">
        <v>653</v>
      </c>
      <c r="B60" s="471"/>
      <c r="C60" s="471"/>
      <c r="D60" s="9"/>
      <c r="E60" s="9"/>
      <c r="F60" s="9"/>
      <c r="G60" s="9"/>
      <c r="H60" s="9"/>
      <c r="I60" s="9"/>
      <c r="J60" s="9"/>
      <c r="K60" s="9"/>
      <c r="L60" s="9"/>
      <c r="M60" s="9"/>
      <c r="N60" s="4"/>
      <c r="O60" s="3"/>
      <c r="P60" s="4"/>
      <c r="Q60" s="4"/>
      <c r="R60" s="4"/>
      <c r="S60" s="4"/>
      <c r="T60" s="4"/>
      <c r="U60" s="4"/>
      <c r="V60" s="4"/>
      <c r="W60" s="4"/>
      <c r="X60" s="4"/>
      <c r="Y60" s="4"/>
      <c r="Z60" s="122"/>
      <c r="AA60" s="122"/>
      <c r="AB60" s="122"/>
      <c r="AF60" s="472"/>
      <c r="AG60" s="475"/>
      <c r="AH60" s="475"/>
      <c r="AI60" s="475"/>
      <c r="AJ60" s="475"/>
      <c r="AK60" s="475"/>
      <c r="AL60" s="475"/>
      <c r="AM60" s="475"/>
      <c r="AN60" s="475"/>
      <c r="AO60" s="475"/>
      <c r="AP60" s="475"/>
      <c r="AQ60" s="665"/>
      <c r="AR60" s="680"/>
      <c r="AS60" s="680"/>
      <c r="AT60" s="680"/>
      <c r="AU60" s="680"/>
      <c r="AV60" s="680"/>
      <c r="AW60" s="680"/>
      <c r="AX60" s="680"/>
      <c r="AY60" s="680"/>
      <c r="AZ60" s="680"/>
      <c r="BA60" s="680"/>
      <c r="BB60" s="680"/>
      <c r="BC60" s="680"/>
      <c r="BD60" s="680"/>
      <c r="BE60" s="487"/>
    </row>
    <row r="61" spans="1:57" s="77" customFormat="1" ht="39" customHeight="1">
      <c r="A61" s="20" t="s">
        <v>451</v>
      </c>
      <c r="B61" s="42"/>
      <c r="C61" s="42"/>
      <c r="D61" s="42"/>
      <c r="E61" s="42"/>
      <c r="F61" s="42"/>
      <c r="G61" s="42"/>
      <c r="H61" s="42"/>
      <c r="I61" s="42"/>
      <c r="J61" s="42"/>
      <c r="K61" s="42"/>
      <c r="L61" s="42"/>
      <c r="M61" s="42"/>
      <c r="N61" s="2"/>
      <c r="O61" s="3"/>
      <c r="P61" s="4"/>
      <c r="Q61" s="4"/>
      <c r="R61" s="4"/>
      <c r="S61" s="4"/>
      <c r="T61" s="4"/>
      <c r="U61" s="4"/>
      <c r="V61" s="4"/>
      <c r="W61" s="4"/>
      <c r="X61" s="4"/>
      <c r="Y61" s="4"/>
      <c r="Z61" s="122"/>
      <c r="AA61" s="122"/>
      <c r="AB61" s="122"/>
      <c r="AF61" s="472"/>
      <c r="AG61" s="475"/>
      <c r="AH61" s="475"/>
      <c r="AI61" s="475"/>
      <c r="AJ61" s="475"/>
      <c r="AK61" s="475"/>
      <c r="AL61" s="475"/>
      <c r="AM61" s="475"/>
      <c r="AN61" s="475"/>
      <c r="AO61" s="475"/>
      <c r="AP61" s="475"/>
      <c r="AQ61" s="665"/>
      <c r="AR61" s="680"/>
      <c r="AS61" s="680"/>
      <c r="AT61" s="680"/>
      <c r="AU61" s="680"/>
      <c r="AV61" s="680"/>
      <c r="AW61" s="680"/>
      <c r="AX61" s="680"/>
      <c r="AY61" s="680"/>
      <c r="AZ61" s="680"/>
      <c r="BA61" s="680"/>
      <c r="BB61" s="680"/>
      <c r="BC61" s="680"/>
      <c r="BD61" s="680"/>
      <c r="BE61" s="487"/>
    </row>
    <row r="62" spans="1:57" s="77" customFormat="1" ht="36.75" thickBot="1">
      <c r="A62" s="6" t="s">
        <v>358</v>
      </c>
      <c r="B62" s="21"/>
      <c r="C62" s="21"/>
      <c r="D62" s="21"/>
      <c r="E62" s="22" t="s">
        <v>290</v>
      </c>
      <c r="F62" s="94"/>
      <c r="G62" s="94"/>
      <c r="H62" s="94"/>
      <c r="I62" s="22" t="s">
        <v>294</v>
      </c>
      <c r="J62" s="94"/>
      <c r="K62" s="94"/>
      <c r="L62" s="94"/>
      <c r="M62" s="22" t="s">
        <v>298</v>
      </c>
      <c r="N62" s="95"/>
      <c r="O62" s="95"/>
      <c r="P62" s="95"/>
      <c r="Q62" s="22" t="s">
        <v>34</v>
      </c>
      <c r="R62" s="95"/>
      <c r="S62" s="95"/>
      <c r="T62" s="95"/>
      <c r="U62" s="22" t="s">
        <v>38</v>
      </c>
      <c r="V62" s="56" t="s">
        <v>261</v>
      </c>
      <c r="W62" s="22" t="s">
        <v>286</v>
      </c>
      <c r="X62" s="22" t="s">
        <v>319</v>
      </c>
      <c r="Y62" s="22" t="s">
        <v>362</v>
      </c>
      <c r="Z62" s="436" t="s">
        <v>370</v>
      </c>
      <c r="AA62" s="442" t="s">
        <v>375</v>
      </c>
      <c r="AB62" s="442" t="s">
        <v>382</v>
      </c>
      <c r="AC62" s="442" t="s">
        <v>385</v>
      </c>
      <c r="AD62" s="442" t="s">
        <v>395</v>
      </c>
      <c r="AE62" s="442" t="s">
        <v>450</v>
      </c>
      <c r="AF62" s="442" t="s">
        <v>449</v>
      </c>
      <c r="AG62" s="22" t="s">
        <v>417</v>
      </c>
      <c r="AH62" s="22" t="s">
        <v>540</v>
      </c>
      <c r="AI62" s="442" t="s">
        <v>448</v>
      </c>
      <c r="AJ62" s="442" t="s">
        <v>447</v>
      </c>
      <c r="AK62" s="436" t="s">
        <v>453</v>
      </c>
      <c r="AL62" s="436" t="s">
        <v>546</v>
      </c>
      <c r="AM62" s="442" t="s">
        <v>549</v>
      </c>
      <c r="AN62" s="442" t="s">
        <v>551</v>
      </c>
      <c r="AO62" s="442" t="s">
        <v>489</v>
      </c>
      <c r="AP62" s="442" t="s">
        <v>542</v>
      </c>
      <c r="AQ62" s="662" t="s">
        <v>547</v>
      </c>
      <c r="AR62" s="662" t="s">
        <v>561</v>
      </c>
      <c r="AS62" s="662" t="s">
        <v>568</v>
      </c>
      <c r="AT62" s="662" t="s">
        <v>578</v>
      </c>
      <c r="AU62" s="662" t="s">
        <v>604</v>
      </c>
      <c r="AV62" s="662" t="s">
        <v>626</v>
      </c>
      <c r="AW62" s="662" t="s">
        <v>635</v>
      </c>
      <c r="AX62" s="662" t="s">
        <v>639</v>
      </c>
      <c r="AY62" s="662" t="s">
        <v>659</v>
      </c>
      <c r="AZ62" s="662" t="s">
        <v>664</v>
      </c>
      <c r="BA62" s="662" t="s">
        <v>670</v>
      </c>
      <c r="BB62" s="662" t="s">
        <v>673</v>
      </c>
      <c r="BC62" s="662" t="s">
        <v>683</v>
      </c>
      <c r="BD62" s="662" t="s">
        <v>689</v>
      </c>
      <c r="BE62" s="137" t="s">
        <v>740</v>
      </c>
    </row>
    <row r="63" spans="1:57" s="77" customFormat="1" ht="18">
      <c r="A63" s="14" t="s">
        <v>265</v>
      </c>
      <c r="B63" s="9"/>
      <c r="C63" s="9"/>
      <c r="D63" s="9"/>
      <c r="E63" s="9">
        <v>250</v>
      </c>
      <c r="F63" s="9"/>
      <c r="G63" s="9"/>
      <c r="H63" s="9"/>
      <c r="I63" s="9">
        <v>250</v>
      </c>
      <c r="J63" s="9"/>
      <c r="K63" s="9"/>
      <c r="L63" s="9"/>
      <c r="M63" s="9">
        <v>250</v>
      </c>
      <c r="N63" s="28"/>
      <c r="O63" s="28"/>
      <c r="P63" s="28"/>
      <c r="Q63" s="28" t="s">
        <v>260</v>
      </c>
      <c r="R63" s="28"/>
      <c r="S63" s="28"/>
      <c r="T63" s="28"/>
      <c r="U63" s="28" t="s">
        <v>260</v>
      </c>
      <c r="V63" s="28">
        <v>250</v>
      </c>
      <c r="W63" s="28">
        <v>250</v>
      </c>
      <c r="X63" s="28">
        <v>250</v>
      </c>
      <c r="Y63" s="28">
        <v>250</v>
      </c>
      <c r="Z63" s="141">
        <v>250</v>
      </c>
      <c r="AA63" s="141" t="s">
        <v>260</v>
      </c>
      <c r="AB63" s="141" t="s">
        <v>260</v>
      </c>
      <c r="AC63" s="141">
        <v>250</v>
      </c>
      <c r="AD63" s="141" t="s">
        <v>260</v>
      </c>
      <c r="AE63" s="141" t="s">
        <v>260</v>
      </c>
      <c r="AF63" s="141" t="s">
        <v>260</v>
      </c>
      <c r="AG63" s="141" t="s">
        <v>260</v>
      </c>
      <c r="AH63" s="141" t="s">
        <v>260</v>
      </c>
      <c r="AI63" s="141" t="s">
        <v>260</v>
      </c>
      <c r="AJ63" s="141" t="s">
        <v>260</v>
      </c>
      <c r="AK63" s="141" t="s">
        <v>260</v>
      </c>
      <c r="AL63" s="141" t="s">
        <v>260</v>
      </c>
      <c r="AM63" s="139">
        <v>250</v>
      </c>
      <c r="AN63" s="139">
        <v>250</v>
      </c>
      <c r="AO63" s="139">
        <v>0</v>
      </c>
      <c r="AP63" s="139">
        <v>0</v>
      </c>
      <c r="AQ63" s="654">
        <v>0</v>
      </c>
      <c r="AR63" s="670">
        <v>0</v>
      </c>
      <c r="AS63" s="670">
        <v>0</v>
      </c>
      <c r="AT63" s="711">
        <v>0</v>
      </c>
      <c r="AU63" s="711">
        <v>0</v>
      </c>
      <c r="AV63" s="711">
        <v>0</v>
      </c>
      <c r="AW63" s="711">
        <v>0</v>
      </c>
      <c r="AX63" s="711">
        <v>0</v>
      </c>
      <c r="AY63" s="711">
        <v>0</v>
      </c>
      <c r="AZ63" s="711">
        <v>0</v>
      </c>
      <c r="BA63" s="711">
        <v>0</v>
      </c>
      <c r="BB63" s="711">
        <v>0</v>
      </c>
      <c r="BC63" s="711">
        <v>0</v>
      </c>
      <c r="BD63" s="711">
        <v>0</v>
      </c>
      <c r="BE63" s="136">
        <v>0</v>
      </c>
    </row>
    <row r="64" spans="1:57" s="79" customFormat="1" ht="21" thickBot="1">
      <c r="A64" s="40" t="s">
        <v>120</v>
      </c>
      <c r="B64" s="18"/>
      <c r="C64" s="18"/>
      <c r="D64" s="18"/>
      <c r="E64" s="18">
        <v>250</v>
      </c>
      <c r="F64" s="18"/>
      <c r="G64" s="18"/>
      <c r="H64" s="18"/>
      <c r="I64" s="18">
        <v>250</v>
      </c>
      <c r="J64" s="18"/>
      <c r="K64" s="18"/>
      <c r="L64" s="18"/>
      <c r="M64" s="18">
        <v>250</v>
      </c>
      <c r="N64" s="46"/>
      <c r="O64" s="46"/>
      <c r="P64" s="46"/>
      <c r="Q64" s="46" t="s">
        <v>260</v>
      </c>
      <c r="R64" s="46"/>
      <c r="S64" s="46"/>
      <c r="T64" s="46"/>
      <c r="U64" s="46" t="s">
        <v>260</v>
      </c>
      <c r="V64" s="46">
        <v>250</v>
      </c>
      <c r="W64" s="46">
        <v>250</v>
      </c>
      <c r="X64" s="46">
        <v>250</v>
      </c>
      <c r="Y64" s="46">
        <v>250</v>
      </c>
      <c r="Z64" s="399">
        <v>250</v>
      </c>
      <c r="AA64" s="399" t="s">
        <v>260</v>
      </c>
      <c r="AB64" s="399" t="s">
        <v>260</v>
      </c>
      <c r="AC64" s="399" t="s">
        <v>260</v>
      </c>
      <c r="AD64" s="399" t="s">
        <v>260</v>
      </c>
      <c r="AE64" s="399" t="s">
        <v>260</v>
      </c>
      <c r="AF64" s="399" t="s">
        <v>260</v>
      </c>
      <c r="AG64" s="399" t="s">
        <v>260</v>
      </c>
      <c r="AH64" s="399" t="s">
        <v>260</v>
      </c>
      <c r="AI64" s="399" t="s">
        <v>260</v>
      </c>
      <c r="AJ64" s="399" t="s">
        <v>260</v>
      </c>
      <c r="AK64" s="399" t="s">
        <v>260</v>
      </c>
      <c r="AL64" s="399" t="s">
        <v>260</v>
      </c>
      <c r="AM64" s="142">
        <v>250</v>
      </c>
      <c r="AN64" s="142">
        <v>250</v>
      </c>
      <c r="AO64" s="142">
        <v>0</v>
      </c>
      <c r="AP64" s="142">
        <v>0</v>
      </c>
      <c r="AQ64" s="656">
        <v>0</v>
      </c>
      <c r="AR64" s="656">
        <v>0</v>
      </c>
      <c r="AS64" s="656">
        <v>0</v>
      </c>
      <c r="AT64" s="656">
        <v>0</v>
      </c>
      <c r="AU64" s="656">
        <v>0</v>
      </c>
      <c r="AV64" s="656">
        <v>0</v>
      </c>
      <c r="AW64" s="656">
        <v>0</v>
      </c>
      <c r="AX64" s="656">
        <v>0</v>
      </c>
      <c r="AY64" s="656">
        <v>0</v>
      </c>
      <c r="AZ64" s="656">
        <v>0</v>
      </c>
      <c r="BA64" s="656">
        <v>0</v>
      </c>
      <c r="BB64" s="656">
        <v>0</v>
      </c>
      <c r="BC64" s="656">
        <v>0</v>
      </c>
      <c r="BD64" s="656">
        <v>0</v>
      </c>
      <c r="BE64" s="480">
        <v>0</v>
      </c>
    </row>
    <row r="65" spans="1:57" s="77" customFormat="1" ht="21" thickTop="1">
      <c r="A65" s="9"/>
      <c r="B65" s="9"/>
      <c r="C65" s="9"/>
      <c r="D65" s="9"/>
      <c r="E65" s="9"/>
      <c r="F65" s="9"/>
      <c r="G65" s="9"/>
      <c r="H65" s="9"/>
      <c r="I65" s="9"/>
      <c r="J65" s="9"/>
      <c r="K65" s="9"/>
      <c r="L65" s="9"/>
      <c r="M65" s="9"/>
      <c r="N65" s="4"/>
      <c r="O65" s="3"/>
      <c r="P65" s="4"/>
      <c r="Q65" s="4"/>
      <c r="R65" s="4"/>
      <c r="S65" s="4"/>
      <c r="T65" s="4"/>
      <c r="U65" s="4"/>
      <c r="V65" s="4"/>
      <c r="W65" s="4"/>
      <c r="X65" s="4"/>
      <c r="Y65" s="4"/>
      <c r="Z65" s="122"/>
      <c r="AA65" s="122"/>
      <c r="AB65" s="122"/>
      <c r="AF65" s="472"/>
      <c r="AG65" s="475"/>
      <c r="AH65" s="475"/>
      <c r="AI65" s="475"/>
      <c r="AJ65" s="475"/>
      <c r="AK65" s="475"/>
      <c r="AL65" s="475"/>
      <c r="AM65" s="475"/>
      <c r="AN65" s="475"/>
      <c r="AO65" s="475"/>
      <c r="AP65" s="475"/>
      <c r="AQ65" s="665"/>
      <c r="AR65" s="680"/>
      <c r="AS65" s="680"/>
      <c r="AT65" s="680"/>
      <c r="AU65" s="680"/>
      <c r="AV65" s="680"/>
      <c r="AW65" s="680"/>
      <c r="AX65" s="680"/>
      <c r="AY65" s="680"/>
      <c r="AZ65" s="680"/>
      <c r="BA65" s="680"/>
      <c r="BB65" s="680"/>
      <c r="BC65" s="680"/>
      <c r="BD65" s="680"/>
      <c r="BE65" s="487"/>
    </row>
    <row r="66" spans="1:57" s="77" customFormat="1" ht="30" customHeight="1">
      <c r="A66" s="1" t="s">
        <v>221</v>
      </c>
      <c r="B66" s="1"/>
      <c r="C66" s="1"/>
      <c r="D66" s="1"/>
      <c r="E66" s="1"/>
      <c r="F66" s="1"/>
      <c r="G66" s="1"/>
      <c r="H66" s="1"/>
      <c r="I66" s="1"/>
      <c r="J66" s="1"/>
      <c r="K66" s="1"/>
      <c r="L66" s="1"/>
      <c r="M66" s="1"/>
      <c r="N66" s="4"/>
      <c r="O66" s="3"/>
      <c r="P66" s="4"/>
      <c r="Q66" s="4"/>
      <c r="R66" s="4"/>
      <c r="S66" s="4"/>
      <c r="T66" s="4"/>
      <c r="U66" s="4"/>
      <c r="V66" s="4"/>
      <c r="W66" s="4"/>
      <c r="X66" s="4"/>
      <c r="Y66" s="4"/>
      <c r="Z66" s="122"/>
      <c r="AA66" s="122"/>
      <c r="AB66" s="122"/>
      <c r="AF66" s="472"/>
      <c r="AG66" s="475"/>
      <c r="AH66" s="475"/>
      <c r="AI66" s="475"/>
      <c r="AJ66" s="475"/>
      <c r="AK66" s="475"/>
      <c r="AL66" s="475"/>
      <c r="AM66" s="475"/>
      <c r="AN66" s="475"/>
      <c r="AO66" s="475"/>
      <c r="AP66" s="475"/>
      <c r="AQ66" s="665"/>
      <c r="AR66" s="680"/>
      <c r="AS66" s="680"/>
      <c r="AT66" s="680"/>
      <c r="AU66" s="680"/>
      <c r="AV66" s="680"/>
      <c r="AW66" s="680"/>
      <c r="AX66" s="680"/>
      <c r="AY66" s="680"/>
      <c r="AZ66" s="680"/>
      <c r="BA66" s="680"/>
      <c r="BB66" s="680"/>
      <c r="BC66" s="680"/>
      <c r="BD66" s="680"/>
      <c r="BE66" s="487"/>
    </row>
    <row r="67" spans="1:57" s="77" customFormat="1" ht="18.75" thickBot="1">
      <c r="A67" s="34" t="s">
        <v>271</v>
      </c>
      <c r="B67" s="64" t="s">
        <v>242</v>
      </c>
      <c r="C67" s="64" t="s">
        <v>243</v>
      </c>
      <c r="D67" s="64" t="s">
        <v>244</v>
      </c>
      <c r="E67" s="64" t="s">
        <v>239</v>
      </c>
      <c r="F67" s="64" t="s">
        <v>245</v>
      </c>
      <c r="G67" s="64" t="s">
        <v>246</v>
      </c>
      <c r="H67" s="64" t="s">
        <v>247</v>
      </c>
      <c r="I67" s="64" t="s">
        <v>240</v>
      </c>
      <c r="J67" s="64" t="s">
        <v>248</v>
      </c>
      <c r="K67" s="64" t="s">
        <v>249</v>
      </c>
      <c r="L67" s="64" t="s">
        <v>250</v>
      </c>
      <c r="M67" s="64" t="s">
        <v>241</v>
      </c>
      <c r="N67" s="7" t="s">
        <v>2</v>
      </c>
      <c r="O67" s="7" t="s">
        <v>3</v>
      </c>
      <c r="P67" s="7" t="s">
        <v>4</v>
      </c>
      <c r="Q67" s="7" t="s">
        <v>5</v>
      </c>
      <c r="R67" s="7" t="s">
        <v>6</v>
      </c>
      <c r="S67" s="7" t="s">
        <v>7</v>
      </c>
      <c r="T67" s="7" t="s">
        <v>8</v>
      </c>
      <c r="U67" s="7" t="s">
        <v>9</v>
      </c>
      <c r="V67" s="7" t="s">
        <v>200</v>
      </c>
      <c r="W67" s="7" t="s">
        <v>285</v>
      </c>
      <c r="X67" s="7" t="s">
        <v>318</v>
      </c>
      <c r="Y67" s="7" t="s">
        <v>361</v>
      </c>
      <c r="Z67" s="454" t="s">
        <v>368</v>
      </c>
      <c r="AA67" s="454" t="s">
        <v>374</v>
      </c>
      <c r="AB67" s="454" t="s">
        <v>379</v>
      </c>
      <c r="AC67" s="454" t="s">
        <v>384</v>
      </c>
      <c r="AD67" s="454" t="s">
        <v>394</v>
      </c>
      <c r="AE67" s="454" t="s">
        <v>408</v>
      </c>
      <c r="AF67" s="454" t="s">
        <v>411</v>
      </c>
      <c r="AG67" s="451" t="s">
        <v>416</v>
      </c>
      <c r="AH67" s="451" t="s">
        <v>427</v>
      </c>
      <c r="AI67" s="451" t="s">
        <v>443</v>
      </c>
      <c r="AJ67" s="451" t="s">
        <v>446</v>
      </c>
      <c r="AK67" s="451" t="s">
        <v>452</v>
      </c>
      <c r="AL67" s="451" t="s">
        <v>457</v>
      </c>
      <c r="AM67" s="451" t="s">
        <v>483</v>
      </c>
      <c r="AN67" s="451" t="s">
        <v>486</v>
      </c>
      <c r="AO67" s="451" t="s">
        <v>488</v>
      </c>
      <c r="AP67" s="451" t="s">
        <v>491</v>
      </c>
      <c r="AQ67" s="663" t="s">
        <v>539</v>
      </c>
      <c r="AR67" s="677" t="s">
        <v>560</v>
      </c>
      <c r="AS67" s="677" t="s">
        <v>567</v>
      </c>
      <c r="AT67" s="677" t="s">
        <v>577</v>
      </c>
      <c r="AU67" s="677" t="s">
        <v>603</v>
      </c>
      <c r="AV67" s="677" t="s">
        <v>625</v>
      </c>
      <c r="AW67" s="677" t="s">
        <v>634</v>
      </c>
      <c r="AX67" s="677" t="s">
        <v>638</v>
      </c>
      <c r="AY67" s="677" t="s">
        <v>658</v>
      </c>
      <c r="AZ67" s="677" t="s">
        <v>663</v>
      </c>
      <c r="BA67" s="677" t="s">
        <v>669</v>
      </c>
      <c r="BB67" s="677" t="s">
        <v>671</v>
      </c>
      <c r="BC67" s="677" t="s">
        <v>682</v>
      </c>
      <c r="BD67" s="677" t="s">
        <v>690</v>
      </c>
      <c r="BE67" s="394" t="s">
        <v>739</v>
      </c>
    </row>
    <row r="68" spans="1:57" s="77" customFormat="1" ht="18">
      <c r="A68" s="9" t="s">
        <v>10</v>
      </c>
      <c r="B68" s="19">
        <v>534</v>
      </c>
      <c r="C68" s="19">
        <v>476</v>
      </c>
      <c r="D68" s="19">
        <v>450</v>
      </c>
      <c r="E68" s="19">
        <v>598</v>
      </c>
      <c r="F68" s="19">
        <v>643</v>
      </c>
      <c r="G68" s="19">
        <v>560</v>
      </c>
      <c r="H68" s="19">
        <v>569</v>
      </c>
      <c r="I68" s="19">
        <v>667</v>
      </c>
      <c r="J68" s="19">
        <v>641</v>
      </c>
      <c r="K68" s="19">
        <v>522</v>
      </c>
      <c r="L68" s="19">
        <v>502</v>
      </c>
      <c r="M68" s="19">
        <v>685</v>
      </c>
      <c r="N68" s="19">
        <v>717</v>
      </c>
      <c r="O68" s="19">
        <v>721</v>
      </c>
      <c r="P68" s="19">
        <v>718</v>
      </c>
      <c r="Q68" s="19">
        <v>736</v>
      </c>
      <c r="R68" s="19">
        <v>688</v>
      </c>
      <c r="S68" s="19">
        <v>608</v>
      </c>
      <c r="T68" s="19">
        <v>572</v>
      </c>
      <c r="U68" s="19">
        <v>663</v>
      </c>
      <c r="V68" s="19">
        <v>769</v>
      </c>
      <c r="W68" s="19">
        <v>597</v>
      </c>
      <c r="X68" s="19">
        <v>584</v>
      </c>
      <c r="Y68" s="19">
        <v>752</v>
      </c>
      <c r="Z68" s="139">
        <v>693</v>
      </c>
      <c r="AA68" s="139">
        <v>574</v>
      </c>
      <c r="AB68" s="139">
        <v>560</v>
      </c>
      <c r="AC68" s="19">
        <v>654</v>
      </c>
      <c r="AD68" s="19">
        <v>655</v>
      </c>
      <c r="AE68" s="19">
        <v>535</v>
      </c>
      <c r="AF68" s="19">
        <v>506</v>
      </c>
      <c r="AG68" s="19">
        <v>719</v>
      </c>
      <c r="AH68" s="19">
        <v>665</v>
      </c>
      <c r="AI68" s="19">
        <v>548</v>
      </c>
      <c r="AJ68" s="19">
        <v>496</v>
      </c>
      <c r="AK68" s="19">
        <v>543</v>
      </c>
      <c r="AL68" s="19">
        <v>586</v>
      </c>
      <c r="AM68" s="19">
        <v>487</v>
      </c>
      <c r="AN68" s="19">
        <v>495</v>
      </c>
      <c r="AO68" s="19">
        <v>588</v>
      </c>
      <c r="AP68" s="19">
        <v>500</v>
      </c>
      <c r="AQ68" s="649">
        <v>404</v>
      </c>
      <c r="AR68" s="666">
        <v>377</v>
      </c>
      <c r="AS68" s="666">
        <v>440</v>
      </c>
      <c r="AT68" s="703">
        <v>467</v>
      </c>
      <c r="AU68" s="703">
        <v>384</v>
      </c>
      <c r="AV68" s="703">
        <v>371</v>
      </c>
      <c r="AW68" s="703">
        <v>435</v>
      </c>
      <c r="AX68" s="703">
        <v>474</v>
      </c>
      <c r="AY68" s="703">
        <v>402</v>
      </c>
      <c r="AZ68" s="703">
        <v>367</v>
      </c>
      <c r="BA68" s="703">
        <v>433</v>
      </c>
      <c r="BB68" s="703">
        <v>497</v>
      </c>
      <c r="BC68" s="703">
        <v>425</v>
      </c>
      <c r="BD68" s="703">
        <v>359</v>
      </c>
      <c r="BE68" s="486">
        <v>555</v>
      </c>
    </row>
    <row r="69" spans="1:57" s="77" customFormat="1" ht="18">
      <c r="A69" s="41" t="s">
        <v>114</v>
      </c>
      <c r="B69" s="19">
        <v>55</v>
      </c>
      <c r="C69" s="19">
        <v>13</v>
      </c>
      <c r="D69" s="19">
        <v>6</v>
      </c>
      <c r="E69" s="19">
        <v>23</v>
      </c>
      <c r="F69" s="19">
        <v>-50</v>
      </c>
      <c r="G69" s="19">
        <v>-17</v>
      </c>
      <c r="H69" s="19">
        <v>-102</v>
      </c>
      <c r="I69" s="19">
        <v>36</v>
      </c>
      <c r="J69" s="19">
        <v>156</v>
      </c>
      <c r="K69" s="19">
        <v>92</v>
      </c>
      <c r="L69" s="19">
        <v>70</v>
      </c>
      <c r="M69" s="19">
        <v>5</v>
      </c>
      <c r="N69" s="19">
        <v>53</v>
      </c>
      <c r="O69" s="19">
        <v>21</v>
      </c>
      <c r="P69" s="19">
        <v>-79</v>
      </c>
      <c r="Q69" s="19">
        <v>5</v>
      </c>
      <c r="R69" s="19">
        <v>70</v>
      </c>
      <c r="S69" s="19">
        <v>64</v>
      </c>
      <c r="T69" s="19">
        <v>70</v>
      </c>
      <c r="U69" s="19">
        <v>50</v>
      </c>
      <c r="V69" s="19">
        <v>-124</v>
      </c>
      <c r="W69" s="19">
        <v>-10</v>
      </c>
      <c r="X69" s="19">
        <v>-10</v>
      </c>
      <c r="Y69" s="19">
        <v>-137</v>
      </c>
      <c r="Z69" s="19">
        <v>-103</v>
      </c>
      <c r="AA69" s="19">
        <v>-24</v>
      </c>
      <c r="AB69" s="19">
        <v>35</v>
      </c>
      <c r="AC69" s="19">
        <v>68</v>
      </c>
      <c r="AD69" s="19">
        <v>47</v>
      </c>
      <c r="AE69" s="19">
        <v>79</v>
      </c>
      <c r="AF69" s="19">
        <v>113</v>
      </c>
      <c r="AG69" s="19">
        <v>57</v>
      </c>
      <c r="AH69" s="19">
        <v>22</v>
      </c>
      <c r="AI69" s="19">
        <v>13</v>
      </c>
      <c r="AJ69" s="19">
        <v>9</v>
      </c>
      <c r="AK69" s="19">
        <v>24</v>
      </c>
      <c r="AL69" s="19">
        <v>39</v>
      </c>
      <c r="AM69" s="19">
        <v>16</v>
      </c>
      <c r="AN69" s="19">
        <v>8</v>
      </c>
      <c r="AO69" s="19">
        <v>22</v>
      </c>
      <c r="AP69" s="19">
        <v>29</v>
      </c>
      <c r="AQ69" s="649">
        <v>22</v>
      </c>
      <c r="AR69" s="666">
        <v>14</v>
      </c>
      <c r="AS69" s="666">
        <v>18</v>
      </c>
      <c r="AT69" s="703">
        <v>16</v>
      </c>
      <c r="AU69" s="703">
        <v>4</v>
      </c>
      <c r="AV69" s="703">
        <v>0</v>
      </c>
      <c r="AW69" s="703">
        <v>-5</v>
      </c>
      <c r="AX69" s="703">
        <v>10</v>
      </c>
      <c r="AY69" s="703">
        <v>2</v>
      </c>
      <c r="AZ69" s="703">
        <v>0</v>
      </c>
      <c r="BA69" s="703">
        <v>3</v>
      </c>
      <c r="BB69" s="703">
        <v>10</v>
      </c>
      <c r="BC69" s="703">
        <v>-7</v>
      </c>
      <c r="BD69" s="703">
        <v>-10</v>
      </c>
      <c r="BE69" s="486">
        <v>11</v>
      </c>
    </row>
    <row r="70" spans="1:57" s="77" customFormat="1" ht="18">
      <c r="A70" s="41" t="s">
        <v>190</v>
      </c>
      <c r="B70" s="19">
        <v>453</v>
      </c>
      <c r="C70" s="19">
        <v>381</v>
      </c>
      <c r="D70" s="19">
        <v>361</v>
      </c>
      <c r="E70" s="19">
        <v>487</v>
      </c>
      <c r="F70" s="19">
        <v>558</v>
      </c>
      <c r="G70" s="19">
        <v>460</v>
      </c>
      <c r="H70" s="19">
        <v>475</v>
      </c>
      <c r="I70" s="19">
        <v>566</v>
      </c>
      <c r="J70" s="19">
        <v>566</v>
      </c>
      <c r="K70" s="19">
        <v>441</v>
      </c>
      <c r="L70" s="19">
        <v>426</v>
      </c>
      <c r="M70" s="19">
        <v>586</v>
      </c>
      <c r="N70" s="19">
        <v>646</v>
      </c>
      <c r="O70" s="19">
        <v>638</v>
      </c>
      <c r="P70" s="19">
        <v>644</v>
      </c>
      <c r="Q70" s="19">
        <v>638</v>
      </c>
      <c r="R70" s="19">
        <v>657</v>
      </c>
      <c r="S70" s="19">
        <v>576</v>
      </c>
      <c r="T70" s="19">
        <v>541</v>
      </c>
      <c r="U70" s="19">
        <v>639</v>
      </c>
      <c r="V70" s="19">
        <v>745</v>
      </c>
      <c r="W70" s="19">
        <v>564</v>
      </c>
      <c r="X70" s="19">
        <v>556</v>
      </c>
      <c r="Y70" s="19">
        <v>715</v>
      </c>
      <c r="Z70" s="139">
        <v>657</v>
      </c>
      <c r="AA70" s="139">
        <v>546</v>
      </c>
      <c r="AB70" s="139">
        <v>532</v>
      </c>
      <c r="AC70" s="139">
        <v>618</v>
      </c>
      <c r="AD70" s="139">
        <v>631</v>
      </c>
      <c r="AE70" s="139">
        <v>508</v>
      </c>
      <c r="AF70" s="139">
        <v>475</v>
      </c>
      <c r="AG70" s="139">
        <v>668</v>
      </c>
      <c r="AH70" s="139">
        <v>631</v>
      </c>
      <c r="AI70" s="139">
        <v>517</v>
      </c>
      <c r="AJ70" s="139">
        <v>469</v>
      </c>
      <c r="AK70" s="139">
        <v>500</v>
      </c>
      <c r="AL70" s="139">
        <v>546</v>
      </c>
      <c r="AM70" s="139">
        <v>454</v>
      </c>
      <c r="AN70" s="139">
        <v>466</v>
      </c>
      <c r="AO70" s="139">
        <v>560</v>
      </c>
      <c r="AP70" s="139">
        <v>484</v>
      </c>
      <c r="AQ70" s="654">
        <v>379</v>
      </c>
      <c r="AR70" s="670">
        <v>343</v>
      </c>
      <c r="AS70" s="670">
        <v>418</v>
      </c>
      <c r="AT70" s="711">
        <v>461</v>
      </c>
      <c r="AU70" s="711">
        <v>379</v>
      </c>
      <c r="AV70" s="711">
        <v>367</v>
      </c>
      <c r="AW70" s="711">
        <v>429</v>
      </c>
      <c r="AX70" s="711">
        <v>470</v>
      </c>
      <c r="AY70" s="711">
        <v>394</v>
      </c>
      <c r="AZ70" s="711">
        <v>358</v>
      </c>
      <c r="BA70" s="711">
        <v>428</v>
      </c>
      <c r="BB70" s="711">
        <v>489</v>
      </c>
      <c r="BC70" s="711">
        <v>416</v>
      </c>
      <c r="BD70" s="711">
        <v>348</v>
      </c>
      <c r="BE70" s="136">
        <v>514</v>
      </c>
    </row>
    <row r="71" spans="1:57" s="77" customFormat="1" ht="18">
      <c r="A71" s="41" t="s">
        <v>378</v>
      </c>
      <c r="B71" s="19"/>
      <c r="C71" s="19"/>
      <c r="D71" s="19"/>
      <c r="E71" s="19"/>
      <c r="F71" s="19"/>
      <c r="G71" s="19"/>
      <c r="H71" s="19"/>
      <c r="I71" s="19"/>
      <c r="J71" s="19"/>
      <c r="K71" s="19"/>
      <c r="L71" s="19"/>
      <c r="M71" s="19"/>
      <c r="N71" s="19"/>
      <c r="O71" s="19"/>
      <c r="P71" s="19"/>
      <c r="Q71" s="19"/>
      <c r="R71" s="19"/>
      <c r="S71" s="19"/>
      <c r="T71" s="19"/>
      <c r="U71" s="19"/>
      <c r="V71" s="19">
        <v>555</v>
      </c>
      <c r="W71" s="19">
        <v>481</v>
      </c>
      <c r="X71" s="19">
        <v>463</v>
      </c>
      <c r="Y71" s="19">
        <v>536</v>
      </c>
      <c r="Z71" s="139">
        <v>504</v>
      </c>
      <c r="AA71" s="139">
        <v>476</v>
      </c>
      <c r="AB71" s="139">
        <v>491</v>
      </c>
      <c r="AC71" s="139">
        <v>570</v>
      </c>
      <c r="AD71" s="139">
        <v>569</v>
      </c>
      <c r="AE71" s="139">
        <v>473</v>
      </c>
      <c r="AF71" s="139">
        <v>435</v>
      </c>
      <c r="AG71" s="139">
        <v>609</v>
      </c>
      <c r="AH71" s="139">
        <v>552</v>
      </c>
      <c r="AI71" s="139">
        <v>450</v>
      </c>
      <c r="AJ71" s="139">
        <v>409</v>
      </c>
      <c r="AK71" s="139">
        <v>455</v>
      </c>
      <c r="AL71" s="139">
        <v>500</v>
      </c>
      <c r="AM71" s="139">
        <v>419</v>
      </c>
      <c r="AN71" s="139">
        <v>406</v>
      </c>
      <c r="AO71" s="139">
        <v>520</v>
      </c>
      <c r="AP71" s="139">
        <v>453</v>
      </c>
      <c r="AQ71" s="654">
        <v>357</v>
      </c>
      <c r="AR71" s="670">
        <v>326</v>
      </c>
      <c r="AS71" s="670">
        <v>390</v>
      </c>
      <c r="AT71" s="711">
        <v>393</v>
      </c>
      <c r="AU71" s="711">
        <v>325</v>
      </c>
      <c r="AV71" s="711">
        <v>303</v>
      </c>
      <c r="AW71" s="711">
        <v>318</v>
      </c>
      <c r="AX71" s="711">
        <v>374</v>
      </c>
      <c r="AY71" s="711">
        <v>318</v>
      </c>
      <c r="AZ71" s="711">
        <v>299</v>
      </c>
      <c r="BA71" s="711">
        <v>350</v>
      </c>
      <c r="BB71" s="711">
        <v>417</v>
      </c>
      <c r="BC71" s="711">
        <v>343</v>
      </c>
      <c r="BD71" s="711">
        <v>251.39991974959003</v>
      </c>
      <c r="BE71" s="709">
        <v>394</v>
      </c>
    </row>
    <row r="72" spans="1:57" s="77" customFormat="1" ht="18">
      <c r="A72" s="41" t="s">
        <v>674</v>
      </c>
      <c r="B72" s="19">
        <v>81</v>
      </c>
      <c r="C72" s="19">
        <v>95</v>
      </c>
      <c r="D72" s="19">
        <v>89</v>
      </c>
      <c r="E72" s="19">
        <v>111</v>
      </c>
      <c r="F72" s="19">
        <v>85</v>
      </c>
      <c r="G72" s="19">
        <v>100</v>
      </c>
      <c r="H72" s="19">
        <v>94</v>
      </c>
      <c r="I72" s="19">
        <v>101</v>
      </c>
      <c r="J72" s="19">
        <v>75</v>
      </c>
      <c r="K72" s="19">
        <v>81</v>
      </c>
      <c r="L72" s="19">
        <v>76</v>
      </c>
      <c r="M72" s="19">
        <v>99</v>
      </c>
      <c r="N72" s="19">
        <v>71</v>
      </c>
      <c r="O72" s="19">
        <v>83</v>
      </c>
      <c r="P72" s="19">
        <v>74</v>
      </c>
      <c r="Q72" s="19">
        <v>98</v>
      </c>
      <c r="R72" s="19">
        <v>31</v>
      </c>
      <c r="S72" s="19">
        <v>32</v>
      </c>
      <c r="T72" s="19">
        <v>31</v>
      </c>
      <c r="U72" s="19">
        <v>24</v>
      </c>
      <c r="V72" s="19">
        <v>24</v>
      </c>
      <c r="W72" s="19">
        <v>33</v>
      </c>
      <c r="X72" s="19">
        <v>28</v>
      </c>
      <c r="Y72" s="19">
        <v>37</v>
      </c>
      <c r="Z72" s="139">
        <v>36</v>
      </c>
      <c r="AA72" s="139">
        <v>28</v>
      </c>
      <c r="AB72" s="139">
        <v>28</v>
      </c>
      <c r="AC72" s="139">
        <v>36</v>
      </c>
      <c r="AD72" s="139">
        <v>24</v>
      </c>
      <c r="AE72" s="139">
        <v>27</v>
      </c>
      <c r="AF72" s="139">
        <v>31</v>
      </c>
      <c r="AG72" s="139">
        <v>51</v>
      </c>
      <c r="AH72" s="139">
        <v>33</v>
      </c>
      <c r="AI72" s="139">
        <v>30</v>
      </c>
      <c r="AJ72" s="139">
        <v>26</v>
      </c>
      <c r="AK72" s="139">
        <v>42</v>
      </c>
      <c r="AL72" s="139">
        <v>40</v>
      </c>
      <c r="AM72" s="139">
        <v>32</v>
      </c>
      <c r="AN72" s="139">
        <v>29</v>
      </c>
      <c r="AO72" s="139">
        <v>29</v>
      </c>
      <c r="AP72" s="139">
        <v>16</v>
      </c>
      <c r="AQ72" s="654">
        <v>25</v>
      </c>
      <c r="AR72" s="670">
        <v>34</v>
      </c>
      <c r="AS72" s="670">
        <v>22</v>
      </c>
      <c r="AT72" s="711">
        <v>6</v>
      </c>
      <c r="AU72" s="711">
        <v>5</v>
      </c>
      <c r="AV72" s="711">
        <v>5</v>
      </c>
      <c r="AW72" s="711">
        <v>6</v>
      </c>
      <c r="AX72" s="711">
        <v>4</v>
      </c>
      <c r="AY72" s="711">
        <v>8</v>
      </c>
      <c r="AZ72" s="711">
        <v>10</v>
      </c>
      <c r="BA72" s="711">
        <v>6</v>
      </c>
      <c r="BB72" s="711">
        <v>8</v>
      </c>
      <c r="BC72" s="711">
        <v>10</v>
      </c>
      <c r="BD72" s="711">
        <v>11</v>
      </c>
      <c r="BE72" s="709">
        <v>41</v>
      </c>
    </row>
    <row r="73" spans="1:57" s="77" customFormat="1" ht="18">
      <c r="A73" s="9" t="s">
        <v>390</v>
      </c>
      <c r="B73" s="19">
        <v>252</v>
      </c>
      <c r="C73" s="19">
        <v>200</v>
      </c>
      <c r="D73" s="19">
        <v>188</v>
      </c>
      <c r="E73" s="19">
        <v>326</v>
      </c>
      <c r="F73" s="19">
        <v>319</v>
      </c>
      <c r="G73" s="19">
        <v>235</v>
      </c>
      <c r="H73" s="19">
        <v>223</v>
      </c>
      <c r="I73" s="19">
        <v>316</v>
      </c>
      <c r="J73" s="19">
        <v>356</v>
      </c>
      <c r="K73" s="19">
        <v>243</v>
      </c>
      <c r="L73" s="19">
        <v>212</v>
      </c>
      <c r="M73" s="19">
        <v>387</v>
      </c>
      <c r="N73" s="19">
        <v>419</v>
      </c>
      <c r="O73" s="19">
        <v>409</v>
      </c>
      <c r="P73" s="19">
        <v>395</v>
      </c>
      <c r="Q73" s="19">
        <v>402</v>
      </c>
      <c r="R73" s="19">
        <v>438</v>
      </c>
      <c r="S73" s="19">
        <v>362</v>
      </c>
      <c r="T73" s="19">
        <v>332</v>
      </c>
      <c r="U73" s="19">
        <v>415</v>
      </c>
      <c r="V73" s="19">
        <v>448</v>
      </c>
      <c r="W73" s="19">
        <v>295</v>
      </c>
      <c r="X73" s="19">
        <v>293</v>
      </c>
      <c r="Y73" s="19">
        <v>362</v>
      </c>
      <c r="Z73" s="19">
        <v>352</v>
      </c>
      <c r="AA73" s="19">
        <v>284</v>
      </c>
      <c r="AB73" s="19">
        <v>295</v>
      </c>
      <c r="AC73" s="19">
        <v>379</v>
      </c>
      <c r="AD73" s="19">
        <v>370</v>
      </c>
      <c r="AE73" s="19">
        <v>250</v>
      </c>
      <c r="AF73" s="19">
        <v>230</v>
      </c>
      <c r="AG73" s="19">
        <v>410</v>
      </c>
      <c r="AH73" s="19">
        <v>334</v>
      </c>
      <c r="AI73" s="19">
        <v>241</v>
      </c>
      <c r="AJ73" s="19">
        <v>190</v>
      </c>
      <c r="AK73" s="19">
        <v>242</v>
      </c>
      <c r="AL73" s="19">
        <v>282</v>
      </c>
      <c r="AM73" s="19">
        <v>213</v>
      </c>
      <c r="AN73" s="19">
        <v>197</v>
      </c>
      <c r="AO73" s="19">
        <v>306</v>
      </c>
      <c r="AP73" s="19">
        <v>232</v>
      </c>
      <c r="AQ73" s="649">
        <v>143</v>
      </c>
      <c r="AR73" s="666">
        <v>131</v>
      </c>
      <c r="AS73" s="666">
        <v>173</v>
      </c>
      <c r="AT73" s="703">
        <v>182</v>
      </c>
      <c r="AU73" s="703">
        <v>124</v>
      </c>
      <c r="AV73" s="703">
        <v>104</v>
      </c>
      <c r="AW73" s="703">
        <v>116</v>
      </c>
      <c r="AX73" s="703">
        <v>166</v>
      </c>
      <c r="AY73" s="703">
        <v>111</v>
      </c>
      <c r="AZ73" s="703">
        <v>134</v>
      </c>
      <c r="BA73" s="703">
        <v>191</v>
      </c>
      <c r="BB73" s="703">
        <v>252</v>
      </c>
      <c r="BC73" s="703">
        <v>183</v>
      </c>
      <c r="BD73" s="703">
        <v>103</v>
      </c>
      <c r="BE73" s="486">
        <v>224</v>
      </c>
    </row>
    <row r="74" spans="1:57" s="77" customFormat="1" ht="18">
      <c r="A74" s="14" t="s">
        <v>199</v>
      </c>
      <c r="B74" s="19">
        <v>251</v>
      </c>
      <c r="C74" s="19">
        <v>153</v>
      </c>
      <c r="D74" s="19">
        <v>208</v>
      </c>
      <c r="E74" s="19">
        <v>325</v>
      </c>
      <c r="F74" s="19">
        <v>310</v>
      </c>
      <c r="G74" s="19">
        <v>249</v>
      </c>
      <c r="H74" s="19">
        <v>212</v>
      </c>
      <c r="I74" s="19">
        <v>317</v>
      </c>
      <c r="J74" s="19">
        <v>326</v>
      </c>
      <c r="K74" s="19">
        <v>269</v>
      </c>
      <c r="L74" s="19">
        <v>248</v>
      </c>
      <c r="M74" s="19">
        <v>375</v>
      </c>
      <c r="N74" s="19">
        <v>455</v>
      </c>
      <c r="O74" s="19">
        <v>285</v>
      </c>
      <c r="P74" s="19">
        <v>462</v>
      </c>
      <c r="Q74" s="19">
        <v>494</v>
      </c>
      <c r="R74" s="19">
        <v>455</v>
      </c>
      <c r="S74" s="19">
        <v>329</v>
      </c>
      <c r="T74" s="19">
        <v>321</v>
      </c>
      <c r="U74" s="19">
        <v>351</v>
      </c>
      <c r="V74" s="19">
        <v>491</v>
      </c>
      <c r="W74" s="19">
        <v>304</v>
      </c>
      <c r="X74" s="19">
        <v>282</v>
      </c>
      <c r="Y74" s="19">
        <v>155</v>
      </c>
      <c r="Z74" s="19">
        <v>516</v>
      </c>
      <c r="AA74" s="19">
        <v>298</v>
      </c>
      <c r="AB74" s="19">
        <v>300</v>
      </c>
      <c r="AC74" s="19">
        <v>471</v>
      </c>
      <c r="AD74" s="19">
        <v>396</v>
      </c>
      <c r="AE74" s="19">
        <v>242</v>
      </c>
      <c r="AF74" s="19">
        <v>234</v>
      </c>
      <c r="AG74" s="19">
        <v>417</v>
      </c>
      <c r="AH74" s="19">
        <v>294</v>
      </c>
      <c r="AI74" s="19">
        <v>370</v>
      </c>
      <c r="AJ74" s="19">
        <v>95</v>
      </c>
      <c r="AK74" s="19">
        <v>313</v>
      </c>
      <c r="AL74" s="19">
        <v>293</v>
      </c>
      <c r="AM74" s="19">
        <v>181</v>
      </c>
      <c r="AN74" s="19">
        <v>154</v>
      </c>
      <c r="AO74" s="19">
        <v>348</v>
      </c>
      <c r="AP74" s="19">
        <v>232</v>
      </c>
      <c r="AQ74" s="649">
        <v>145</v>
      </c>
      <c r="AR74" s="666">
        <v>-622</v>
      </c>
      <c r="AS74" s="666">
        <v>-34</v>
      </c>
      <c r="AT74" s="703"/>
      <c r="AU74" s="703"/>
      <c r="AV74" s="703"/>
      <c r="AW74" s="703"/>
      <c r="AX74" s="703"/>
      <c r="AY74" s="703"/>
      <c r="AZ74" s="703"/>
      <c r="BA74" s="703"/>
      <c r="BB74" s="703"/>
      <c r="BC74" s="703"/>
      <c r="BD74" s="703"/>
      <c r="BE74" s="486"/>
    </row>
    <row r="75" spans="1:57" s="77" customFormat="1" ht="18">
      <c r="A75" s="14" t="s">
        <v>142</v>
      </c>
      <c r="B75" s="62">
        <v>224</v>
      </c>
      <c r="C75" s="62">
        <v>172</v>
      </c>
      <c r="D75" s="62">
        <v>161</v>
      </c>
      <c r="E75" s="62">
        <v>297</v>
      </c>
      <c r="F75" s="62">
        <v>293</v>
      </c>
      <c r="G75" s="62">
        <v>208</v>
      </c>
      <c r="H75" s="62">
        <v>195</v>
      </c>
      <c r="I75" s="62">
        <v>289</v>
      </c>
      <c r="J75" s="62">
        <v>330</v>
      </c>
      <c r="K75" s="62">
        <v>217</v>
      </c>
      <c r="L75" s="62">
        <v>185</v>
      </c>
      <c r="M75" s="62">
        <v>363</v>
      </c>
      <c r="N75" s="62">
        <v>395</v>
      </c>
      <c r="O75" s="62">
        <v>384</v>
      </c>
      <c r="P75" s="62">
        <v>371</v>
      </c>
      <c r="Q75" s="62">
        <v>378</v>
      </c>
      <c r="R75" s="62">
        <v>415</v>
      </c>
      <c r="S75" s="62">
        <v>340</v>
      </c>
      <c r="T75" s="62">
        <v>308</v>
      </c>
      <c r="U75" s="62">
        <v>391</v>
      </c>
      <c r="V75" s="62">
        <v>424</v>
      </c>
      <c r="W75" s="62">
        <v>271</v>
      </c>
      <c r="X75" s="62">
        <v>267</v>
      </c>
      <c r="Y75" s="62">
        <v>336</v>
      </c>
      <c r="Z75" s="400">
        <v>325</v>
      </c>
      <c r="AA75" s="400">
        <v>257</v>
      </c>
      <c r="AB75" s="400">
        <v>268</v>
      </c>
      <c r="AC75" s="400">
        <v>351</v>
      </c>
      <c r="AD75" s="400">
        <v>342</v>
      </c>
      <c r="AE75" s="400">
        <v>222</v>
      </c>
      <c r="AF75" s="400">
        <v>201</v>
      </c>
      <c r="AG75" s="400">
        <v>381</v>
      </c>
      <c r="AH75" s="400">
        <v>303</v>
      </c>
      <c r="AI75" s="400">
        <v>210</v>
      </c>
      <c r="AJ75" s="400">
        <v>139</v>
      </c>
      <c r="AK75" s="400">
        <v>207</v>
      </c>
      <c r="AL75" s="400">
        <v>251</v>
      </c>
      <c r="AM75" s="400">
        <v>183</v>
      </c>
      <c r="AN75" s="400">
        <v>167</v>
      </c>
      <c r="AO75" s="400">
        <v>276</v>
      </c>
      <c r="AP75" s="400">
        <v>203</v>
      </c>
      <c r="AQ75" s="659">
        <v>114</v>
      </c>
      <c r="AR75" s="671">
        <v>102</v>
      </c>
      <c r="AS75" s="671">
        <v>142</v>
      </c>
      <c r="AT75" s="671">
        <v>155</v>
      </c>
      <c r="AU75" s="671">
        <v>98</v>
      </c>
      <c r="AV75" s="671">
        <v>77</v>
      </c>
      <c r="AW75" s="671">
        <v>87</v>
      </c>
      <c r="AX75" s="671">
        <v>136</v>
      </c>
      <c r="AY75" s="671">
        <v>78</v>
      </c>
      <c r="AZ75" s="671">
        <v>104</v>
      </c>
      <c r="BA75" s="671">
        <v>160</v>
      </c>
      <c r="BB75" s="671">
        <v>220</v>
      </c>
      <c r="BC75" s="671">
        <v>152</v>
      </c>
      <c r="BD75" s="671">
        <v>70</v>
      </c>
      <c r="BE75" s="491">
        <v>189</v>
      </c>
    </row>
    <row r="76" spans="1:57" s="77" customFormat="1" ht="18">
      <c r="A76" s="9" t="s">
        <v>571</v>
      </c>
      <c r="B76" s="19"/>
      <c r="C76" s="19"/>
      <c r="D76" s="19"/>
      <c r="E76" s="19"/>
      <c r="F76" s="19"/>
      <c r="G76" s="19"/>
      <c r="H76" s="19"/>
      <c r="I76" s="19"/>
      <c r="J76" s="19"/>
      <c r="K76" s="19"/>
      <c r="L76" s="19"/>
      <c r="M76" s="19"/>
      <c r="N76" s="19"/>
      <c r="O76" s="19"/>
      <c r="P76" s="19"/>
      <c r="Q76" s="19"/>
      <c r="R76" s="19"/>
      <c r="S76" s="19"/>
      <c r="T76" s="19"/>
      <c r="U76" s="19"/>
      <c r="V76" s="19"/>
      <c r="W76" s="19"/>
      <c r="X76" s="19"/>
      <c r="Y76" s="19"/>
      <c r="Z76" s="139"/>
      <c r="AA76" s="139"/>
      <c r="AB76" s="139"/>
      <c r="AC76" s="139"/>
      <c r="AD76" s="139"/>
      <c r="AE76" s="139"/>
      <c r="AF76" s="139"/>
      <c r="AG76" s="139"/>
      <c r="AH76" s="139"/>
      <c r="AI76" s="139"/>
      <c r="AJ76" s="139"/>
      <c r="AK76" s="139"/>
      <c r="AL76" s="139"/>
      <c r="AM76" s="139"/>
      <c r="AN76" s="139"/>
      <c r="AO76" s="139"/>
      <c r="AP76" s="139"/>
      <c r="AQ76" s="654">
        <v>-15</v>
      </c>
      <c r="AR76" s="670">
        <v>-784</v>
      </c>
      <c r="AS76" s="670">
        <v>-116</v>
      </c>
      <c r="AT76" s="711">
        <v>0</v>
      </c>
      <c r="AU76" s="711">
        <v>0</v>
      </c>
      <c r="AV76" s="711">
        <v>0</v>
      </c>
      <c r="AW76" s="711">
        <v>27</v>
      </c>
      <c r="AX76" s="711">
        <v>0</v>
      </c>
      <c r="AY76" s="711">
        <v>0</v>
      </c>
      <c r="AZ76" s="711">
        <v>0</v>
      </c>
      <c r="BA76" s="711">
        <v>6</v>
      </c>
      <c r="BB76" s="711">
        <v>0</v>
      </c>
      <c r="BC76" s="711">
        <v>0</v>
      </c>
      <c r="BD76" s="711">
        <v>0</v>
      </c>
      <c r="BE76" s="136">
        <v>-4</v>
      </c>
    </row>
    <row r="77" spans="1:57" s="77" customFormat="1" ht="18">
      <c r="A77" s="9" t="s">
        <v>581</v>
      </c>
      <c r="B77" s="666">
        <v>0</v>
      </c>
      <c r="C77" s="666">
        <v>0</v>
      </c>
      <c r="D77" s="666">
        <v>3</v>
      </c>
      <c r="E77" s="666">
        <v>-6</v>
      </c>
      <c r="F77" s="666">
        <v>1</v>
      </c>
      <c r="G77" s="666">
        <v>4</v>
      </c>
      <c r="H77" s="666">
        <v>-1</v>
      </c>
      <c r="I77" s="666">
        <v>16</v>
      </c>
      <c r="J77" s="666">
        <v>0</v>
      </c>
      <c r="K77" s="666">
        <v>1</v>
      </c>
      <c r="L77" s="666">
        <v>0</v>
      </c>
      <c r="M77" s="666">
        <v>1</v>
      </c>
      <c r="N77" s="666">
        <v>2</v>
      </c>
      <c r="O77" s="666">
        <v>0</v>
      </c>
      <c r="P77" s="666">
        <v>2</v>
      </c>
      <c r="Q77" s="666">
        <v>60</v>
      </c>
      <c r="R77" s="666">
        <v>0</v>
      </c>
      <c r="S77" s="666">
        <v>9</v>
      </c>
      <c r="T77" s="666">
        <v>6</v>
      </c>
      <c r="U77" s="666">
        <v>6</v>
      </c>
      <c r="V77" s="666">
        <v>19</v>
      </c>
      <c r="W77" s="666">
        <v>3</v>
      </c>
      <c r="X77" s="666">
        <v>0</v>
      </c>
      <c r="Y77" s="666">
        <v>7</v>
      </c>
      <c r="Z77" s="670">
        <v>80</v>
      </c>
      <c r="AA77" s="670">
        <v>-1</v>
      </c>
      <c r="AB77" s="670">
        <v>0</v>
      </c>
      <c r="AC77" s="670">
        <v>7</v>
      </c>
      <c r="AD77" s="670">
        <v>58</v>
      </c>
      <c r="AE77" s="670">
        <v>0</v>
      </c>
      <c r="AF77" s="670">
        <v>-1</v>
      </c>
      <c r="AG77" s="670">
        <v>23</v>
      </c>
      <c r="AH77" s="670">
        <v>0</v>
      </c>
      <c r="AI77" s="670">
        <v>0</v>
      </c>
      <c r="AJ77" s="670">
        <v>9</v>
      </c>
      <c r="AK77" s="670">
        <v>9</v>
      </c>
      <c r="AL77" s="670">
        <v>1</v>
      </c>
      <c r="AM77" s="670">
        <v>5</v>
      </c>
      <c r="AN77" s="670">
        <v>1</v>
      </c>
      <c r="AO77" s="670">
        <v>46</v>
      </c>
      <c r="AP77" s="670">
        <v>3</v>
      </c>
      <c r="AQ77" s="670">
        <v>0</v>
      </c>
      <c r="AR77" s="670">
        <v>14</v>
      </c>
      <c r="AS77" s="670">
        <v>0</v>
      </c>
      <c r="AT77" s="711">
        <v>0</v>
      </c>
      <c r="AU77" s="711">
        <v>0</v>
      </c>
      <c r="AV77" s="711">
        <v>0</v>
      </c>
      <c r="AW77" s="711">
        <v>0</v>
      </c>
      <c r="AX77" s="711">
        <v>1</v>
      </c>
      <c r="AY77" s="711">
        <v>0</v>
      </c>
      <c r="AZ77" s="711">
        <v>0</v>
      </c>
      <c r="BA77" s="711">
        <v>0</v>
      </c>
      <c r="BB77" s="711">
        <v>0</v>
      </c>
      <c r="BC77" s="711">
        <v>77</v>
      </c>
      <c r="BD77" s="711">
        <v>0</v>
      </c>
      <c r="BE77" s="136">
        <v>0</v>
      </c>
    </row>
    <row r="78" spans="1:57" s="77" customFormat="1" ht="18">
      <c r="A78" s="9" t="s">
        <v>222</v>
      </c>
      <c r="B78" s="19">
        <v>-1</v>
      </c>
      <c r="C78" s="19">
        <v>-47</v>
      </c>
      <c r="D78" s="19">
        <v>17</v>
      </c>
      <c r="E78" s="19">
        <v>5</v>
      </c>
      <c r="F78" s="19">
        <v>-9</v>
      </c>
      <c r="G78" s="19">
        <v>8</v>
      </c>
      <c r="H78" s="19">
        <v>-12</v>
      </c>
      <c r="I78" s="19">
        <v>-21</v>
      </c>
      <c r="J78" s="19">
        <v>-30</v>
      </c>
      <c r="K78" s="19">
        <v>24</v>
      </c>
      <c r="L78" s="19">
        <v>36</v>
      </c>
      <c r="M78" s="19">
        <v>-12</v>
      </c>
      <c r="N78" s="19">
        <v>36</v>
      </c>
      <c r="O78" s="19">
        <v>-124</v>
      </c>
      <c r="P78" s="19">
        <v>56</v>
      </c>
      <c r="Q78" s="19">
        <v>85</v>
      </c>
      <c r="R78" s="19">
        <v>13</v>
      </c>
      <c r="S78" s="19">
        <v>-34</v>
      </c>
      <c r="T78" s="19">
        <v>-11</v>
      </c>
      <c r="U78" s="19">
        <v>-65</v>
      </c>
      <c r="V78" s="19">
        <v>43</v>
      </c>
      <c r="W78" s="19">
        <v>8</v>
      </c>
      <c r="X78" s="19">
        <v>-16</v>
      </c>
      <c r="Y78" s="19">
        <v>-207</v>
      </c>
      <c r="Z78" s="139">
        <v>164</v>
      </c>
      <c r="AA78" s="139">
        <v>12</v>
      </c>
      <c r="AB78" s="139">
        <v>5</v>
      </c>
      <c r="AC78" s="139">
        <v>92</v>
      </c>
      <c r="AD78" s="139">
        <v>-21</v>
      </c>
      <c r="AE78" s="139">
        <v>-8</v>
      </c>
      <c r="AF78" s="139">
        <v>4</v>
      </c>
      <c r="AG78" s="139">
        <v>-3</v>
      </c>
      <c r="AH78" s="139">
        <v>-45</v>
      </c>
      <c r="AI78" s="139">
        <v>128</v>
      </c>
      <c r="AJ78" s="139">
        <v>-109</v>
      </c>
      <c r="AK78" s="139">
        <v>64</v>
      </c>
      <c r="AL78" s="139">
        <v>10</v>
      </c>
      <c r="AM78" s="139">
        <v>-37</v>
      </c>
      <c r="AN78" s="139">
        <v>-43</v>
      </c>
      <c r="AO78" s="139">
        <v>-3</v>
      </c>
      <c r="AP78" s="139">
        <v>-3</v>
      </c>
      <c r="AQ78" s="654">
        <v>17</v>
      </c>
      <c r="AR78" s="670">
        <v>17</v>
      </c>
      <c r="AS78" s="670">
        <v>-91</v>
      </c>
      <c r="AT78" s="711">
        <v>56</v>
      </c>
      <c r="AU78" s="711">
        <v>-66</v>
      </c>
      <c r="AV78" s="711">
        <v>-59</v>
      </c>
      <c r="AW78" s="711">
        <v>-37</v>
      </c>
      <c r="AX78" s="711">
        <v>93</v>
      </c>
      <c r="AY78" s="711">
        <v>-43</v>
      </c>
      <c r="AZ78" s="711">
        <v>-30</v>
      </c>
      <c r="BA78" s="711">
        <v>-4</v>
      </c>
      <c r="BB78" s="711">
        <v>59</v>
      </c>
      <c r="BC78" s="711">
        <v>1</v>
      </c>
      <c r="BD78" s="711">
        <v>-25</v>
      </c>
      <c r="BE78" s="136">
        <v>-1</v>
      </c>
    </row>
    <row r="79" spans="1:57" s="77" customFormat="1" ht="18">
      <c r="A79" s="16" t="s">
        <v>16</v>
      </c>
      <c r="B79" s="62">
        <v>223</v>
      </c>
      <c r="C79" s="62">
        <v>125</v>
      </c>
      <c r="D79" s="62">
        <v>181</v>
      </c>
      <c r="E79" s="62">
        <v>296</v>
      </c>
      <c r="F79" s="62">
        <v>284</v>
      </c>
      <c r="G79" s="62">
        <v>216</v>
      </c>
      <c r="H79" s="62">
        <v>183</v>
      </c>
      <c r="I79" s="62">
        <v>268</v>
      </c>
      <c r="J79" s="62">
        <v>300</v>
      </c>
      <c r="K79" s="62">
        <v>241</v>
      </c>
      <c r="L79" s="62">
        <v>221</v>
      </c>
      <c r="M79" s="62">
        <v>351</v>
      </c>
      <c r="N79" s="62">
        <v>431</v>
      </c>
      <c r="O79" s="62">
        <v>260</v>
      </c>
      <c r="P79" s="62">
        <v>427</v>
      </c>
      <c r="Q79" s="62">
        <v>463</v>
      </c>
      <c r="R79" s="62">
        <v>428</v>
      </c>
      <c r="S79" s="62">
        <v>306</v>
      </c>
      <c r="T79" s="62">
        <v>297</v>
      </c>
      <c r="U79" s="62">
        <v>326</v>
      </c>
      <c r="V79" s="62">
        <v>467</v>
      </c>
      <c r="W79" s="62">
        <v>279</v>
      </c>
      <c r="X79" s="62">
        <v>251</v>
      </c>
      <c r="Y79" s="62">
        <v>129</v>
      </c>
      <c r="Z79" s="400">
        <v>489</v>
      </c>
      <c r="AA79" s="400">
        <v>269</v>
      </c>
      <c r="AB79" s="400">
        <v>273</v>
      </c>
      <c r="AC79" s="400">
        <v>443</v>
      </c>
      <c r="AD79" s="400">
        <v>321</v>
      </c>
      <c r="AE79" s="400">
        <v>214</v>
      </c>
      <c r="AF79" s="400">
        <v>205</v>
      </c>
      <c r="AG79" s="400">
        <v>378</v>
      </c>
      <c r="AH79" s="400">
        <v>263</v>
      </c>
      <c r="AI79" s="400">
        <v>338</v>
      </c>
      <c r="AJ79" s="400">
        <v>44</v>
      </c>
      <c r="AK79" s="400">
        <v>278</v>
      </c>
      <c r="AL79" s="400">
        <v>262</v>
      </c>
      <c r="AM79" s="400">
        <v>151</v>
      </c>
      <c r="AN79" s="400">
        <v>124</v>
      </c>
      <c r="AO79" s="400">
        <v>318</v>
      </c>
      <c r="AP79" s="400">
        <v>203</v>
      </c>
      <c r="AQ79" s="659">
        <v>117</v>
      </c>
      <c r="AR79" s="671">
        <v>-651</v>
      </c>
      <c r="AS79" s="671">
        <v>-65</v>
      </c>
      <c r="AT79" s="671">
        <v>211</v>
      </c>
      <c r="AU79" s="671">
        <v>32</v>
      </c>
      <c r="AV79" s="671">
        <v>18</v>
      </c>
      <c r="AW79" s="671">
        <v>77</v>
      </c>
      <c r="AX79" s="671">
        <v>230</v>
      </c>
      <c r="AY79" s="671">
        <v>34</v>
      </c>
      <c r="AZ79" s="671">
        <v>74</v>
      </c>
      <c r="BA79" s="671">
        <v>163</v>
      </c>
      <c r="BB79" s="671">
        <v>279</v>
      </c>
      <c r="BC79" s="671">
        <v>230</v>
      </c>
      <c r="BD79" s="671">
        <v>45</v>
      </c>
      <c r="BE79" s="491">
        <v>184</v>
      </c>
    </row>
    <row r="80" spans="1:57" s="77" customFormat="1">
      <c r="A80" s="9"/>
      <c r="B80" s="19"/>
      <c r="C80" s="19"/>
      <c r="D80" s="19"/>
      <c r="E80" s="19"/>
      <c r="F80" s="19"/>
      <c r="G80" s="19"/>
      <c r="H80" s="19"/>
      <c r="I80" s="19"/>
      <c r="J80" s="19"/>
      <c r="K80" s="19"/>
      <c r="L80" s="19"/>
      <c r="M80" s="19"/>
      <c r="N80" s="19"/>
      <c r="O80" s="19"/>
      <c r="P80" s="19"/>
      <c r="Q80" s="19"/>
      <c r="R80" s="19"/>
      <c r="S80" s="19"/>
      <c r="T80" s="19"/>
      <c r="U80" s="19"/>
      <c r="V80" s="19"/>
      <c r="W80" s="19"/>
      <c r="X80" s="19"/>
      <c r="Y80" s="19"/>
      <c r="Z80" s="139"/>
      <c r="AA80" s="139"/>
      <c r="AB80" s="139"/>
      <c r="AF80" s="472"/>
      <c r="AG80" s="475"/>
      <c r="AH80" s="475"/>
      <c r="AI80" s="475"/>
      <c r="AJ80" s="475"/>
      <c r="AK80" s="475"/>
      <c r="AL80" s="475"/>
      <c r="AM80" s="475"/>
      <c r="AN80" s="475"/>
      <c r="AO80" s="475"/>
      <c r="AP80" s="475"/>
      <c r="AQ80" s="665"/>
      <c r="AR80" s="680"/>
      <c r="AS80" s="680"/>
      <c r="AT80" s="680"/>
      <c r="AU80" s="680"/>
      <c r="AV80" s="680"/>
      <c r="AW80" s="680"/>
      <c r="AX80" s="680"/>
      <c r="AY80" s="680"/>
      <c r="AZ80" s="680"/>
      <c r="BA80" s="680"/>
      <c r="BB80" s="680"/>
      <c r="BC80" s="680"/>
      <c r="BD80" s="680"/>
      <c r="BE80" s="487"/>
    </row>
    <row r="81" spans="1:109" s="77" customFormat="1" ht="18">
      <c r="A81" s="9" t="s">
        <v>223</v>
      </c>
      <c r="B81" s="3">
        <v>-6</v>
      </c>
      <c r="C81" s="3">
        <v>-18</v>
      </c>
      <c r="D81" s="3">
        <v>-1</v>
      </c>
      <c r="E81" s="3">
        <v>4</v>
      </c>
      <c r="F81" s="3">
        <v>0</v>
      </c>
      <c r="G81" s="3">
        <v>-4</v>
      </c>
      <c r="H81" s="3">
        <v>-5</v>
      </c>
      <c r="I81" s="3">
        <v>0</v>
      </c>
      <c r="J81" s="3">
        <v>-6</v>
      </c>
      <c r="K81" s="3">
        <v>-5</v>
      </c>
      <c r="L81" s="3">
        <v>-9</v>
      </c>
      <c r="M81" s="3">
        <v>-3</v>
      </c>
      <c r="N81" s="3">
        <v>-8</v>
      </c>
      <c r="O81" s="3">
        <v>1</v>
      </c>
      <c r="P81" s="3">
        <v>-6</v>
      </c>
      <c r="Q81" s="3">
        <v>39</v>
      </c>
      <c r="R81" s="3">
        <v>-6</v>
      </c>
      <c r="S81" s="3">
        <v>-5</v>
      </c>
      <c r="T81" s="3">
        <v>-9</v>
      </c>
      <c r="U81" s="3">
        <v>-15</v>
      </c>
      <c r="V81" s="3">
        <v>-8</v>
      </c>
      <c r="W81" s="3">
        <v>-15</v>
      </c>
      <c r="X81" s="3">
        <v>-4</v>
      </c>
      <c r="Y81" s="3">
        <v>2</v>
      </c>
      <c r="Z81" s="138">
        <v>-4</v>
      </c>
      <c r="AA81" s="138">
        <v>-12</v>
      </c>
      <c r="AB81" s="138">
        <v>-11</v>
      </c>
      <c r="AC81" s="138">
        <v>30</v>
      </c>
      <c r="AD81" s="138">
        <v>-7</v>
      </c>
      <c r="AE81" s="138">
        <v>-7</v>
      </c>
      <c r="AF81" s="138">
        <v>-6</v>
      </c>
      <c r="AG81" s="138">
        <v>8</v>
      </c>
      <c r="AH81" s="138">
        <v>-11</v>
      </c>
      <c r="AI81" s="138">
        <v>2</v>
      </c>
      <c r="AJ81" s="138">
        <v>-13</v>
      </c>
      <c r="AK81" s="138">
        <v>27</v>
      </c>
      <c r="AL81" s="138">
        <v>-10</v>
      </c>
      <c r="AM81" s="138">
        <v>-10</v>
      </c>
      <c r="AN81" s="138">
        <v>-7</v>
      </c>
      <c r="AO81" s="138">
        <v>12</v>
      </c>
      <c r="AP81" s="138">
        <v>-4</v>
      </c>
      <c r="AQ81" s="653">
        <v>-4</v>
      </c>
      <c r="AR81" s="669">
        <v>-106</v>
      </c>
      <c r="AS81" s="669">
        <v>4</v>
      </c>
      <c r="AT81" s="710">
        <v>-4</v>
      </c>
      <c r="AU81" s="710">
        <v>-1</v>
      </c>
      <c r="AV81" s="710">
        <v>-4</v>
      </c>
      <c r="AW81" s="710">
        <v>-25</v>
      </c>
      <c r="AX81" s="710">
        <v>-1</v>
      </c>
      <c r="AY81" s="710">
        <v>-5</v>
      </c>
      <c r="AZ81" s="710">
        <v>5</v>
      </c>
      <c r="BA81" s="710">
        <v>1</v>
      </c>
      <c r="BB81" s="710">
        <v>-2</v>
      </c>
      <c r="BC81" s="710">
        <v>-4</v>
      </c>
      <c r="BD81" s="710">
        <v>1</v>
      </c>
      <c r="BE81" s="135">
        <v>-67</v>
      </c>
    </row>
    <row r="82" spans="1:109" s="77" customFormat="1" ht="18">
      <c r="A82" s="9" t="s">
        <v>192</v>
      </c>
      <c r="B82" s="3">
        <v>28</v>
      </c>
      <c r="C82" s="3">
        <v>28</v>
      </c>
      <c r="D82" s="3">
        <v>27</v>
      </c>
      <c r="E82" s="3">
        <v>29</v>
      </c>
      <c r="F82" s="3">
        <v>26</v>
      </c>
      <c r="G82" s="3">
        <v>27</v>
      </c>
      <c r="H82" s="3">
        <v>28</v>
      </c>
      <c r="I82" s="3">
        <v>27</v>
      </c>
      <c r="J82" s="3">
        <v>26</v>
      </c>
      <c r="K82" s="3">
        <v>26</v>
      </c>
      <c r="L82" s="3">
        <v>27</v>
      </c>
      <c r="M82" s="3">
        <v>24</v>
      </c>
      <c r="N82" s="3">
        <v>24</v>
      </c>
      <c r="O82" s="3">
        <v>25</v>
      </c>
      <c r="P82" s="3">
        <v>24</v>
      </c>
      <c r="Q82" s="3">
        <v>24</v>
      </c>
      <c r="R82" s="3">
        <v>23</v>
      </c>
      <c r="S82" s="3">
        <v>22</v>
      </c>
      <c r="T82" s="3">
        <v>24</v>
      </c>
      <c r="U82" s="3">
        <v>24</v>
      </c>
      <c r="V82" s="3">
        <v>24</v>
      </c>
      <c r="W82" s="3">
        <v>24</v>
      </c>
      <c r="X82" s="3">
        <v>26</v>
      </c>
      <c r="Y82" s="3">
        <v>26</v>
      </c>
      <c r="Z82" s="138">
        <v>27</v>
      </c>
      <c r="AA82" s="138">
        <v>27</v>
      </c>
      <c r="AB82" s="138">
        <v>27</v>
      </c>
      <c r="AC82" s="138">
        <v>28</v>
      </c>
      <c r="AD82" s="138">
        <v>28</v>
      </c>
      <c r="AE82" s="138">
        <v>28</v>
      </c>
      <c r="AF82" s="138">
        <v>29</v>
      </c>
      <c r="AG82" s="138">
        <v>29</v>
      </c>
      <c r="AH82" s="138">
        <v>31</v>
      </c>
      <c r="AI82" s="138">
        <v>32</v>
      </c>
      <c r="AJ82" s="138">
        <v>51</v>
      </c>
      <c r="AK82" s="138">
        <v>35</v>
      </c>
      <c r="AL82" s="138">
        <v>31</v>
      </c>
      <c r="AM82" s="138">
        <v>30</v>
      </c>
      <c r="AN82" s="138">
        <v>30</v>
      </c>
      <c r="AO82" s="138">
        <v>30</v>
      </c>
      <c r="AP82" s="138">
        <v>29</v>
      </c>
      <c r="AQ82" s="653">
        <v>29</v>
      </c>
      <c r="AR82" s="669">
        <v>30</v>
      </c>
      <c r="AS82" s="669">
        <v>31</v>
      </c>
      <c r="AT82" s="710">
        <v>27</v>
      </c>
      <c r="AU82" s="710">
        <v>26</v>
      </c>
      <c r="AV82" s="710">
        <v>27</v>
      </c>
      <c r="AW82" s="710">
        <v>30</v>
      </c>
      <c r="AX82" s="710">
        <v>30</v>
      </c>
      <c r="AY82" s="710">
        <v>34</v>
      </c>
      <c r="AZ82" s="710">
        <v>30</v>
      </c>
      <c r="BA82" s="710">
        <v>31</v>
      </c>
      <c r="BB82" s="710">
        <v>33</v>
      </c>
      <c r="BC82" s="710">
        <v>30</v>
      </c>
      <c r="BD82" s="710">
        <v>33</v>
      </c>
      <c r="BE82" s="135">
        <v>35</v>
      </c>
    </row>
    <row r="83" spans="1:109" s="77" customFormat="1">
      <c r="A83" s="9"/>
      <c r="B83" s="3"/>
      <c r="C83" s="3"/>
      <c r="D83" s="3"/>
      <c r="E83" s="3"/>
      <c r="F83" s="3"/>
      <c r="G83" s="3"/>
      <c r="H83" s="3"/>
      <c r="I83" s="3"/>
      <c r="J83" s="3"/>
      <c r="K83" s="3"/>
      <c r="L83" s="3"/>
      <c r="M83" s="3"/>
      <c r="N83" s="3"/>
      <c r="O83" s="67"/>
      <c r="P83" s="3"/>
      <c r="Q83" s="3"/>
      <c r="R83" s="3"/>
      <c r="S83" s="3"/>
      <c r="T83" s="3"/>
      <c r="U83" s="3"/>
      <c r="V83" s="3"/>
      <c r="W83" s="3"/>
      <c r="X83" s="3"/>
      <c r="Y83" s="3"/>
      <c r="Z83" s="138"/>
      <c r="AA83" s="138"/>
      <c r="AB83" s="138"/>
      <c r="AF83" s="472"/>
      <c r="AG83" s="475"/>
      <c r="AH83" s="475"/>
      <c r="AI83" s="475"/>
      <c r="AJ83" s="475"/>
      <c r="AK83" s="475"/>
      <c r="AL83" s="475"/>
      <c r="AM83" s="475"/>
      <c r="AN83" s="475"/>
      <c r="AO83" s="475"/>
      <c r="AP83" s="475"/>
      <c r="AQ83" s="665"/>
      <c r="AR83" s="680"/>
      <c r="AS83" s="680"/>
      <c r="AT83" s="680"/>
      <c r="AU83" s="680"/>
      <c r="AV83" s="680"/>
      <c r="AW83" s="680"/>
      <c r="AX83" s="680"/>
      <c r="AY83" s="680"/>
      <c r="AZ83" s="680"/>
      <c r="BA83" s="680"/>
      <c r="BB83" s="680"/>
      <c r="BC83" s="680"/>
      <c r="BD83" s="680"/>
      <c r="BE83" s="487"/>
    </row>
    <row r="84" spans="1:109" s="77" customFormat="1" ht="18">
      <c r="A84" s="9" t="s">
        <v>145</v>
      </c>
      <c r="B84" s="3">
        <v>18</v>
      </c>
      <c r="C84" s="3">
        <v>21</v>
      </c>
      <c r="D84" s="3">
        <v>19</v>
      </c>
      <c r="E84" s="3">
        <v>25</v>
      </c>
      <c r="F84" s="3">
        <v>20</v>
      </c>
      <c r="G84" s="3">
        <v>21</v>
      </c>
      <c r="H84" s="3">
        <v>21</v>
      </c>
      <c r="I84" s="3">
        <v>33</v>
      </c>
      <c r="J84" s="3">
        <v>16</v>
      </c>
      <c r="K84" s="3">
        <v>24</v>
      </c>
      <c r="L84" s="3">
        <v>21</v>
      </c>
      <c r="M84" s="3">
        <v>32</v>
      </c>
      <c r="N84" s="3">
        <v>18</v>
      </c>
      <c r="O84" s="3">
        <v>32</v>
      </c>
      <c r="P84" s="3">
        <v>35</v>
      </c>
      <c r="Q84" s="3">
        <v>49</v>
      </c>
      <c r="R84" s="3">
        <v>21</v>
      </c>
      <c r="S84" s="3">
        <v>23</v>
      </c>
      <c r="T84" s="3">
        <v>20</v>
      </c>
      <c r="U84" s="3">
        <v>32</v>
      </c>
      <c r="V84" s="3">
        <v>13</v>
      </c>
      <c r="W84" s="3">
        <v>22</v>
      </c>
      <c r="X84" s="3">
        <v>27</v>
      </c>
      <c r="Y84" s="3">
        <v>35</v>
      </c>
      <c r="Z84" s="138">
        <v>17</v>
      </c>
      <c r="AA84" s="138">
        <v>35</v>
      </c>
      <c r="AB84" s="138">
        <v>31</v>
      </c>
      <c r="AC84" s="138">
        <v>48</v>
      </c>
      <c r="AD84" s="138">
        <v>24</v>
      </c>
      <c r="AE84" s="138">
        <v>36</v>
      </c>
      <c r="AF84" s="138">
        <v>66</v>
      </c>
      <c r="AG84" s="138">
        <v>64</v>
      </c>
      <c r="AH84" s="138">
        <v>26</v>
      </c>
      <c r="AI84" s="138">
        <v>43</v>
      </c>
      <c r="AJ84" s="138">
        <v>48</v>
      </c>
      <c r="AK84" s="138">
        <v>62</v>
      </c>
      <c r="AL84" s="138">
        <v>35</v>
      </c>
      <c r="AM84" s="138">
        <v>37</v>
      </c>
      <c r="AN84" s="138">
        <v>65</v>
      </c>
      <c r="AO84" s="138">
        <v>59</v>
      </c>
      <c r="AP84" s="138">
        <v>28</v>
      </c>
      <c r="AQ84" s="653">
        <v>37</v>
      </c>
      <c r="AR84" s="669">
        <v>52</v>
      </c>
      <c r="AS84" s="669">
        <v>70</v>
      </c>
      <c r="AT84" s="710">
        <v>25</v>
      </c>
      <c r="AU84" s="710">
        <v>50</v>
      </c>
      <c r="AV84" s="710">
        <v>44</v>
      </c>
      <c r="AW84" s="710">
        <v>78</v>
      </c>
      <c r="AX84" s="710">
        <v>24</v>
      </c>
      <c r="AY84" s="710">
        <v>40</v>
      </c>
      <c r="AZ84" s="710">
        <v>56</v>
      </c>
      <c r="BA84" s="710">
        <v>53</v>
      </c>
      <c r="BB84" s="710">
        <v>38</v>
      </c>
      <c r="BC84" s="710">
        <v>37</v>
      </c>
      <c r="BD84" s="710">
        <v>43</v>
      </c>
      <c r="BE84" s="135">
        <v>67</v>
      </c>
    </row>
    <row r="85" spans="1:109" s="77" customFormat="1" ht="18">
      <c r="A85" s="9" t="s">
        <v>146</v>
      </c>
      <c r="B85" s="3">
        <v>0</v>
      </c>
      <c r="C85" s="3">
        <v>0</v>
      </c>
      <c r="D85" s="3">
        <v>0</v>
      </c>
      <c r="E85" s="3">
        <v>45</v>
      </c>
      <c r="F85" s="3">
        <v>0</v>
      </c>
      <c r="G85" s="3">
        <v>4</v>
      </c>
      <c r="H85" s="3">
        <v>0</v>
      </c>
      <c r="I85" s="3">
        <v>1</v>
      </c>
      <c r="J85" s="3">
        <v>0</v>
      </c>
      <c r="K85" s="3">
        <v>0</v>
      </c>
      <c r="L85" s="3">
        <v>0</v>
      </c>
      <c r="M85" s="3">
        <v>52</v>
      </c>
      <c r="N85" s="3">
        <v>0</v>
      </c>
      <c r="O85" s="19" t="s">
        <v>55</v>
      </c>
      <c r="P85" s="3">
        <v>0</v>
      </c>
      <c r="Q85" s="3">
        <v>0</v>
      </c>
      <c r="R85" s="3">
        <v>31</v>
      </c>
      <c r="S85" s="3">
        <v>25</v>
      </c>
      <c r="T85" s="3">
        <v>0</v>
      </c>
      <c r="U85" s="3">
        <v>1</v>
      </c>
      <c r="V85" s="3">
        <v>20</v>
      </c>
      <c r="W85" s="19" t="s">
        <v>55</v>
      </c>
      <c r="X85" s="19">
        <v>5</v>
      </c>
      <c r="Y85" s="19">
        <v>0</v>
      </c>
      <c r="Z85" s="139">
        <v>16</v>
      </c>
      <c r="AA85" s="139">
        <v>1</v>
      </c>
      <c r="AB85" s="139" t="s">
        <v>55</v>
      </c>
      <c r="AC85" s="139" t="s">
        <v>55</v>
      </c>
      <c r="AD85" s="139">
        <v>0</v>
      </c>
      <c r="AE85" s="139">
        <v>0</v>
      </c>
      <c r="AF85" s="139" t="s">
        <v>55</v>
      </c>
      <c r="AG85" s="139" t="s">
        <v>55</v>
      </c>
      <c r="AH85" s="139">
        <v>0</v>
      </c>
      <c r="AI85" s="139">
        <v>1</v>
      </c>
      <c r="AJ85" s="139">
        <v>0</v>
      </c>
      <c r="AK85" s="139">
        <v>1</v>
      </c>
      <c r="AL85" s="139">
        <v>0</v>
      </c>
      <c r="AM85" s="139">
        <v>0</v>
      </c>
      <c r="AN85" s="139">
        <v>1</v>
      </c>
      <c r="AO85" s="139">
        <v>1</v>
      </c>
      <c r="AP85" s="139">
        <v>0</v>
      </c>
      <c r="AQ85" s="654">
        <v>5</v>
      </c>
      <c r="AR85" s="670">
        <v>0</v>
      </c>
      <c r="AS85" s="670">
        <v>11</v>
      </c>
      <c r="AT85" s="710">
        <v>2</v>
      </c>
      <c r="AU85" s="710">
        <v>0</v>
      </c>
      <c r="AV85" s="711">
        <v>2</v>
      </c>
      <c r="AW85" s="711">
        <v>2</v>
      </c>
      <c r="AX85" s="711">
        <v>0</v>
      </c>
      <c r="AY85" s="711">
        <v>2</v>
      </c>
      <c r="AZ85" s="711">
        <v>85</v>
      </c>
      <c r="BA85" s="711">
        <v>2</v>
      </c>
      <c r="BB85" s="711">
        <v>0</v>
      </c>
      <c r="BC85" s="711">
        <v>0</v>
      </c>
      <c r="BD85" s="711">
        <v>4</v>
      </c>
      <c r="BE85" s="136">
        <v>4</v>
      </c>
    </row>
    <row r="86" spans="1:109" s="716" customFormat="1" ht="21">
      <c r="A86" s="9" t="s">
        <v>598</v>
      </c>
      <c r="B86" s="702"/>
      <c r="C86" s="702"/>
      <c r="D86" s="702"/>
      <c r="E86" s="702"/>
      <c r="F86" s="702"/>
      <c r="G86" s="702"/>
      <c r="H86" s="702"/>
      <c r="I86" s="702"/>
      <c r="J86" s="702"/>
      <c r="K86" s="702"/>
      <c r="L86" s="702"/>
      <c r="M86" s="702"/>
      <c r="N86" s="702"/>
      <c r="O86" s="702"/>
      <c r="P86" s="702"/>
      <c r="Q86" s="702"/>
      <c r="R86" s="702"/>
      <c r="S86" s="702"/>
      <c r="T86" s="702"/>
      <c r="U86" s="702"/>
      <c r="V86" s="702"/>
      <c r="W86" s="702"/>
      <c r="X86" s="702"/>
      <c r="Y86" s="702"/>
      <c r="Z86" s="710"/>
      <c r="AA86" s="710"/>
      <c r="AB86" s="710"/>
      <c r="AC86" s="710"/>
      <c r="AD86" s="710"/>
      <c r="AE86" s="710"/>
      <c r="AF86" s="710"/>
      <c r="AG86" s="710"/>
      <c r="AH86" s="711">
        <v>7508</v>
      </c>
      <c r="AI86" s="711">
        <v>7454</v>
      </c>
      <c r="AJ86" s="711">
        <v>7315</v>
      </c>
      <c r="AK86" s="711">
        <v>7366</v>
      </c>
      <c r="AL86" s="711">
        <v>7300</v>
      </c>
      <c r="AM86" s="711">
        <v>7062</v>
      </c>
      <c r="AN86" s="711">
        <v>7071</v>
      </c>
      <c r="AO86" s="711">
        <v>7064</v>
      </c>
      <c r="AP86" s="711">
        <v>6953</v>
      </c>
      <c r="AQ86" s="711">
        <v>7015</v>
      </c>
      <c r="AR86" s="711">
        <v>6840</v>
      </c>
      <c r="AS86" s="711">
        <v>7150</v>
      </c>
      <c r="AT86" s="711">
        <v>6861</v>
      </c>
      <c r="AU86" s="711">
        <v>6858</v>
      </c>
      <c r="AV86" s="711">
        <v>6767</v>
      </c>
      <c r="AW86" s="711">
        <v>6917</v>
      </c>
      <c r="AX86" s="711">
        <v>6882</v>
      </c>
      <c r="AY86" s="711">
        <v>6783</v>
      </c>
      <c r="AZ86" s="711">
        <v>6902</v>
      </c>
      <c r="BA86" s="711">
        <v>6882</v>
      </c>
      <c r="BB86" s="711">
        <v>6852</v>
      </c>
      <c r="BC86" s="711">
        <v>6998</v>
      </c>
      <c r="BD86" s="711">
        <v>7080</v>
      </c>
      <c r="BE86" s="709">
        <v>7515</v>
      </c>
    </row>
    <row r="87" spans="1:109" s="716" customFormat="1" ht="21" customHeight="1">
      <c r="A87" s="9" t="s">
        <v>599</v>
      </c>
      <c r="B87" s="702"/>
      <c r="C87" s="702"/>
      <c r="D87" s="702"/>
      <c r="E87" s="702"/>
      <c r="F87" s="702"/>
      <c r="G87" s="702"/>
      <c r="H87" s="702"/>
      <c r="I87" s="702"/>
      <c r="J87" s="702"/>
      <c r="K87" s="702"/>
      <c r="L87" s="702"/>
      <c r="M87" s="702"/>
      <c r="N87" s="702"/>
      <c r="O87" s="702"/>
      <c r="P87" s="702"/>
      <c r="Q87" s="702"/>
      <c r="R87" s="702"/>
      <c r="S87" s="702"/>
      <c r="T87" s="702"/>
      <c r="U87" s="702"/>
      <c r="V87" s="702"/>
      <c r="W87" s="702"/>
      <c r="X87" s="702"/>
      <c r="Y87" s="702"/>
      <c r="Z87" s="710"/>
      <c r="AA87" s="710"/>
      <c r="AB87" s="710"/>
      <c r="AC87" s="710"/>
      <c r="AD87" s="710"/>
      <c r="AE87" s="710"/>
      <c r="AF87" s="710"/>
      <c r="AG87" s="710"/>
      <c r="AH87" s="711">
        <v>1088</v>
      </c>
      <c r="AI87" s="711">
        <v>1053</v>
      </c>
      <c r="AJ87" s="711">
        <v>1031</v>
      </c>
      <c r="AK87" s="711">
        <v>1010</v>
      </c>
      <c r="AL87" s="711">
        <v>1024</v>
      </c>
      <c r="AM87" s="711">
        <v>949</v>
      </c>
      <c r="AN87" s="711">
        <v>988</v>
      </c>
      <c r="AO87" s="711">
        <v>1063</v>
      </c>
      <c r="AP87" s="711">
        <v>985</v>
      </c>
      <c r="AQ87" s="711">
        <v>991</v>
      </c>
      <c r="AR87" s="711">
        <v>984</v>
      </c>
      <c r="AS87" s="711">
        <v>1219</v>
      </c>
      <c r="AT87" s="711">
        <v>1027</v>
      </c>
      <c r="AU87" s="711">
        <v>1025</v>
      </c>
      <c r="AV87" s="711">
        <v>1082</v>
      </c>
      <c r="AW87" s="711">
        <v>1102</v>
      </c>
      <c r="AX87" s="711">
        <v>1058</v>
      </c>
      <c r="AY87" s="711">
        <v>1059</v>
      </c>
      <c r="AZ87" s="711">
        <v>1174</v>
      </c>
      <c r="BA87" s="711">
        <v>1210</v>
      </c>
      <c r="BB87" s="711">
        <v>1154</v>
      </c>
      <c r="BC87" s="711">
        <v>1234</v>
      </c>
      <c r="BD87" s="711">
        <v>1169</v>
      </c>
      <c r="BE87" s="709">
        <v>1220</v>
      </c>
    </row>
    <row r="88" spans="1:109" s="716" customFormat="1" ht="18">
      <c r="A88" s="9" t="s">
        <v>589</v>
      </c>
      <c r="B88" s="702"/>
      <c r="C88" s="702"/>
      <c r="D88" s="702"/>
      <c r="E88" s="702"/>
      <c r="F88" s="702"/>
      <c r="G88" s="702"/>
      <c r="H88" s="702"/>
      <c r="I88" s="702"/>
      <c r="J88" s="702"/>
      <c r="K88" s="702"/>
      <c r="L88" s="702"/>
      <c r="M88" s="702"/>
      <c r="N88" s="702"/>
      <c r="O88" s="702"/>
      <c r="P88" s="702"/>
      <c r="Q88" s="702"/>
      <c r="R88" s="702"/>
      <c r="S88" s="702"/>
      <c r="T88" s="702"/>
      <c r="U88" s="702"/>
      <c r="V88" s="702"/>
      <c r="W88" s="702"/>
      <c r="X88" s="702"/>
      <c r="Y88" s="702"/>
      <c r="Z88" s="710"/>
      <c r="AA88" s="710"/>
      <c r="AB88" s="710"/>
      <c r="AC88" s="710"/>
      <c r="AD88" s="710"/>
      <c r="AE88" s="710"/>
      <c r="AF88" s="710"/>
      <c r="AG88" s="710"/>
      <c r="AH88" s="710"/>
      <c r="AI88" s="710"/>
      <c r="AJ88" s="710"/>
      <c r="AK88" s="710"/>
      <c r="AL88" s="710"/>
      <c r="AM88" s="711"/>
      <c r="AN88" s="711"/>
      <c r="AO88" s="711"/>
      <c r="AP88" s="711">
        <v>5968</v>
      </c>
      <c r="AQ88" s="711">
        <v>6024</v>
      </c>
      <c r="AR88" s="711">
        <v>5856</v>
      </c>
      <c r="AS88" s="711">
        <v>5931</v>
      </c>
      <c r="AT88" s="711">
        <v>5835</v>
      </c>
      <c r="AU88" s="711">
        <v>5832</v>
      </c>
      <c r="AV88" s="711">
        <v>5685</v>
      </c>
      <c r="AW88" s="711">
        <v>5815</v>
      </c>
      <c r="AX88" s="711">
        <v>5823</v>
      </c>
      <c r="AY88" s="711">
        <v>5724</v>
      </c>
      <c r="AZ88" s="711">
        <v>5727</v>
      </c>
      <c r="BA88" s="711">
        <v>5672</v>
      </c>
      <c r="BB88" s="711">
        <v>5698</v>
      </c>
      <c r="BC88" s="711">
        <v>5765</v>
      </c>
      <c r="BD88" s="711">
        <v>5912</v>
      </c>
      <c r="BE88" s="709">
        <v>6295</v>
      </c>
    </row>
    <row r="89" spans="1:109" s="77" customFormat="1" ht="18">
      <c r="A89" s="9" t="s">
        <v>233</v>
      </c>
      <c r="B89" s="702">
        <v>5677</v>
      </c>
      <c r="C89" s="702">
        <v>5535</v>
      </c>
      <c r="D89" s="702">
        <v>5589</v>
      </c>
      <c r="E89" s="702">
        <v>5493</v>
      </c>
      <c r="F89" s="702">
        <v>5447</v>
      </c>
      <c r="G89" s="702">
        <v>5558</v>
      </c>
      <c r="H89" s="702">
        <v>5308</v>
      </c>
      <c r="I89" s="702">
        <v>5690</v>
      </c>
      <c r="J89" s="702">
        <v>5636</v>
      </c>
      <c r="K89" s="702">
        <v>5657</v>
      </c>
      <c r="L89" s="702">
        <v>5659</v>
      </c>
      <c r="M89" s="702">
        <v>5599</v>
      </c>
      <c r="N89" s="702">
        <v>5633</v>
      </c>
      <c r="O89" s="703">
        <v>5524</v>
      </c>
      <c r="P89" s="702">
        <v>5396</v>
      </c>
      <c r="Q89" s="702">
        <v>5331</v>
      </c>
      <c r="R89" s="702">
        <v>5351</v>
      </c>
      <c r="S89" s="702">
        <v>5353</v>
      </c>
      <c r="T89" s="702">
        <v>5516</v>
      </c>
      <c r="U89" s="702">
        <v>5494</v>
      </c>
      <c r="V89" s="702">
        <v>5591</v>
      </c>
      <c r="W89" s="703">
        <v>5726</v>
      </c>
      <c r="X89" s="703">
        <v>5818</v>
      </c>
      <c r="Y89" s="703">
        <v>5806</v>
      </c>
      <c r="Z89" s="711">
        <v>5996</v>
      </c>
      <c r="AA89" s="711">
        <v>5998</v>
      </c>
      <c r="AB89" s="711">
        <v>5956</v>
      </c>
      <c r="AC89" s="711">
        <v>6247</v>
      </c>
      <c r="AD89" s="711">
        <v>6059</v>
      </c>
      <c r="AE89" s="711">
        <v>6199</v>
      </c>
      <c r="AF89" s="711">
        <v>6409</v>
      </c>
      <c r="AG89" s="711">
        <v>6389</v>
      </c>
      <c r="AH89" s="711">
        <v>6421</v>
      </c>
      <c r="AI89" s="711">
        <v>6402</v>
      </c>
      <c r="AJ89" s="711">
        <v>6285</v>
      </c>
      <c r="AK89" s="711">
        <v>6355</v>
      </c>
      <c r="AL89" s="711">
        <v>6276</v>
      </c>
      <c r="AM89" s="711">
        <v>6113</v>
      </c>
      <c r="AN89" s="711">
        <v>6083</v>
      </c>
      <c r="AO89" s="711">
        <v>6001</v>
      </c>
      <c r="AP89" s="711">
        <v>6019</v>
      </c>
      <c r="AQ89" s="711">
        <v>6093</v>
      </c>
      <c r="AR89" s="711">
        <v>5944</v>
      </c>
      <c r="AS89" s="711">
        <v>5913</v>
      </c>
      <c r="AT89" s="711"/>
      <c r="AU89" s="711"/>
      <c r="AV89" s="711"/>
      <c r="AW89" s="711"/>
      <c r="AX89" s="711"/>
      <c r="AY89" s="711"/>
      <c r="AZ89" s="711"/>
      <c r="BA89" s="711"/>
      <c r="BB89" s="711"/>
      <c r="BC89" s="711"/>
      <c r="BD89" s="711"/>
      <c r="BE89" s="709"/>
    </row>
    <row r="90" spans="1:109" s="77" customFormat="1" ht="18">
      <c r="A90" s="9"/>
      <c r="B90" s="702"/>
      <c r="C90" s="702"/>
      <c r="D90" s="702"/>
      <c r="E90" s="702"/>
      <c r="F90" s="702"/>
      <c r="G90" s="702"/>
      <c r="H90" s="702"/>
      <c r="I90" s="702"/>
      <c r="J90" s="702"/>
      <c r="K90" s="702"/>
      <c r="L90" s="702"/>
      <c r="M90" s="702"/>
      <c r="N90" s="702"/>
      <c r="O90" s="703"/>
      <c r="P90" s="702"/>
      <c r="Q90" s="702"/>
      <c r="R90" s="702"/>
      <c r="S90" s="702"/>
      <c r="T90" s="702"/>
      <c r="U90" s="702"/>
      <c r="V90" s="702"/>
      <c r="W90" s="703"/>
      <c r="X90" s="703"/>
      <c r="Y90" s="703"/>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1"/>
      <c r="AZ90" s="711"/>
      <c r="BA90" s="711"/>
      <c r="BB90" s="711"/>
      <c r="BC90" s="711"/>
      <c r="BD90" s="711"/>
      <c r="BE90" s="709"/>
    </row>
    <row r="91" spans="1:109" s="77" customFormat="1" ht="18">
      <c r="A91" s="9" t="s">
        <v>236</v>
      </c>
      <c r="B91" s="4">
        <v>4355</v>
      </c>
      <c r="C91" s="4">
        <v>4492</v>
      </c>
      <c r="D91" s="4">
        <v>4359</v>
      </c>
      <c r="E91" s="4">
        <v>4330</v>
      </c>
      <c r="F91" s="4">
        <v>4294</v>
      </c>
      <c r="G91" s="4">
        <v>4543</v>
      </c>
      <c r="H91" s="4">
        <v>4346</v>
      </c>
      <c r="I91" s="4">
        <v>3347</v>
      </c>
      <c r="J91" s="4">
        <v>3372</v>
      </c>
      <c r="K91" s="4">
        <v>3551</v>
      </c>
      <c r="L91" s="4">
        <v>3525</v>
      </c>
      <c r="M91" s="4">
        <v>3511</v>
      </c>
      <c r="N91" s="4">
        <v>3544</v>
      </c>
      <c r="O91" s="3">
        <v>3790</v>
      </c>
      <c r="P91" s="4">
        <v>3564</v>
      </c>
      <c r="Q91" s="4">
        <v>3520</v>
      </c>
      <c r="R91" s="4">
        <v>2018</v>
      </c>
      <c r="S91" s="4">
        <v>2026</v>
      </c>
      <c r="T91" s="4">
        <v>1977</v>
      </c>
      <c r="U91" s="4">
        <v>1916</v>
      </c>
      <c r="V91" s="4">
        <v>1866</v>
      </c>
      <c r="W91" s="3">
        <v>1983</v>
      </c>
      <c r="X91" s="3">
        <v>1892</v>
      </c>
      <c r="Y91" s="3">
        <v>1819</v>
      </c>
      <c r="Z91" s="138">
        <v>1812</v>
      </c>
      <c r="AA91" s="138">
        <v>1995</v>
      </c>
      <c r="AB91" s="138">
        <v>1902</v>
      </c>
      <c r="AC91" s="138">
        <v>1847</v>
      </c>
      <c r="AD91" s="138">
        <v>1842</v>
      </c>
      <c r="AE91" s="138">
        <v>2019</v>
      </c>
      <c r="AF91" s="138">
        <v>1921</v>
      </c>
      <c r="AG91" s="138">
        <v>1846</v>
      </c>
      <c r="AH91" s="138">
        <v>1899</v>
      </c>
      <c r="AI91" s="138">
        <v>2009</v>
      </c>
      <c r="AJ91" s="138">
        <v>1889</v>
      </c>
      <c r="AK91" s="138">
        <v>1723</v>
      </c>
      <c r="AL91" s="138">
        <v>1672</v>
      </c>
      <c r="AM91" s="139">
        <v>1791</v>
      </c>
      <c r="AN91" s="139">
        <v>1678</v>
      </c>
      <c r="AO91" s="139">
        <v>1639</v>
      </c>
      <c r="AP91" s="139">
        <v>1350</v>
      </c>
      <c r="AQ91" s="654">
        <v>1429</v>
      </c>
      <c r="AR91" s="670">
        <v>1358</v>
      </c>
      <c r="AS91" s="670">
        <v>1341</v>
      </c>
      <c r="AT91" s="711">
        <v>1064</v>
      </c>
      <c r="AU91" s="711">
        <v>1119</v>
      </c>
      <c r="AV91" s="711">
        <v>1024</v>
      </c>
      <c r="AW91" s="711">
        <v>979</v>
      </c>
      <c r="AX91" s="711">
        <v>984</v>
      </c>
      <c r="AY91" s="711">
        <v>1075</v>
      </c>
      <c r="AZ91" s="711">
        <v>1065</v>
      </c>
      <c r="BA91" s="711">
        <v>1035</v>
      </c>
      <c r="BB91" s="711">
        <v>1038</v>
      </c>
      <c r="BC91" s="711">
        <v>1127</v>
      </c>
      <c r="BD91" s="711">
        <v>1121</v>
      </c>
      <c r="BE91" s="136">
        <v>1075</v>
      </c>
    </row>
    <row r="92" spans="1:109" s="77" customFormat="1" ht="18">
      <c r="A92" s="9"/>
      <c r="B92" s="702"/>
      <c r="C92" s="702"/>
      <c r="D92" s="702"/>
      <c r="E92" s="702"/>
      <c r="F92" s="702"/>
      <c r="G92" s="702"/>
      <c r="H92" s="702"/>
      <c r="I92" s="702"/>
      <c r="J92" s="702"/>
      <c r="K92" s="702"/>
      <c r="L92" s="702"/>
      <c r="M92" s="702"/>
      <c r="N92" s="702"/>
      <c r="O92" s="703"/>
      <c r="P92" s="702"/>
      <c r="Q92" s="702"/>
      <c r="R92" s="702"/>
      <c r="S92" s="702"/>
      <c r="T92" s="702"/>
      <c r="U92" s="702"/>
      <c r="V92" s="702"/>
      <c r="W92" s="703"/>
      <c r="X92" s="703"/>
      <c r="Y92" s="703"/>
      <c r="Z92" s="711"/>
      <c r="AA92" s="711"/>
      <c r="AB92" s="711"/>
      <c r="AC92" s="711"/>
      <c r="AD92" s="711"/>
      <c r="AE92" s="711"/>
      <c r="AF92" s="711"/>
      <c r="AG92" s="711"/>
      <c r="AH92" s="711"/>
      <c r="AI92" s="711"/>
      <c r="AJ92" s="711"/>
      <c r="AK92" s="711"/>
      <c r="AL92" s="711"/>
      <c r="AM92" s="711"/>
      <c r="AN92" s="711"/>
      <c r="AO92" s="711"/>
      <c r="AP92" s="711"/>
      <c r="AQ92" s="711"/>
      <c r="AR92" s="711"/>
      <c r="AS92" s="711"/>
      <c r="AT92" s="711"/>
      <c r="AU92" s="711"/>
      <c r="AV92" s="711"/>
      <c r="AW92" s="711"/>
      <c r="AX92" s="711"/>
      <c r="AY92" s="711"/>
      <c r="AZ92" s="711"/>
      <c r="BA92" s="711"/>
      <c r="BB92" s="711"/>
      <c r="BC92" s="711"/>
      <c r="BD92" s="711"/>
      <c r="BE92" s="709"/>
    </row>
    <row r="93" spans="1:109" s="77" customFormat="1">
      <c r="A93" s="714" t="s">
        <v>597</v>
      </c>
      <c r="B93" s="4"/>
      <c r="C93" s="4"/>
      <c r="D93" s="4"/>
      <c r="E93" s="4"/>
      <c r="F93" s="4"/>
      <c r="G93" s="4"/>
      <c r="H93" s="4"/>
      <c r="I93" s="4"/>
      <c r="J93" s="4"/>
      <c r="K93" s="4"/>
      <c r="L93" s="4"/>
      <c r="M93" s="4"/>
      <c r="N93" s="4"/>
      <c r="O93" s="3"/>
      <c r="P93" s="4"/>
      <c r="Q93" s="4"/>
      <c r="R93" s="4"/>
      <c r="S93" s="4"/>
      <c r="T93" s="4"/>
      <c r="U93" s="4"/>
      <c r="V93" s="4"/>
      <c r="W93" s="3"/>
      <c r="X93" s="3"/>
      <c r="Y93" s="3"/>
      <c r="Z93" s="138"/>
      <c r="AA93" s="138"/>
      <c r="AB93" s="138"/>
      <c r="AF93" s="472"/>
      <c r="AG93" s="475"/>
      <c r="AH93" s="475"/>
      <c r="AI93" s="475"/>
      <c r="AJ93" s="475"/>
      <c r="AK93" s="475"/>
      <c r="AL93" s="475"/>
      <c r="AM93" s="475"/>
      <c r="AN93" s="475"/>
      <c r="AO93" s="475"/>
      <c r="AP93" s="475"/>
      <c r="AQ93" s="665"/>
      <c r="AR93" s="680"/>
      <c r="AS93" s="680"/>
      <c r="AT93" s="680"/>
      <c r="AU93" s="680"/>
      <c r="AV93" s="680"/>
      <c r="AW93" s="680"/>
      <c r="AX93" s="680"/>
      <c r="AY93" s="680"/>
      <c r="AZ93" s="680"/>
      <c r="BA93" s="680"/>
      <c r="BB93" s="680"/>
      <c r="BC93" s="680"/>
      <c r="BD93" s="680"/>
      <c r="BE93" s="487"/>
    </row>
    <row r="94" spans="1:109" s="681" customFormat="1" ht="20.100000000000001" customHeight="1">
      <c r="A94" s="361" t="s">
        <v>588</v>
      </c>
      <c r="R94" s="507"/>
      <c r="S94" s="507"/>
      <c r="T94" s="507"/>
      <c r="U94" s="507"/>
      <c r="V94" s="507"/>
      <c r="W94" s="507"/>
      <c r="X94" s="507"/>
      <c r="Y94" s="689"/>
      <c r="Z94" s="687"/>
      <c r="AA94" s="687"/>
      <c r="AB94" s="522"/>
      <c r="AC94" s="522"/>
      <c r="AD94" s="522"/>
      <c r="AE94" s="522"/>
      <c r="AF94" s="522"/>
      <c r="AG94" s="522"/>
      <c r="AH94" s="522"/>
      <c r="AI94" s="522"/>
      <c r="AJ94" s="522"/>
      <c r="AK94" s="522"/>
      <c r="AL94" s="522"/>
      <c r="AM94" s="522"/>
      <c r="AN94" s="682"/>
      <c r="AO94" s="683"/>
      <c r="AP94" s="682"/>
      <c r="AQ94" s="682"/>
      <c r="AR94" s="587"/>
      <c r="AS94" s="586"/>
      <c r="AT94" s="586"/>
      <c r="AU94" s="586"/>
      <c r="AV94" s="586"/>
      <c r="AW94" s="586"/>
      <c r="AX94" s="586"/>
      <c r="AY94" s="586"/>
      <c r="AZ94" s="586"/>
      <c r="BA94" s="586"/>
      <c r="BB94" s="586"/>
      <c r="BC94" s="586"/>
      <c r="BD94" s="586"/>
      <c r="BE94" s="586"/>
      <c r="BF94" s="522"/>
      <c r="BG94" s="522"/>
      <c r="BH94" s="522"/>
      <c r="BI94" s="522"/>
      <c r="BJ94" s="522"/>
      <c r="BK94" s="522"/>
      <c r="BL94" s="522"/>
      <c r="BM94" s="522"/>
      <c r="BN94" s="522"/>
      <c r="BO94" s="522"/>
      <c r="BP94" s="522"/>
      <c r="BQ94" s="522"/>
      <c r="BR94" s="522"/>
      <c r="BS94" s="522"/>
      <c r="BT94" s="522"/>
      <c r="BU94" s="522"/>
      <c r="BV94" s="522"/>
      <c r="BW94" s="522"/>
      <c r="BX94" s="522"/>
      <c r="BY94" s="522"/>
      <c r="BZ94" s="522"/>
      <c r="CA94" s="522"/>
      <c r="CB94" s="522"/>
      <c r="CC94" s="522"/>
      <c r="CD94" s="522"/>
      <c r="CE94" s="522"/>
      <c r="CF94" s="522"/>
      <c r="CG94" s="522"/>
      <c r="CH94" s="522"/>
      <c r="CI94" s="522"/>
      <c r="CJ94" s="522"/>
      <c r="CK94" s="522"/>
      <c r="CL94" s="522"/>
      <c r="CM94" s="522"/>
      <c r="CN94" s="522"/>
      <c r="CO94" s="522"/>
      <c r="CP94" s="522"/>
      <c r="CQ94" s="522"/>
      <c r="CR94" s="522"/>
      <c r="CS94" s="522"/>
      <c r="CT94" s="522"/>
      <c r="CU94" s="522"/>
      <c r="CV94" s="522"/>
      <c r="CW94" s="522"/>
      <c r="CX94" s="522"/>
      <c r="CY94" s="522"/>
      <c r="CZ94" s="522"/>
      <c r="DA94" s="522"/>
      <c r="DB94" s="522"/>
      <c r="DC94" s="522"/>
      <c r="DD94" s="522"/>
      <c r="DE94" s="522"/>
    </row>
    <row r="96" spans="1:109" s="77" customFormat="1">
      <c r="A96" s="9"/>
      <c r="B96" s="9"/>
      <c r="C96" s="9"/>
      <c r="D96" s="9"/>
      <c r="E96" s="9"/>
      <c r="F96" s="9"/>
      <c r="G96" s="9"/>
      <c r="H96" s="9"/>
      <c r="I96" s="9"/>
      <c r="J96" s="9"/>
      <c r="K96" s="9"/>
      <c r="L96" s="9"/>
      <c r="M96" s="9"/>
      <c r="N96" s="4"/>
      <c r="O96" s="4"/>
      <c r="P96" s="4"/>
      <c r="Q96" s="4"/>
      <c r="R96" s="4"/>
      <c r="S96" s="4"/>
      <c r="T96" s="4"/>
      <c r="U96" s="4"/>
      <c r="V96" s="4"/>
      <c r="W96" s="4"/>
      <c r="Z96" s="414"/>
      <c r="AA96" s="414"/>
      <c r="AB96" s="393"/>
      <c r="AF96" s="472"/>
      <c r="AG96" s="475"/>
      <c r="AH96" s="472"/>
      <c r="AI96" s="472"/>
      <c r="AJ96" s="472"/>
      <c r="AK96" s="472"/>
      <c r="AL96" s="472"/>
      <c r="AM96" s="472"/>
      <c r="AN96" s="472"/>
      <c r="AO96" s="472"/>
      <c r="AP96" s="472"/>
      <c r="AQ96" s="664"/>
      <c r="AR96" s="679"/>
      <c r="AS96" s="679"/>
      <c r="AT96" s="716"/>
      <c r="AU96" s="716"/>
      <c r="AV96" s="716"/>
      <c r="AW96" s="716"/>
      <c r="AX96" s="716"/>
      <c r="AY96" s="716"/>
      <c r="AZ96" s="716"/>
      <c r="BA96" s="716"/>
      <c r="BB96" s="716"/>
      <c r="BC96" s="716"/>
      <c r="BD96" s="716"/>
      <c r="BE96" s="79"/>
    </row>
    <row r="97" spans="1:23">
      <c r="A97" s="81"/>
      <c r="B97" s="81"/>
      <c r="C97" s="81"/>
      <c r="D97" s="81"/>
      <c r="E97" s="81"/>
      <c r="F97" s="81"/>
      <c r="G97" s="81"/>
      <c r="H97" s="81"/>
      <c r="I97" s="81"/>
      <c r="J97" s="81"/>
      <c r="K97" s="81"/>
      <c r="L97" s="81"/>
      <c r="M97" s="81"/>
      <c r="N97" s="81"/>
      <c r="O97" s="81"/>
      <c r="P97" s="81"/>
      <c r="Q97" s="81"/>
      <c r="R97" s="81"/>
      <c r="S97" s="81"/>
      <c r="T97" s="81"/>
      <c r="U97" s="81"/>
      <c r="V97" s="81"/>
      <c r="W97" s="81"/>
    </row>
    <row r="98" spans="1:23">
      <c r="A98" s="81"/>
      <c r="B98" s="81"/>
      <c r="C98" s="81"/>
      <c r="D98" s="81"/>
      <c r="E98" s="81"/>
      <c r="F98" s="81"/>
      <c r="G98" s="81"/>
      <c r="H98" s="81"/>
      <c r="I98" s="81"/>
      <c r="J98" s="81"/>
      <c r="K98" s="81"/>
      <c r="L98" s="81"/>
      <c r="M98" s="81"/>
      <c r="N98" s="81"/>
      <c r="O98" s="81"/>
      <c r="P98" s="81"/>
      <c r="Q98" s="81"/>
      <c r="R98" s="81"/>
      <c r="S98" s="81"/>
      <c r="T98" s="81"/>
      <c r="U98" s="81"/>
      <c r="V98" s="81"/>
      <c r="W98" s="81"/>
    </row>
    <row r="99" spans="1:23">
      <c r="A99" s="81"/>
      <c r="B99" s="81"/>
      <c r="C99" s="81"/>
      <c r="D99" s="81"/>
      <c r="E99" s="81"/>
      <c r="F99" s="81"/>
      <c r="G99" s="81"/>
      <c r="H99" s="81"/>
      <c r="I99" s="81"/>
      <c r="J99" s="81"/>
      <c r="K99" s="81"/>
      <c r="L99" s="81"/>
      <c r="M99" s="81"/>
      <c r="N99" s="81"/>
      <c r="O99" s="81"/>
      <c r="P99" s="81"/>
      <c r="Q99" s="81"/>
      <c r="R99" s="81"/>
      <c r="S99" s="81"/>
      <c r="T99" s="81"/>
      <c r="U99" s="81"/>
      <c r="V99" s="81"/>
      <c r="W99" s="81"/>
    </row>
    <row r="100" spans="1:23">
      <c r="A100" s="81"/>
      <c r="B100" s="81"/>
      <c r="C100" s="81"/>
      <c r="D100" s="81"/>
      <c r="E100" s="81"/>
      <c r="F100" s="81"/>
      <c r="G100" s="81"/>
      <c r="H100" s="81"/>
      <c r="I100" s="81"/>
      <c r="J100" s="81"/>
      <c r="K100" s="81"/>
      <c r="L100" s="81"/>
      <c r="M100" s="81"/>
      <c r="N100" s="81"/>
      <c r="O100" s="81"/>
      <c r="P100" s="81"/>
      <c r="Q100" s="81"/>
      <c r="R100" s="81"/>
      <c r="S100" s="81"/>
      <c r="T100" s="81"/>
      <c r="U100" s="81"/>
      <c r="V100" s="81"/>
      <c r="W100" s="81"/>
    </row>
    <row r="101" spans="1:23">
      <c r="A101" s="81"/>
      <c r="B101" s="81"/>
      <c r="C101" s="81"/>
      <c r="D101" s="81"/>
      <c r="E101" s="81"/>
      <c r="F101" s="81"/>
      <c r="G101" s="81"/>
      <c r="H101" s="81"/>
      <c r="I101" s="81"/>
      <c r="J101" s="81"/>
      <c r="K101" s="81"/>
      <c r="L101" s="81"/>
      <c r="M101" s="81"/>
      <c r="N101" s="81"/>
      <c r="O101" s="81"/>
      <c r="P101" s="81"/>
      <c r="Q101" s="81"/>
      <c r="R101" s="81"/>
      <c r="S101" s="81"/>
      <c r="T101" s="81"/>
      <c r="U101" s="81"/>
      <c r="V101" s="81"/>
      <c r="W101" s="81"/>
    </row>
    <row r="102" spans="1:23">
      <c r="A102" s="81"/>
      <c r="B102" s="81"/>
      <c r="C102" s="81"/>
      <c r="D102" s="81"/>
      <c r="E102" s="81"/>
      <c r="F102" s="81"/>
      <c r="G102" s="81"/>
      <c r="H102" s="81"/>
      <c r="I102" s="81"/>
      <c r="J102" s="81"/>
      <c r="K102" s="81"/>
      <c r="L102" s="81"/>
      <c r="M102" s="81"/>
      <c r="N102" s="81"/>
      <c r="O102" s="81"/>
      <c r="P102" s="81"/>
      <c r="Q102" s="81"/>
      <c r="R102" s="81"/>
      <c r="S102" s="81"/>
      <c r="T102" s="81"/>
      <c r="U102" s="81"/>
      <c r="V102" s="81"/>
      <c r="W102" s="81"/>
    </row>
    <row r="103" spans="1:23">
      <c r="A103" s="81"/>
      <c r="B103" s="81"/>
      <c r="C103" s="81"/>
      <c r="D103" s="81"/>
      <c r="E103" s="81"/>
      <c r="F103" s="81"/>
      <c r="G103" s="81"/>
      <c r="H103" s="81"/>
      <c r="I103" s="81"/>
      <c r="J103" s="81"/>
      <c r="K103" s="81"/>
      <c r="L103" s="81"/>
      <c r="M103" s="81"/>
      <c r="N103" s="81"/>
      <c r="O103" s="81"/>
      <c r="P103" s="81"/>
      <c r="Q103" s="81"/>
      <c r="R103" s="81"/>
      <c r="S103" s="81"/>
      <c r="T103" s="81"/>
      <c r="U103" s="81"/>
      <c r="V103" s="81"/>
      <c r="W103" s="81"/>
    </row>
    <row r="104" spans="1:23">
      <c r="A104" s="81"/>
      <c r="B104" s="81"/>
      <c r="C104" s="81"/>
      <c r="D104" s="81"/>
      <c r="E104" s="81"/>
      <c r="F104" s="81"/>
      <c r="G104" s="81"/>
      <c r="H104" s="81"/>
      <c r="I104" s="81"/>
      <c r="J104" s="81"/>
      <c r="K104" s="81"/>
      <c r="L104" s="81"/>
      <c r="M104" s="81"/>
      <c r="N104" s="81"/>
      <c r="O104" s="81"/>
      <c r="P104" s="81"/>
      <c r="Q104" s="81"/>
      <c r="R104" s="81"/>
      <c r="S104" s="81"/>
      <c r="T104" s="81"/>
      <c r="U104" s="81"/>
      <c r="V104" s="81"/>
      <c r="W104" s="81"/>
    </row>
    <row r="105" spans="1:23">
      <c r="A105" s="81"/>
      <c r="B105" s="81"/>
      <c r="C105" s="81"/>
      <c r="D105" s="81"/>
      <c r="E105" s="81"/>
      <c r="F105" s="81"/>
      <c r="G105" s="81"/>
      <c r="H105" s="81"/>
      <c r="I105" s="81"/>
      <c r="J105" s="81"/>
      <c r="K105" s="81"/>
      <c r="L105" s="81"/>
      <c r="M105" s="81"/>
      <c r="N105" s="81"/>
      <c r="O105" s="81"/>
      <c r="P105" s="81"/>
      <c r="Q105" s="81"/>
      <c r="R105" s="81"/>
      <c r="S105" s="81"/>
      <c r="T105" s="81"/>
      <c r="U105" s="81"/>
      <c r="V105" s="81"/>
      <c r="W105" s="81"/>
    </row>
    <row r="402" spans="1:5" ht="202.5">
      <c r="E402" s="36" t="s">
        <v>276</v>
      </c>
    </row>
    <row r="406" spans="1:5">
      <c r="A406" s="36" t="s">
        <v>222</v>
      </c>
    </row>
  </sheetData>
  <phoneticPr fontId="13" type="noConversion"/>
  <pageMargins left="0.54" right="0.49" top="0.27" bottom="0.32" header="0.22" footer="0.22"/>
  <pageSetup paperSize="9" scale="39"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view="pageBreakPreview" zoomScale="60" zoomScaleNormal="50" workbookViewId="0">
      <pane ySplit="1" topLeftCell="A2" activePane="bottomLeft" state="frozen"/>
      <selection activeCell="A394" sqref="A1:XFD1048576"/>
      <selection pane="bottomLeft" activeCell="A55" sqref="A55"/>
    </sheetView>
  </sheetViews>
  <sheetFormatPr defaultColWidth="8.88671875" defaultRowHeight="22.5" outlineLevelCol="1"/>
  <cols>
    <col min="1" max="1" width="73.21875" style="36" customWidth="1"/>
    <col min="2" max="4" width="10.44140625" style="36" customWidth="1" outlineLevel="1"/>
    <col min="5" max="5" width="10.44140625" style="42" customWidth="1" outlineLevel="1"/>
    <col min="6" max="6" width="10.33203125" style="36" customWidth="1" outlineLevel="1"/>
    <col min="7" max="10" width="9.88671875" style="36" customWidth="1" outlineLevel="1"/>
    <col min="11" max="17" width="9.88671875" style="650" customWidth="1" outlineLevel="1"/>
    <col min="18" max="24" width="9.88671875" style="650" customWidth="1"/>
    <col min="25" max="25" width="9.88671875" style="42" customWidth="1"/>
    <col min="26" max="16384" width="8.88671875" style="36"/>
  </cols>
  <sheetData>
    <row r="1" spans="1:25" ht="39" customHeight="1">
      <c r="A1" s="35" t="s">
        <v>612</v>
      </c>
    </row>
    <row r="2" spans="1:25" ht="39" customHeight="1">
      <c r="A2" s="1" t="s">
        <v>225</v>
      </c>
      <c r="E2" s="36"/>
    </row>
    <row r="3" spans="1:25" ht="21" thickBot="1">
      <c r="A3" s="34" t="s">
        <v>161</v>
      </c>
      <c r="B3" s="7" t="s">
        <v>427</v>
      </c>
      <c r="C3" s="7" t="s">
        <v>443</v>
      </c>
      <c r="D3" s="7" t="s">
        <v>446</v>
      </c>
      <c r="E3" s="7" t="s">
        <v>452</v>
      </c>
      <c r="F3" s="451" t="s">
        <v>457</v>
      </c>
      <c r="G3" s="451" t="s">
        <v>483</v>
      </c>
      <c r="H3" s="451" t="s">
        <v>486</v>
      </c>
      <c r="I3" s="451" t="s">
        <v>488</v>
      </c>
      <c r="J3" s="451" t="s">
        <v>491</v>
      </c>
      <c r="K3" s="663" t="s">
        <v>539</v>
      </c>
      <c r="L3" s="677" t="s">
        <v>560</v>
      </c>
      <c r="M3" s="677" t="s">
        <v>567</v>
      </c>
      <c r="N3" s="677" t="s">
        <v>577</v>
      </c>
      <c r="O3" s="677" t="s">
        <v>603</v>
      </c>
      <c r="P3" s="677" t="s">
        <v>625</v>
      </c>
      <c r="Q3" s="677" t="s">
        <v>634</v>
      </c>
      <c r="R3" s="677" t="s">
        <v>638</v>
      </c>
      <c r="S3" s="677" t="s">
        <v>658</v>
      </c>
      <c r="T3" s="677" t="s">
        <v>663</v>
      </c>
      <c r="U3" s="677" t="s">
        <v>669</v>
      </c>
      <c r="V3" s="677" t="s">
        <v>671</v>
      </c>
      <c r="W3" s="677" t="s">
        <v>682</v>
      </c>
      <c r="X3" s="677" t="s">
        <v>690</v>
      </c>
      <c r="Y3" s="394" t="s">
        <v>739</v>
      </c>
    </row>
    <row r="4" spans="1:25" ht="20.25">
      <c r="A4" s="2" t="s">
        <v>178</v>
      </c>
      <c r="B4" s="140">
        <v>2</v>
      </c>
      <c r="C4" s="140">
        <v>1.1000000000000001</v>
      </c>
      <c r="D4" s="140">
        <v>0.8</v>
      </c>
      <c r="E4" s="140">
        <v>1.5</v>
      </c>
      <c r="F4" s="140">
        <v>1.2</v>
      </c>
      <c r="G4" s="140">
        <v>0.6</v>
      </c>
      <c r="H4" s="140">
        <v>0.3</v>
      </c>
      <c r="I4" s="140">
        <v>1</v>
      </c>
      <c r="J4" s="552">
        <v>1.2</v>
      </c>
      <c r="K4" s="655">
        <v>0.6</v>
      </c>
      <c r="L4" s="655">
        <v>0.3</v>
      </c>
      <c r="M4" s="655">
        <v>1</v>
      </c>
      <c r="N4" s="655">
        <v>1.4</v>
      </c>
      <c r="O4" s="655">
        <v>0.5</v>
      </c>
      <c r="P4" s="655">
        <v>0.4</v>
      </c>
      <c r="Q4" s="655">
        <v>1.4</v>
      </c>
      <c r="R4" s="655">
        <v>1.5</v>
      </c>
      <c r="S4" s="655">
        <v>0.8</v>
      </c>
      <c r="T4" s="655">
        <v>0.4</v>
      </c>
      <c r="U4" s="655">
        <v>1.2</v>
      </c>
      <c r="V4" s="655">
        <v>1.6</v>
      </c>
      <c r="W4" s="655">
        <v>0.6</v>
      </c>
      <c r="X4" s="655">
        <v>0.4</v>
      </c>
      <c r="Y4" s="478">
        <v>1.2</v>
      </c>
    </row>
    <row r="5" spans="1:25" s="650" customFormat="1" ht="18.75" customHeight="1">
      <c r="A5" s="2" t="s">
        <v>179</v>
      </c>
      <c r="B5" s="655">
        <v>0</v>
      </c>
      <c r="C5" s="655">
        <v>0</v>
      </c>
      <c r="D5" s="655">
        <v>0</v>
      </c>
      <c r="E5" s="655">
        <v>0</v>
      </c>
      <c r="F5" s="655">
        <v>0</v>
      </c>
      <c r="G5" s="655">
        <v>0</v>
      </c>
      <c r="H5" s="655">
        <v>0</v>
      </c>
      <c r="I5" s="655">
        <v>0</v>
      </c>
      <c r="J5" s="655">
        <v>0</v>
      </c>
      <c r="K5" s="655">
        <v>0</v>
      </c>
      <c r="L5" s="655">
        <v>0</v>
      </c>
      <c r="M5" s="655">
        <v>0</v>
      </c>
      <c r="N5" s="655">
        <v>0</v>
      </c>
      <c r="O5" s="655">
        <v>0</v>
      </c>
      <c r="P5" s="655">
        <v>0</v>
      </c>
      <c r="Q5" s="655">
        <v>0</v>
      </c>
      <c r="R5" s="655">
        <v>0.1</v>
      </c>
      <c r="S5" s="655">
        <v>0.1</v>
      </c>
      <c r="T5" s="655">
        <v>0.1</v>
      </c>
      <c r="U5" s="655">
        <v>0.1</v>
      </c>
      <c r="V5" s="655">
        <v>0.1</v>
      </c>
      <c r="W5" s="655">
        <v>0.1</v>
      </c>
      <c r="X5" s="655">
        <v>0.1</v>
      </c>
      <c r="Y5" s="478">
        <v>0.1</v>
      </c>
    </row>
    <row r="6" spans="1:25" ht="20.25">
      <c r="A6" s="2" t="s">
        <v>181</v>
      </c>
      <c r="B6" s="140">
        <v>2</v>
      </c>
      <c r="C6" s="140">
        <v>0.5</v>
      </c>
      <c r="D6" s="140">
        <v>0.3</v>
      </c>
      <c r="E6" s="140">
        <v>1.3</v>
      </c>
      <c r="F6" s="140">
        <v>1.5</v>
      </c>
      <c r="G6" s="140">
        <v>0.5</v>
      </c>
      <c r="H6" s="140">
        <v>0.2</v>
      </c>
      <c r="I6" s="140">
        <v>1.2</v>
      </c>
      <c r="J6" s="552">
        <v>1.5</v>
      </c>
      <c r="K6" s="655">
        <v>0.5</v>
      </c>
      <c r="L6" s="655">
        <v>0.2</v>
      </c>
      <c r="M6" s="655">
        <v>1.2</v>
      </c>
      <c r="N6" s="655">
        <v>1.6</v>
      </c>
      <c r="O6" s="655">
        <v>0.5</v>
      </c>
      <c r="P6" s="655">
        <v>0.2</v>
      </c>
      <c r="Q6" s="655">
        <v>1.4</v>
      </c>
      <c r="R6" s="655">
        <v>1.6</v>
      </c>
      <c r="S6" s="655">
        <v>0.6</v>
      </c>
      <c r="T6" s="655">
        <v>0.2</v>
      </c>
      <c r="U6" s="655">
        <v>1.2</v>
      </c>
      <c r="V6" s="655">
        <v>1.7</v>
      </c>
      <c r="W6" s="655">
        <v>0.3</v>
      </c>
      <c r="X6" s="655">
        <v>0.2</v>
      </c>
      <c r="Y6" s="478">
        <v>1.2</v>
      </c>
    </row>
    <row r="7" spans="1:25" ht="20.25" customHeight="1">
      <c r="A7" s="2" t="s">
        <v>180</v>
      </c>
      <c r="B7" s="140">
        <v>0.4</v>
      </c>
      <c r="C7" s="140">
        <v>0.2</v>
      </c>
      <c r="D7" s="140">
        <v>0.1</v>
      </c>
      <c r="E7" s="140">
        <v>0.5</v>
      </c>
      <c r="F7" s="140">
        <v>0.6</v>
      </c>
      <c r="G7" s="140">
        <v>0.2</v>
      </c>
      <c r="H7" s="140">
        <v>0.1</v>
      </c>
      <c r="I7" s="140">
        <v>0.4</v>
      </c>
      <c r="J7" s="552">
        <v>0.5</v>
      </c>
      <c r="K7" s="655">
        <v>0.2</v>
      </c>
      <c r="L7" s="655">
        <v>0.1</v>
      </c>
      <c r="M7" s="655">
        <v>0.4</v>
      </c>
      <c r="N7" s="655">
        <v>0.6</v>
      </c>
      <c r="O7" s="655">
        <v>0.2</v>
      </c>
      <c r="P7" s="655">
        <v>0.1</v>
      </c>
      <c r="Q7" s="655">
        <v>0.5</v>
      </c>
      <c r="R7" s="655">
        <v>0.6</v>
      </c>
      <c r="S7" s="655">
        <v>0.3</v>
      </c>
      <c r="T7" s="655">
        <v>0.2</v>
      </c>
      <c r="U7" s="655">
        <v>1.1000000000000001</v>
      </c>
      <c r="V7" s="655">
        <v>1.4</v>
      </c>
      <c r="W7" s="655">
        <v>0.4</v>
      </c>
      <c r="X7" s="655">
        <v>0.2</v>
      </c>
      <c r="Y7" s="478">
        <v>1.1000000000000001</v>
      </c>
    </row>
    <row r="8" spans="1:25" s="42" customFormat="1" ht="23.25" thickBot="1">
      <c r="A8" s="17" t="s">
        <v>120</v>
      </c>
      <c r="B8" s="398">
        <v>4.4000000000000004</v>
      </c>
      <c r="C8" s="398">
        <v>1.8</v>
      </c>
      <c r="D8" s="398">
        <v>1.2000000000000002</v>
      </c>
      <c r="E8" s="398">
        <v>3.3</v>
      </c>
      <c r="F8" s="398">
        <v>3.3000000000000003</v>
      </c>
      <c r="G8" s="398">
        <v>1.3</v>
      </c>
      <c r="H8" s="398">
        <v>0.7</v>
      </c>
      <c r="I8" s="398">
        <v>2.7</v>
      </c>
      <c r="J8" s="553">
        <v>3.2</v>
      </c>
      <c r="K8" s="658">
        <v>1.4</v>
      </c>
      <c r="L8" s="658">
        <v>0.6</v>
      </c>
      <c r="M8" s="658">
        <v>2.6</v>
      </c>
      <c r="N8" s="658">
        <v>3.5</v>
      </c>
      <c r="O8" s="658">
        <v>1.2</v>
      </c>
      <c r="P8" s="658">
        <v>0.7</v>
      </c>
      <c r="Q8" s="658">
        <v>3.3</v>
      </c>
      <c r="R8" s="658">
        <v>3.8</v>
      </c>
      <c r="S8" s="658">
        <v>1.7</v>
      </c>
      <c r="T8" s="658">
        <v>1</v>
      </c>
      <c r="U8" s="658">
        <v>3.6</v>
      </c>
      <c r="V8" s="658">
        <v>4.8</v>
      </c>
      <c r="W8" s="658">
        <v>1.4</v>
      </c>
      <c r="X8" s="658">
        <v>0.9</v>
      </c>
      <c r="Y8" s="479">
        <v>3.6</v>
      </c>
    </row>
    <row r="9" spans="1:25" ht="23.25" thickTop="1">
      <c r="A9" s="1"/>
      <c r="E9" s="36"/>
    </row>
    <row r="10" spans="1:25" ht="39" customHeight="1">
      <c r="A10" s="1" t="s">
        <v>209</v>
      </c>
      <c r="E10" s="36"/>
    </row>
    <row r="11" spans="1:25" ht="20.25" customHeight="1" thickBot="1">
      <c r="A11" s="34" t="s">
        <v>161</v>
      </c>
      <c r="B11" s="7" t="s">
        <v>427</v>
      </c>
      <c r="C11" s="7" t="s">
        <v>443</v>
      </c>
      <c r="D11" s="7" t="s">
        <v>446</v>
      </c>
      <c r="E11" s="7" t="s">
        <v>452</v>
      </c>
      <c r="F11" s="451" t="s">
        <v>457</v>
      </c>
      <c r="G11" s="451" t="s">
        <v>483</v>
      </c>
      <c r="H11" s="451" t="s">
        <v>486</v>
      </c>
      <c r="I11" s="451" t="s">
        <v>488</v>
      </c>
      <c r="J11" s="451" t="s">
        <v>491</v>
      </c>
      <c r="K11" s="663" t="s">
        <v>539</v>
      </c>
      <c r="L11" s="677" t="s">
        <v>560</v>
      </c>
      <c r="M11" s="677" t="s">
        <v>567</v>
      </c>
      <c r="N11" s="677" t="s">
        <v>577</v>
      </c>
      <c r="O11" s="677" t="s">
        <v>603</v>
      </c>
      <c r="P11" s="677" t="s">
        <v>625</v>
      </c>
      <c r="Q11" s="677" t="s">
        <v>634</v>
      </c>
      <c r="R11" s="677" t="s">
        <v>638</v>
      </c>
      <c r="S11" s="677" t="s">
        <v>658</v>
      </c>
      <c r="T11" s="677" t="s">
        <v>663</v>
      </c>
      <c r="U11" s="677" t="s">
        <v>669</v>
      </c>
      <c r="V11" s="677" t="s">
        <v>671</v>
      </c>
      <c r="W11" s="677" t="s">
        <v>682</v>
      </c>
      <c r="X11" s="677" t="s">
        <v>690</v>
      </c>
      <c r="Y11" s="394" t="s">
        <v>739</v>
      </c>
    </row>
    <row r="12" spans="1:25" ht="21" thickBot="1">
      <c r="A12" s="25" t="s">
        <v>193</v>
      </c>
      <c r="B12" s="402">
        <v>6</v>
      </c>
      <c r="C12" s="402">
        <v>3.5</v>
      </c>
      <c r="D12" s="402">
        <v>2.9</v>
      </c>
      <c r="E12" s="402">
        <v>4.7</v>
      </c>
      <c r="F12" s="402">
        <v>5.4</v>
      </c>
      <c r="G12" s="398">
        <v>3.5</v>
      </c>
      <c r="H12" s="398">
        <v>2.8</v>
      </c>
      <c r="I12" s="398">
        <v>4.9000000000000004</v>
      </c>
      <c r="J12" s="553">
        <v>5.2</v>
      </c>
      <c r="K12" s="658">
        <v>3.6</v>
      </c>
      <c r="L12" s="658">
        <v>3.2</v>
      </c>
      <c r="M12" s="658">
        <v>4.7</v>
      </c>
      <c r="N12" s="658">
        <v>1</v>
      </c>
      <c r="O12" s="658">
        <v>0.5</v>
      </c>
      <c r="P12" s="658">
        <v>0.3</v>
      </c>
      <c r="Q12" s="658">
        <v>0.9</v>
      </c>
      <c r="R12" s="658">
        <v>0.9</v>
      </c>
      <c r="S12" s="658">
        <v>0.6</v>
      </c>
      <c r="T12" s="658">
        <v>0.4</v>
      </c>
      <c r="U12" s="658">
        <v>0.8</v>
      </c>
      <c r="V12" s="658">
        <v>0.9</v>
      </c>
      <c r="W12" s="658">
        <v>0.4</v>
      </c>
      <c r="X12" s="658">
        <v>0.4</v>
      </c>
      <c r="Y12" s="479">
        <v>0.9</v>
      </c>
    </row>
    <row r="13" spans="1:25" ht="65.25" customHeight="1" thickTop="1">
      <c r="A13" s="1" t="s">
        <v>205</v>
      </c>
      <c r="E13" s="36"/>
    </row>
    <row r="14" spans="1:25" ht="21" thickBot="1">
      <c r="A14" s="6" t="s">
        <v>161</v>
      </c>
      <c r="B14" s="7" t="s">
        <v>427</v>
      </c>
      <c r="C14" s="7" t="s">
        <v>443</v>
      </c>
      <c r="D14" s="7" t="s">
        <v>446</v>
      </c>
      <c r="E14" s="7" t="s">
        <v>452</v>
      </c>
      <c r="F14" s="451" t="s">
        <v>457</v>
      </c>
      <c r="G14" s="451" t="s">
        <v>483</v>
      </c>
      <c r="H14" s="451" t="s">
        <v>486</v>
      </c>
      <c r="I14" s="451" t="s">
        <v>488</v>
      </c>
      <c r="J14" s="451" t="s">
        <v>491</v>
      </c>
      <c r="K14" s="663" t="s">
        <v>539</v>
      </c>
      <c r="L14" s="677" t="s">
        <v>560</v>
      </c>
      <c r="M14" s="677" t="s">
        <v>567</v>
      </c>
      <c r="N14" s="677" t="s">
        <v>577</v>
      </c>
      <c r="O14" s="677" t="s">
        <v>603</v>
      </c>
      <c r="P14" s="677" t="s">
        <v>625</v>
      </c>
      <c r="Q14" s="677" t="s">
        <v>634</v>
      </c>
      <c r="R14" s="677" t="s">
        <v>638</v>
      </c>
      <c r="S14" s="677" t="s">
        <v>658</v>
      </c>
      <c r="T14" s="677" t="s">
        <v>663</v>
      </c>
      <c r="U14" s="677" t="s">
        <v>669</v>
      </c>
      <c r="V14" s="677" t="s">
        <v>671</v>
      </c>
      <c r="W14" s="677" t="s">
        <v>682</v>
      </c>
      <c r="X14" s="677" t="s">
        <v>690</v>
      </c>
      <c r="Y14" s="394" t="s">
        <v>739</v>
      </c>
    </row>
    <row r="15" spans="1:25" ht="21" thickBot="1">
      <c r="A15" s="75" t="s">
        <v>258</v>
      </c>
      <c r="B15" s="402">
        <v>3.2</v>
      </c>
      <c r="C15" s="402">
        <v>1.5</v>
      </c>
      <c r="D15" s="402">
        <v>1.1000000000000001</v>
      </c>
      <c r="E15" s="402">
        <v>2.4</v>
      </c>
      <c r="F15" s="402">
        <v>2.5</v>
      </c>
      <c r="G15" s="398">
        <v>1.2</v>
      </c>
      <c r="H15" s="398">
        <v>0.7</v>
      </c>
      <c r="I15" s="398">
        <v>2.2000000000000002</v>
      </c>
      <c r="J15" s="553">
        <v>2.2999999999999998</v>
      </c>
      <c r="K15" s="658">
        <v>1.2</v>
      </c>
      <c r="L15" s="658">
        <v>0.8</v>
      </c>
      <c r="M15" s="658">
        <v>2</v>
      </c>
      <c r="N15" s="658">
        <v>2.6</v>
      </c>
      <c r="O15" s="658">
        <v>1.1000000000000001</v>
      </c>
      <c r="P15" s="658">
        <v>0.9</v>
      </c>
      <c r="Q15" s="658">
        <v>2.5</v>
      </c>
      <c r="R15" s="658">
        <v>2.8</v>
      </c>
      <c r="S15" s="658">
        <v>1.4</v>
      </c>
      <c r="T15" s="658">
        <v>1.3</v>
      </c>
      <c r="U15" s="658">
        <v>3</v>
      </c>
      <c r="V15" s="658">
        <v>3.7</v>
      </c>
      <c r="W15" s="658">
        <v>1.7</v>
      </c>
      <c r="X15" s="658">
        <v>0.9</v>
      </c>
      <c r="Y15" s="479">
        <v>3.1</v>
      </c>
    </row>
    <row r="16" spans="1:25" ht="57.75" customHeight="1" thickTop="1">
      <c r="A16" s="1" t="s">
        <v>202</v>
      </c>
      <c r="E16" s="36"/>
    </row>
    <row r="17" spans="1:25" ht="21" thickBot="1">
      <c r="A17" s="6" t="s">
        <v>161</v>
      </c>
      <c r="B17" s="7" t="s">
        <v>427</v>
      </c>
      <c r="C17" s="7" t="s">
        <v>443</v>
      </c>
      <c r="D17" s="7" t="s">
        <v>446</v>
      </c>
      <c r="E17" s="7" t="s">
        <v>452</v>
      </c>
      <c r="F17" s="451" t="s">
        <v>457</v>
      </c>
      <c r="G17" s="451" t="s">
        <v>483</v>
      </c>
      <c r="H17" s="451" t="s">
        <v>486</v>
      </c>
      <c r="I17" s="451" t="s">
        <v>488</v>
      </c>
      <c r="J17" s="451" t="s">
        <v>491</v>
      </c>
      <c r="K17" s="663" t="s">
        <v>539</v>
      </c>
      <c r="L17" s="677" t="s">
        <v>560</v>
      </c>
      <c r="M17" s="677" t="s">
        <v>567</v>
      </c>
      <c r="N17" s="677" t="s">
        <v>577</v>
      </c>
      <c r="O17" s="677" t="s">
        <v>603</v>
      </c>
      <c r="P17" s="677" t="s">
        <v>625</v>
      </c>
      <c r="Q17" s="677" t="s">
        <v>634</v>
      </c>
      <c r="R17" s="677" t="s">
        <v>638</v>
      </c>
      <c r="S17" s="677" t="s">
        <v>658</v>
      </c>
      <c r="T17" s="677" t="s">
        <v>663</v>
      </c>
      <c r="U17" s="677" t="s">
        <v>669</v>
      </c>
      <c r="V17" s="677" t="s">
        <v>671</v>
      </c>
      <c r="W17" s="677" t="s">
        <v>682</v>
      </c>
      <c r="X17" s="677" t="s">
        <v>690</v>
      </c>
      <c r="Y17" s="394" t="s">
        <v>739</v>
      </c>
    </row>
    <row r="18" spans="1:25" ht="21" thickBot="1">
      <c r="A18" s="75" t="s">
        <v>259</v>
      </c>
      <c r="B18" s="402">
        <v>0.9</v>
      </c>
      <c r="C18" s="402">
        <v>0.5</v>
      </c>
      <c r="D18" s="402">
        <v>0.4</v>
      </c>
      <c r="E18" s="402">
        <v>0.9</v>
      </c>
      <c r="F18" s="402">
        <v>0.8</v>
      </c>
      <c r="G18" s="398">
        <v>0.6</v>
      </c>
      <c r="H18" s="398">
        <v>0.4</v>
      </c>
      <c r="I18" s="398">
        <v>0.4</v>
      </c>
      <c r="J18" s="553">
        <v>0.7</v>
      </c>
      <c r="K18" s="658">
        <v>0.5</v>
      </c>
      <c r="L18" s="658">
        <v>0.3</v>
      </c>
      <c r="M18" s="658">
        <v>0.6</v>
      </c>
      <c r="N18" s="658">
        <v>0.8</v>
      </c>
      <c r="O18" s="658">
        <v>0.4</v>
      </c>
      <c r="P18" s="658">
        <v>0.3</v>
      </c>
      <c r="Q18" s="658">
        <v>0.7</v>
      </c>
      <c r="R18" s="658">
        <v>0.8</v>
      </c>
      <c r="S18" s="658">
        <v>0.5</v>
      </c>
      <c r="T18" s="658">
        <v>0.3</v>
      </c>
      <c r="U18" s="658">
        <v>0.7</v>
      </c>
      <c r="V18" s="658">
        <v>0.9</v>
      </c>
      <c r="W18" s="658">
        <v>0.4</v>
      </c>
      <c r="X18" s="658">
        <v>0.4</v>
      </c>
      <c r="Y18" s="479">
        <v>0.7</v>
      </c>
    </row>
    <row r="19" spans="1:25" ht="57.75" customHeight="1" thickTop="1">
      <c r="A19" s="1" t="s">
        <v>226</v>
      </c>
      <c r="E19" s="36"/>
    </row>
    <row r="20" spans="1:25" ht="42.75" customHeight="1" thickBot="1">
      <c r="A20" s="6" t="s">
        <v>358</v>
      </c>
      <c r="B20" s="442" t="s">
        <v>540</v>
      </c>
      <c r="C20" s="442" t="s">
        <v>448</v>
      </c>
      <c r="D20" s="442" t="s">
        <v>447</v>
      </c>
      <c r="E20" s="442" t="s">
        <v>453</v>
      </c>
      <c r="F20" s="436" t="s">
        <v>546</v>
      </c>
      <c r="G20" s="436" t="s">
        <v>549</v>
      </c>
      <c r="H20" s="436" t="s">
        <v>551</v>
      </c>
      <c r="I20" s="436" t="s">
        <v>489</v>
      </c>
      <c r="J20" s="436" t="s">
        <v>542</v>
      </c>
      <c r="K20" s="661" t="s">
        <v>547</v>
      </c>
      <c r="L20" s="676" t="s">
        <v>561</v>
      </c>
      <c r="M20" s="676" t="s">
        <v>568</v>
      </c>
      <c r="N20" s="676" t="s">
        <v>578</v>
      </c>
      <c r="O20" s="676" t="s">
        <v>604</v>
      </c>
      <c r="P20" s="676" t="s">
        <v>626</v>
      </c>
      <c r="Q20" s="676" t="s">
        <v>635</v>
      </c>
      <c r="R20" s="676" t="s">
        <v>639</v>
      </c>
      <c r="S20" s="676" t="s">
        <v>659</v>
      </c>
      <c r="T20" s="676" t="s">
        <v>664</v>
      </c>
      <c r="U20" s="676" t="s">
        <v>670</v>
      </c>
      <c r="V20" s="676" t="s">
        <v>673</v>
      </c>
      <c r="W20" s="676" t="s">
        <v>683</v>
      </c>
      <c r="X20" s="676" t="s">
        <v>689</v>
      </c>
      <c r="Y20" s="483" t="s">
        <v>740</v>
      </c>
    </row>
    <row r="21" spans="1:25" ht="20.25">
      <c r="A21" s="26" t="s">
        <v>194</v>
      </c>
      <c r="B21" s="139">
        <v>957</v>
      </c>
      <c r="C21" s="139">
        <v>892</v>
      </c>
      <c r="D21" s="139">
        <v>914</v>
      </c>
      <c r="E21" s="139">
        <v>788</v>
      </c>
      <c r="F21" s="139">
        <v>793</v>
      </c>
      <c r="G21" s="139">
        <v>793</v>
      </c>
      <c r="H21" s="139">
        <v>793</v>
      </c>
      <c r="I21" s="139">
        <v>803</v>
      </c>
      <c r="J21" s="139">
        <v>749</v>
      </c>
      <c r="K21" s="654">
        <v>749</v>
      </c>
      <c r="L21" s="670">
        <v>749</v>
      </c>
      <c r="M21" s="670">
        <v>743</v>
      </c>
      <c r="N21" s="711">
        <v>717</v>
      </c>
      <c r="O21" s="711">
        <v>717</v>
      </c>
      <c r="P21" s="711">
        <v>760</v>
      </c>
      <c r="Q21" s="711">
        <v>760</v>
      </c>
      <c r="R21" s="711">
        <v>760</v>
      </c>
      <c r="S21" s="711">
        <v>756</v>
      </c>
      <c r="T21" s="711">
        <v>775</v>
      </c>
      <c r="U21" s="711">
        <v>775</v>
      </c>
      <c r="V21" s="711">
        <v>768</v>
      </c>
      <c r="W21" s="711">
        <v>782</v>
      </c>
      <c r="X21" s="711">
        <v>778</v>
      </c>
      <c r="Y21" s="136">
        <v>788</v>
      </c>
    </row>
    <row r="22" spans="1:25" ht="20.25">
      <c r="A22" s="9" t="s">
        <v>195</v>
      </c>
      <c r="B22" s="139">
        <v>4790</v>
      </c>
      <c r="C22" s="139">
        <v>4620</v>
      </c>
      <c r="D22" s="139">
        <v>4724</v>
      </c>
      <c r="E22" s="139">
        <v>4317</v>
      </c>
      <c r="F22" s="139">
        <v>4230</v>
      </c>
      <c r="G22" s="139">
        <v>3919</v>
      </c>
      <c r="H22" s="139">
        <v>3962</v>
      </c>
      <c r="I22" s="139">
        <v>3936</v>
      </c>
      <c r="J22" s="139">
        <v>3913</v>
      </c>
      <c r="K22" s="654">
        <v>3927</v>
      </c>
      <c r="L22" s="670">
        <v>3927</v>
      </c>
      <c r="M22" s="670">
        <v>3915</v>
      </c>
      <c r="N22" s="711">
        <v>3707</v>
      </c>
      <c r="O22" s="711">
        <v>3705</v>
      </c>
      <c r="P22" s="711">
        <v>3884</v>
      </c>
      <c r="Q22" s="711">
        <v>3818</v>
      </c>
      <c r="R22" s="711">
        <v>3818</v>
      </c>
      <c r="S22" s="711">
        <v>3806</v>
      </c>
      <c r="T22" s="711">
        <v>4860</v>
      </c>
      <c r="U22" s="711">
        <v>4671</v>
      </c>
      <c r="V22" s="711">
        <v>4768</v>
      </c>
      <c r="W22" s="711">
        <v>4771</v>
      </c>
      <c r="X22" s="711">
        <v>4739</v>
      </c>
      <c r="Y22" s="136">
        <v>4780</v>
      </c>
    </row>
    <row r="23" spans="1:25">
      <c r="F23" s="139"/>
      <c r="G23" s="139"/>
      <c r="H23" s="139"/>
      <c r="I23" s="139"/>
      <c r="J23" s="139"/>
      <c r="K23" s="654"/>
      <c r="L23" s="670"/>
      <c r="M23" s="670"/>
      <c r="N23" s="711"/>
      <c r="O23" s="711"/>
      <c r="P23" s="711"/>
      <c r="Q23" s="711"/>
      <c r="R23" s="711"/>
      <c r="S23" s="711"/>
      <c r="T23" s="711"/>
      <c r="U23" s="711"/>
      <c r="V23" s="711"/>
      <c r="W23" s="711"/>
      <c r="X23" s="711"/>
      <c r="Y23" s="136"/>
    </row>
    <row r="24" spans="1:25" s="77" customFormat="1" ht="39" customHeight="1">
      <c r="A24" s="1" t="s">
        <v>221</v>
      </c>
      <c r="B24" s="472"/>
      <c r="C24" s="472"/>
      <c r="D24" s="472"/>
      <c r="E24" s="472"/>
      <c r="F24" s="472"/>
      <c r="G24" s="472"/>
      <c r="H24" s="472"/>
      <c r="I24" s="472"/>
      <c r="J24" s="472"/>
      <c r="K24" s="664"/>
      <c r="L24" s="679"/>
      <c r="M24" s="679"/>
      <c r="N24" s="716"/>
      <c r="O24" s="716"/>
      <c r="P24" s="716"/>
      <c r="Q24" s="716"/>
      <c r="R24" s="716"/>
      <c r="S24" s="716"/>
      <c r="T24" s="716"/>
      <c r="U24" s="716"/>
      <c r="V24" s="716"/>
      <c r="W24" s="716"/>
      <c r="X24" s="716"/>
      <c r="Y24" s="79"/>
    </row>
    <row r="25" spans="1:25" s="77" customFormat="1" ht="18.75" thickBot="1">
      <c r="A25" s="34" t="s">
        <v>271</v>
      </c>
      <c r="B25" s="7" t="s">
        <v>427</v>
      </c>
      <c r="C25" s="454" t="s">
        <v>443</v>
      </c>
      <c r="D25" s="454" t="s">
        <v>446</v>
      </c>
      <c r="E25" s="451" t="s">
        <v>452</v>
      </c>
      <c r="F25" s="451" t="s">
        <v>457</v>
      </c>
      <c r="G25" s="451" t="s">
        <v>483</v>
      </c>
      <c r="H25" s="451" t="s">
        <v>486</v>
      </c>
      <c r="I25" s="451" t="s">
        <v>488</v>
      </c>
      <c r="J25" s="451" t="s">
        <v>491</v>
      </c>
      <c r="K25" s="663" t="s">
        <v>539</v>
      </c>
      <c r="L25" s="677" t="s">
        <v>560</v>
      </c>
      <c r="M25" s="677" t="s">
        <v>567</v>
      </c>
      <c r="N25" s="677" t="s">
        <v>577</v>
      </c>
      <c r="O25" s="677" t="s">
        <v>603</v>
      </c>
      <c r="P25" s="677" t="s">
        <v>625</v>
      </c>
      <c r="Q25" s="677" t="s">
        <v>634</v>
      </c>
      <c r="R25" s="677" t="s">
        <v>638</v>
      </c>
      <c r="S25" s="677" t="s">
        <v>658</v>
      </c>
      <c r="T25" s="677" t="s">
        <v>663</v>
      </c>
      <c r="U25" s="677" t="s">
        <v>669</v>
      </c>
      <c r="V25" s="677" t="s">
        <v>671</v>
      </c>
      <c r="W25" s="677" t="s">
        <v>682</v>
      </c>
      <c r="X25" s="677" t="s">
        <v>690</v>
      </c>
      <c r="Y25" s="394" t="s">
        <v>739</v>
      </c>
    </row>
    <row r="26" spans="1:25" s="77" customFormat="1" ht="18">
      <c r="A26" s="9" t="s">
        <v>10</v>
      </c>
      <c r="B26" s="139">
        <v>531</v>
      </c>
      <c r="C26" s="139">
        <v>308</v>
      </c>
      <c r="D26" s="139">
        <v>255</v>
      </c>
      <c r="E26" s="139">
        <v>422</v>
      </c>
      <c r="F26" s="139">
        <v>446</v>
      </c>
      <c r="G26" s="139">
        <v>269</v>
      </c>
      <c r="H26" s="139">
        <v>224</v>
      </c>
      <c r="I26" s="139">
        <v>393</v>
      </c>
      <c r="J26" s="139">
        <v>406</v>
      </c>
      <c r="K26" s="654">
        <v>244</v>
      </c>
      <c r="L26" s="670">
        <v>185</v>
      </c>
      <c r="M26" s="670">
        <v>352</v>
      </c>
      <c r="N26" s="711">
        <v>228</v>
      </c>
      <c r="O26" s="711">
        <v>121</v>
      </c>
      <c r="P26" s="711">
        <v>116</v>
      </c>
      <c r="Q26" s="711">
        <v>316</v>
      </c>
      <c r="R26" s="711">
        <v>290</v>
      </c>
      <c r="S26" s="711">
        <v>205</v>
      </c>
      <c r="T26" s="711">
        <v>179</v>
      </c>
      <c r="U26" s="711">
        <v>340</v>
      </c>
      <c r="V26" s="711">
        <v>375</v>
      </c>
      <c r="W26" s="711">
        <v>187</v>
      </c>
      <c r="X26" s="711">
        <v>174</v>
      </c>
      <c r="Y26" s="136">
        <v>358</v>
      </c>
    </row>
    <row r="27" spans="1:25" s="77" customFormat="1" ht="18">
      <c r="A27" s="41" t="s">
        <v>114</v>
      </c>
      <c r="B27" s="139">
        <v>31</v>
      </c>
      <c r="C27" s="139">
        <v>20</v>
      </c>
      <c r="D27" s="139">
        <v>15</v>
      </c>
      <c r="E27" s="139">
        <v>20</v>
      </c>
      <c r="F27" s="139">
        <v>18</v>
      </c>
      <c r="G27" s="139">
        <v>4</v>
      </c>
      <c r="H27" s="139">
        <v>4</v>
      </c>
      <c r="I27" s="139">
        <v>8</v>
      </c>
      <c r="J27" s="139">
        <v>3</v>
      </c>
      <c r="K27" s="654">
        <v>-3</v>
      </c>
      <c r="L27" s="670">
        <v>-5</v>
      </c>
      <c r="M27" s="670">
        <v>-8</v>
      </c>
      <c r="N27" s="711">
        <v>0</v>
      </c>
      <c r="O27" s="711">
        <v>0</v>
      </c>
      <c r="P27" s="711">
        <v>0</v>
      </c>
      <c r="Q27" s="711">
        <v>2</v>
      </c>
      <c r="R27" s="711">
        <v>3</v>
      </c>
      <c r="S27" s="711">
        <v>4</v>
      </c>
      <c r="T27" s="711">
        <v>1</v>
      </c>
      <c r="U27" s="711">
        <v>11</v>
      </c>
      <c r="V27" s="711">
        <v>11</v>
      </c>
      <c r="W27" s="711">
        <v>7</v>
      </c>
      <c r="X27" s="711">
        <v>8</v>
      </c>
      <c r="Y27" s="136">
        <v>12</v>
      </c>
    </row>
    <row r="28" spans="1:25" s="77" customFormat="1" ht="18">
      <c r="A28" s="41" t="s">
        <v>190</v>
      </c>
      <c r="B28" s="139">
        <v>314</v>
      </c>
      <c r="C28" s="139">
        <v>184</v>
      </c>
      <c r="D28" s="139">
        <v>157</v>
      </c>
      <c r="E28" s="139">
        <v>245</v>
      </c>
      <c r="F28" s="139">
        <v>257</v>
      </c>
      <c r="G28" s="139">
        <v>160</v>
      </c>
      <c r="H28" s="139">
        <v>141</v>
      </c>
      <c r="I28" s="139">
        <v>224</v>
      </c>
      <c r="J28" s="139">
        <v>230</v>
      </c>
      <c r="K28" s="654">
        <v>143</v>
      </c>
      <c r="L28" s="670">
        <v>111</v>
      </c>
      <c r="M28" s="670">
        <v>198</v>
      </c>
      <c r="N28" s="711">
        <v>43</v>
      </c>
      <c r="O28" s="711">
        <v>22</v>
      </c>
      <c r="P28" s="711">
        <v>15</v>
      </c>
      <c r="Q28" s="711">
        <v>42</v>
      </c>
      <c r="R28" s="711">
        <v>42</v>
      </c>
      <c r="S28" s="711">
        <v>25</v>
      </c>
      <c r="T28" s="711">
        <v>19</v>
      </c>
      <c r="U28" s="711">
        <v>34</v>
      </c>
      <c r="V28" s="711">
        <v>34</v>
      </c>
      <c r="W28" s="711">
        <v>16</v>
      </c>
      <c r="X28" s="711">
        <v>19</v>
      </c>
      <c r="Y28" s="136">
        <v>50</v>
      </c>
    </row>
    <row r="29" spans="1:25" s="77" customFormat="1" ht="18">
      <c r="A29" s="41" t="s">
        <v>238</v>
      </c>
      <c r="B29" s="711">
        <v>195</v>
      </c>
      <c r="C29" s="711">
        <v>89</v>
      </c>
      <c r="D29" s="711">
        <v>62</v>
      </c>
      <c r="E29" s="711">
        <v>146</v>
      </c>
      <c r="F29" s="711">
        <v>164</v>
      </c>
      <c r="G29" s="711">
        <v>79</v>
      </c>
      <c r="H29" s="711">
        <v>50</v>
      </c>
      <c r="I29" s="711">
        <v>137</v>
      </c>
      <c r="J29" s="711">
        <v>161</v>
      </c>
      <c r="K29" s="711">
        <v>83</v>
      </c>
      <c r="L29" s="711">
        <v>49</v>
      </c>
      <c r="M29" s="711">
        <v>130</v>
      </c>
      <c r="N29" s="711">
        <v>170</v>
      </c>
      <c r="O29" s="711">
        <v>72</v>
      </c>
      <c r="P29" s="711">
        <v>50</v>
      </c>
      <c r="Q29" s="711">
        <v>156</v>
      </c>
      <c r="R29" s="711">
        <v>175</v>
      </c>
      <c r="S29" s="711">
        <v>90</v>
      </c>
      <c r="T29" s="711">
        <v>64</v>
      </c>
      <c r="U29" s="711">
        <v>194</v>
      </c>
      <c r="V29" s="711">
        <v>265</v>
      </c>
      <c r="W29" s="711">
        <v>85</v>
      </c>
      <c r="X29" s="711">
        <v>60</v>
      </c>
      <c r="Y29" s="709">
        <v>193</v>
      </c>
    </row>
    <row r="30" spans="1:25" s="646" customFormat="1" ht="18">
      <c r="A30" s="41" t="s">
        <v>677</v>
      </c>
      <c r="B30" s="711"/>
      <c r="C30" s="711"/>
      <c r="D30" s="711"/>
      <c r="E30" s="711"/>
      <c r="F30" s="711"/>
      <c r="G30" s="711"/>
      <c r="H30" s="711"/>
      <c r="I30" s="711"/>
      <c r="J30" s="711"/>
      <c r="K30" s="711"/>
      <c r="L30" s="711"/>
      <c r="M30" s="711"/>
      <c r="N30" s="711"/>
      <c r="O30" s="711"/>
      <c r="P30" s="711"/>
      <c r="Q30" s="711"/>
      <c r="R30" s="711">
        <v>42</v>
      </c>
      <c r="S30" s="711">
        <v>46</v>
      </c>
      <c r="T30" s="711">
        <v>48</v>
      </c>
      <c r="U30" s="711">
        <v>59</v>
      </c>
      <c r="V30" s="711">
        <v>50</v>
      </c>
      <c r="W30" s="711">
        <v>46</v>
      </c>
      <c r="X30" s="711">
        <v>52</v>
      </c>
      <c r="Y30" s="709">
        <v>62</v>
      </c>
    </row>
    <row r="31" spans="1:25" s="77" customFormat="1" ht="18">
      <c r="A31" s="41" t="s">
        <v>674</v>
      </c>
      <c r="B31" s="711">
        <v>22</v>
      </c>
      <c r="C31" s="711">
        <v>35</v>
      </c>
      <c r="D31" s="711">
        <v>36</v>
      </c>
      <c r="E31" s="711">
        <v>31</v>
      </c>
      <c r="F31" s="711">
        <v>25</v>
      </c>
      <c r="G31" s="711">
        <v>30</v>
      </c>
      <c r="H31" s="711">
        <v>33</v>
      </c>
      <c r="I31" s="711">
        <v>32</v>
      </c>
      <c r="J31" s="711">
        <v>15</v>
      </c>
      <c r="K31" s="711">
        <v>19</v>
      </c>
      <c r="L31" s="711">
        <v>25</v>
      </c>
      <c r="M31" s="711">
        <v>24</v>
      </c>
      <c r="N31" s="711">
        <v>16</v>
      </c>
      <c r="O31" s="711">
        <v>26</v>
      </c>
      <c r="P31" s="711">
        <v>51</v>
      </c>
      <c r="Q31" s="711">
        <v>119</v>
      </c>
      <c r="R31" s="711">
        <v>31</v>
      </c>
      <c r="S31" s="711">
        <v>43</v>
      </c>
      <c r="T31" s="711">
        <v>48</v>
      </c>
      <c r="U31" s="711">
        <v>54</v>
      </c>
      <c r="V31" s="711">
        <v>26</v>
      </c>
      <c r="W31" s="711">
        <v>39</v>
      </c>
      <c r="X31" s="711">
        <v>43</v>
      </c>
      <c r="Y31" s="709">
        <v>53</v>
      </c>
    </row>
    <row r="32" spans="1:25" s="77" customFormat="1" ht="18">
      <c r="A32" s="9" t="s">
        <v>390</v>
      </c>
      <c r="B32" s="703">
        <v>81</v>
      </c>
      <c r="C32" s="703">
        <v>39</v>
      </c>
      <c r="D32" s="703">
        <v>23</v>
      </c>
      <c r="E32" s="703">
        <v>69</v>
      </c>
      <c r="F32" s="703">
        <v>74</v>
      </c>
      <c r="G32" s="703">
        <v>36</v>
      </c>
      <c r="H32" s="703">
        <v>20</v>
      </c>
      <c r="I32" s="703">
        <v>75</v>
      </c>
      <c r="J32" s="703">
        <v>82</v>
      </c>
      <c r="K32" s="703">
        <v>35</v>
      </c>
      <c r="L32" s="703">
        <v>12</v>
      </c>
      <c r="M32" s="703">
        <v>80</v>
      </c>
      <c r="N32" s="711">
        <v>70</v>
      </c>
      <c r="O32" s="711">
        <v>20</v>
      </c>
      <c r="P32" s="711">
        <v>5</v>
      </c>
      <c r="Q32" s="711">
        <v>90</v>
      </c>
      <c r="R32" s="711">
        <v>94</v>
      </c>
      <c r="S32" s="711">
        <v>37</v>
      </c>
      <c r="T32" s="711">
        <v>21</v>
      </c>
      <c r="U32" s="711">
        <v>110</v>
      </c>
      <c r="V32" s="711">
        <v>129</v>
      </c>
      <c r="W32" s="711">
        <v>21</v>
      </c>
      <c r="X32" s="711">
        <v>21</v>
      </c>
      <c r="Y32" s="709">
        <v>113</v>
      </c>
    </row>
    <row r="33" spans="1:25" s="77" customFormat="1" ht="18">
      <c r="A33" s="9" t="s">
        <v>199</v>
      </c>
      <c r="B33" s="139">
        <v>74</v>
      </c>
      <c r="C33" s="139">
        <v>49</v>
      </c>
      <c r="D33" s="139">
        <v>34</v>
      </c>
      <c r="E33" s="139">
        <v>78</v>
      </c>
      <c r="F33" s="139">
        <v>70</v>
      </c>
      <c r="G33" s="19">
        <v>92</v>
      </c>
      <c r="H33" s="19">
        <v>29</v>
      </c>
      <c r="I33" s="19">
        <v>247</v>
      </c>
      <c r="J33" s="19">
        <v>88</v>
      </c>
      <c r="K33" s="649">
        <v>33</v>
      </c>
      <c r="L33" s="666">
        <v>3</v>
      </c>
      <c r="M33" s="666">
        <v>81</v>
      </c>
      <c r="N33" s="703"/>
      <c r="O33" s="703"/>
      <c r="P33" s="703"/>
      <c r="Q33" s="703"/>
      <c r="R33" s="703"/>
      <c r="S33" s="703"/>
      <c r="T33" s="703"/>
      <c r="U33" s="703"/>
      <c r="V33" s="703"/>
      <c r="W33" s="703"/>
      <c r="X33" s="703"/>
      <c r="Y33" s="486"/>
    </row>
    <row r="34" spans="1:25" s="77" customFormat="1" ht="18">
      <c r="A34" s="16" t="s">
        <v>142</v>
      </c>
      <c r="B34" s="400">
        <v>57</v>
      </c>
      <c r="C34" s="400">
        <v>13</v>
      </c>
      <c r="D34" s="400">
        <v>-3</v>
      </c>
      <c r="E34" s="400">
        <v>42</v>
      </c>
      <c r="F34" s="400">
        <v>48</v>
      </c>
      <c r="G34" s="400">
        <v>11</v>
      </c>
      <c r="H34" s="400">
        <v>-4</v>
      </c>
      <c r="I34" s="400">
        <v>49</v>
      </c>
      <c r="J34" s="400">
        <v>58</v>
      </c>
      <c r="K34" s="659">
        <v>11</v>
      </c>
      <c r="L34" s="671">
        <v>-13</v>
      </c>
      <c r="M34" s="671">
        <v>53</v>
      </c>
      <c r="N34" s="671">
        <v>44</v>
      </c>
      <c r="O34" s="671">
        <v>-5</v>
      </c>
      <c r="P34" s="671">
        <v>-25</v>
      </c>
      <c r="Q34" s="671">
        <v>50</v>
      </c>
      <c r="R34" s="671">
        <v>56</v>
      </c>
      <c r="S34" s="671">
        <v>1</v>
      </c>
      <c r="T34" s="671">
        <v>-20</v>
      </c>
      <c r="U34" s="671">
        <v>61</v>
      </c>
      <c r="V34" s="671">
        <v>87</v>
      </c>
      <c r="W34" s="671">
        <v>-21</v>
      </c>
      <c r="X34" s="671">
        <v>-22</v>
      </c>
      <c r="Y34" s="491">
        <v>68</v>
      </c>
    </row>
    <row r="35" spans="1:25" s="77" customFormat="1" ht="18">
      <c r="A35" s="9" t="s">
        <v>571</v>
      </c>
      <c r="B35" s="139"/>
      <c r="C35" s="139"/>
      <c r="D35" s="139"/>
      <c r="E35" s="139"/>
      <c r="F35" s="139"/>
      <c r="G35" s="139"/>
      <c r="H35" s="139"/>
      <c r="I35" s="139"/>
      <c r="J35" s="139"/>
      <c r="K35" s="654">
        <v>0</v>
      </c>
      <c r="L35" s="670">
        <v>0</v>
      </c>
      <c r="M35" s="670">
        <v>-3</v>
      </c>
      <c r="N35" s="711">
        <v>0</v>
      </c>
      <c r="O35" s="711">
        <v>0</v>
      </c>
      <c r="P35" s="711">
        <v>0</v>
      </c>
      <c r="Q35" s="711">
        <v>0</v>
      </c>
      <c r="R35" s="711">
        <v>0</v>
      </c>
      <c r="S35" s="711">
        <v>0</v>
      </c>
      <c r="T35" s="711">
        <v>0</v>
      </c>
      <c r="U35" s="711">
        <v>0</v>
      </c>
      <c r="V35" s="711">
        <v>0</v>
      </c>
      <c r="W35" s="711">
        <v>0</v>
      </c>
      <c r="X35" s="711">
        <v>0</v>
      </c>
      <c r="Y35" s="136">
        <v>0</v>
      </c>
    </row>
    <row r="36" spans="1:25" s="77" customFormat="1" ht="18">
      <c r="A36" s="9" t="s">
        <v>581</v>
      </c>
      <c r="B36" s="670">
        <v>0</v>
      </c>
      <c r="C36" s="670">
        <v>0</v>
      </c>
      <c r="D36" s="670">
        <v>0</v>
      </c>
      <c r="E36" s="670">
        <v>0</v>
      </c>
      <c r="F36" s="670">
        <v>1</v>
      </c>
      <c r="G36" s="670">
        <v>53</v>
      </c>
      <c r="H36" s="670">
        <v>8</v>
      </c>
      <c r="I36" s="670">
        <v>192</v>
      </c>
      <c r="J36" s="670">
        <v>3</v>
      </c>
      <c r="K36" s="670">
        <v>0</v>
      </c>
      <c r="L36" s="670">
        <v>0</v>
      </c>
      <c r="M36" s="670">
        <v>0</v>
      </c>
      <c r="N36" s="711">
        <v>12</v>
      </c>
      <c r="O36" s="711">
        <v>0</v>
      </c>
      <c r="P36" s="711">
        <v>-11</v>
      </c>
      <c r="Q36" s="711">
        <v>-1</v>
      </c>
      <c r="R36" s="711">
        <v>0</v>
      </c>
      <c r="S36" s="711">
        <v>1</v>
      </c>
      <c r="T36" s="711">
        <v>0</v>
      </c>
      <c r="U36" s="711">
        <v>0</v>
      </c>
      <c r="V36" s="711">
        <v>0</v>
      </c>
      <c r="W36" s="711">
        <v>0</v>
      </c>
      <c r="X36" s="711">
        <v>0</v>
      </c>
      <c r="Y36" s="136">
        <v>0</v>
      </c>
    </row>
    <row r="37" spans="1:25" s="77" customFormat="1" ht="18">
      <c r="A37" s="9" t="s">
        <v>222</v>
      </c>
      <c r="B37" s="139">
        <v>-6</v>
      </c>
      <c r="C37" s="139">
        <v>10</v>
      </c>
      <c r="D37" s="139">
        <v>2</v>
      </c>
      <c r="E37" s="139">
        <v>0</v>
      </c>
      <c r="F37" s="139">
        <v>-4</v>
      </c>
      <c r="G37" s="139">
        <v>3</v>
      </c>
      <c r="H37" s="139">
        <v>1</v>
      </c>
      <c r="I37" s="139">
        <v>-20</v>
      </c>
      <c r="J37" s="139">
        <v>3</v>
      </c>
      <c r="K37" s="654">
        <v>-1</v>
      </c>
      <c r="L37" s="670">
        <v>-9</v>
      </c>
      <c r="M37" s="670">
        <v>4</v>
      </c>
      <c r="N37" s="711">
        <v>2</v>
      </c>
      <c r="O37" s="711">
        <v>4</v>
      </c>
      <c r="P37" s="711">
        <v>3</v>
      </c>
      <c r="Q37" s="711">
        <v>14</v>
      </c>
      <c r="R37" s="711">
        <v>3</v>
      </c>
      <c r="S37" s="711">
        <v>-2</v>
      </c>
      <c r="T37" s="711">
        <v>-1</v>
      </c>
      <c r="U37" s="711">
        <v>3</v>
      </c>
      <c r="V37" s="711">
        <v>1</v>
      </c>
      <c r="W37" s="711">
        <v>8</v>
      </c>
      <c r="X37" s="711">
        <v>-1</v>
      </c>
      <c r="Y37" s="136">
        <v>-12</v>
      </c>
    </row>
    <row r="38" spans="1:25" s="77" customFormat="1" ht="18">
      <c r="A38" s="16" t="s">
        <v>16</v>
      </c>
      <c r="B38" s="400">
        <v>51</v>
      </c>
      <c r="C38" s="400">
        <v>24</v>
      </c>
      <c r="D38" s="400">
        <v>8</v>
      </c>
      <c r="E38" s="400">
        <v>51</v>
      </c>
      <c r="F38" s="400">
        <v>45</v>
      </c>
      <c r="G38" s="400">
        <v>67</v>
      </c>
      <c r="H38" s="400">
        <v>4</v>
      </c>
      <c r="I38" s="400">
        <v>221</v>
      </c>
      <c r="J38" s="400">
        <v>64</v>
      </c>
      <c r="K38" s="659">
        <v>9</v>
      </c>
      <c r="L38" s="671">
        <v>-22</v>
      </c>
      <c r="M38" s="671">
        <v>54</v>
      </c>
      <c r="N38" s="671">
        <v>58</v>
      </c>
      <c r="O38" s="671">
        <v>-2</v>
      </c>
      <c r="P38" s="671">
        <v>-33</v>
      </c>
      <c r="Q38" s="671">
        <v>62</v>
      </c>
      <c r="R38" s="671">
        <v>59</v>
      </c>
      <c r="S38" s="671">
        <v>0</v>
      </c>
      <c r="T38" s="671">
        <v>-20</v>
      </c>
      <c r="U38" s="671">
        <v>64</v>
      </c>
      <c r="V38" s="671">
        <v>88</v>
      </c>
      <c r="W38" s="671">
        <v>-13</v>
      </c>
      <c r="X38" s="671">
        <v>-23</v>
      </c>
      <c r="Y38" s="491">
        <v>56</v>
      </c>
    </row>
    <row r="39" spans="1:25" s="77" customFormat="1" ht="20.25">
      <c r="A39" s="9"/>
      <c r="B39" s="472"/>
      <c r="C39" s="472"/>
      <c r="D39" s="472"/>
      <c r="E39" s="472"/>
      <c r="F39" s="472"/>
      <c r="G39" s="475"/>
      <c r="H39" s="475"/>
      <c r="I39" s="475"/>
      <c r="J39" s="475"/>
      <c r="K39" s="665"/>
      <c r="L39" s="680"/>
      <c r="M39" s="680"/>
      <c r="N39" s="680"/>
      <c r="O39" s="680"/>
      <c r="P39" s="680"/>
      <c r="Q39" s="680"/>
      <c r="R39" s="680"/>
      <c r="S39" s="680"/>
      <c r="T39" s="680"/>
      <c r="U39" s="680"/>
      <c r="V39" s="680"/>
      <c r="W39" s="680"/>
      <c r="X39" s="680"/>
      <c r="Y39" s="487"/>
    </row>
    <row r="40" spans="1:25" s="77" customFormat="1" ht="18">
      <c r="A40" s="9" t="s">
        <v>223</v>
      </c>
      <c r="B40" s="139">
        <v>58</v>
      </c>
      <c r="C40" s="139">
        <v>5</v>
      </c>
      <c r="D40" s="139">
        <v>1</v>
      </c>
      <c r="E40" s="139">
        <v>27</v>
      </c>
      <c r="F40" s="139">
        <v>57</v>
      </c>
      <c r="G40" s="138">
        <v>6</v>
      </c>
      <c r="H40" s="138">
        <v>0</v>
      </c>
      <c r="I40" s="138">
        <v>25</v>
      </c>
      <c r="J40" s="138">
        <v>43</v>
      </c>
      <c r="K40" s="653">
        <v>-4</v>
      </c>
      <c r="L40" s="669">
        <v>-6</v>
      </c>
      <c r="M40" s="669">
        <v>25</v>
      </c>
      <c r="N40" s="710">
        <v>48</v>
      </c>
      <c r="O40" s="710">
        <v>4</v>
      </c>
      <c r="P40" s="710">
        <v>-2</v>
      </c>
      <c r="Q40" s="710">
        <v>27</v>
      </c>
      <c r="R40" s="710">
        <v>46</v>
      </c>
      <c r="S40" s="710">
        <v>4</v>
      </c>
      <c r="T40" s="710">
        <v>-1</v>
      </c>
      <c r="U40" s="710">
        <v>31</v>
      </c>
      <c r="V40" s="710">
        <v>44</v>
      </c>
      <c r="W40" s="710">
        <v>-1</v>
      </c>
      <c r="X40" s="710">
        <v>6</v>
      </c>
      <c r="Y40" s="135">
        <v>24</v>
      </c>
    </row>
    <row r="41" spans="1:25" s="77" customFormat="1" ht="18">
      <c r="A41" s="9" t="s">
        <v>192</v>
      </c>
      <c r="B41" s="139">
        <v>23</v>
      </c>
      <c r="C41" s="139">
        <v>25</v>
      </c>
      <c r="D41" s="139">
        <v>26</v>
      </c>
      <c r="E41" s="139">
        <v>27</v>
      </c>
      <c r="F41" s="139">
        <v>25</v>
      </c>
      <c r="G41" s="138">
        <v>25</v>
      </c>
      <c r="H41" s="138">
        <v>25</v>
      </c>
      <c r="I41" s="138">
        <v>26</v>
      </c>
      <c r="J41" s="138">
        <v>24</v>
      </c>
      <c r="K41" s="653">
        <v>24</v>
      </c>
      <c r="L41" s="669">
        <v>25</v>
      </c>
      <c r="M41" s="669">
        <v>27</v>
      </c>
      <c r="N41" s="710">
        <v>25</v>
      </c>
      <c r="O41" s="710">
        <v>26</v>
      </c>
      <c r="P41" s="710">
        <v>30</v>
      </c>
      <c r="Q41" s="710">
        <v>41</v>
      </c>
      <c r="R41" s="710">
        <v>38</v>
      </c>
      <c r="S41" s="710">
        <v>36</v>
      </c>
      <c r="T41" s="710">
        <v>41</v>
      </c>
      <c r="U41" s="710">
        <v>48</v>
      </c>
      <c r="V41" s="710">
        <v>42</v>
      </c>
      <c r="W41" s="710">
        <v>42</v>
      </c>
      <c r="X41" s="710">
        <v>43</v>
      </c>
      <c r="Y41" s="135">
        <v>45</v>
      </c>
    </row>
    <row r="42" spans="1:25" s="77" customFormat="1" ht="20.25">
      <c r="A42" s="9"/>
      <c r="B42" s="472"/>
      <c r="C42" s="472"/>
      <c r="D42" s="472"/>
      <c r="E42" s="472"/>
      <c r="F42" s="472"/>
      <c r="G42" s="475"/>
      <c r="H42" s="475"/>
      <c r="I42" s="475"/>
      <c r="J42" s="475"/>
      <c r="K42" s="665"/>
      <c r="L42" s="680"/>
      <c r="M42" s="680"/>
      <c r="N42" s="680"/>
      <c r="O42" s="680"/>
      <c r="P42" s="680"/>
      <c r="Q42" s="680"/>
      <c r="R42" s="680"/>
      <c r="S42" s="680"/>
      <c r="T42" s="680"/>
      <c r="U42" s="680"/>
      <c r="V42" s="680"/>
      <c r="W42" s="680"/>
      <c r="X42" s="680"/>
      <c r="Y42" s="487"/>
    </row>
    <row r="43" spans="1:25" s="77" customFormat="1" ht="18">
      <c r="A43" s="9" t="s">
        <v>145</v>
      </c>
      <c r="B43" s="139">
        <v>33</v>
      </c>
      <c r="C43" s="139">
        <v>26</v>
      </c>
      <c r="D43" s="139">
        <v>37</v>
      </c>
      <c r="E43" s="139">
        <v>26</v>
      </c>
      <c r="F43" s="139">
        <v>13</v>
      </c>
      <c r="G43" s="138">
        <v>14</v>
      </c>
      <c r="H43" s="138">
        <v>30</v>
      </c>
      <c r="I43" s="138">
        <v>30</v>
      </c>
      <c r="J43" s="138">
        <v>11</v>
      </c>
      <c r="K43" s="653">
        <v>22</v>
      </c>
      <c r="L43" s="669">
        <v>33</v>
      </c>
      <c r="M43" s="669">
        <v>39</v>
      </c>
      <c r="N43" s="710">
        <v>15</v>
      </c>
      <c r="O43" s="710">
        <v>17</v>
      </c>
      <c r="P43" s="710">
        <v>34</v>
      </c>
      <c r="Q43" s="710">
        <v>42</v>
      </c>
      <c r="R43" s="710">
        <v>21</v>
      </c>
      <c r="S43" s="710">
        <v>34</v>
      </c>
      <c r="T43" s="710">
        <v>47</v>
      </c>
      <c r="U43" s="710">
        <v>68</v>
      </c>
      <c r="V43" s="710">
        <v>27</v>
      </c>
      <c r="W43" s="710">
        <v>48</v>
      </c>
      <c r="X43" s="710">
        <v>52</v>
      </c>
      <c r="Y43" s="135">
        <v>62</v>
      </c>
    </row>
    <row r="44" spans="1:25" s="77" customFormat="1" ht="18">
      <c r="A44" s="9" t="s">
        <v>146</v>
      </c>
      <c r="B44" s="139">
        <v>0</v>
      </c>
      <c r="C44" s="139">
        <v>11</v>
      </c>
      <c r="D44" s="139">
        <v>0</v>
      </c>
      <c r="E44" s="139">
        <v>0</v>
      </c>
      <c r="F44" s="139">
        <v>0</v>
      </c>
      <c r="G44" s="139">
        <v>0</v>
      </c>
      <c r="H44" s="139">
        <v>29</v>
      </c>
      <c r="I44" s="139">
        <v>8</v>
      </c>
      <c r="J44" s="139">
        <v>1</v>
      </c>
      <c r="K44" s="654">
        <v>0</v>
      </c>
      <c r="L44" s="670">
        <v>0</v>
      </c>
      <c r="M44" s="670">
        <v>22</v>
      </c>
      <c r="N44" s="711">
        <v>5</v>
      </c>
      <c r="O44" s="711">
        <v>0</v>
      </c>
      <c r="P44" s="711">
        <v>681</v>
      </c>
      <c r="Q44" s="711">
        <v>13</v>
      </c>
      <c r="R44" s="711">
        <v>0</v>
      </c>
      <c r="S44" s="711">
        <v>9</v>
      </c>
      <c r="T44" s="711">
        <v>375</v>
      </c>
      <c r="U44" s="711">
        <v>1</v>
      </c>
      <c r="V44" s="711">
        <v>2</v>
      </c>
      <c r="W44" s="711">
        <v>6</v>
      </c>
      <c r="X44" s="711">
        <v>7</v>
      </c>
      <c r="Y44" s="136">
        <v>17</v>
      </c>
    </row>
    <row r="45" spans="1:25" s="716" customFormat="1" ht="21">
      <c r="A45" s="9" t="s">
        <v>598</v>
      </c>
      <c r="B45" s="711">
        <v>3017</v>
      </c>
      <c r="C45" s="711">
        <v>2771</v>
      </c>
      <c r="D45" s="711">
        <v>2705</v>
      </c>
      <c r="E45" s="711">
        <v>2860</v>
      </c>
      <c r="F45" s="711">
        <v>2962</v>
      </c>
      <c r="G45" s="711">
        <v>2648</v>
      </c>
      <c r="H45" s="711">
        <v>2616</v>
      </c>
      <c r="I45" s="711">
        <v>2650</v>
      </c>
      <c r="J45" s="711">
        <v>2512</v>
      </c>
      <c r="K45" s="711">
        <v>2354</v>
      </c>
      <c r="L45" s="711">
        <v>2328</v>
      </c>
      <c r="M45" s="711">
        <v>2488</v>
      </c>
      <c r="N45" s="711">
        <v>2336</v>
      </c>
      <c r="O45" s="711">
        <v>2225</v>
      </c>
      <c r="P45" s="711">
        <v>3132</v>
      </c>
      <c r="Q45" s="711">
        <v>3245</v>
      </c>
      <c r="R45" s="711">
        <v>3250</v>
      </c>
      <c r="S45" s="711">
        <v>3186</v>
      </c>
      <c r="T45" s="711">
        <v>4045</v>
      </c>
      <c r="U45" s="711">
        <v>4128</v>
      </c>
      <c r="V45" s="711">
        <v>4140</v>
      </c>
      <c r="W45" s="711">
        <v>3970</v>
      </c>
      <c r="X45" s="711">
        <v>4059</v>
      </c>
      <c r="Y45" s="709">
        <v>4168</v>
      </c>
    </row>
    <row r="46" spans="1:25" s="716" customFormat="1" ht="21">
      <c r="A46" s="9" t="s">
        <v>599</v>
      </c>
      <c r="B46" s="711">
        <v>609</v>
      </c>
      <c r="C46" s="711">
        <v>483</v>
      </c>
      <c r="D46" s="711">
        <v>429</v>
      </c>
      <c r="E46" s="711">
        <v>565</v>
      </c>
      <c r="F46" s="711">
        <v>597</v>
      </c>
      <c r="G46" s="711">
        <v>472</v>
      </c>
      <c r="H46" s="711">
        <v>429</v>
      </c>
      <c r="I46" s="711">
        <v>538</v>
      </c>
      <c r="J46" s="711">
        <v>344</v>
      </c>
      <c r="K46" s="711">
        <v>275</v>
      </c>
      <c r="L46" s="711">
        <v>261</v>
      </c>
      <c r="M46" s="711">
        <v>306</v>
      </c>
      <c r="N46" s="711">
        <v>236</v>
      </c>
      <c r="O46" s="711">
        <v>205</v>
      </c>
      <c r="P46" s="711">
        <v>334</v>
      </c>
      <c r="Q46" s="711">
        <v>371</v>
      </c>
      <c r="R46" s="711">
        <v>356</v>
      </c>
      <c r="S46" s="711">
        <v>297</v>
      </c>
      <c r="T46" s="711">
        <v>340</v>
      </c>
      <c r="U46" s="711">
        <v>400</v>
      </c>
      <c r="V46" s="711">
        <v>422</v>
      </c>
      <c r="W46" s="711">
        <v>347</v>
      </c>
      <c r="X46" s="711">
        <v>371</v>
      </c>
      <c r="Y46" s="709">
        <v>425</v>
      </c>
    </row>
    <row r="47" spans="1:25" s="716" customFormat="1" ht="18">
      <c r="A47" s="9" t="s">
        <v>589</v>
      </c>
      <c r="B47" s="711"/>
      <c r="C47" s="711"/>
      <c r="D47" s="711"/>
      <c r="E47" s="711"/>
      <c r="F47" s="711"/>
      <c r="G47" s="711"/>
      <c r="H47" s="711"/>
      <c r="I47" s="711"/>
      <c r="J47" s="711">
        <v>2168</v>
      </c>
      <c r="K47" s="711">
        <v>2080</v>
      </c>
      <c r="L47" s="711">
        <v>2067</v>
      </c>
      <c r="M47" s="711">
        <v>2182</v>
      </c>
      <c r="N47" s="711">
        <v>2100</v>
      </c>
      <c r="O47" s="711">
        <v>2020</v>
      </c>
      <c r="P47" s="711">
        <v>2798</v>
      </c>
      <c r="Q47" s="711">
        <v>2873</v>
      </c>
      <c r="R47" s="711">
        <v>2894</v>
      </c>
      <c r="S47" s="711">
        <v>2889</v>
      </c>
      <c r="T47" s="711">
        <v>3705</v>
      </c>
      <c r="U47" s="711">
        <v>3728</v>
      </c>
      <c r="V47" s="711">
        <v>3718</v>
      </c>
      <c r="W47" s="711">
        <v>3623</v>
      </c>
      <c r="X47" s="711">
        <v>3688</v>
      </c>
      <c r="Y47" s="709">
        <v>3743</v>
      </c>
    </row>
    <row r="48" spans="1:25" s="77" customFormat="1" ht="18">
      <c r="A48" s="9" t="s">
        <v>233</v>
      </c>
      <c r="B48" s="711">
        <v>2408</v>
      </c>
      <c r="C48" s="711">
        <v>2287</v>
      </c>
      <c r="D48" s="711">
        <v>2275</v>
      </c>
      <c r="E48" s="711">
        <v>2295</v>
      </c>
      <c r="F48" s="711">
        <v>2365</v>
      </c>
      <c r="G48" s="711">
        <v>2176</v>
      </c>
      <c r="H48" s="711">
        <v>2188</v>
      </c>
      <c r="I48" s="711">
        <v>2112</v>
      </c>
      <c r="J48" s="711">
        <v>2164</v>
      </c>
      <c r="K48" s="711">
        <v>2073</v>
      </c>
      <c r="L48" s="711">
        <v>2049</v>
      </c>
      <c r="M48" s="711">
        <v>2170</v>
      </c>
      <c r="N48" s="711"/>
      <c r="O48" s="711"/>
      <c r="P48" s="711"/>
      <c r="Q48" s="711"/>
      <c r="R48" s="711"/>
      <c r="S48" s="711"/>
      <c r="T48" s="711"/>
      <c r="U48" s="711"/>
      <c r="V48" s="711"/>
      <c r="W48" s="711"/>
      <c r="X48" s="711"/>
      <c r="Y48" s="709"/>
    </row>
    <row r="49" spans="1:49" s="77" customFormat="1" ht="18">
      <c r="A49" s="9"/>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11"/>
      <c r="AA49" s="711"/>
      <c r="AB49" s="711"/>
      <c r="AC49" s="711"/>
      <c r="AD49" s="711"/>
      <c r="AE49" s="711"/>
      <c r="AF49" s="711"/>
      <c r="AG49" s="711"/>
      <c r="AH49" s="711"/>
      <c r="AI49" s="711"/>
      <c r="AJ49" s="711"/>
      <c r="AK49" s="711"/>
      <c r="AL49" s="711"/>
      <c r="AM49" s="711"/>
      <c r="AN49" s="711"/>
      <c r="AO49" s="711"/>
      <c r="AP49" s="711"/>
      <c r="AQ49" s="711"/>
      <c r="AR49" s="711"/>
      <c r="AS49" s="711"/>
      <c r="AT49" s="709"/>
      <c r="AV49" s="709"/>
      <c r="AW49" s="709"/>
    </row>
    <row r="50" spans="1:49" s="77" customFormat="1" ht="18">
      <c r="A50" s="9" t="s">
        <v>236</v>
      </c>
      <c r="B50" s="139">
        <v>2086</v>
      </c>
      <c r="C50" s="139">
        <v>2116</v>
      </c>
      <c r="D50" s="139">
        <v>1987</v>
      </c>
      <c r="E50" s="139">
        <v>1968</v>
      </c>
      <c r="F50" s="139">
        <v>1960</v>
      </c>
      <c r="G50" s="139">
        <v>1947</v>
      </c>
      <c r="H50" s="139">
        <v>1862</v>
      </c>
      <c r="I50" s="139">
        <v>1807</v>
      </c>
      <c r="J50" s="139">
        <v>1434</v>
      </c>
      <c r="K50" s="654">
        <v>1493</v>
      </c>
      <c r="L50" s="670">
        <v>1440</v>
      </c>
      <c r="M50" s="670">
        <v>1417</v>
      </c>
      <c r="N50" s="711">
        <v>1362</v>
      </c>
      <c r="O50" s="711">
        <v>1382</v>
      </c>
      <c r="P50" s="711">
        <v>1724</v>
      </c>
      <c r="Q50" s="711">
        <v>1701</v>
      </c>
      <c r="R50" s="711">
        <v>1691</v>
      </c>
      <c r="S50" s="711">
        <v>1789</v>
      </c>
      <c r="T50" s="711">
        <v>1925</v>
      </c>
      <c r="U50" s="711">
        <v>1907</v>
      </c>
      <c r="V50" s="711">
        <v>1906</v>
      </c>
      <c r="W50" s="711">
        <v>1990</v>
      </c>
      <c r="X50" s="711">
        <v>1932</v>
      </c>
      <c r="Y50" s="136">
        <v>1956</v>
      </c>
    </row>
    <row r="51" spans="1:49" s="77" customFormat="1" ht="18">
      <c r="A51" s="9"/>
      <c r="B51" s="702"/>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11"/>
      <c r="AA51" s="711"/>
      <c r="AB51" s="711"/>
      <c r="AC51" s="711"/>
      <c r="AD51" s="711"/>
      <c r="AE51" s="711"/>
      <c r="AF51" s="711"/>
      <c r="AG51" s="711"/>
      <c r="AH51" s="711"/>
      <c r="AI51" s="711"/>
      <c r="AJ51" s="711"/>
      <c r="AK51" s="711"/>
      <c r="AL51" s="711"/>
      <c r="AM51" s="711"/>
      <c r="AN51" s="711"/>
      <c r="AO51" s="711"/>
      <c r="AP51" s="711"/>
      <c r="AQ51" s="711"/>
      <c r="AR51" s="711"/>
      <c r="AS51" s="711"/>
      <c r="AT51" s="709"/>
      <c r="AV51" s="709"/>
      <c r="AW51" s="709"/>
    </row>
    <row r="52" spans="1:49" s="77" customFormat="1" ht="20.25">
      <c r="A52" s="714" t="s">
        <v>597</v>
      </c>
      <c r="B52" s="4"/>
      <c r="C52" s="4"/>
      <c r="D52" s="4"/>
      <c r="E52" s="4"/>
      <c r="F52" s="4"/>
      <c r="G52" s="4"/>
      <c r="H52" s="4"/>
      <c r="I52" s="4"/>
      <c r="J52" s="4"/>
      <c r="K52" s="4"/>
      <c r="L52" s="4"/>
      <c r="M52" s="4"/>
      <c r="N52" s="4"/>
      <c r="O52" s="4"/>
      <c r="P52" s="4"/>
      <c r="Q52" s="4"/>
      <c r="R52" s="4"/>
      <c r="S52" s="4"/>
      <c r="T52" s="4"/>
      <c r="U52" s="4"/>
      <c r="V52" s="4"/>
      <c r="W52" s="4"/>
      <c r="X52" s="4"/>
      <c r="Y52" s="4"/>
      <c r="Z52" s="710"/>
      <c r="AA52" s="710"/>
      <c r="AB52" s="710"/>
      <c r="AF52" s="716"/>
      <c r="AG52" s="680"/>
      <c r="AH52" s="680"/>
      <c r="AI52" s="680"/>
      <c r="AJ52" s="680"/>
      <c r="AK52" s="680"/>
      <c r="AL52" s="680"/>
      <c r="AM52" s="680"/>
      <c r="AN52" s="680"/>
      <c r="AO52" s="680"/>
      <c r="AP52" s="680"/>
      <c r="AQ52" s="680"/>
      <c r="AR52" s="680"/>
      <c r="AS52" s="680"/>
      <c r="AT52" s="487"/>
      <c r="AV52" s="487"/>
      <c r="AW52" s="487"/>
    </row>
    <row r="53" spans="1:49" s="646" customFormat="1" ht="18">
      <c r="A53" s="361" t="s">
        <v>588</v>
      </c>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585"/>
    </row>
    <row r="54" spans="1:49" s="77" customFormat="1" ht="20.25">
      <c r="A54" s="9"/>
      <c r="B54" s="472"/>
      <c r="C54" s="472"/>
      <c r="D54" s="472"/>
      <c r="E54" s="472"/>
      <c r="F54" s="472"/>
      <c r="G54" s="475"/>
      <c r="H54" s="475"/>
      <c r="I54" s="475"/>
      <c r="J54" s="475"/>
      <c r="K54" s="665"/>
      <c r="L54" s="680"/>
      <c r="M54" s="680"/>
      <c r="N54" s="680"/>
      <c r="O54" s="680"/>
      <c r="P54" s="680"/>
      <c r="Q54" s="680"/>
      <c r="R54" s="680"/>
      <c r="S54" s="680"/>
      <c r="T54" s="680"/>
      <c r="U54" s="680"/>
      <c r="V54" s="680"/>
      <c r="W54" s="680"/>
      <c r="X54" s="680"/>
      <c r="Y54" s="487"/>
    </row>
    <row r="56" spans="1:49">
      <c r="A56" s="9"/>
    </row>
    <row r="57" spans="1:49">
      <c r="A57" s="9"/>
    </row>
    <row r="59" spans="1:49">
      <c r="A59" s="9"/>
    </row>
  </sheetData>
  <pageMargins left="0.53" right="0.38" top="0.63" bottom="0.62" header="0.5" footer="0.5"/>
  <pageSetup paperSize="9" scale="25" firstPageNumber="11"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BreakPreview" zoomScale="60" zoomScaleNormal="60" workbookViewId="0">
      <selection activeCell="I40" sqref="I40"/>
    </sheetView>
  </sheetViews>
  <sheetFormatPr defaultColWidth="8.88671875" defaultRowHeight="22.5"/>
  <cols>
    <col min="1" max="1" width="73.21875" style="650" customWidth="1"/>
    <col min="2" max="12" width="9.88671875" style="650" customWidth="1"/>
    <col min="13" max="13" width="9.88671875" style="42" customWidth="1"/>
    <col min="14" max="16384" width="8.88671875" style="650"/>
  </cols>
  <sheetData>
    <row r="1" spans="1:13" ht="39" customHeight="1">
      <c r="A1" s="35" t="s">
        <v>641</v>
      </c>
    </row>
    <row r="2" spans="1:13" ht="42" customHeight="1">
      <c r="A2" s="1" t="s">
        <v>645</v>
      </c>
    </row>
    <row r="3" spans="1:13" ht="21" thickBot="1">
      <c r="A3" s="34" t="s">
        <v>161</v>
      </c>
      <c r="B3" s="677" t="s">
        <v>577</v>
      </c>
      <c r="C3" s="677" t="s">
        <v>603</v>
      </c>
      <c r="D3" s="677" t="s">
        <v>625</v>
      </c>
      <c r="E3" s="677" t="s">
        <v>634</v>
      </c>
      <c r="F3" s="677" t="s">
        <v>638</v>
      </c>
      <c r="G3" s="677" t="s">
        <v>658</v>
      </c>
      <c r="H3" s="677" t="s">
        <v>663</v>
      </c>
      <c r="I3" s="677" t="s">
        <v>669</v>
      </c>
      <c r="J3" s="677" t="s">
        <v>671</v>
      </c>
      <c r="K3" s="677" t="s">
        <v>682</v>
      </c>
      <c r="L3" s="677" t="s">
        <v>690</v>
      </c>
      <c r="M3" s="394" t="s">
        <v>739</v>
      </c>
    </row>
    <row r="4" spans="1:13" ht="20.25" customHeight="1">
      <c r="A4" s="4" t="s">
        <v>257</v>
      </c>
      <c r="B4" s="734">
        <v>4.0999999999999996</v>
      </c>
      <c r="C4" s="734">
        <v>2.6</v>
      </c>
      <c r="D4" s="734">
        <v>2</v>
      </c>
      <c r="E4" s="734">
        <v>3.6</v>
      </c>
      <c r="F4" s="660">
        <v>4</v>
      </c>
      <c r="G4" s="660">
        <v>2.7</v>
      </c>
      <c r="H4" s="660">
        <v>4.5</v>
      </c>
      <c r="I4" s="660">
        <v>9.3000000000000007</v>
      </c>
      <c r="J4" s="660">
        <v>10.6</v>
      </c>
      <c r="K4" s="660">
        <v>5.9</v>
      </c>
      <c r="L4" s="660">
        <v>4.8</v>
      </c>
      <c r="M4" s="655">
        <v>8.9</v>
      </c>
    </row>
    <row r="5" spans="1:13" ht="20.25">
      <c r="A5" s="2" t="s">
        <v>651</v>
      </c>
      <c r="B5" s="660" t="s">
        <v>55</v>
      </c>
      <c r="C5" s="660">
        <v>0.6</v>
      </c>
      <c r="D5" s="660">
        <v>0.5</v>
      </c>
      <c r="E5" s="660">
        <v>1</v>
      </c>
      <c r="F5" s="660">
        <v>1.3</v>
      </c>
      <c r="G5" s="660">
        <v>0.8</v>
      </c>
      <c r="H5" s="660">
        <v>0.7</v>
      </c>
      <c r="I5" s="660">
        <v>1.2</v>
      </c>
      <c r="J5" s="660">
        <v>1.5</v>
      </c>
      <c r="K5" s="660">
        <v>0.7</v>
      </c>
      <c r="L5" s="660">
        <v>0.7</v>
      </c>
      <c r="M5" s="655">
        <v>1.3</v>
      </c>
    </row>
    <row r="6" spans="1:13" ht="20.25">
      <c r="A6" s="12" t="s">
        <v>675</v>
      </c>
      <c r="B6" s="711"/>
      <c r="C6" s="711"/>
      <c r="D6" s="711"/>
      <c r="E6" s="711"/>
      <c r="F6" s="711"/>
      <c r="G6" s="711"/>
      <c r="H6" s="711"/>
      <c r="I6" s="711"/>
      <c r="J6" s="711"/>
      <c r="K6" s="711"/>
      <c r="L6" s="711"/>
      <c r="M6" s="709"/>
    </row>
    <row r="7" spans="1:13" ht="20.25">
      <c r="B7" s="711"/>
      <c r="C7" s="711"/>
      <c r="D7" s="711"/>
      <c r="E7" s="711"/>
      <c r="F7" s="711"/>
      <c r="G7" s="711"/>
      <c r="H7" s="711"/>
      <c r="I7" s="711"/>
      <c r="J7" s="711"/>
      <c r="K7" s="711"/>
      <c r="L7" s="711"/>
      <c r="M7" s="709"/>
    </row>
    <row r="8" spans="1:13" s="42" customFormat="1">
      <c r="A8" s="42" t="s">
        <v>646</v>
      </c>
      <c r="B8" s="709"/>
      <c r="C8" s="709"/>
      <c r="D8" s="709"/>
      <c r="E8" s="709"/>
      <c r="F8" s="709"/>
      <c r="G8" s="709"/>
      <c r="H8" s="709"/>
      <c r="I8" s="709"/>
      <c r="J8" s="709"/>
      <c r="K8" s="709"/>
      <c r="L8" s="709"/>
      <c r="M8" s="709"/>
    </row>
    <row r="9" spans="1:13" ht="42.75" customHeight="1" thickBot="1">
      <c r="A9" s="6" t="s">
        <v>359</v>
      </c>
      <c r="B9" s="676" t="s">
        <v>578</v>
      </c>
      <c r="C9" s="676" t="s">
        <v>604</v>
      </c>
      <c r="D9" s="676" t="s">
        <v>626</v>
      </c>
      <c r="E9" s="676" t="s">
        <v>635</v>
      </c>
      <c r="F9" s="676" t="s">
        <v>639</v>
      </c>
      <c r="G9" s="676" t="s">
        <v>659</v>
      </c>
      <c r="H9" s="676" t="s">
        <v>664</v>
      </c>
      <c r="I9" s="676" t="s">
        <v>670</v>
      </c>
      <c r="J9" s="676" t="s">
        <v>673</v>
      </c>
      <c r="K9" s="676" t="s">
        <v>683</v>
      </c>
      <c r="L9" s="676" t="s">
        <v>689</v>
      </c>
      <c r="M9" s="483" t="s">
        <v>740</v>
      </c>
    </row>
    <row r="10" spans="1:13" ht="20.25">
      <c r="A10" s="650" t="s">
        <v>647</v>
      </c>
      <c r="B10" s="711">
        <v>1340</v>
      </c>
      <c r="C10" s="711">
        <v>1350</v>
      </c>
      <c r="D10" s="711">
        <v>1350</v>
      </c>
      <c r="E10" s="711">
        <v>1350</v>
      </c>
      <c r="F10" s="711">
        <v>1350</v>
      </c>
      <c r="G10" s="711">
        <v>1340</v>
      </c>
      <c r="H10" s="711">
        <v>2470</v>
      </c>
      <c r="I10" s="711">
        <v>2470</v>
      </c>
      <c r="J10" s="711">
        <v>2470</v>
      </c>
      <c r="K10" s="711">
        <v>2460</v>
      </c>
      <c r="L10" s="711">
        <v>2450</v>
      </c>
      <c r="M10" s="709">
        <v>2440</v>
      </c>
    </row>
    <row r="11" spans="1:13" ht="20.25">
      <c r="A11" s="12" t="s">
        <v>648</v>
      </c>
      <c r="B11" s="711">
        <v>10</v>
      </c>
      <c r="C11" s="711">
        <v>10</v>
      </c>
      <c r="D11" s="711">
        <v>10</v>
      </c>
      <c r="E11" s="711">
        <v>10</v>
      </c>
      <c r="F11" s="711">
        <v>10</v>
      </c>
      <c r="G11" s="711">
        <v>10</v>
      </c>
      <c r="H11" s="711">
        <v>10</v>
      </c>
      <c r="I11" s="711">
        <v>20</v>
      </c>
      <c r="J11" s="711">
        <v>20</v>
      </c>
      <c r="K11" s="711">
        <v>20</v>
      </c>
      <c r="L11" s="711">
        <v>20</v>
      </c>
      <c r="M11" s="709">
        <v>30</v>
      </c>
    </row>
    <row r="12" spans="1:13" ht="21" thickBot="1">
      <c r="A12" s="731" t="s">
        <v>120</v>
      </c>
      <c r="B12" s="656">
        <v>1340</v>
      </c>
      <c r="C12" s="656">
        <v>1350</v>
      </c>
      <c r="D12" s="656">
        <v>1360</v>
      </c>
      <c r="E12" s="656">
        <v>1360</v>
      </c>
      <c r="F12" s="656">
        <v>1360</v>
      </c>
      <c r="G12" s="656">
        <v>1360</v>
      </c>
      <c r="H12" s="656">
        <v>2480</v>
      </c>
      <c r="I12" s="656">
        <v>2490</v>
      </c>
      <c r="J12" s="656">
        <v>2490</v>
      </c>
      <c r="K12" s="656">
        <v>2480</v>
      </c>
      <c r="L12" s="656">
        <v>2470</v>
      </c>
      <c r="M12" s="480">
        <v>2470</v>
      </c>
    </row>
    <row r="13" spans="1:13" ht="20.100000000000001" customHeight="1" thickTop="1">
      <c r="B13" s="711"/>
      <c r="C13" s="711"/>
      <c r="D13" s="711"/>
      <c r="E13" s="711"/>
      <c r="F13" s="711"/>
      <c r="G13" s="711"/>
      <c r="H13" s="711"/>
      <c r="I13" s="711"/>
      <c r="J13" s="711"/>
      <c r="K13" s="711"/>
      <c r="L13" s="711"/>
      <c r="M13" s="709"/>
    </row>
    <row r="14" spans="1:13" s="77" customFormat="1" ht="42" customHeight="1">
      <c r="A14" s="1" t="s">
        <v>221</v>
      </c>
      <c r="B14" s="716"/>
      <c r="C14" s="716"/>
      <c r="D14" s="716"/>
      <c r="E14" s="716"/>
      <c r="F14" s="716"/>
      <c r="G14" s="716"/>
      <c r="H14" s="716"/>
      <c r="I14" s="716"/>
      <c r="J14" s="716"/>
      <c r="K14" s="716"/>
      <c r="L14" s="716"/>
      <c r="M14" s="79"/>
    </row>
    <row r="15" spans="1:13" s="77" customFormat="1" ht="18.75" thickBot="1">
      <c r="A15" s="34" t="s">
        <v>271</v>
      </c>
      <c r="B15" s="677" t="s">
        <v>577</v>
      </c>
      <c r="C15" s="677" t="s">
        <v>603</v>
      </c>
      <c r="D15" s="677" t="s">
        <v>625</v>
      </c>
      <c r="E15" s="677" t="s">
        <v>634</v>
      </c>
      <c r="F15" s="677" t="s">
        <v>638</v>
      </c>
      <c r="G15" s="677" t="s">
        <v>658</v>
      </c>
      <c r="H15" s="677" t="s">
        <v>663</v>
      </c>
      <c r="I15" s="677" t="s">
        <v>669</v>
      </c>
      <c r="J15" s="677" t="s">
        <v>671</v>
      </c>
      <c r="K15" s="677" t="s">
        <v>682</v>
      </c>
      <c r="L15" s="677" t="s">
        <v>690</v>
      </c>
      <c r="M15" s="394" t="s">
        <v>739</v>
      </c>
    </row>
    <row r="16" spans="1:13" s="77" customFormat="1" ht="18">
      <c r="A16" s="9" t="s">
        <v>10</v>
      </c>
      <c r="B16" s="711">
        <v>175</v>
      </c>
      <c r="C16" s="711">
        <v>146</v>
      </c>
      <c r="D16" s="711">
        <v>126</v>
      </c>
      <c r="E16" s="711">
        <v>221</v>
      </c>
      <c r="F16" s="711">
        <v>242</v>
      </c>
      <c r="G16" s="711">
        <v>164</v>
      </c>
      <c r="H16" s="711">
        <v>238</v>
      </c>
      <c r="I16" s="711">
        <v>453</v>
      </c>
      <c r="J16" s="711">
        <v>547</v>
      </c>
      <c r="K16" s="711">
        <v>326</v>
      </c>
      <c r="L16" s="711">
        <v>332</v>
      </c>
      <c r="M16" s="709">
        <v>555</v>
      </c>
    </row>
    <row r="17" spans="1:13" s="77" customFormat="1" ht="18">
      <c r="A17" s="41" t="s">
        <v>114</v>
      </c>
      <c r="B17" s="711">
        <v>1</v>
      </c>
      <c r="C17" s="711">
        <v>0</v>
      </c>
      <c r="D17" s="711">
        <v>0</v>
      </c>
      <c r="E17" s="711">
        <v>1</v>
      </c>
      <c r="F17" s="711">
        <v>0</v>
      </c>
      <c r="G17" s="711">
        <v>0</v>
      </c>
      <c r="H17" s="711">
        <v>0</v>
      </c>
      <c r="I17" s="711">
        <v>2</v>
      </c>
      <c r="J17" s="711">
        <v>1</v>
      </c>
      <c r="K17" s="711">
        <v>1</v>
      </c>
      <c r="L17" s="711">
        <v>1</v>
      </c>
      <c r="M17" s="709">
        <v>8</v>
      </c>
    </row>
    <row r="18" spans="1:13" s="77" customFormat="1" ht="18">
      <c r="A18" s="41" t="s">
        <v>190</v>
      </c>
      <c r="B18" s="711">
        <v>169</v>
      </c>
      <c r="C18" s="711">
        <v>104</v>
      </c>
      <c r="D18" s="711">
        <v>89</v>
      </c>
      <c r="E18" s="711">
        <v>166</v>
      </c>
      <c r="F18" s="711">
        <v>176</v>
      </c>
      <c r="G18" s="711">
        <v>115</v>
      </c>
      <c r="H18" s="711">
        <v>190</v>
      </c>
      <c r="I18" s="711">
        <v>381</v>
      </c>
      <c r="J18" s="711">
        <v>482</v>
      </c>
      <c r="K18" s="711">
        <v>278</v>
      </c>
      <c r="L18" s="711">
        <v>285</v>
      </c>
      <c r="M18" s="709">
        <v>502</v>
      </c>
    </row>
    <row r="19" spans="1:13" s="77" customFormat="1" ht="18">
      <c r="A19" s="41" t="s">
        <v>191</v>
      </c>
      <c r="B19" s="711">
        <v>6</v>
      </c>
      <c r="C19" s="711">
        <v>42</v>
      </c>
      <c r="D19" s="711">
        <v>37</v>
      </c>
      <c r="E19" s="711">
        <v>55</v>
      </c>
      <c r="F19" s="711">
        <v>66</v>
      </c>
      <c r="G19" s="711">
        <v>49</v>
      </c>
      <c r="H19" s="711">
        <v>48</v>
      </c>
      <c r="I19" s="711">
        <v>72</v>
      </c>
      <c r="J19" s="711">
        <v>65</v>
      </c>
      <c r="K19" s="711">
        <v>48</v>
      </c>
      <c r="L19" s="711">
        <v>46</v>
      </c>
      <c r="M19" s="709">
        <v>53</v>
      </c>
    </row>
    <row r="20" spans="1:13" s="77" customFormat="1" ht="18">
      <c r="A20" s="9" t="s">
        <v>390</v>
      </c>
      <c r="B20" s="711">
        <v>14</v>
      </c>
      <c r="C20" s="711">
        <v>15</v>
      </c>
      <c r="D20" s="711">
        <v>11</v>
      </c>
      <c r="E20" s="711">
        <v>15</v>
      </c>
      <c r="F20" s="711">
        <v>14</v>
      </c>
      <c r="G20" s="711">
        <v>8</v>
      </c>
      <c r="H20" s="711">
        <v>10</v>
      </c>
      <c r="I20" s="711">
        <v>25</v>
      </c>
      <c r="J20" s="711">
        <v>31</v>
      </c>
      <c r="K20" s="711">
        <v>26</v>
      </c>
      <c r="L20" s="711">
        <v>22</v>
      </c>
      <c r="M20" s="709">
        <v>31</v>
      </c>
    </row>
    <row r="21" spans="1:13" s="77" customFormat="1" ht="18">
      <c r="A21" s="9"/>
      <c r="B21" s="703"/>
      <c r="C21" s="703"/>
      <c r="D21" s="703"/>
      <c r="E21" s="703"/>
      <c r="F21" s="703"/>
      <c r="G21" s="703"/>
      <c r="H21" s="703"/>
      <c r="I21" s="703"/>
      <c r="J21" s="703"/>
      <c r="K21" s="703"/>
      <c r="L21" s="703"/>
      <c r="M21" s="486"/>
    </row>
    <row r="22" spans="1:13" s="77" customFormat="1" ht="18">
      <c r="A22" s="16" t="s">
        <v>142</v>
      </c>
      <c r="B22" s="671">
        <v>14</v>
      </c>
      <c r="C22" s="671">
        <v>13</v>
      </c>
      <c r="D22" s="671">
        <v>9</v>
      </c>
      <c r="E22" s="671">
        <v>13</v>
      </c>
      <c r="F22" s="671">
        <v>12</v>
      </c>
      <c r="G22" s="671">
        <v>6</v>
      </c>
      <c r="H22" s="671">
        <v>5</v>
      </c>
      <c r="I22" s="671">
        <v>18</v>
      </c>
      <c r="J22" s="671">
        <v>17</v>
      </c>
      <c r="K22" s="671">
        <v>11</v>
      </c>
      <c r="L22" s="671">
        <v>7</v>
      </c>
      <c r="M22" s="491">
        <v>17</v>
      </c>
    </row>
    <row r="23" spans="1:13" s="77" customFormat="1" ht="18">
      <c r="A23" s="9" t="s">
        <v>571</v>
      </c>
      <c r="B23" s="711">
        <v>0</v>
      </c>
      <c r="C23" s="711">
        <v>0</v>
      </c>
      <c r="D23" s="711">
        <v>0</v>
      </c>
      <c r="E23" s="711">
        <v>0</v>
      </c>
      <c r="F23" s="711">
        <v>0</v>
      </c>
      <c r="G23" s="711">
        <v>0</v>
      </c>
      <c r="H23" s="711">
        <v>0</v>
      </c>
      <c r="I23" s="711">
        <v>0</v>
      </c>
      <c r="J23" s="711">
        <v>0</v>
      </c>
      <c r="K23" s="711">
        <v>0</v>
      </c>
      <c r="L23" s="711">
        <v>0</v>
      </c>
      <c r="M23" s="709">
        <v>0</v>
      </c>
    </row>
    <row r="24" spans="1:13" s="77" customFormat="1" ht="18">
      <c r="A24" s="9" t="s">
        <v>581</v>
      </c>
      <c r="B24" s="711">
        <v>0</v>
      </c>
      <c r="C24" s="711">
        <v>0</v>
      </c>
      <c r="D24" s="711">
        <v>0</v>
      </c>
      <c r="E24" s="711">
        <v>0</v>
      </c>
      <c r="F24" s="711">
        <v>0</v>
      </c>
      <c r="G24" s="711">
        <v>0</v>
      </c>
      <c r="H24" s="711">
        <v>2</v>
      </c>
      <c r="I24" s="711">
        <v>0</v>
      </c>
      <c r="J24" s="711">
        <v>0</v>
      </c>
      <c r="K24" s="711">
        <v>0</v>
      </c>
      <c r="L24" s="711">
        <v>0</v>
      </c>
      <c r="M24" s="709">
        <v>0</v>
      </c>
    </row>
    <row r="25" spans="1:13" s="77" customFormat="1" ht="18">
      <c r="A25" s="9" t="s">
        <v>222</v>
      </c>
      <c r="B25" s="711">
        <v>-9</v>
      </c>
      <c r="C25" s="711">
        <v>7</v>
      </c>
      <c r="D25" s="711">
        <v>3</v>
      </c>
      <c r="E25" s="711">
        <v>9</v>
      </c>
      <c r="F25" s="711">
        <v>-21</v>
      </c>
      <c r="G25" s="711">
        <v>2</v>
      </c>
      <c r="H25" s="711">
        <v>8</v>
      </c>
      <c r="I25" s="711">
        <v>7</v>
      </c>
      <c r="J25" s="711">
        <v>-1</v>
      </c>
      <c r="K25" s="711">
        <v>10</v>
      </c>
      <c r="L25" s="711">
        <v>19</v>
      </c>
      <c r="M25" s="709">
        <v>-5</v>
      </c>
    </row>
    <row r="26" spans="1:13" s="77" customFormat="1" ht="18">
      <c r="A26" s="16" t="s">
        <v>16</v>
      </c>
      <c r="B26" s="671">
        <v>5</v>
      </c>
      <c r="C26" s="671">
        <v>20</v>
      </c>
      <c r="D26" s="671">
        <v>12</v>
      </c>
      <c r="E26" s="671">
        <v>22</v>
      </c>
      <c r="F26" s="671">
        <v>-9</v>
      </c>
      <c r="G26" s="671">
        <v>8</v>
      </c>
      <c r="H26" s="671">
        <v>15</v>
      </c>
      <c r="I26" s="671">
        <v>25</v>
      </c>
      <c r="J26" s="671">
        <v>16</v>
      </c>
      <c r="K26" s="671">
        <v>22</v>
      </c>
      <c r="L26" s="671">
        <v>26</v>
      </c>
      <c r="M26" s="491">
        <v>11</v>
      </c>
    </row>
    <row r="27" spans="1:13" s="77" customFormat="1" ht="20.25">
      <c r="A27" s="9"/>
      <c r="B27" s="680"/>
      <c r="C27" s="680"/>
      <c r="D27" s="680"/>
      <c r="E27" s="680"/>
      <c r="F27" s="680"/>
      <c r="G27" s="680"/>
      <c r="H27" s="680"/>
      <c r="I27" s="680"/>
      <c r="J27" s="680"/>
      <c r="K27" s="680"/>
      <c r="L27" s="680"/>
      <c r="M27" s="487"/>
    </row>
    <row r="28" spans="1:13" s="77" customFormat="1" ht="18">
      <c r="A28" s="9" t="s">
        <v>223</v>
      </c>
      <c r="B28" s="710">
        <v>0</v>
      </c>
      <c r="C28" s="710">
        <v>0</v>
      </c>
      <c r="D28" s="710">
        <v>0</v>
      </c>
      <c r="E28" s="710">
        <v>0</v>
      </c>
      <c r="F28" s="710">
        <v>0</v>
      </c>
      <c r="G28" s="710">
        <v>0</v>
      </c>
      <c r="H28" s="710">
        <v>0</v>
      </c>
      <c r="I28" s="710">
        <v>0</v>
      </c>
      <c r="J28" s="710">
        <v>0</v>
      </c>
      <c r="K28" s="710">
        <v>0</v>
      </c>
      <c r="L28" s="710">
        <v>0</v>
      </c>
      <c r="M28" s="708">
        <v>0</v>
      </c>
    </row>
    <row r="29" spans="1:13" s="77" customFormat="1" ht="18">
      <c r="A29" s="9" t="s">
        <v>192</v>
      </c>
      <c r="B29" s="710">
        <v>1</v>
      </c>
      <c r="C29" s="710">
        <v>2</v>
      </c>
      <c r="D29" s="710">
        <v>2</v>
      </c>
      <c r="E29" s="710">
        <v>2</v>
      </c>
      <c r="F29" s="710">
        <v>2</v>
      </c>
      <c r="G29" s="710">
        <v>2</v>
      </c>
      <c r="H29" s="710">
        <v>5</v>
      </c>
      <c r="I29" s="710">
        <v>7</v>
      </c>
      <c r="J29" s="710">
        <v>14</v>
      </c>
      <c r="K29" s="710">
        <v>14</v>
      </c>
      <c r="L29" s="710">
        <v>15</v>
      </c>
      <c r="M29" s="708">
        <v>15</v>
      </c>
    </row>
    <row r="30" spans="1:13" s="77" customFormat="1" ht="20.25">
      <c r="A30" s="9"/>
      <c r="B30" s="680"/>
      <c r="C30" s="680"/>
      <c r="D30" s="680"/>
      <c r="E30" s="680"/>
      <c r="F30" s="680"/>
      <c r="G30" s="680"/>
      <c r="H30" s="680"/>
      <c r="I30" s="680"/>
      <c r="J30" s="680"/>
      <c r="K30" s="680"/>
      <c r="L30" s="680"/>
      <c r="M30" s="487"/>
    </row>
    <row r="31" spans="1:13" s="77" customFormat="1" ht="18">
      <c r="A31" s="9" t="s">
        <v>145</v>
      </c>
      <c r="B31" s="710">
        <v>0</v>
      </c>
      <c r="C31" s="710">
        <v>0</v>
      </c>
      <c r="D31" s="710">
        <v>1</v>
      </c>
      <c r="E31" s="710">
        <v>2</v>
      </c>
      <c r="F31" s="710">
        <v>2</v>
      </c>
      <c r="G31" s="710">
        <v>1</v>
      </c>
      <c r="H31" s="710">
        <v>2</v>
      </c>
      <c r="I31" s="710">
        <v>3</v>
      </c>
      <c r="J31" s="710">
        <v>10</v>
      </c>
      <c r="K31" s="710">
        <v>12</v>
      </c>
      <c r="L31" s="710">
        <v>12</v>
      </c>
      <c r="M31" s="708">
        <v>14</v>
      </c>
    </row>
    <row r="32" spans="1:13" s="77" customFormat="1" ht="18">
      <c r="A32" s="9" t="s">
        <v>146</v>
      </c>
      <c r="B32" s="711">
        <v>114</v>
      </c>
      <c r="C32" s="711">
        <v>3</v>
      </c>
      <c r="D32" s="711">
        <v>0</v>
      </c>
      <c r="E32" s="711">
        <v>0</v>
      </c>
      <c r="F32" s="711">
        <v>0</v>
      </c>
      <c r="G32" s="711">
        <v>0</v>
      </c>
      <c r="H32" s="711">
        <v>486</v>
      </c>
      <c r="I32" s="711">
        <v>0</v>
      </c>
      <c r="J32" s="711">
        <v>0</v>
      </c>
      <c r="K32" s="711">
        <v>0</v>
      </c>
      <c r="L32" s="711">
        <v>0</v>
      </c>
      <c r="M32" s="709">
        <v>0</v>
      </c>
    </row>
    <row r="33" spans="1:13" s="716" customFormat="1" ht="18">
      <c r="A33" s="9" t="s">
        <v>642</v>
      </c>
      <c r="B33" s="711">
        <v>347</v>
      </c>
      <c r="C33" s="711">
        <v>276</v>
      </c>
      <c r="D33" s="711">
        <v>261</v>
      </c>
      <c r="E33" s="711">
        <v>348</v>
      </c>
      <c r="F33" s="711">
        <v>361</v>
      </c>
      <c r="G33" s="711">
        <v>283</v>
      </c>
      <c r="H33" s="711">
        <v>877</v>
      </c>
      <c r="I33" s="711">
        <v>923</v>
      </c>
      <c r="J33" s="711">
        <v>1046</v>
      </c>
      <c r="K33" s="711">
        <v>860</v>
      </c>
      <c r="L33" s="711">
        <v>906</v>
      </c>
      <c r="M33" s="709">
        <v>1044</v>
      </c>
    </row>
    <row r="34" spans="1:13" s="716" customFormat="1" ht="18">
      <c r="A34" s="9" t="s">
        <v>643</v>
      </c>
      <c r="B34" s="711">
        <v>222</v>
      </c>
      <c r="C34" s="711">
        <v>151</v>
      </c>
      <c r="D34" s="711">
        <v>148</v>
      </c>
      <c r="E34" s="711">
        <v>194</v>
      </c>
      <c r="F34" s="711">
        <v>203</v>
      </c>
      <c r="G34" s="711">
        <v>154</v>
      </c>
      <c r="H34" s="711">
        <v>216</v>
      </c>
      <c r="I34" s="711">
        <v>285</v>
      </c>
      <c r="J34" s="711">
        <v>254</v>
      </c>
      <c r="K34" s="711">
        <v>215</v>
      </c>
      <c r="L34" s="711">
        <v>275</v>
      </c>
      <c r="M34" s="709">
        <v>396</v>
      </c>
    </row>
    <row r="35" spans="1:13" s="716" customFormat="1" ht="18">
      <c r="A35" s="9" t="s">
        <v>589</v>
      </c>
      <c r="B35" s="711">
        <v>126</v>
      </c>
      <c r="C35" s="711">
        <v>125</v>
      </c>
      <c r="D35" s="711">
        <v>113</v>
      </c>
      <c r="E35" s="711">
        <v>154</v>
      </c>
      <c r="F35" s="711">
        <v>158</v>
      </c>
      <c r="G35" s="711">
        <v>129</v>
      </c>
      <c r="H35" s="711">
        <v>661</v>
      </c>
      <c r="I35" s="711">
        <v>638</v>
      </c>
      <c r="J35" s="711">
        <v>792</v>
      </c>
      <c r="K35" s="711">
        <v>645</v>
      </c>
      <c r="L35" s="711">
        <v>631</v>
      </c>
      <c r="M35" s="709">
        <v>648</v>
      </c>
    </row>
    <row r="36" spans="1:13" s="77" customFormat="1" ht="20.25">
      <c r="A36" s="9"/>
      <c r="B36" s="680"/>
      <c r="C36" s="680"/>
      <c r="D36" s="680"/>
      <c r="E36" s="680"/>
      <c r="F36" s="680"/>
      <c r="G36" s="680"/>
      <c r="H36" s="680"/>
      <c r="I36" s="680"/>
      <c r="J36" s="680"/>
      <c r="K36" s="680"/>
      <c r="L36" s="680"/>
      <c r="M36" s="487"/>
    </row>
    <row r="37" spans="1:13" s="77" customFormat="1" ht="18">
      <c r="A37" s="9" t="s">
        <v>236</v>
      </c>
      <c r="B37" s="711">
        <v>990</v>
      </c>
      <c r="C37" s="711">
        <v>1019</v>
      </c>
      <c r="D37" s="711">
        <v>976</v>
      </c>
      <c r="E37" s="711">
        <v>961</v>
      </c>
      <c r="F37" s="711">
        <v>985</v>
      </c>
      <c r="G37" s="711">
        <v>986</v>
      </c>
      <c r="H37" s="711">
        <v>1525</v>
      </c>
      <c r="I37" s="711">
        <v>1543</v>
      </c>
      <c r="J37" s="711">
        <v>1510</v>
      </c>
      <c r="K37" s="711">
        <v>1485</v>
      </c>
      <c r="L37" s="711">
        <v>1406</v>
      </c>
      <c r="M37" s="709">
        <v>1399</v>
      </c>
    </row>
    <row r="38" spans="1:13">
      <c r="A38" s="9"/>
    </row>
    <row r="39" spans="1:13">
      <c r="A39" s="9"/>
    </row>
    <row r="41" spans="1:13">
      <c r="A41" s="9"/>
    </row>
  </sheetData>
  <pageMargins left="0.7" right="0.7" top="0.75" bottom="0.75" header="0.3" footer="0.3"/>
  <pageSetup paperSize="9" scale="38" fitToHeight="0"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E397"/>
  <sheetViews>
    <sheetView view="pageBreakPreview" zoomScale="60" zoomScaleNormal="100" workbookViewId="0">
      <pane ySplit="1" topLeftCell="A2" activePane="bottomLeft" state="frozen"/>
      <selection activeCell="A394" sqref="A1:XFD1048576"/>
      <selection pane="bottomLeft" activeCell="BB30" sqref="BB30"/>
    </sheetView>
  </sheetViews>
  <sheetFormatPr defaultColWidth="8.88671875" defaultRowHeight="20.25" outlineLevelCol="1"/>
  <cols>
    <col min="1" max="1" width="67.77734375" style="12" customWidth="1"/>
    <col min="2" max="23" width="10.33203125" style="12" hidden="1" customWidth="1" outlineLevel="1"/>
    <col min="24" max="25" width="10.33203125" style="77" hidden="1" customWidth="1" outlineLevel="1"/>
    <col min="26" max="27" width="10.33203125" style="414" hidden="1" customWidth="1" outlineLevel="1"/>
    <col min="28" max="28" width="10.33203125" style="393" hidden="1" customWidth="1" outlineLevel="1"/>
    <col min="29" max="31" width="10.33203125" style="77" hidden="1" customWidth="1" outlineLevel="1"/>
    <col min="32" max="33" width="10.33203125" style="472" hidden="1" customWidth="1" outlineLevel="1"/>
    <col min="34" max="34" width="10.33203125" style="472" hidden="1" customWidth="1" outlineLevel="1" collapsed="1"/>
    <col min="35" max="37" width="10.33203125" style="472" hidden="1" customWidth="1" outlineLevel="1"/>
    <col min="38" max="38" width="10.33203125" style="83" hidden="1" customWidth="1" outlineLevel="1"/>
    <col min="39" max="42" width="10.33203125" style="472" hidden="1" customWidth="1" outlineLevel="1"/>
    <col min="43" max="45" width="10.33203125" style="679" hidden="1" customWidth="1" outlineLevel="1"/>
    <col min="46" max="46" width="10.33203125" style="716" customWidth="1" collapsed="1"/>
    <col min="47" max="56" width="10.33203125" style="716" customWidth="1"/>
    <col min="57" max="57" width="10.33203125" style="79" customWidth="1"/>
    <col min="58" max="16384" width="8.88671875" style="77"/>
  </cols>
  <sheetData>
    <row r="1" spans="1:57" ht="39" customHeight="1">
      <c r="A1" s="35" t="s">
        <v>479</v>
      </c>
      <c r="B1" s="35"/>
      <c r="C1" s="35"/>
      <c r="D1" s="76" t="s">
        <v>253</v>
      </c>
      <c r="E1" s="35"/>
      <c r="F1" s="35"/>
      <c r="G1" s="35"/>
      <c r="H1" s="35"/>
      <c r="I1" s="35"/>
      <c r="J1" s="35"/>
      <c r="K1" s="35"/>
      <c r="L1" s="35"/>
      <c r="M1" s="35"/>
    </row>
    <row r="2" spans="1:57" ht="39" customHeight="1">
      <c r="A2" s="1" t="s">
        <v>160</v>
      </c>
      <c r="B2" s="1"/>
      <c r="C2" s="1"/>
      <c r="D2" s="2"/>
      <c r="E2" s="1"/>
      <c r="F2" s="1"/>
      <c r="G2" s="1"/>
      <c r="H2" s="1"/>
      <c r="I2" s="1"/>
      <c r="J2" s="1"/>
      <c r="K2" s="1"/>
      <c r="L2" s="1"/>
      <c r="M2" s="1"/>
      <c r="N2" s="2"/>
      <c r="O2" s="2"/>
      <c r="P2" s="3"/>
      <c r="Q2" s="3"/>
      <c r="R2" s="4"/>
      <c r="S2" s="4"/>
      <c r="T2" s="4"/>
      <c r="U2" s="4"/>
      <c r="V2" s="4"/>
    </row>
    <row r="3" spans="1:57" ht="18.75" thickBot="1">
      <c r="A3" s="6" t="s">
        <v>161</v>
      </c>
      <c r="B3" s="21" t="s">
        <v>242</v>
      </c>
      <c r="C3" s="21" t="s">
        <v>243</v>
      </c>
      <c r="D3" s="21" t="s">
        <v>244</v>
      </c>
      <c r="E3" s="21" t="s">
        <v>239</v>
      </c>
      <c r="F3" s="21" t="s">
        <v>245</v>
      </c>
      <c r="G3" s="21" t="s">
        <v>246</v>
      </c>
      <c r="H3" s="21" t="s">
        <v>247</v>
      </c>
      <c r="I3" s="21" t="s">
        <v>240</v>
      </c>
      <c r="J3" s="21" t="s">
        <v>248</v>
      </c>
      <c r="K3" s="21" t="s">
        <v>249</v>
      </c>
      <c r="L3" s="21" t="s">
        <v>250</v>
      </c>
      <c r="M3" s="21" t="s">
        <v>241</v>
      </c>
      <c r="N3" s="7" t="s">
        <v>2</v>
      </c>
      <c r="O3" s="7" t="s">
        <v>3</v>
      </c>
      <c r="P3" s="7" t="s">
        <v>4</v>
      </c>
      <c r="Q3" s="7" t="s">
        <v>5</v>
      </c>
      <c r="R3" s="7" t="s">
        <v>6</v>
      </c>
      <c r="S3" s="7" t="s">
        <v>7</v>
      </c>
      <c r="T3" s="7" t="s">
        <v>8</v>
      </c>
      <c r="U3" s="7" t="s">
        <v>9</v>
      </c>
      <c r="V3" s="7" t="s">
        <v>200</v>
      </c>
      <c r="W3" s="7" t="s">
        <v>285</v>
      </c>
      <c r="X3" s="7" t="s">
        <v>318</v>
      </c>
      <c r="Y3" s="7" t="s">
        <v>361</v>
      </c>
      <c r="Z3" s="454" t="s">
        <v>368</v>
      </c>
      <c r="AA3" s="454" t="s">
        <v>374</v>
      </c>
      <c r="AB3" s="454" t="s">
        <v>379</v>
      </c>
      <c r="AC3" s="454" t="s">
        <v>384</v>
      </c>
      <c r="AD3" s="454" t="s">
        <v>394</v>
      </c>
      <c r="AE3" s="454" t="s">
        <v>408</v>
      </c>
      <c r="AF3" s="454" t="s">
        <v>411</v>
      </c>
      <c r="AG3" s="454" t="s">
        <v>416</v>
      </c>
      <c r="AH3" s="454" t="s">
        <v>427</v>
      </c>
      <c r="AI3" s="454" t="s">
        <v>443</v>
      </c>
      <c r="AJ3" s="454" t="s">
        <v>446</v>
      </c>
      <c r="AK3" s="454" t="s">
        <v>452</v>
      </c>
      <c r="AL3" s="451" t="s">
        <v>457</v>
      </c>
      <c r="AM3" s="451" t="s">
        <v>483</v>
      </c>
      <c r="AN3" s="451" t="s">
        <v>486</v>
      </c>
      <c r="AO3" s="451" t="s">
        <v>488</v>
      </c>
      <c r="AP3" s="451" t="s">
        <v>491</v>
      </c>
      <c r="AQ3" s="677" t="s">
        <v>539</v>
      </c>
      <c r="AR3" s="677" t="s">
        <v>560</v>
      </c>
      <c r="AS3" s="677" t="s">
        <v>567</v>
      </c>
      <c r="AT3" s="677" t="s">
        <v>577</v>
      </c>
      <c r="AU3" s="677" t="s">
        <v>603</v>
      </c>
      <c r="AV3" s="677" t="s">
        <v>625</v>
      </c>
      <c r="AW3" s="677" t="s">
        <v>634</v>
      </c>
      <c r="AX3" s="677" t="s">
        <v>638</v>
      </c>
      <c r="AY3" s="677" t="s">
        <v>658</v>
      </c>
      <c r="AZ3" s="677" t="s">
        <v>663</v>
      </c>
      <c r="BA3" s="677" t="s">
        <v>669</v>
      </c>
      <c r="BB3" s="677" t="s">
        <v>671</v>
      </c>
      <c r="BC3" s="677" t="s">
        <v>682</v>
      </c>
      <c r="BD3" s="677" t="s">
        <v>690</v>
      </c>
      <c r="BE3" s="394" t="s">
        <v>739</v>
      </c>
    </row>
    <row r="4" spans="1:57" ht="18">
      <c r="A4" s="12" t="s">
        <v>117</v>
      </c>
      <c r="N4" s="3">
        <v>283.23070000000001</v>
      </c>
      <c r="O4" s="3">
        <v>230.86169999999998</v>
      </c>
      <c r="P4" s="3">
        <v>226.75150000000002</v>
      </c>
      <c r="Q4" s="3">
        <v>265.59379999999999</v>
      </c>
      <c r="R4" s="3">
        <v>265.60000000000002</v>
      </c>
      <c r="S4" s="3">
        <v>215.8</v>
      </c>
      <c r="T4" s="3">
        <v>212</v>
      </c>
      <c r="U4" s="3">
        <v>271</v>
      </c>
      <c r="V4" s="3">
        <v>281.39999999999998</v>
      </c>
      <c r="W4" s="3">
        <v>224</v>
      </c>
      <c r="X4" s="3">
        <v>223</v>
      </c>
      <c r="Y4" s="3">
        <v>277</v>
      </c>
      <c r="Z4" s="138">
        <v>285</v>
      </c>
      <c r="AA4" s="138">
        <v>230</v>
      </c>
      <c r="AB4" s="138">
        <v>226</v>
      </c>
      <c r="AC4" s="138">
        <v>279</v>
      </c>
      <c r="AD4" s="138">
        <v>292</v>
      </c>
      <c r="AE4" s="138">
        <v>232</v>
      </c>
      <c r="AF4" s="138">
        <v>229</v>
      </c>
      <c r="AG4" s="138">
        <v>284</v>
      </c>
      <c r="AH4" s="138">
        <v>288</v>
      </c>
      <c r="AI4" s="138">
        <v>230</v>
      </c>
      <c r="AJ4" s="138">
        <v>230</v>
      </c>
      <c r="AK4" s="138">
        <v>274</v>
      </c>
      <c r="AL4" s="138">
        <v>277</v>
      </c>
      <c r="AM4" s="138">
        <v>230</v>
      </c>
      <c r="AN4" s="138">
        <v>226</v>
      </c>
      <c r="AO4" s="138">
        <v>282</v>
      </c>
      <c r="AP4" s="138">
        <v>276</v>
      </c>
      <c r="AQ4" s="669">
        <v>230</v>
      </c>
      <c r="AR4" s="669">
        <v>225</v>
      </c>
      <c r="AS4" s="669">
        <v>275</v>
      </c>
      <c r="AT4" s="710">
        <v>279</v>
      </c>
      <c r="AU4" s="710">
        <v>230</v>
      </c>
      <c r="AV4" s="710">
        <v>231</v>
      </c>
      <c r="AW4" s="710">
        <v>287</v>
      </c>
      <c r="AX4" s="710">
        <v>283</v>
      </c>
      <c r="AY4" s="710">
        <v>238</v>
      </c>
      <c r="AZ4" s="710">
        <v>235</v>
      </c>
      <c r="BA4" s="710">
        <v>281.10425099999998</v>
      </c>
      <c r="BB4" s="710">
        <v>289</v>
      </c>
      <c r="BC4" s="710">
        <v>283.34500000000003</v>
      </c>
      <c r="BD4" s="710">
        <v>238</v>
      </c>
      <c r="BE4" s="135">
        <v>285</v>
      </c>
    </row>
    <row r="5" spans="1:57" ht="18">
      <c r="A5" s="13" t="s">
        <v>163</v>
      </c>
      <c r="B5" s="13"/>
      <c r="C5" s="13"/>
      <c r="D5" s="13"/>
      <c r="E5" s="13"/>
      <c r="F5" s="13"/>
      <c r="G5" s="13"/>
      <c r="H5" s="13"/>
      <c r="I5" s="13"/>
      <c r="J5" s="13"/>
      <c r="K5" s="13"/>
      <c r="L5" s="13"/>
      <c r="M5" s="13"/>
      <c r="N5" s="3">
        <v>21.614599999999999</v>
      </c>
      <c r="O5" s="3">
        <v>19.271000000000001</v>
      </c>
      <c r="P5" s="3">
        <v>19.174999999999997</v>
      </c>
      <c r="Q5" s="3">
        <v>21.529699999999998</v>
      </c>
      <c r="R5" s="3">
        <v>21.6</v>
      </c>
      <c r="S5" s="3">
        <v>19.063691800000001</v>
      </c>
      <c r="T5" s="3">
        <v>18.899676799999998</v>
      </c>
      <c r="U5" s="3">
        <v>21.934290400000002</v>
      </c>
      <c r="V5" s="3">
        <v>22</v>
      </c>
      <c r="W5" s="3">
        <v>19</v>
      </c>
      <c r="X5" s="3">
        <v>19</v>
      </c>
      <c r="Y5" s="3">
        <v>22</v>
      </c>
      <c r="Z5" s="138">
        <v>21.853287307781098</v>
      </c>
      <c r="AA5" s="138">
        <v>20</v>
      </c>
      <c r="AB5" s="138">
        <v>19</v>
      </c>
      <c r="AC5" s="138">
        <v>22</v>
      </c>
      <c r="AD5" s="138">
        <v>22</v>
      </c>
      <c r="AE5" s="138">
        <v>19</v>
      </c>
      <c r="AF5" s="138">
        <v>19</v>
      </c>
      <c r="AG5" s="138">
        <v>22</v>
      </c>
      <c r="AH5" s="138">
        <v>23</v>
      </c>
      <c r="AI5" s="138">
        <v>21</v>
      </c>
      <c r="AJ5" s="138">
        <v>20</v>
      </c>
      <c r="AK5" s="138">
        <v>24</v>
      </c>
      <c r="AL5" s="138">
        <v>24</v>
      </c>
      <c r="AM5" s="138">
        <v>22</v>
      </c>
      <c r="AN5" s="669">
        <v>21</v>
      </c>
      <c r="AO5" s="138">
        <v>25</v>
      </c>
      <c r="AP5" s="138">
        <v>24</v>
      </c>
      <c r="AQ5" s="669">
        <v>22</v>
      </c>
      <c r="AR5" s="669">
        <v>22</v>
      </c>
      <c r="AS5" s="669">
        <v>25</v>
      </c>
      <c r="AT5" s="710">
        <v>24</v>
      </c>
      <c r="AU5" s="710">
        <v>22</v>
      </c>
      <c r="AV5" s="710">
        <v>22</v>
      </c>
      <c r="AW5" s="710">
        <v>25</v>
      </c>
      <c r="AX5" s="710">
        <v>25</v>
      </c>
      <c r="AY5" s="710">
        <v>23</v>
      </c>
      <c r="AZ5" s="710">
        <v>23</v>
      </c>
      <c r="BA5" s="710">
        <v>24.456684300545199</v>
      </c>
      <c r="BB5" s="710">
        <v>24</v>
      </c>
      <c r="BC5" s="710">
        <v>24.824637496999998</v>
      </c>
      <c r="BD5" s="710">
        <v>22</v>
      </c>
      <c r="BE5" s="135">
        <v>25</v>
      </c>
    </row>
    <row r="6" spans="1:57" ht="18">
      <c r="A6" s="13" t="s">
        <v>164</v>
      </c>
      <c r="B6" s="13"/>
      <c r="C6" s="13"/>
      <c r="D6" s="70"/>
      <c r="E6" s="13"/>
      <c r="F6" s="13"/>
      <c r="G6" s="13"/>
      <c r="H6" s="13"/>
      <c r="I6" s="13"/>
      <c r="J6" s="13"/>
      <c r="K6" s="13"/>
      <c r="L6" s="13"/>
      <c r="M6" s="13"/>
      <c r="N6" s="3">
        <v>10.1189</v>
      </c>
      <c r="O6" s="3">
        <v>8.6579999999999995</v>
      </c>
      <c r="P6" s="3">
        <v>8.4811999999999994</v>
      </c>
      <c r="Q6" s="3">
        <v>8.6142000000000003</v>
      </c>
      <c r="R6" s="3">
        <v>8.5</v>
      </c>
      <c r="S6" s="3">
        <v>7.2729757999999993</v>
      </c>
      <c r="T6" s="3">
        <v>7.4382911999999992</v>
      </c>
      <c r="U6" s="3">
        <v>9.1184878000000005</v>
      </c>
      <c r="V6" s="3">
        <v>9.6</v>
      </c>
      <c r="W6" s="3">
        <v>8</v>
      </c>
      <c r="X6" s="3">
        <v>8</v>
      </c>
      <c r="Y6" s="3">
        <v>9</v>
      </c>
      <c r="Z6" s="138">
        <v>10.025192101113699</v>
      </c>
      <c r="AA6" s="138">
        <v>8</v>
      </c>
      <c r="AB6" s="138">
        <v>8</v>
      </c>
      <c r="AC6" s="138">
        <v>10</v>
      </c>
      <c r="AD6" s="138">
        <v>10</v>
      </c>
      <c r="AE6" s="138">
        <v>8</v>
      </c>
      <c r="AF6" s="138">
        <v>8</v>
      </c>
      <c r="AG6" s="138">
        <v>10</v>
      </c>
      <c r="AH6" s="138">
        <v>10</v>
      </c>
      <c r="AI6" s="138">
        <v>8</v>
      </c>
      <c r="AJ6" s="138">
        <v>8</v>
      </c>
      <c r="AK6" s="138">
        <v>9</v>
      </c>
      <c r="AL6" s="138">
        <v>10</v>
      </c>
      <c r="AM6" s="138">
        <v>8</v>
      </c>
      <c r="AN6" s="138">
        <v>8</v>
      </c>
      <c r="AO6" s="138">
        <v>10</v>
      </c>
      <c r="AP6" s="138">
        <v>10</v>
      </c>
      <c r="AQ6" s="669">
        <v>8</v>
      </c>
      <c r="AR6" s="669">
        <v>8</v>
      </c>
      <c r="AS6" s="669">
        <v>9</v>
      </c>
      <c r="AT6" s="710">
        <v>9</v>
      </c>
      <c r="AU6" s="710">
        <v>7.9</v>
      </c>
      <c r="AV6" s="710">
        <v>8</v>
      </c>
      <c r="AW6" s="710">
        <v>10</v>
      </c>
      <c r="AX6" s="710">
        <v>9</v>
      </c>
      <c r="AY6" s="710">
        <v>8</v>
      </c>
      <c r="AZ6" s="710">
        <v>7</v>
      </c>
      <c r="BA6" s="710">
        <v>9.3966473026293293</v>
      </c>
      <c r="BB6" s="710">
        <v>9</v>
      </c>
      <c r="BC6" s="710">
        <v>9.2511309620000013</v>
      </c>
      <c r="BD6" s="710">
        <v>8</v>
      </c>
      <c r="BE6" s="135">
        <v>9</v>
      </c>
    </row>
    <row r="7" spans="1:57" ht="18">
      <c r="A7" s="13" t="s">
        <v>165</v>
      </c>
      <c r="B7" s="13"/>
      <c r="C7" s="13"/>
      <c r="D7" s="13"/>
      <c r="E7" s="13"/>
      <c r="F7" s="13"/>
      <c r="G7" s="13"/>
      <c r="H7" s="13"/>
      <c r="I7" s="13"/>
      <c r="J7" s="13"/>
      <c r="K7" s="13"/>
      <c r="L7" s="13"/>
      <c r="M7" s="13"/>
      <c r="N7" s="3">
        <v>68.900000000000006</v>
      </c>
      <c r="O7" s="3">
        <v>58.8</v>
      </c>
      <c r="P7" s="3">
        <v>58.1</v>
      </c>
      <c r="Q7" s="3">
        <v>64.099999999999994</v>
      </c>
      <c r="R7" s="3">
        <v>63.3</v>
      </c>
      <c r="S7" s="3">
        <v>54</v>
      </c>
      <c r="T7" s="3">
        <v>53.7</v>
      </c>
      <c r="U7" s="3">
        <v>65.2</v>
      </c>
      <c r="V7" s="3">
        <v>66.7</v>
      </c>
      <c r="W7" s="3">
        <v>56</v>
      </c>
      <c r="X7" s="3">
        <v>56</v>
      </c>
      <c r="Y7" s="3">
        <v>66</v>
      </c>
      <c r="Z7" s="138">
        <v>67.780849441536802</v>
      </c>
      <c r="AA7" s="138">
        <v>58</v>
      </c>
      <c r="AB7" s="138">
        <v>57</v>
      </c>
      <c r="AC7" s="138">
        <v>67</v>
      </c>
      <c r="AD7" s="138">
        <v>69</v>
      </c>
      <c r="AE7" s="138">
        <v>58</v>
      </c>
      <c r="AF7" s="138">
        <v>57</v>
      </c>
      <c r="AG7" s="138">
        <v>68</v>
      </c>
      <c r="AH7" s="138">
        <v>69</v>
      </c>
      <c r="AI7" s="138">
        <v>59</v>
      </c>
      <c r="AJ7" s="138">
        <v>58</v>
      </c>
      <c r="AK7" s="138">
        <v>69</v>
      </c>
      <c r="AL7" s="138">
        <v>70</v>
      </c>
      <c r="AM7" s="138">
        <v>60</v>
      </c>
      <c r="AN7" s="138">
        <v>59</v>
      </c>
      <c r="AO7" s="138">
        <v>70</v>
      </c>
      <c r="AP7" s="138">
        <v>69</v>
      </c>
      <c r="AQ7" s="669">
        <v>60</v>
      </c>
      <c r="AR7" s="669">
        <v>59</v>
      </c>
      <c r="AS7" s="669">
        <v>70</v>
      </c>
      <c r="AT7" s="710">
        <v>69</v>
      </c>
      <c r="AU7" s="710">
        <v>59</v>
      </c>
      <c r="AV7" s="710">
        <v>59</v>
      </c>
      <c r="AW7" s="710">
        <v>71</v>
      </c>
      <c r="AX7" s="710">
        <v>70</v>
      </c>
      <c r="AY7" s="710">
        <v>61</v>
      </c>
      <c r="AZ7" s="710">
        <v>61</v>
      </c>
      <c r="BA7" s="710">
        <v>69.21446499999999</v>
      </c>
      <c r="BB7" s="710">
        <v>70</v>
      </c>
      <c r="BC7" s="710">
        <v>70.101700000000008</v>
      </c>
      <c r="BD7" s="710">
        <v>60</v>
      </c>
      <c r="BE7" s="135">
        <v>70</v>
      </c>
    </row>
    <row r="8" spans="1:57">
      <c r="A8" s="13"/>
      <c r="B8" s="13"/>
      <c r="C8" s="13"/>
      <c r="D8" s="13"/>
      <c r="E8" s="13"/>
      <c r="F8" s="13"/>
      <c r="G8" s="13"/>
      <c r="H8" s="13"/>
      <c r="I8" s="13"/>
      <c r="J8" s="13"/>
      <c r="K8" s="13"/>
      <c r="L8" s="13"/>
      <c r="M8" s="13"/>
      <c r="N8" s="2"/>
      <c r="O8" s="3"/>
      <c r="P8" s="4"/>
      <c r="Q8" s="4"/>
      <c r="R8" s="4"/>
      <c r="S8" s="4"/>
      <c r="T8" s="4"/>
      <c r="U8" s="4"/>
      <c r="V8" s="4"/>
      <c r="X8" s="12"/>
      <c r="Y8" s="12"/>
      <c r="Z8" s="122"/>
      <c r="AA8" s="122"/>
      <c r="AB8" s="122"/>
    </row>
    <row r="9" spans="1:57" ht="39" customHeight="1">
      <c r="A9" s="1" t="s">
        <v>166</v>
      </c>
      <c r="B9" s="1"/>
      <c r="C9" s="1"/>
      <c r="D9" s="1"/>
      <c r="E9" s="1"/>
      <c r="F9" s="1"/>
      <c r="G9" s="1"/>
      <c r="H9" s="1"/>
      <c r="I9" s="1"/>
      <c r="J9" s="1"/>
      <c r="K9" s="1"/>
      <c r="L9" s="1"/>
      <c r="M9" s="1"/>
      <c r="N9" s="2"/>
      <c r="O9" s="3"/>
      <c r="P9" s="4"/>
      <c r="Q9" s="4"/>
      <c r="R9" s="4"/>
      <c r="S9" s="4"/>
      <c r="T9" s="4"/>
      <c r="U9" s="4"/>
      <c r="V9" s="4"/>
      <c r="X9" s="12"/>
      <c r="Y9" s="12"/>
      <c r="Z9" s="122"/>
      <c r="AA9" s="122"/>
      <c r="AB9" s="122"/>
    </row>
    <row r="10" spans="1:57" ht="18.75" thickBot="1">
      <c r="A10" s="6"/>
      <c r="B10" s="21" t="s">
        <v>242</v>
      </c>
      <c r="C10" s="21" t="s">
        <v>243</v>
      </c>
      <c r="D10" s="21" t="s">
        <v>244</v>
      </c>
      <c r="E10" s="21" t="s">
        <v>239</v>
      </c>
      <c r="F10" s="21" t="s">
        <v>245</v>
      </c>
      <c r="G10" s="21" t="s">
        <v>246</v>
      </c>
      <c r="H10" s="21" t="s">
        <v>247</v>
      </c>
      <c r="I10" s="21" t="s">
        <v>240</v>
      </c>
      <c r="J10" s="21" t="s">
        <v>248</v>
      </c>
      <c r="K10" s="21" t="s">
        <v>249</v>
      </c>
      <c r="L10" s="21" t="s">
        <v>250</v>
      </c>
      <c r="M10" s="21" t="s">
        <v>241</v>
      </c>
      <c r="N10" s="7" t="s">
        <v>2</v>
      </c>
      <c r="O10" s="7" t="s">
        <v>3</v>
      </c>
      <c r="P10" s="7" t="s">
        <v>4</v>
      </c>
      <c r="Q10" s="7" t="s">
        <v>5</v>
      </c>
      <c r="R10" s="7" t="s">
        <v>6</v>
      </c>
      <c r="S10" s="7" t="s">
        <v>7</v>
      </c>
      <c r="T10" s="7" t="s">
        <v>8</v>
      </c>
      <c r="U10" s="7" t="s">
        <v>9</v>
      </c>
      <c r="V10" s="7" t="s">
        <v>200</v>
      </c>
      <c r="W10" s="7" t="s">
        <v>285</v>
      </c>
      <c r="X10" s="7" t="s">
        <v>318</v>
      </c>
      <c r="Y10" s="7" t="s">
        <v>361</v>
      </c>
      <c r="Z10" s="454" t="s">
        <v>368</v>
      </c>
      <c r="AA10" s="454" t="s">
        <v>374</v>
      </c>
      <c r="AB10" s="454" t="s">
        <v>379</v>
      </c>
      <c r="AC10" s="454" t="s">
        <v>384</v>
      </c>
      <c r="AD10" s="454" t="s">
        <v>394</v>
      </c>
      <c r="AE10" s="454" t="s">
        <v>408</v>
      </c>
      <c r="AF10" s="454" t="s">
        <v>411</v>
      </c>
      <c r="AG10" s="454" t="s">
        <v>416</v>
      </c>
      <c r="AH10" s="454" t="s">
        <v>427</v>
      </c>
      <c r="AI10" s="454" t="s">
        <v>443</v>
      </c>
      <c r="AJ10" s="454" t="s">
        <v>446</v>
      </c>
      <c r="AK10" s="454" t="s">
        <v>452</v>
      </c>
      <c r="AL10" s="451" t="s">
        <v>457</v>
      </c>
      <c r="AM10" s="451" t="s">
        <v>483</v>
      </c>
      <c r="AN10" s="451" t="s">
        <v>486</v>
      </c>
      <c r="AO10" s="451" t="s">
        <v>488</v>
      </c>
      <c r="AP10" s="451" t="s">
        <v>491</v>
      </c>
      <c r="AQ10" s="677" t="s">
        <v>539</v>
      </c>
      <c r="AR10" s="677" t="s">
        <v>560</v>
      </c>
      <c r="AS10" s="677" t="s">
        <v>567</v>
      </c>
      <c r="AT10" s="677" t="s">
        <v>577</v>
      </c>
      <c r="AU10" s="677" t="s">
        <v>603</v>
      </c>
      <c r="AV10" s="677" t="s">
        <v>625</v>
      </c>
      <c r="AW10" s="677" t="s">
        <v>634</v>
      </c>
      <c r="AX10" s="677" t="s">
        <v>638</v>
      </c>
      <c r="AY10" s="677" t="s">
        <v>658</v>
      </c>
      <c r="AZ10" s="677" t="s">
        <v>663</v>
      </c>
      <c r="BA10" s="677" t="s">
        <v>669</v>
      </c>
      <c r="BB10" s="677" t="s">
        <v>671</v>
      </c>
      <c r="BC10" s="677" t="s">
        <v>682</v>
      </c>
      <c r="BD10" s="677" t="s">
        <v>690</v>
      </c>
      <c r="BE10" s="394" t="s">
        <v>739</v>
      </c>
    </row>
    <row r="11" spans="1:57" ht="18">
      <c r="A11" s="13" t="s">
        <v>685</v>
      </c>
      <c r="B11" s="13"/>
      <c r="C11" s="13"/>
      <c r="D11" s="13"/>
      <c r="E11" s="13"/>
      <c r="F11" s="13"/>
      <c r="G11" s="13"/>
      <c r="H11" s="13"/>
      <c r="I11" s="13"/>
      <c r="J11" s="13"/>
      <c r="K11" s="13"/>
      <c r="L11" s="13"/>
      <c r="M11" s="13"/>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123">
        <v>1033.19374216949</v>
      </c>
      <c r="AA11" s="123">
        <v>1017</v>
      </c>
      <c r="AB11" s="123">
        <v>993</v>
      </c>
      <c r="AC11" s="123">
        <v>918</v>
      </c>
      <c r="AD11" s="123">
        <v>915</v>
      </c>
      <c r="AE11" s="123">
        <v>925</v>
      </c>
      <c r="AF11" s="123">
        <v>1143</v>
      </c>
      <c r="AG11" s="123">
        <v>1037</v>
      </c>
      <c r="AH11" s="123">
        <v>1002</v>
      </c>
      <c r="AI11" s="123">
        <v>1043</v>
      </c>
      <c r="AJ11" s="123">
        <v>1255</v>
      </c>
      <c r="AK11" s="123">
        <v>1136</v>
      </c>
      <c r="AL11" s="123">
        <v>1116</v>
      </c>
      <c r="AM11" s="123">
        <v>1203</v>
      </c>
      <c r="AN11" s="123">
        <v>1233</v>
      </c>
      <c r="AO11" s="123">
        <v>1120</v>
      </c>
      <c r="AP11" s="123">
        <v>1122</v>
      </c>
      <c r="AQ11" s="668">
        <v>1132</v>
      </c>
      <c r="AR11" s="668">
        <v>1184</v>
      </c>
      <c r="AS11" s="668">
        <v>1178</v>
      </c>
      <c r="AT11" s="668">
        <v>1147</v>
      </c>
      <c r="AU11" s="668">
        <v>1166</v>
      </c>
      <c r="AV11" s="668">
        <v>1298</v>
      </c>
      <c r="AW11" s="668">
        <v>1203</v>
      </c>
      <c r="AX11" s="668">
        <v>1180</v>
      </c>
      <c r="AY11" s="668">
        <v>1148</v>
      </c>
      <c r="AZ11" s="668">
        <v>1269</v>
      </c>
      <c r="BA11" s="668">
        <v>1220.5201880111199</v>
      </c>
      <c r="BB11" s="668">
        <v>1187</v>
      </c>
      <c r="BC11" s="668">
        <v>1191.05751504828</v>
      </c>
      <c r="BD11" s="668">
        <v>1302</v>
      </c>
      <c r="BE11" s="512">
        <v>1309</v>
      </c>
    </row>
    <row r="12" spans="1:57" ht="18">
      <c r="A12" s="13" t="s">
        <v>372</v>
      </c>
      <c r="B12" s="13"/>
      <c r="C12" s="13"/>
      <c r="D12" s="13"/>
      <c r="E12" s="13"/>
      <c r="F12" s="13"/>
      <c r="G12" s="13"/>
      <c r="H12" s="13"/>
      <c r="I12" s="13"/>
      <c r="J12" s="13"/>
      <c r="K12" s="13"/>
      <c r="L12" s="13"/>
      <c r="M12" s="13"/>
      <c r="N12" s="2"/>
      <c r="O12" s="2"/>
      <c r="P12" s="2"/>
      <c r="Q12" s="2"/>
      <c r="R12" s="2"/>
      <c r="S12" s="2"/>
      <c r="T12" s="2"/>
      <c r="U12" s="2"/>
      <c r="V12" s="63">
        <v>180.72441000000001</v>
      </c>
      <c r="W12" s="63">
        <v>161.73760000000001</v>
      </c>
      <c r="X12" s="63">
        <v>156.68600000000001</v>
      </c>
      <c r="Y12" s="63">
        <v>251.48724999999999</v>
      </c>
      <c r="Z12" s="463">
        <v>214.1302</v>
      </c>
      <c r="AA12" s="463">
        <v>174</v>
      </c>
      <c r="AB12" s="463">
        <v>198</v>
      </c>
      <c r="AC12" s="463">
        <v>246</v>
      </c>
      <c r="AD12" s="463">
        <v>243</v>
      </c>
      <c r="AE12" s="463">
        <v>202</v>
      </c>
      <c r="AF12" s="463">
        <v>207</v>
      </c>
      <c r="AG12" s="463">
        <v>254</v>
      </c>
      <c r="AH12" s="463">
        <v>273</v>
      </c>
      <c r="AI12" s="463">
        <v>252</v>
      </c>
      <c r="AJ12" s="463">
        <v>251</v>
      </c>
      <c r="AK12" s="463">
        <v>326</v>
      </c>
      <c r="AL12" s="463">
        <v>335</v>
      </c>
      <c r="AM12" s="463">
        <v>271</v>
      </c>
      <c r="AN12" s="463">
        <v>276</v>
      </c>
      <c r="AO12" s="463">
        <v>331</v>
      </c>
      <c r="AP12" s="463">
        <v>394</v>
      </c>
      <c r="AQ12" s="678">
        <v>326</v>
      </c>
      <c r="AR12" s="678">
        <v>319</v>
      </c>
      <c r="AS12" s="678">
        <v>396</v>
      </c>
      <c r="AT12" s="678">
        <v>498</v>
      </c>
      <c r="AU12" s="678">
        <v>434.39617377597148</v>
      </c>
      <c r="AV12" s="678">
        <v>432.99971121108558</v>
      </c>
      <c r="AW12" s="678">
        <v>556</v>
      </c>
      <c r="AX12" s="678">
        <v>585</v>
      </c>
      <c r="AY12" s="678">
        <v>492</v>
      </c>
      <c r="AZ12" s="678">
        <v>484</v>
      </c>
      <c r="BA12" s="678">
        <v>576.82166662355917</v>
      </c>
      <c r="BB12" s="678">
        <v>661</v>
      </c>
      <c r="BC12" s="678">
        <v>538.8583253767116</v>
      </c>
      <c r="BD12" s="678">
        <v>556</v>
      </c>
      <c r="BE12" s="513">
        <v>682</v>
      </c>
    </row>
    <row r="13" spans="1:57" ht="21">
      <c r="A13" s="13" t="s">
        <v>227</v>
      </c>
      <c r="B13" s="13"/>
      <c r="C13" s="13"/>
      <c r="D13" s="13"/>
      <c r="E13" s="13"/>
      <c r="F13" s="13"/>
      <c r="G13" s="13"/>
      <c r="H13" s="13"/>
      <c r="I13" s="13"/>
      <c r="J13" s="13"/>
      <c r="K13" s="13"/>
      <c r="L13" s="13"/>
      <c r="M13" s="13"/>
      <c r="N13" s="2">
        <v>1560.125</v>
      </c>
      <c r="O13" s="2">
        <v>1560.125</v>
      </c>
      <c r="P13" s="2">
        <v>1560.125</v>
      </c>
      <c r="Q13" s="2">
        <v>1560.125</v>
      </c>
      <c r="R13" s="2">
        <v>1621</v>
      </c>
      <c r="S13" s="2">
        <v>1730.375</v>
      </c>
      <c r="T13" s="2">
        <v>1837</v>
      </c>
      <c r="U13" s="2">
        <v>1937</v>
      </c>
      <c r="V13" s="2">
        <v>2221</v>
      </c>
      <c r="W13" s="2">
        <v>2221</v>
      </c>
      <c r="X13" s="2">
        <v>2221</v>
      </c>
      <c r="Y13" s="2">
        <v>2221</v>
      </c>
      <c r="Z13" s="123">
        <v>2548.375</v>
      </c>
      <c r="AA13" s="123">
        <v>2548</v>
      </c>
      <c r="AB13" s="123">
        <v>2548</v>
      </c>
      <c r="AC13" s="123">
        <v>2548</v>
      </c>
      <c r="AD13" s="123">
        <v>2548</v>
      </c>
      <c r="AE13" s="123">
        <v>2548</v>
      </c>
      <c r="AF13" s="123">
        <v>2924</v>
      </c>
      <c r="AG13" s="123">
        <v>2924</v>
      </c>
      <c r="AH13" s="123">
        <v>2924</v>
      </c>
      <c r="AI13" s="123">
        <v>2836</v>
      </c>
      <c r="AJ13" s="123">
        <v>3327</v>
      </c>
      <c r="AK13" s="123">
        <v>3423</v>
      </c>
      <c r="AL13" s="123">
        <v>3362</v>
      </c>
      <c r="AM13" s="123">
        <v>3362</v>
      </c>
      <c r="AN13" s="123">
        <v>3362</v>
      </c>
      <c r="AO13" s="123">
        <v>3362</v>
      </c>
      <c r="AP13" s="123">
        <v>3362</v>
      </c>
      <c r="AQ13" s="668">
        <v>3362</v>
      </c>
      <c r="AR13" s="668">
        <v>3614</v>
      </c>
      <c r="AS13" s="668">
        <v>3614</v>
      </c>
      <c r="AT13" s="668">
        <v>3614</v>
      </c>
      <c r="AU13" s="668">
        <v>3614</v>
      </c>
      <c r="AV13" s="668">
        <v>3614</v>
      </c>
      <c r="AW13" s="668">
        <v>3614</v>
      </c>
      <c r="AX13" s="668">
        <v>3614</v>
      </c>
      <c r="AY13" s="668">
        <v>3614</v>
      </c>
      <c r="AZ13" s="668">
        <v>3755</v>
      </c>
      <c r="BA13" s="668">
        <v>3755</v>
      </c>
      <c r="BB13" s="668">
        <v>3755</v>
      </c>
      <c r="BC13" s="668">
        <v>3755</v>
      </c>
      <c r="BD13" s="668">
        <v>3812</v>
      </c>
      <c r="BE13" s="512">
        <v>3883</v>
      </c>
    </row>
    <row r="14" spans="1:57" ht="18">
      <c r="A14" s="13" t="s">
        <v>686</v>
      </c>
      <c r="N14" s="415" t="s">
        <v>383</v>
      </c>
      <c r="O14" s="123">
        <v>160</v>
      </c>
      <c r="P14" s="123">
        <v>181</v>
      </c>
      <c r="Q14" s="123">
        <v>183</v>
      </c>
      <c r="R14" s="123">
        <v>196</v>
      </c>
      <c r="S14" s="123">
        <v>182</v>
      </c>
      <c r="T14" s="123">
        <v>177</v>
      </c>
      <c r="U14" s="123">
        <v>194</v>
      </c>
      <c r="V14" s="123">
        <v>181</v>
      </c>
      <c r="W14" s="123">
        <v>162</v>
      </c>
      <c r="X14" s="123">
        <v>157</v>
      </c>
      <c r="Y14" s="123">
        <v>251</v>
      </c>
      <c r="Z14" s="123">
        <v>184</v>
      </c>
      <c r="AA14" s="123">
        <v>141</v>
      </c>
      <c r="AB14" s="123">
        <v>140</v>
      </c>
      <c r="AC14" s="123">
        <v>174</v>
      </c>
      <c r="AD14" s="123">
        <v>166</v>
      </c>
      <c r="AE14" s="123">
        <v>136</v>
      </c>
      <c r="AF14" s="123">
        <v>138</v>
      </c>
      <c r="AG14" s="123">
        <v>168</v>
      </c>
      <c r="AH14" s="123">
        <v>177</v>
      </c>
      <c r="AI14" s="123">
        <v>146</v>
      </c>
      <c r="AJ14" s="123">
        <v>149</v>
      </c>
      <c r="AK14" s="123">
        <v>181</v>
      </c>
      <c r="AL14" s="123">
        <v>183</v>
      </c>
      <c r="AM14" s="123">
        <v>152</v>
      </c>
      <c r="AN14" s="123">
        <v>150</v>
      </c>
      <c r="AO14" s="123">
        <v>180</v>
      </c>
      <c r="AP14" s="123">
        <v>163</v>
      </c>
      <c r="AQ14" s="668">
        <v>140</v>
      </c>
      <c r="AR14" s="668">
        <v>134</v>
      </c>
      <c r="AS14" s="668">
        <v>157</v>
      </c>
      <c r="AT14" s="668">
        <v>149</v>
      </c>
      <c r="AU14" s="668">
        <v>128.64093877299754</v>
      </c>
      <c r="AV14" s="668">
        <v>129.56764173034264</v>
      </c>
      <c r="AW14" s="668">
        <v>155</v>
      </c>
      <c r="AX14" s="668">
        <v>157</v>
      </c>
      <c r="AY14" s="668">
        <v>138</v>
      </c>
      <c r="AZ14" s="668">
        <v>139</v>
      </c>
      <c r="BA14" s="668">
        <v>156.77455016714379</v>
      </c>
      <c r="BB14" s="668">
        <v>158</v>
      </c>
      <c r="BC14" s="668">
        <v>137.17754768083964</v>
      </c>
      <c r="BD14" s="668">
        <v>138</v>
      </c>
      <c r="BE14" s="512">
        <v>158</v>
      </c>
    </row>
    <row r="15" spans="1:57" ht="18">
      <c r="A15" s="13" t="s">
        <v>687</v>
      </c>
      <c r="N15" s="415" t="s">
        <v>383</v>
      </c>
      <c r="O15" s="415" t="s">
        <v>383</v>
      </c>
      <c r="P15" s="415" t="s">
        <v>383</v>
      </c>
      <c r="Q15" s="415" t="s">
        <v>383</v>
      </c>
      <c r="R15" s="415" t="s">
        <v>383</v>
      </c>
      <c r="S15" s="415" t="s">
        <v>383</v>
      </c>
      <c r="T15" s="415" t="s">
        <v>383</v>
      </c>
      <c r="U15" s="415" t="s">
        <v>383</v>
      </c>
      <c r="V15" s="415" t="s">
        <v>383</v>
      </c>
      <c r="W15" s="415" t="s">
        <v>383</v>
      </c>
      <c r="X15" s="415" t="s">
        <v>383</v>
      </c>
      <c r="Y15" s="415" t="s">
        <v>383</v>
      </c>
      <c r="Z15" s="123">
        <v>759</v>
      </c>
      <c r="AA15" s="123">
        <v>496</v>
      </c>
      <c r="AB15" s="123">
        <v>568</v>
      </c>
      <c r="AC15" s="123">
        <v>534</v>
      </c>
      <c r="AD15" s="123">
        <v>577</v>
      </c>
      <c r="AE15" s="123">
        <v>470</v>
      </c>
      <c r="AF15" s="123">
        <v>485</v>
      </c>
      <c r="AG15" s="123">
        <v>627</v>
      </c>
      <c r="AH15" s="123">
        <v>678</v>
      </c>
      <c r="AI15" s="123">
        <v>513</v>
      </c>
      <c r="AJ15" s="123">
        <v>507</v>
      </c>
      <c r="AK15" s="123">
        <v>635</v>
      </c>
      <c r="AL15" s="123">
        <v>609</v>
      </c>
      <c r="AM15" s="123">
        <v>493</v>
      </c>
      <c r="AN15" s="123">
        <v>499</v>
      </c>
      <c r="AO15" s="123">
        <v>603</v>
      </c>
      <c r="AP15" s="123">
        <v>715</v>
      </c>
      <c r="AQ15" s="668">
        <v>578</v>
      </c>
      <c r="AR15" s="668">
        <v>567</v>
      </c>
      <c r="AS15" s="668">
        <v>701</v>
      </c>
      <c r="AT15" s="668">
        <v>871</v>
      </c>
      <c r="AU15" s="668">
        <v>737.49766433110187</v>
      </c>
      <c r="AV15" s="668">
        <v>723.53237503301773</v>
      </c>
      <c r="AW15" s="668">
        <v>924</v>
      </c>
      <c r="AX15" s="668">
        <v>980</v>
      </c>
      <c r="AY15" s="668">
        <v>819</v>
      </c>
      <c r="AZ15" s="668">
        <v>808</v>
      </c>
      <c r="BA15" s="668">
        <v>982.52396113577811</v>
      </c>
      <c r="BB15" s="668">
        <v>1147</v>
      </c>
      <c r="BC15" s="668">
        <v>956.66512291855724</v>
      </c>
      <c r="BD15" s="668">
        <v>993</v>
      </c>
      <c r="BE15" s="512">
        <v>1196</v>
      </c>
    </row>
    <row r="16" spans="1:57" ht="18" customHeight="1">
      <c r="A16" s="13" t="s">
        <v>388</v>
      </c>
      <c r="B16" s="13"/>
      <c r="C16" s="13"/>
      <c r="D16" s="13"/>
      <c r="E16" s="13"/>
      <c r="F16" s="13"/>
      <c r="G16" s="13"/>
      <c r="H16" s="13"/>
      <c r="I16" s="13"/>
      <c r="J16" s="13"/>
      <c r="K16" s="13"/>
      <c r="L16" s="13"/>
      <c r="M16" s="13"/>
      <c r="N16" s="2">
        <v>704.65</v>
      </c>
      <c r="O16" s="2">
        <v>633.58000000000004</v>
      </c>
      <c r="P16" s="2">
        <v>808.91</v>
      </c>
      <c r="Q16" s="2">
        <v>540.08425984608402</v>
      </c>
      <c r="R16" s="2">
        <v>535</v>
      </c>
      <c r="S16" s="2">
        <v>603.19000000000005</v>
      </c>
      <c r="T16" s="2">
        <v>699.99</v>
      </c>
      <c r="U16" s="2">
        <v>692.983576278859</v>
      </c>
      <c r="V16" s="2">
        <v>817</v>
      </c>
      <c r="W16" s="2">
        <v>770</v>
      </c>
      <c r="X16" s="2">
        <v>936</v>
      </c>
      <c r="Y16" s="2">
        <v>817</v>
      </c>
      <c r="Z16" s="123">
        <v>947</v>
      </c>
      <c r="AA16" s="123">
        <v>954</v>
      </c>
      <c r="AB16" s="123">
        <v>939</v>
      </c>
      <c r="AC16" s="123">
        <v>858</v>
      </c>
      <c r="AD16" s="123">
        <v>849</v>
      </c>
      <c r="AE16" s="123">
        <v>888</v>
      </c>
      <c r="AF16" s="123">
        <v>1114</v>
      </c>
      <c r="AG16" s="123">
        <v>973</v>
      </c>
      <c r="AH16" s="123">
        <v>931</v>
      </c>
      <c r="AI16" s="123">
        <v>970</v>
      </c>
      <c r="AJ16" s="123">
        <v>1136</v>
      </c>
      <c r="AK16" s="123">
        <v>1043</v>
      </c>
      <c r="AL16" s="123">
        <v>1018</v>
      </c>
      <c r="AM16" s="123">
        <v>1132</v>
      </c>
      <c r="AN16" s="123">
        <v>1164</v>
      </c>
      <c r="AO16" s="123">
        <v>1041</v>
      </c>
      <c r="AP16" s="123">
        <v>1051</v>
      </c>
      <c r="AQ16" s="668">
        <v>1021</v>
      </c>
      <c r="AR16" s="668">
        <v>1051</v>
      </c>
      <c r="AS16" s="668">
        <v>1064</v>
      </c>
      <c r="AT16" s="668">
        <v>1018</v>
      </c>
      <c r="AU16" s="668">
        <v>1011</v>
      </c>
      <c r="AV16" s="668">
        <v>1125</v>
      </c>
      <c r="AW16" s="668">
        <v>1063</v>
      </c>
      <c r="AX16" s="668">
        <v>1034</v>
      </c>
      <c r="AY16" s="668">
        <v>1012</v>
      </c>
      <c r="AZ16" s="668">
        <v>1080</v>
      </c>
      <c r="BA16" s="668">
        <v>1037.8230615942</v>
      </c>
      <c r="BB16" s="668">
        <v>1011</v>
      </c>
      <c r="BC16" s="668">
        <v>1003.9053846153799</v>
      </c>
      <c r="BD16" s="668">
        <v>1059</v>
      </c>
      <c r="BE16" s="512">
        <v>1099</v>
      </c>
    </row>
    <row r="17" spans="1:57" s="679" customFormat="1" ht="18" customHeight="1">
      <c r="A17" s="13" t="s">
        <v>572</v>
      </c>
      <c r="B17" s="13"/>
      <c r="C17" s="13"/>
      <c r="D17" s="13"/>
      <c r="E17" s="13"/>
      <c r="F17" s="13"/>
      <c r="G17" s="13"/>
      <c r="H17" s="13"/>
      <c r="I17" s="13"/>
      <c r="J17" s="13"/>
      <c r="K17" s="13"/>
      <c r="L17" s="13"/>
      <c r="M17" s="13"/>
      <c r="N17" s="2"/>
      <c r="O17" s="2"/>
      <c r="P17" s="2"/>
      <c r="Q17" s="2"/>
      <c r="R17" s="2"/>
      <c r="S17" s="2"/>
      <c r="T17" s="2"/>
      <c r="U17" s="2"/>
      <c r="V17" s="2"/>
      <c r="W17" s="2"/>
      <c r="X17" s="2"/>
      <c r="Y17" s="2"/>
      <c r="Z17" s="668"/>
      <c r="AA17" s="668"/>
      <c r="AB17" s="668"/>
      <c r="AC17" s="668"/>
      <c r="AD17" s="668"/>
      <c r="AE17" s="668"/>
      <c r="AF17" s="668"/>
      <c r="AG17" s="668"/>
      <c r="AH17" s="668">
        <v>1238</v>
      </c>
      <c r="AI17" s="668">
        <v>1295</v>
      </c>
      <c r="AJ17" s="668">
        <v>1484</v>
      </c>
      <c r="AK17" s="668">
        <v>1491</v>
      </c>
      <c r="AL17" s="668">
        <v>1488</v>
      </c>
      <c r="AM17" s="668">
        <v>1552</v>
      </c>
      <c r="AN17" s="668">
        <v>1568</v>
      </c>
      <c r="AO17" s="668">
        <v>1448</v>
      </c>
      <c r="AP17" s="668">
        <v>1541</v>
      </c>
      <c r="AQ17" s="668">
        <v>1525</v>
      </c>
      <c r="AR17" s="668">
        <v>1612</v>
      </c>
      <c r="AS17" s="668">
        <v>1552</v>
      </c>
      <c r="AT17" s="668">
        <v>1666</v>
      </c>
      <c r="AU17" s="668">
        <v>1663</v>
      </c>
      <c r="AV17" s="668">
        <v>1796</v>
      </c>
      <c r="AW17" s="668">
        <v>1818</v>
      </c>
      <c r="AX17" s="668">
        <v>1868</v>
      </c>
      <c r="AY17" s="668">
        <v>1738</v>
      </c>
      <c r="AZ17" s="668">
        <v>1790</v>
      </c>
      <c r="BA17" s="668">
        <v>1844.8980857682691</v>
      </c>
      <c r="BB17" s="668">
        <v>1872</v>
      </c>
      <c r="BC17" s="668">
        <v>1803</v>
      </c>
      <c r="BD17" s="668">
        <v>1884</v>
      </c>
      <c r="BE17" s="513">
        <v>1982</v>
      </c>
    </row>
    <row r="18" spans="1:57" ht="18" customHeight="1">
      <c r="A18" s="13" t="s">
        <v>559</v>
      </c>
      <c r="B18" s="13"/>
      <c r="C18" s="13"/>
      <c r="D18" s="13"/>
      <c r="E18" s="13"/>
      <c r="F18" s="13"/>
      <c r="G18" s="13"/>
      <c r="H18" s="13"/>
      <c r="I18" s="13"/>
      <c r="J18" s="13"/>
      <c r="K18" s="13"/>
      <c r="L18" s="13"/>
      <c r="M18" s="13"/>
      <c r="N18" s="2"/>
      <c r="O18" s="2"/>
      <c r="P18" s="2"/>
      <c r="Q18" s="2"/>
      <c r="R18" s="2"/>
      <c r="S18" s="2"/>
      <c r="T18" s="2"/>
      <c r="U18" s="2"/>
      <c r="V18" s="421">
        <v>23.73</v>
      </c>
      <c r="W18" s="421">
        <v>25.62</v>
      </c>
      <c r="X18" s="421">
        <v>28.83</v>
      </c>
      <c r="Y18" s="421">
        <v>30.53</v>
      </c>
      <c r="Z18" s="422">
        <v>29.24</v>
      </c>
      <c r="AA18" s="422">
        <v>29</v>
      </c>
      <c r="AB18" s="422">
        <v>30</v>
      </c>
      <c r="AC18" s="422">
        <v>28.9</v>
      </c>
      <c r="AD18" s="422">
        <v>29.3</v>
      </c>
      <c r="AE18" s="422">
        <v>29.4</v>
      </c>
      <c r="AF18" s="422">
        <v>33.1</v>
      </c>
      <c r="AG18" s="422">
        <v>30.9</v>
      </c>
      <c r="AH18" s="422">
        <v>30.6</v>
      </c>
      <c r="AI18" s="422">
        <v>31.1</v>
      </c>
      <c r="AJ18" s="422">
        <v>33.799999999999997</v>
      </c>
      <c r="AK18" s="422">
        <v>33.299999999999997</v>
      </c>
      <c r="AL18" s="422">
        <v>30.7</v>
      </c>
      <c r="AM18" s="422">
        <v>32.299999999999997</v>
      </c>
      <c r="AN18" s="422">
        <v>31.5</v>
      </c>
      <c r="AO18" s="422">
        <v>28</v>
      </c>
      <c r="AP18" s="422">
        <v>21.7</v>
      </c>
      <c r="AQ18" s="675">
        <v>25.3</v>
      </c>
      <c r="AR18" s="675">
        <v>22.3</v>
      </c>
      <c r="AS18" s="675">
        <v>21.3</v>
      </c>
      <c r="AT18" s="675">
        <v>20.7</v>
      </c>
      <c r="AU18" s="675">
        <v>22.6</v>
      </c>
      <c r="AV18" s="675">
        <v>24.6</v>
      </c>
      <c r="AW18" s="675">
        <v>26.2</v>
      </c>
      <c r="AX18" s="675">
        <v>29.8</v>
      </c>
      <c r="AY18" s="675">
        <v>27</v>
      </c>
      <c r="AZ18" s="675">
        <v>25.8</v>
      </c>
      <c r="BA18" s="675">
        <v>27.016750198929799</v>
      </c>
      <c r="BB18" s="675">
        <v>26.8</v>
      </c>
      <c r="BC18" s="675">
        <v>24.43720009650205</v>
      </c>
      <c r="BD18" s="675">
        <v>24.8</v>
      </c>
      <c r="BE18" s="514">
        <v>26</v>
      </c>
    </row>
    <row r="19" spans="1:57">
      <c r="A19" s="9" t="s">
        <v>386</v>
      </c>
      <c r="C19" s="9"/>
      <c r="D19" s="9"/>
      <c r="E19" s="9"/>
      <c r="F19" s="9"/>
      <c r="G19" s="9"/>
      <c r="H19" s="9"/>
      <c r="I19" s="9"/>
      <c r="J19" s="9"/>
      <c r="K19" s="9"/>
      <c r="L19" s="9"/>
      <c r="M19" s="9"/>
      <c r="N19" s="2"/>
      <c r="O19" s="3"/>
      <c r="P19" s="4"/>
      <c r="Q19" s="4"/>
      <c r="R19" s="4"/>
      <c r="S19" s="4"/>
      <c r="T19" s="4"/>
      <c r="U19" s="4"/>
      <c r="V19" s="4"/>
      <c r="Y19" s="12"/>
      <c r="Z19" s="407"/>
      <c r="AA19" s="407"/>
      <c r="AB19" s="407"/>
    </row>
    <row r="20" spans="1:57">
      <c r="A20" s="9" t="s">
        <v>387</v>
      </c>
      <c r="B20" s="13"/>
      <c r="C20" s="13"/>
      <c r="D20" s="13"/>
      <c r="E20" s="13"/>
      <c r="F20" s="13"/>
      <c r="G20" s="13"/>
      <c r="H20" s="13"/>
      <c r="I20" s="13"/>
      <c r="J20" s="13"/>
      <c r="K20" s="13"/>
      <c r="L20" s="13"/>
      <c r="M20" s="13"/>
      <c r="N20" s="2"/>
      <c r="O20" s="3"/>
      <c r="P20" s="4"/>
      <c r="Q20" s="4"/>
      <c r="R20" s="4"/>
      <c r="S20" s="4"/>
      <c r="T20" s="4"/>
      <c r="U20" s="4"/>
      <c r="V20" s="4"/>
      <c r="X20" s="12"/>
      <c r="Y20" s="12"/>
      <c r="Z20" s="408"/>
      <c r="AA20" s="408"/>
      <c r="AB20" s="403"/>
    </row>
    <row r="21" spans="1:57" ht="39" customHeight="1">
      <c r="A21" s="1" t="s">
        <v>217</v>
      </c>
      <c r="B21" s="1"/>
      <c r="C21" s="1"/>
      <c r="D21" s="1"/>
      <c r="E21" s="1"/>
      <c r="F21" s="1"/>
      <c r="G21" s="1"/>
      <c r="H21" s="1"/>
      <c r="I21" s="1"/>
      <c r="J21" s="1"/>
      <c r="K21" s="1"/>
      <c r="L21" s="1"/>
      <c r="M21" s="1"/>
      <c r="N21" s="2"/>
      <c r="O21" s="3"/>
      <c r="P21" s="4"/>
      <c r="Q21" s="4"/>
      <c r="R21" s="4"/>
      <c r="S21" s="4"/>
      <c r="T21" s="4"/>
      <c r="U21" s="4"/>
      <c r="V21" s="4"/>
      <c r="X21" s="12"/>
      <c r="Y21" s="12"/>
      <c r="Z21" s="408"/>
      <c r="AA21" s="408"/>
      <c r="AB21" s="403"/>
    </row>
    <row r="22" spans="1:57" ht="18.75" thickBot="1">
      <c r="A22" s="6"/>
      <c r="B22" s="21" t="s">
        <v>242</v>
      </c>
      <c r="C22" s="21" t="s">
        <v>243</v>
      </c>
      <c r="D22" s="21" t="s">
        <v>244</v>
      </c>
      <c r="E22" s="21" t="s">
        <v>239</v>
      </c>
      <c r="F22" s="21" t="s">
        <v>245</v>
      </c>
      <c r="G22" s="21" t="s">
        <v>246</v>
      </c>
      <c r="H22" s="21" t="s">
        <v>247</v>
      </c>
      <c r="I22" s="21" t="s">
        <v>240</v>
      </c>
      <c r="J22" s="21" t="s">
        <v>248</v>
      </c>
      <c r="K22" s="21" t="s">
        <v>249</v>
      </c>
      <c r="L22" s="21" t="s">
        <v>250</v>
      </c>
      <c r="M22" s="21" t="s">
        <v>241</v>
      </c>
      <c r="N22" s="7" t="s">
        <v>2</v>
      </c>
      <c r="O22" s="7" t="s">
        <v>3</v>
      </c>
      <c r="P22" s="7" t="s">
        <v>4</v>
      </c>
      <c r="Q22" s="7" t="s">
        <v>5</v>
      </c>
      <c r="R22" s="7" t="s">
        <v>6</v>
      </c>
      <c r="S22" s="7" t="s">
        <v>7</v>
      </c>
      <c r="T22" s="7" t="s">
        <v>8</v>
      </c>
      <c r="U22" s="7" t="s">
        <v>9</v>
      </c>
      <c r="V22" s="7" t="s">
        <v>200</v>
      </c>
      <c r="W22" s="7" t="s">
        <v>285</v>
      </c>
      <c r="X22" s="7" t="s">
        <v>318</v>
      </c>
      <c r="Y22" s="7" t="s">
        <v>361</v>
      </c>
      <c r="Z22" s="454" t="s">
        <v>368</v>
      </c>
      <c r="AA22" s="454" t="s">
        <v>374</v>
      </c>
      <c r="AB22" s="454" t="s">
        <v>379</v>
      </c>
      <c r="AC22" s="454" t="s">
        <v>384</v>
      </c>
      <c r="AD22" s="454" t="s">
        <v>394</v>
      </c>
      <c r="AE22" s="454" t="s">
        <v>408</v>
      </c>
      <c r="AF22" s="454" t="s">
        <v>411</v>
      </c>
      <c r="AG22" s="454" t="s">
        <v>416</v>
      </c>
      <c r="AH22" s="454" t="s">
        <v>427</v>
      </c>
      <c r="AI22" s="454" t="s">
        <v>443</v>
      </c>
      <c r="AJ22" s="454" t="s">
        <v>446</v>
      </c>
      <c r="AK22" s="454" t="s">
        <v>452</v>
      </c>
      <c r="AL22" s="451" t="s">
        <v>457</v>
      </c>
      <c r="AM22" s="451" t="s">
        <v>483</v>
      </c>
      <c r="AN22" s="451" t="s">
        <v>486</v>
      </c>
      <c r="AO22" s="451" t="s">
        <v>488</v>
      </c>
      <c r="AP22" s="451" t="s">
        <v>491</v>
      </c>
      <c r="AQ22" s="677" t="s">
        <v>539</v>
      </c>
      <c r="AR22" s="677" t="s">
        <v>560</v>
      </c>
      <c r="AS22" s="677" t="s">
        <v>567</v>
      </c>
      <c r="AT22" s="677" t="s">
        <v>577</v>
      </c>
      <c r="AU22" s="677" t="s">
        <v>603</v>
      </c>
      <c r="AV22" s="677" t="s">
        <v>625</v>
      </c>
      <c r="AW22" s="677" t="s">
        <v>634</v>
      </c>
      <c r="AX22" s="677" t="s">
        <v>638</v>
      </c>
      <c r="AY22" s="677" t="s">
        <v>658</v>
      </c>
      <c r="AZ22" s="677" t="s">
        <v>663</v>
      </c>
      <c r="BA22" s="677" t="s">
        <v>669</v>
      </c>
      <c r="BB22" s="677" t="s">
        <v>671</v>
      </c>
      <c r="BC22" s="677" t="s">
        <v>682</v>
      </c>
      <c r="BD22" s="677" t="s">
        <v>690</v>
      </c>
      <c r="BE22" s="394" t="s">
        <v>739</v>
      </c>
    </row>
    <row r="23" spans="1:57" ht="18">
      <c r="A23" s="9" t="s">
        <v>237</v>
      </c>
      <c r="B23" s="9"/>
      <c r="C23" s="9"/>
      <c r="D23" s="9"/>
      <c r="E23" s="9"/>
      <c r="F23" s="9"/>
      <c r="G23" s="9"/>
      <c r="H23" s="9"/>
      <c r="I23" s="9"/>
      <c r="J23" s="9"/>
      <c r="K23" s="9"/>
      <c r="L23" s="9"/>
      <c r="M23" s="9"/>
      <c r="N23" s="2">
        <v>15</v>
      </c>
      <c r="O23" s="3">
        <v>15</v>
      </c>
      <c r="P23" s="4">
        <v>25</v>
      </c>
      <c r="Q23" s="4">
        <v>25</v>
      </c>
      <c r="R23" s="4">
        <v>30</v>
      </c>
      <c r="S23" s="4">
        <v>30</v>
      </c>
      <c r="T23" s="4">
        <v>50</v>
      </c>
      <c r="U23" s="4">
        <v>50</v>
      </c>
      <c r="V23" s="4">
        <v>60</v>
      </c>
      <c r="W23" s="12">
        <v>60</v>
      </c>
      <c r="X23" s="12">
        <v>80</v>
      </c>
      <c r="Y23" s="12">
        <v>80</v>
      </c>
      <c r="Z23" s="408">
        <v>100</v>
      </c>
      <c r="AA23" s="408">
        <v>100</v>
      </c>
      <c r="AB23" s="408">
        <v>100</v>
      </c>
      <c r="AC23" s="408">
        <v>100</v>
      </c>
      <c r="AD23" s="408">
        <v>100</v>
      </c>
      <c r="AE23" s="408">
        <v>100</v>
      </c>
      <c r="AF23" s="408">
        <v>100</v>
      </c>
      <c r="AG23" s="408">
        <v>100</v>
      </c>
      <c r="AH23" s="408">
        <v>100</v>
      </c>
      <c r="AI23" s="408">
        <v>100</v>
      </c>
      <c r="AJ23" s="408">
        <v>100</v>
      </c>
      <c r="AK23" s="408">
        <v>100</v>
      </c>
      <c r="AL23" s="408">
        <v>100</v>
      </c>
      <c r="AM23" s="408">
        <v>100</v>
      </c>
      <c r="AN23" s="408">
        <v>100</v>
      </c>
      <c r="AO23" s="408">
        <v>100</v>
      </c>
      <c r="AP23" s="408">
        <v>100</v>
      </c>
      <c r="AQ23" s="673">
        <v>100</v>
      </c>
      <c r="AR23" s="673">
        <v>100</v>
      </c>
      <c r="AS23" s="673">
        <v>100</v>
      </c>
      <c r="AT23" s="673">
        <v>100</v>
      </c>
      <c r="AU23" s="673">
        <v>100</v>
      </c>
      <c r="AV23" s="673">
        <v>100</v>
      </c>
      <c r="AW23" s="673">
        <v>100</v>
      </c>
      <c r="AX23" s="673">
        <v>100</v>
      </c>
      <c r="AY23" s="673">
        <v>100</v>
      </c>
      <c r="AZ23" s="673">
        <v>100</v>
      </c>
      <c r="BA23" s="673">
        <v>100</v>
      </c>
      <c r="BB23" s="673">
        <v>100</v>
      </c>
      <c r="BC23" s="673">
        <v>100</v>
      </c>
      <c r="BD23" s="673">
        <v>100</v>
      </c>
      <c r="BE23" s="403">
        <v>100</v>
      </c>
    </row>
    <row r="24" spans="1:57" ht="18" customHeight="1">
      <c r="A24" s="9" t="s">
        <v>668</v>
      </c>
      <c r="B24" s="9"/>
      <c r="C24" s="9"/>
      <c r="D24" s="9"/>
      <c r="E24" s="9"/>
      <c r="F24" s="9"/>
      <c r="G24" s="9"/>
      <c r="H24" s="9"/>
      <c r="I24" s="9"/>
      <c r="J24" s="9"/>
      <c r="K24" s="9"/>
      <c r="L24" s="9"/>
      <c r="M24" s="9"/>
      <c r="N24" s="2">
        <v>22</v>
      </c>
      <c r="O24" s="3">
        <v>19</v>
      </c>
      <c r="P24" s="4">
        <v>27</v>
      </c>
      <c r="Q24" s="4">
        <v>13</v>
      </c>
      <c r="R24" s="4">
        <v>31</v>
      </c>
      <c r="S24" s="4">
        <v>27</v>
      </c>
      <c r="T24" s="4">
        <v>44</v>
      </c>
      <c r="U24" s="4">
        <v>37</v>
      </c>
      <c r="V24" s="4">
        <v>58</v>
      </c>
      <c r="W24" s="12">
        <v>48</v>
      </c>
      <c r="X24" s="12">
        <v>72</v>
      </c>
      <c r="Y24" s="12">
        <v>67</v>
      </c>
      <c r="Z24" s="408">
        <v>84</v>
      </c>
      <c r="AA24" s="408">
        <v>84</v>
      </c>
      <c r="AB24" s="408">
        <v>84</v>
      </c>
      <c r="AC24" s="408">
        <v>86</v>
      </c>
      <c r="AD24" s="408">
        <v>84</v>
      </c>
      <c r="AE24" s="408">
        <v>83</v>
      </c>
      <c r="AF24" s="408">
        <v>81</v>
      </c>
      <c r="AG24" s="408">
        <v>82</v>
      </c>
      <c r="AH24" s="408">
        <v>83</v>
      </c>
      <c r="AI24" s="408">
        <v>81</v>
      </c>
      <c r="AJ24" s="408">
        <v>77</v>
      </c>
      <c r="AK24" s="408">
        <v>83</v>
      </c>
      <c r="AL24" s="408">
        <v>82</v>
      </c>
      <c r="AM24" s="408">
        <v>79</v>
      </c>
      <c r="AN24" s="408">
        <v>79</v>
      </c>
      <c r="AO24" s="408">
        <v>83</v>
      </c>
      <c r="AP24" s="408">
        <v>83</v>
      </c>
      <c r="AQ24" s="673">
        <v>83</v>
      </c>
      <c r="AR24" s="673">
        <v>81</v>
      </c>
      <c r="AS24" s="673">
        <v>82</v>
      </c>
      <c r="AT24" s="673">
        <v>82</v>
      </c>
      <c r="AU24" s="673">
        <v>81</v>
      </c>
      <c r="AV24" s="673">
        <v>80</v>
      </c>
      <c r="AW24" s="673">
        <v>80</v>
      </c>
      <c r="AX24" s="673">
        <v>81</v>
      </c>
      <c r="AY24" s="673">
        <v>79</v>
      </c>
      <c r="AZ24" s="673">
        <v>81</v>
      </c>
      <c r="BA24" s="673">
        <v>82</v>
      </c>
      <c r="BB24" s="673">
        <v>81</v>
      </c>
      <c r="BC24" s="673">
        <v>80</v>
      </c>
      <c r="BD24" s="673">
        <v>80</v>
      </c>
      <c r="BE24" s="403">
        <v>80</v>
      </c>
    </row>
    <row r="25" spans="1:57">
      <c r="X25" s="12"/>
      <c r="Y25" s="12"/>
      <c r="Z25" s="408"/>
      <c r="AA25" s="408"/>
      <c r="AB25" s="403"/>
    </row>
    <row r="26" spans="1:57" ht="39" customHeight="1">
      <c r="A26" s="1" t="s">
        <v>228</v>
      </c>
      <c r="B26" s="1"/>
      <c r="C26" s="1"/>
      <c r="D26" s="1"/>
      <c r="E26" s="1"/>
      <c r="F26" s="1"/>
      <c r="G26" s="1"/>
      <c r="H26" s="1"/>
      <c r="I26" s="1"/>
      <c r="J26" s="1"/>
      <c r="K26" s="1"/>
      <c r="L26" s="1"/>
      <c r="M26" s="1"/>
      <c r="N26" s="4"/>
      <c r="O26" s="3"/>
      <c r="P26" s="4"/>
      <c r="Q26" s="4"/>
      <c r="R26" s="4"/>
      <c r="S26" s="4"/>
      <c r="T26" s="4"/>
      <c r="U26" s="4"/>
      <c r="V26" s="4"/>
      <c r="X26" s="12"/>
      <c r="Y26" s="12"/>
      <c r="Z26" s="408"/>
      <c r="AA26" s="408"/>
      <c r="AB26" s="403"/>
    </row>
    <row r="27" spans="1:57" ht="18.75" thickBot="1">
      <c r="A27" s="34" t="s">
        <v>161</v>
      </c>
      <c r="B27" s="21" t="s">
        <v>242</v>
      </c>
      <c r="C27" s="21" t="s">
        <v>243</v>
      </c>
      <c r="D27" s="21" t="s">
        <v>244</v>
      </c>
      <c r="E27" s="21" t="s">
        <v>239</v>
      </c>
      <c r="F27" s="21" t="s">
        <v>245</v>
      </c>
      <c r="G27" s="21" t="s">
        <v>246</v>
      </c>
      <c r="H27" s="21" t="s">
        <v>247</v>
      </c>
      <c r="I27" s="21" t="s">
        <v>240</v>
      </c>
      <c r="J27" s="21" t="s">
        <v>248</v>
      </c>
      <c r="K27" s="21" t="s">
        <v>249</v>
      </c>
      <c r="L27" s="21" t="s">
        <v>250</v>
      </c>
      <c r="M27" s="21" t="s">
        <v>241</v>
      </c>
      <c r="N27" s="7" t="s">
        <v>2</v>
      </c>
      <c r="O27" s="7" t="s">
        <v>3</v>
      </c>
      <c r="P27" s="7" t="s">
        <v>4</v>
      </c>
      <c r="Q27" s="7" t="s">
        <v>5</v>
      </c>
      <c r="R27" s="7" t="s">
        <v>6</v>
      </c>
      <c r="S27" s="7" t="s">
        <v>7</v>
      </c>
      <c r="T27" s="7" t="s">
        <v>8</v>
      </c>
      <c r="U27" s="7" t="s">
        <v>9</v>
      </c>
      <c r="V27" s="7" t="s">
        <v>200</v>
      </c>
      <c r="W27" s="7" t="s">
        <v>285</v>
      </c>
      <c r="X27" s="7" t="s">
        <v>318</v>
      </c>
      <c r="Y27" s="7" t="s">
        <v>361</v>
      </c>
      <c r="Z27" s="454" t="s">
        <v>368</v>
      </c>
      <c r="AA27" s="454" t="s">
        <v>374</v>
      </c>
      <c r="AB27" s="454" t="s">
        <v>379</v>
      </c>
      <c r="AC27" s="454" t="s">
        <v>384</v>
      </c>
      <c r="AD27" s="454" t="s">
        <v>394</v>
      </c>
      <c r="AE27" s="454" t="s">
        <v>408</v>
      </c>
      <c r="AF27" s="454" t="s">
        <v>411</v>
      </c>
      <c r="AG27" s="454" t="s">
        <v>416</v>
      </c>
      <c r="AH27" s="454" t="s">
        <v>427</v>
      </c>
      <c r="AI27" s="454" t="s">
        <v>443</v>
      </c>
      <c r="AJ27" s="454" t="s">
        <v>446</v>
      </c>
      <c r="AK27" s="454" t="s">
        <v>452</v>
      </c>
      <c r="AL27" s="451" t="s">
        <v>457</v>
      </c>
      <c r="AM27" s="451" t="s">
        <v>483</v>
      </c>
      <c r="AN27" s="451" t="s">
        <v>486</v>
      </c>
      <c r="AO27" s="451" t="s">
        <v>488</v>
      </c>
      <c r="AP27" s="451" t="s">
        <v>491</v>
      </c>
      <c r="AQ27" s="677" t="s">
        <v>539</v>
      </c>
      <c r="AR27" s="677" t="s">
        <v>560</v>
      </c>
      <c r="AS27" s="677" t="s">
        <v>567</v>
      </c>
      <c r="AT27" s="677" t="s">
        <v>577</v>
      </c>
      <c r="AU27" s="677" t="s">
        <v>603</v>
      </c>
      <c r="AV27" s="677" t="s">
        <v>625</v>
      </c>
      <c r="AW27" s="677" t="s">
        <v>634</v>
      </c>
      <c r="AX27" s="677" t="s">
        <v>638</v>
      </c>
      <c r="AY27" s="677" t="s">
        <v>658</v>
      </c>
      <c r="AZ27" s="677" t="s">
        <v>663</v>
      </c>
      <c r="BA27" s="677" t="s">
        <v>669</v>
      </c>
      <c r="BB27" s="677" t="s">
        <v>671</v>
      </c>
      <c r="BC27" s="677" t="s">
        <v>682</v>
      </c>
      <c r="BD27" s="677" t="s">
        <v>690</v>
      </c>
      <c r="BE27" s="394" t="s">
        <v>739</v>
      </c>
    </row>
    <row r="28" spans="1:57" ht="18.75" thickBot="1">
      <c r="A28" s="25" t="s">
        <v>198</v>
      </c>
      <c r="B28" s="25"/>
      <c r="C28" s="25"/>
      <c r="D28" s="25"/>
      <c r="E28" s="25"/>
      <c r="F28" s="25"/>
      <c r="G28" s="25"/>
      <c r="H28" s="25"/>
      <c r="I28" s="25"/>
      <c r="J28" s="25"/>
      <c r="K28" s="25"/>
      <c r="L28" s="25"/>
      <c r="M28" s="25"/>
      <c r="N28" s="74" t="s">
        <v>55</v>
      </c>
      <c r="O28" s="110">
        <v>4.3</v>
      </c>
      <c r="P28" s="110">
        <v>2.4</v>
      </c>
      <c r="Q28" s="110">
        <v>8.6</v>
      </c>
      <c r="R28" s="110">
        <v>10.199999999999999</v>
      </c>
      <c r="S28" s="110">
        <v>4.2</v>
      </c>
      <c r="T28" s="110">
        <v>2.2999999999999998</v>
      </c>
      <c r="U28" s="110">
        <v>8.9</v>
      </c>
      <c r="V28" s="110">
        <v>11.5</v>
      </c>
      <c r="W28" s="110">
        <v>4</v>
      </c>
      <c r="X28" s="110">
        <v>2.2999999999999998</v>
      </c>
      <c r="Y28" s="110">
        <v>9</v>
      </c>
      <c r="Z28" s="402">
        <v>11</v>
      </c>
      <c r="AA28" s="402">
        <v>4.3</v>
      </c>
      <c r="AB28" s="402">
        <v>2.2000000000000002</v>
      </c>
      <c r="AC28" s="402">
        <v>9.1999999999999993</v>
      </c>
      <c r="AD28" s="402">
        <v>11.3</v>
      </c>
      <c r="AE28" s="402">
        <v>4.2</v>
      </c>
      <c r="AF28" s="402">
        <v>2.2999999999999998</v>
      </c>
      <c r="AG28" s="402">
        <v>8.6</v>
      </c>
      <c r="AH28" s="402">
        <v>9.6999999999999993</v>
      </c>
      <c r="AI28" s="402">
        <v>4.0999999999999996</v>
      </c>
      <c r="AJ28" s="402">
        <v>2.5</v>
      </c>
      <c r="AK28" s="402">
        <v>7.8</v>
      </c>
      <c r="AL28" s="402">
        <v>9.6999999999999993</v>
      </c>
      <c r="AM28" s="402">
        <v>4.5</v>
      </c>
      <c r="AN28" s="402">
        <v>2.8</v>
      </c>
      <c r="AO28" s="402">
        <v>9</v>
      </c>
      <c r="AP28" s="402">
        <v>9.5</v>
      </c>
      <c r="AQ28" s="672">
        <v>4.4000000000000004</v>
      </c>
      <c r="AR28" s="672">
        <v>2.8</v>
      </c>
      <c r="AS28" s="672">
        <v>8.8000000000000007</v>
      </c>
      <c r="AT28" s="672">
        <v>9</v>
      </c>
      <c r="AU28" s="672">
        <v>2.4</v>
      </c>
      <c r="AV28" s="672">
        <v>1.5</v>
      </c>
      <c r="AW28" s="672">
        <v>7.7</v>
      </c>
      <c r="AX28" s="672">
        <v>8.1999999999999993</v>
      </c>
      <c r="AY28" s="672">
        <v>3.2</v>
      </c>
      <c r="AZ28" s="672">
        <v>1.6</v>
      </c>
      <c r="BA28" s="672">
        <v>6.8</v>
      </c>
      <c r="BB28" s="672">
        <v>8.4</v>
      </c>
      <c r="BC28" s="672">
        <v>3.5</v>
      </c>
      <c r="BD28" s="672">
        <v>1.1000000000000001</v>
      </c>
      <c r="BE28" s="489">
        <v>7.7</v>
      </c>
    </row>
    <row r="29" spans="1:57" ht="21" thickTop="1">
      <c r="A29" s="1"/>
      <c r="B29" s="1"/>
      <c r="C29" s="1"/>
      <c r="D29" s="1"/>
      <c r="E29" s="1"/>
      <c r="F29" s="1"/>
      <c r="G29" s="1"/>
      <c r="H29" s="1"/>
      <c r="I29" s="1"/>
      <c r="J29" s="1"/>
      <c r="K29" s="1"/>
      <c r="L29" s="1"/>
      <c r="M29" s="1"/>
      <c r="N29" s="4"/>
      <c r="O29" s="3"/>
      <c r="P29" s="4"/>
      <c r="Q29" s="4"/>
      <c r="R29" s="4"/>
      <c r="S29" s="4"/>
      <c r="T29" s="4"/>
      <c r="U29" s="4"/>
      <c r="V29" s="4"/>
      <c r="X29" s="12"/>
      <c r="Y29" s="12"/>
      <c r="Z29" s="408"/>
      <c r="AA29" s="408"/>
      <c r="AB29" s="403"/>
    </row>
    <row r="30" spans="1:57" ht="42.75" customHeight="1">
      <c r="A30" s="1" t="s">
        <v>209</v>
      </c>
      <c r="B30" s="1"/>
      <c r="C30" s="1"/>
      <c r="D30" s="1"/>
      <c r="E30" s="1"/>
      <c r="F30" s="1"/>
      <c r="G30" s="1"/>
      <c r="H30" s="1"/>
      <c r="I30" s="1"/>
      <c r="J30" s="1"/>
      <c r="K30" s="1"/>
      <c r="L30" s="1"/>
      <c r="M30" s="1"/>
      <c r="N30" s="4"/>
      <c r="O30" s="3"/>
      <c r="P30" s="4"/>
      <c r="Q30" s="4"/>
      <c r="R30" s="4"/>
      <c r="S30" s="4"/>
      <c r="T30" s="4"/>
      <c r="U30" s="4"/>
      <c r="V30" s="4"/>
      <c r="X30" s="12"/>
      <c r="Y30" s="12"/>
      <c r="Z30" s="408"/>
      <c r="AA30" s="408"/>
      <c r="AB30" s="403"/>
    </row>
    <row r="31" spans="1:57" ht="18.75" thickBot="1">
      <c r="A31" s="34" t="s">
        <v>161</v>
      </c>
      <c r="B31" s="21" t="s">
        <v>242</v>
      </c>
      <c r="C31" s="21" t="s">
        <v>243</v>
      </c>
      <c r="D31" s="21" t="s">
        <v>244</v>
      </c>
      <c r="E31" s="21" t="s">
        <v>239</v>
      </c>
      <c r="F31" s="21" t="s">
        <v>245</v>
      </c>
      <c r="G31" s="21" t="s">
        <v>246</v>
      </c>
      <c r="H31" s="21" t="s">
        <v>247</v>
      </c>
      <c r="I31" s="21" t="s">
        <v>240</v>
      </c>
      <c r="J31" s="21" t="s">
        <v>248</v>
      </c>
      <c r="K31" s="21" t="s">
        <v>249</v>
      </c>
      <c r="L31" s="21" t="s">
        <v>250</v>
      </c>
      <c r="M31" s="21" t="s">
        <v>241</v>
      </c>
      <c r="N31" s="7" t="s">
        <v>2</v>
      </c>
      <c r="O31" s="7" t="s">
        <v>3</v>
      </c>
      <c r="P31" s="7" t="s">
        <v>4</v>
      </c>
      <c r="Q31" s="7" t="s">
        <v>5</v>
      </c>
      <c r="R31" s="7" t="s">
        <v>6</v>
      </c>
      <c r="S31" s="7" t="s">
        <v>7</v>
      </c>
      <c r="T31" s="7" t="s">
        <v>8</v>
      </c>
      <c r="U31" s="7" t="s">
        <v>9</v>
      </c>
      <c r="V31" s="7" t="s">
        <v>200</v>
      </c>
      <c r="W31" s="7" t="s">
        <v>285</v>
      </c>
      <c r="X31" s="7" t="s">
        <v>318</v>
      </c>
      <c r="Y31" s="7" t="s">
        <v>361</v>
      </c>
      <c r="Z31" s="454" t="s">
        <v>368</v>
      </c>
      <c r="AA31" s="454" t="s">
        <v>374</v>
      </c>
      <c r="AB31" s="454" t="s">
        <v>379</v>
      </c>
      <c r="AC31" s="454" t="s">
        <v>384</v>
      </c>
      <c r="AD31" s="454" t="s">
        <v>394</v>
      </c>
      <c r="AE31" s="454" t="s">
        <v>408</v>
      </c>
      <c r="AF31" s="454" t="s">
        <v>411</v>
      </c>
      <c r="AG31" s="454" t="s">
        <v>416</v>
      </c>
      <c r="AH31" s="454" t="s">
        <v>427</v>
      </c>
      <c r="AI31" s="454" t="s">
        <v>443</v>
      </c>
      <c r="AJ31" s="454" t="s">
        <v>446</v>
      </c>
      <c r="AK31" s="454" t="s">
        <v>452</v>
      </c>
      <c r="AL31" s="451" t="s">
        <v>457</v>
      </c>
      <c r="AM31" s="451" t="s">
        <v>483</v>
      </c>
      <c r="AN31" s="451" t="s">
        <v>486</v>
      </c>
      <c r="AO31" s="451" t="s">
        <v>488</v>
      </c>
      <c r="AP31" s="451" t="s">
        <v>491</v>
      </c>
      <c r="AQ31" s="677" t="s">
        <v>539</v>
      </c>
      <c r="AR31" s="677" t="s">
        <v>560</v>
      </c>
      <c r="AS31" s="677" t="s">
        <v>567</v>
      </c>
      <c r="AT31" s="677" t="s">
        <v>577</v>
      </c>
      <c r="AU31" s="677" t="s">
        <v>603</v>
      </c>
      <c r="AV31" s="677" t="s">
        <v>625</v>
      </c>
      <c r="AW31" s="677" t="s">
        <v>634</v>
      </c>
      <c r="AX31" s="677" t="s">
        <v>638</v>
      </c>
      <c r="AY31" s="677" t="s">
        <v>658</v>
      </c>
      <c r="AZ31" s="677" t="s">
        <v>663</v>
      </c>
      <c r="BA31" s="677" t="s">
        <v>669</v>
      </c>
      <c r="BB31" s="677" t="s">
        <v>671</v>
      </c>
      <c r="BC31" s="677" t="s">
        <v>682</v>
      </c>
      <c r="BD31" s="677" t="s">
        <v>690</v>
      </c>
      <c r="BE31" s="394" t="s">
        <v>739</v>
      </c>
    </row>
    <row r="32" spans="1:57" ht="18.75" thickBot="1">
      <c r="A32" s="25" t="s">
        <v>193</v>
      </c>
      <c r="B32" s="25"/>
      <c r="C32" s="25"/>
      <c r="D32" s="25"/>
      <c r="E32" s="25"/>
      <c r="F32" s="25"/>
      <c r="G32" s="25"/>
      <c r="H32" s="25"/>
      <c r="I32" s="25"/>
      <c r="J32" s="25"/>
      <c r="K32" s="25"/>
      <c r="L32" s="25"/>
      <c r="M32" s="25"/>
      <c r="N32" s="74" t="s">
        <v>55</v>
      </c>
      <c r="O32" s="110">
        <v>4.8</v>
      </c>
      <c r="P32" s="110">
        <v>4.4000000000000004</v>
      </c>
      <c r="Q32" s="110">
        <v>5.6</v>
      </c>
      <c r="R32" s="110">
        <v>5.6</v>
      </c>
      <c r="S32" s="110">
        <v>4.5999999999999996</v>
      </c>
      <c r="T32" s="110">
        <v>4</v>
      </c>
      <c r="U32" s="110">
        <v>5.3</v>
      </c>
      <c r="V32" s="110">
        <v>5.5</v>
      </c>
      <c r="W32" s="110">
        <v>4.5</v>
      </c>
      <c r="X32" s="110">
        <v>3.8</v>
      </c>
      <c r="Y32" s="110">
        <v>4.9000000000000004</v>
      </c>
      <c r="Z32" s="402">
        <v>5.6</v>
      </c>
      <c r="AA32" s="402">
        <v>4.5999999999999996</v>
      </c>
      <c r="AB32" s="402">
        <v>4.4000000000000004</v>
      </c>
      <c r="AC32" s="402">
        <v>5.6</v>
      </c>
      <c r="AD32" s="402">
        <v>6.2</v>
      </c>
      <c r="AE32" s="402">
        <v>5.0999999999999996</v>
      </c>
      <c r="AF32" s="402">
        <v>5.3</v>
      </c>
      <c r="AG32" s="402">
        <v>6.7</v>
      </c>
      <c r="AH32" s="402">
        <v>7.4</v>
      </c>
      <c r="AI32" s="402">
        <v>6.4</v>
      </c>
      <c r="AJ32" s="402">
        <v>5.4</v>
      </c>
      <c r="AK32" s="402">
        <v>6.4</v>
      </c>
      <c r="AL32" s="402">
        <v>7.1</v>
      </c>
      <c r="AM32" s="402">
        <v>5.8</v>
      </c>
      <c r="AN32" s="402">
        <v>5.8</v>
      </c>
      <c r="AO32" s="402">
        <v>7.9</v>
      </c>
      <c r="AP32" s="402">
        <v>8.4</v>
      </c>
      <c r="AQ32" s="672">
        <v>6.6</v>
      </c>
      <c r="AR32" s="672">
        <v>5.9</v>
      </c>
      <c r="AS32" s="672">
        <v>8.5</v>
      </c>
      <c r="AT32" s="672">
        <v>8.3000000000000007</v>
      </c>
      <c r="AU32" s="672">
        <v>6.9</v>
      </c>
      <c r="AV32" s="672">
        <v>6.4</v>
      </c>
      <c r="AW32" s="672">
        <v>7.9</v>
      </c>
      <c r="AX32" s="672">
        <v>7.9</v>
      </c>
      <c r="AY32" s="672">
        <v>7.1</v>
      </c>
      <c r="AZ32" s="672">
        <v>7.1</v>
      </c>
      <c r="BA32" s="672">
        <v>8.4</v>
      </c>
      <c r="BB32" s="672">
        <v>9.3000000000000007</v>
      </c>
      <c r="BC32" s="672">
        <v>8</v>
      </c>
      <c r="BD32" s="672">
        <v>7.8</v>
      </c>
      <c r="BE32" s="489">
        <v>9.1</v>
      </c>
    </row>
    <row r="33" spans="1:57" ht="21" thickTop="1">
      <c r="A33" s="2"/>
      <c r="B33" s="2"/>
      <c r="C33" s="2"/>
      <c r="D33" s="2"/>
      <c r="E33" s="2"/>
      <c r="F33" s="2"/>
      <c r="G33" s="2"/>
      <c r="H33" s="2"/>
      <c r="I33" s="2"/>
      <c r="J33" s="2"/>
      <c r="K33" s="2"/>
      <c r="L33" s="2"/>
      <c r="M33" s="2"/>
      <c r="N33" s="28"/>
      <c r="O33" s="28"/>
      <c r="P33" s="28"/>
      <c r="Q33" s="28"/>
      <c r="R33" s="28"/>
      <c r="S33" s="28"/>
      <c r="T33" s="28"/>
      <c r="U33" s="28"/>
      <c r="V33" s="28"/>
      <c r="W33" s="28"/>
      <c r="X33" s="28"/>
      <c r="Y33" s="28"/>
      <c r="Z33" s="141"/>
      <c r="AA33" s="141"/>
      <c r="AB33" s="404"/>
    </row>
    <row r="34" spans="1:57" ht="45.75" customHeight="1">
      <c r="A34" s="1" t="s">
        <v>205</v>
      </c>
      <c r="B34" s="9"/>
      <c r="C34" s="9"/>
      <c r="D34" s="9"/>
      <c r="E34" s="9"/>
      <c r="F34" s="9"/>
      <c r="G34" s="9"/>
      <c r="H34" s="9"/>
      <c r="I34" s="9"/>
      <c r="J34" s="9"/>
      <c r="K34" s="9"/>
      <c r="L34" s="9"/>
      <c r="M34" s="9"/>
      <c r="N34" s="2"/>
      <c r="O34" s="3"/>
      <c r="P34" s="4"/>
      <c r="Q34" s="4"/>
      <c r="R34" s="4"/>
      <c r="S34" s="4"/>
      <c r="T34" s="4"/>
      <c r="U34" s="4"/>
      <c r="V34" s="4"/>
      <c r="W34" s="4"/>
      <c r="X34" s="4"/>
      <c r="Y34" s="4"/>
      <c r="Z34" s="122"/>
      <c r="AA34" s="122"/>
      <c r="AB34" s="117"/>
    </row>
    <row r="35" spans="1:57" ht="26.25" customHeight="1" thickBot="1">
      <c r="A35" s="6" t="s">
        <v>161</v>
      </c>
      <c r="B35" s="21" t="s">
        <v>242</v>
      </c>
      <c r="C35" s="21" t="s">
        <v>243</v>
      </c>
      <c r="D35" s="21" t="s">
        <v>244</v>
      </c>
      <c r="E35" s="21" t="s">
        <v>239</v>
      </c>
      <c r="F35" s="21" t="s">
        <v>245</v>
      </c>
      <c r="G35" s="21" t="s">
        <v>246</v>
      </c>
      <c r="H35" s="21" t="s">
        <v>247</v>
      </c>
      <c r="I35" s="21" t="s">
        <v>240</v>
      </c>
      <c r="J35" s="21" t="s">
        <v>248</v>
      </c>
      <c r="K35" s="21" t="s">
        <v>249</v>
      </c>
      <c r="L35" s="21" t="s">
        <v>250</v>
      </c>
      <c r="M35" s="21" t="s">
        <v>241</v>
      </c>
      <c r="N35" s="7" t="s">
        <v>2</v>
      </c>
      <c r="O35" s="7" t="s">
        <v>3</v>
      </c>
      <c r="P35" s="7" t="s">
        <v>4</v>
      </c>
      <c r="Q35" s="7" t="s">
        <v>5</v>
      </c>
      <c r="R35" s="7" t="s">
        <v>6</v>
      </c>
      <c r="S35" s="7" t="s">
        <v>7</v>
      </c>
      <c r="T35" s="7" t="s">
        <v>8</v>
      </c>
      <c r="U35" s="7" t="s">
        <v>9</v>
      </c>
      <c r="V35" s="7" t="s">
        <v>200</v>
      </c>
      <c r="W35" s="7" t="s">
        <v>285</v>
      </c>
      <c r="X35" s="7" t="s">
        <v>318</v>
      </c>
      <c r="Y35" s="7" t="s">
        <v>361</v>
      </c>
      <c r="Z35" s="454" t="s">
        <v>368</v>
      </c>
      <c r="AA35" s="454" t="s">
        <v>374</v>
      </c>
      <c r="AB35" s="454" t="s">
        <v>379</v>
      </c>
      <c r="AC35" s="454" t="s">
        <v>384</v>
      </c>
      <c r="AD35" s="454" t="s">
        <v>394</v>
      </c>
      <c r="AE35" s="454" t="s">
        <v>408</v>
      </c>
      <c r="AF35" s="454" t="s">
        <v>411</v>
      </c>
      <c r="AG35" s="454" t="s">
        <v>416</v>
      </c>
      <c r="AH35" s="454" t="s">
        <v>427</v>
      </c>
      <c r="AI35" s="454" t="s">
        <v>443</v>
      </c>
      <c r="AJ35" s="454" t="s">
        <v>446</v>
      </c>
      <c r="AK35" s="454" t="s">
        <v>452</v>
      </c>
      <c r="AL35" s="451" t="s">
        <v>457</v>
      </c>
      <c r="AM35" s="451" t="s">
        <v>483</v>
      </c>
      <c r="AN35" s="451" t="s">
        <v>486</v>
      </c>
      <c r="AO35" s="451" t="s">
        <v>488</v>
      </c>
      <c r="AP35" s="451" t="s">
        <v>491</v>
      </c>
      <c r="AQ35" s="677" t="s">
        <v>539</v>
      </c>
      <c r="AR35" s="677" t="s">
        <v>560</v>
      </c>
      <c r="AS35" s="677" t="s">
        <v>567</v>
      </c>
      <c r="AT35" s="677" t="s">
        <v>577</v>
      </c>
      <c r="AU35" s="677" t="s">
        <v>603</v>
      </c>
      <c r="AV35" s="677" t="s">
        <v>625</v>
      </c>
      <c r="AW35" s="677" t="s">
        <v>634</v>
      </c>
      <c r="AX35" s="677" t="s">
        <v>638</v>
      </c>
      <c r="AY35" s="677" t="s">
        <v>658</v>
      </c>
      <c r="AZ35" s="677" t="s">
        <v>663</v>
      </c>
      <c r="BA35" s="677" t="s">
        <v>669</v>
      </c>
      <c r="BB35" s="677" t="s">
        <v>671</v>
      </c>
      <c r="BC35" s="677" t="s">
        <v>682</v>
      </c>
      <c r="BD35" s="677" t="s">
        <v>690</v>
      </c>
      <c r="BE35" s="394" t="s">
        <v>739</v>
      </c>
    </row>
    <row r="36" spans="1:57" ht="18.75" thickBot="1">
      <c r="A36" s="75" t="s">
        <v>258</v>
      </c>
      <c r="B36" s="113"/>
      <c r="C36" s="113"/>
      <c r="D36" s="113"/>
      <c r="E36" s="113"/>
      <c r="F36" s="113"/>
      <c r="G36" s="113"/>
      <c r="H36" s="113"/>
      <c r="I36" s="113"/>
      <c r="J36" s="113"/>
      <c r="K36" s="113"/>
      <c r="L36" s="113"/>
      <c r="M36" s="113"/>
      <c r="N36" s="74" t="s">
        <v>55</v>
      </c>
      <c r="O36" s="110">
        <v>4.4000000000000004</v>
      </c>
      <c r="P36" s="110">
        <v>2.8</v>
      </c>
      <c r="Q36" s="110">
        <v>8.1</v>
      </c>
      <c r="R36" s="110">
        <v>10.199999999999999</v>
      </c>
      <c r="S36" s="110">
        <v>4.2</v>
      </c>
      <c r="T36" s="110">
        <v>2.8</v>
      </c>
      <c r="U36" s="110">
        <v>8.4</v>
      </c>
      <c r="V36" s="110">
        <v>11</v>
      </c>
      <c r="W36" s="110">
        <v>4</v>
      </c>
      <c r="X36" s="110">
        <v>2.8</v>
      </c>
      <c r="Y36" s="110">
        <v>8.1999999999999993</v>
      </c>
      <c r="Z36" s="402">
        <v>11</v>
      </c>
      <c r="AA36" s="402">
        <v>3.4</v>
      </c>
      <c r="AB36" s="402">
        <v>2.4</v>
      </c>
      <c r="AC36" s="402">
        <v>8.6</v>
      </c>
      <c r="AD36" s="402">
        <v>10.199999999999999</v>
      </c>
      <c r="AE36" s="402">
        <v>3.7</v>
      </c>
      <c r="AF36" s="402">
        <v>2.2000000000000002</v>
      </c>
      <c r="AG36" s="402">
        <v>8.6999999999999993</v>
      </c>
      <c r="AH36" s="402">
        <v>9.6</v>
      </c>
      <c r="AI36" s="402">
        <v>4.0999999999999996</v>
      </c>
      <c r="AJ36" s="402">
        <v>2.5</v>
      </c>
      <c r="AK36" s="402">
        <v>8</v>
      </c>
      <c r="AL36" s="402">
        <v>9.9</v>
      </c>
      <c r="AM36" s="402">
        <v>4.5</v>
      </c>
      <c r="AN36" s="402">
        <v>2.8</v>
      </c>
      <c r="AO36" s="402">
        <v>9.1999999999999993</v>
      </c>
      <c r="AP36" s="402">
        <v>9.5</v>
      </c>
      <c r="AQ36" s="672">
        <v>4.4000000000000004</v>
      </c>
      <c r="AR36" s="672">
        <v>2.9</v>
      </c>
      <c r="AS36" s="672">
        <v>9</v>
      </c>
      <c r="AT36" s="672">
        <v>8.8000000000000007</v>
      </c>
      <c r="AU36" s="672">
        <v>2.4</v>
      </c>
      <c r="AV36" s="672">
        <v>1.5</v>
      </c>
      <c r="AW36" s="672">
        <v>8</v>
      </c>
      <c r="AX36" s="672">
        <v>8.1999999999999993</v>
      </c>
      <c r="AY36" s="672">
        <v>3.1</v>
      </c>
      <c r="AZ36" s="672">
        <v>1.7</v>
      </c>
      <c r="BA36" s="672">
        <v>7</v>
      </c>
      <c r="BB36" s="672">
        <v>8.8000000000000007</v>
      </c>
      <c r="BC36" s="672">
        <v>3.7</v>
      </c>
      <c r="BD36" s="672">
        <v>1.5</v>
      </c>
      <c r="BE36" s="489">
        <v>6.4</v>
      </c>
    </row>
    <row r="37" spans="1:57" ht="54" customHeight="1" thickTop="1">
      <c r="A37" s="1" t="s">
        <v>202</v>
      </c>
      <c r="B37" s="9"/>
      <c r="C37" s="9"/>
      <c r="D37" s="9"/>
      <c r="E37" s="9"/>
      <c r="F37" s="9"/>
      <c r="G37" s="9"/>
      <c r="H37" s="9"/>
      <c r="I37" s="9"/>
      <c r="J37" s="9"/>
      <c r="K37" s="9"/>
      <c r="L37" s="9"/>
      <c r="M37" s="9"/>
      <c r="N37" s="2"/>
      <c r="O37" s="3"/>
      <c r="P37" s="4"/>
      <c r="Q37" s="4"/>
      <c r="R37" s="4"/>
      <c r="S37" s="4"/>
      <c r="T37" s="4"/>
      <c r="U37" s="4"/>
      <c r="V37" s="4"/>
      <c r="W37" s="4"/>
      <c r="X37" s="4"/>
      <c r="Y37" s="4"/>
      <c r="Z37" s="122"/>
      <c r="AA37" s="122"/>
      <c r="AB37" s="117"/>
    </row>
    <row r="38" spans="1:57" ht="18.75" thickBot="1">
      <c r="A38" s="6" t="s">
        <v>161</v>
      </c>
      <c r="B38" s="21" t="s">
        <v>242</v>
      </c>
      <c r="C38" s="21" t="s">
        <v>243</v>
      </c>
      <c r="D38" s="21" t="s">
        <v>244</v>
      </c>
      <c r="E38" s="21" t="s">
        <v>239</v>
      </c>
      <c r="F38" s="21" t="s">
        <v>245</v>
      </c>
      <c r="G38" s="21" t="s">
        <v>246</v>
      </c>
      <c r="H38" s="21" t="s">
        <v>247</v>
      </c>
      <c r="I38" s="21" t="s">
        <v>240</v>
      </c>
      <c r="J38" s="21" t="s">
        <v>248</v>
      </c>
      <c r="K38" s="21" t="s">
        <v>249</v>
      </c>
      <c r="L38" s="21" t="s">
        <v>250</v>
      </c>
      <c r="M38" s="21" t="s">
        <v>241</v>
      </c>
      <c r="N38" s="7" t="s">
        <v>2</v>
      </c>
      <c r="O38" s="7" t="s">
        <v>3</v>
      </c>
      <c r="P38" s="7" t="s">
        <v>4</v>
      </c>
      <c r="Q38" s="7" t="s">
        <v>5</v>
      </c>
      <c r="R38" s="7" t="s">
        <v>6</v>
      </c>
      <c r="S38" s="7" t="s">
        <v>7</v>
      </c>
      <c r="T38" s="7" t="s">
        <v>8</v>
      </c>
      <c r="U38" s="7" t="s">
        <v>9</v>
      </c>
      <c r="V38" s="7" t="s">
        <v>200</v>
      </c>
      <c r="W38" s="7" t="s">
        <v>285</v>
      </c>
      <c r="X38" s="7" t="s">
        <v>318</v>
      </c>
      <c r="Y38" s="7" t="s">
        <v>361</v>
      </c>
      <c r="Z38" s="454" t="s">
        <v>368</v>
      </c>
      <c r="AA38" s="454" t="s">
        <v>380</v>
      </c>
      <c r="AB38" s="454" t="s">
        <v>379</v>
      </c>
      <c r="AC38" s="454" t="s">
        <v>384</v>
      </c>
      <c r="AD38" s="454" t="s">
        <v>394</v>
      </c>
      <c r="AE38" s="454" t="s">
        <v>408</v>
      </c>
      <c r="AF38" s="454" t="s">
        <v>411</v>
      </c>
      <c r="AG38" s="454" t="s">
        <v>416</v>
      </c>
      <c r="AH38" s="454" t="s">
        <v>427</v>
      </c>
      <c r="AI38" s="454" t="s">
        <v>443</v>
      </c>
      <c r="AJ38" s="454" t="s">
        <v>446</v>
      </c>
      <c r="AK38" s="454" t="s">
        <v>452</v>
      </c>
      <c r="AL38" s="451" t="s">
        <v>457</v>
      </c>
      <c r="AM38" s="451" t="s">
        <v>483</v>
      </c>
      <c r="AN38" s="451" t="s">
        <v>486</v>
      </c>
      <c r="AO38" s="451" t="s">
        <v>488</v>
      </c>
      <c r="AP38" s="451" t="s">
        <v>491</v>
      </c>
      <c r="AQ38" s="677" t="s">
        <v>539</v>
      </c>
      <c r="AR38" s="677" t="s">
        <v>560</v>
      </c>
      <c r="AS38" s="677" t="s">
        <v>567</v>
      </c>
      <c r="AT38" s="677" t="s">
        <v>577</v>
      </c>
      <c r="AU38" s="677" t="s">
        <v>603</v>
      </c>
      <c r="AV38" s="677" t="s">
        <v>625</v>
      </c>
      <c r="AW38" s="677" t="s">
        <v>634</v>
      </c>
      <c r="AX38" s="677" t="s">
        <v>638</v>
      </c>
      <c r="AY38" s="677" t="s">
        <v>658</v>
      </c>
      <c r="AZ38" s="677" t="s">
        <v>663</v>
      </c>
      <c r="BA38" s="677" t="s">
        <v>669</v>
      </c>
      <c r="BB38" s="677" t="s">
        <v>671</v>
      </c>
      <c r="BC38" s="677" t="s">
        <v>682</v>
      </c>
      <c r="BD38" s="677" t="s">
        <v>690</v>
      </c>
      <c r="BE38" s="394" t="s">
        <v>739</v>
      </c>
    </row>
    <row r="39" spans="1:57" ht="18.75" thickBot="1">
      <c r="A39" s="75" t="s">
        <v>259</v>
      </c>
      <c r="B39" s="113"/>
      <c r="C39" s="113"/>
      <c r="D39" s="113"/>
      <c r="E39" s="113"/>
      <c r="F39" s="113"/>
      <c r="G39" s="113"/>
      <c r="H39" s="113"/>
      <c r="I39" s="113"/>
      <c r="J39" s="113"/>
      <c r="K39" s="113"/>
      <c r="L39" s="113"/>
      <c r="M39" s="113"/>
      <c r="N39" s="74" t="s">
        <v>55</v>
      </c>
      <c r="O39" s="110">
        <v>3.8</v>
      </c>
      <c r="P39" s="110">
        <v>3.4</v>
      </c>
      <c r="Q39" s="110">
        <v>4.4000000000000004</v>
      </c>
      <c r="R39" s="110">
        <v>4.7</v>
      </c>
      <c r="S39" s="110">
        <v>3.6</v>
      </c>
      <c r="T39" s="110">
        <v>3.4</v>
      </c>
      <c r="U39" s="110">
        <v>4.3</v>
      </c>
      <c r="V39" s="110">
        <v>4.7</v>
      </c>
      <c r="W39" s="110">
        <v>3.5</v>
      </c>
      <c r="X39" s="110">
        <v>3.4</v>
      </c>
      <c r="Y39" s="110">
        <v>4.5</v>
      </c>
      <c r="Z39" s="402">
        <v>4.8</v>
      </c>
      <c r="AA39" s="402">
        <v>3.9</v>
      </c>
      <c r="AB39" s="402">
        <v>3.8</v>
      </c>
      <c r="AC39" s="402">
        <v>4.9000000000000004</v>
      </c>
      <c r="AD39" s="402">
        <v>5.4</v>
      </c>
      <c r="AE39" s="402">
        <v>4.2</v>
      </c>
      <c r="AF39" s="402">
        <v>4.5</v>
      </c>
      <c r="AG39" s="402">
        <v>5.0999999999999996</v>
      </c>
      <c r="AH39" s="402">
        <v>5.5</v>
      </c>
      <c r="AI39" s="402">
        <v>4.8</v>
      </c>
      <c r="AJ39" s="402">
        <v>4.2</v>
      </c>
      <c r="AK39" s="402">
        <v>5.5</v>
      </c>
      <c r="AL39" s="402">
        <v>6.3</v>
      </c>
      <c r="AM39" s="402">
        <v>4.9000000000000004</v>
      </c>
      <c r="AN39" s="402">
        <v>5</v>
      </c>
      <c r="AO39" s="402">
        <v>7</v>
      </c>
      <c r="AP39" s="402">
        <v>7.5</v>
      </c>
      <c r="AQ39" s="672">
        <v>5.6</v>
      </c>
      <c r="AR39" s="672">
        <v>5.0999999999999996</v>
      </c>
      <c r="AS39" s="672">
        <v>7.5</v>
      </c>
      <c r="AT39" s="672">
        <v>7.4</v>
      </c>
      <c r="AU39" s="672">
        <v>5.7</v>
      </c>
      <c r="AV39" s="672">
        <v>5.5</v>
      </c>
      <c r="AW39" s="672">
        <v>6.9</v>
      </c>
      <c r="AX39" s="672">
        <v>6.9</v>
      </c>
      <c r="AY39" s="672">
        <v>6.1</v>
      </c>
      <c r="AZ39" s="672">
        <v>6.1</v>
      </c>
      <c r="BA39" s="672">
        <v>7.2</v>
      </c>
      <c r="BB39" s="672">
        <v>8.3000000000000007</v>
      </c>
      <c r="BC39" s="672">
        <v>6.7</v>
      </c>
      <c r="BD39" s="672">
        <v>6.5</v>
      </c>
      <c r="BE39" s="489">
        <v>8</v>
      </c>
    </row>
    <row r="40" spans="1:57" ht="21" thickTop="1">
      <c r="B40" s="2"/>
      <c r="C40" s="2"/>
      <c r="D40" s="2"/>
      <c r="E40" s="2"/>
      <c r="F40" s="2"/>
      <c r="G40" s="2"/>
      <c r="H40" s="2"/>
      <c r="I40" s="2"/>
      <c r="J40" s="2"/>
      <c r="K40" s="2"/>
      <c r="L40" s="2"/>
      <c r="M40" s="2"/>
      <c r="N40" s="28"/>
      <c r="O40" s="28"/>
      <c r="P40" s="28"/>
      <c r="Q40" s="28"/>
      <c r="R40" s="28"/>
      <c r="S40" s="28"/>
      <c r="T40" s="28"/>
      <c r="U40" s="28"/>
      <c r="V40" s="28"/>
      <c r="W40" s="28"/>
      <c r="X40" s="28"/>
      <c r="Y40" s="28"/>
      <c r="Z40" s="141"/>
      <c r="AA40" s="502" t="s">
        <v>381</v>
      </c>
      <c r="AB40" s="404"/>
    </row>
    <row r="41" spans="1:57" ht="48.75" customHeight="1">
      <c r="A41" s="1" t="s">
        <v>226</v>
      </c>
      <c r="B41" s="1"/>
      <c r="C41" s="1"/>
      <c r="D41" s="1"/>
      <c r="E41" s="1"/>
      <c r="F41" s="1"/>
      <c r="G41" s="1"/>
      <c r="H41" s="1"/>
      <c r="I41" s="1"/>
      <c r="J41" s="1"/>
      <c r="K41" s="1"/>
      <c r="L41" s="1"/>
      <c r="M41" s="1"/>
      <c r="N41" s="2"/>
      <c r="O41" s="3"/>
      <c r="P41" s="4"/>
      <c r="Q41" s="4"/>
      <c r="R41" s="4"/>
      <c r="S41" s="4"/>
      <c r="T41" s="4"/>
      <c r="U41" s="4"/>
      <c r="V41" s="4"/>
      <c r="X41" s="12"/>
      <c r="Y41" s="12"/>
      <c r="Z41" s="408"/>
      <c r="AA41" s="408"/>
      <c r="AB41" s="403"/>
    </row>
    <row r="42" spans="1:57" ht="41.25" customHeight="1" thickBot="1">
      <c r="A42" s="6" t="s">
        <v>358</v>
      </c>
      <c r="B42" s="22"/>
      <c r="C42" s="22"/>
      <c r="D42" s="22"/>
      <c r="E42" s="22" t="s">
        <v>290</v>
      </c>
      <c r="F42" s="22"/>
      <c r="G42" s="22"/>
      <c r="H42" s="22"/>
      <c r="I42" s="22" t="s">
        <v>294</v>
      </c>
      <c r="J42" s="22"/>
      <c r="K42" s="22"/>
      <c r="L42" s="22"/>
      <c r="M42" s="22" t="s">
        <v>298</v>
      </c>
      <c r="N42" s="22"/>
      <c r="O42" s="23"/>
      <c r="P42" s="23"/>
      <c r="Q42" s="23" t="s">
        <v>34</v>
      </c>
      <c r="R42" s="22"/>
      <c r="S42" s="56"/>
      <c r="T42" s="56"/>
      <c r="U42" s="56" t="s">
        <v>38</v>
      </c>
      <c r="V42" s="56" t="s">
        <v>261</v>
      </c>
      <c r="W42" s="22" t="s">
        <v>286</v>
      </c>
      <c r="X42" s="22" t="s">
        <v>319</v>
      </c>
      <c r="Y42" s="22" t="s">
        <v>362</v>
      </c>
      <c r="Z42" s="442" t="s">
        <v>370</v>
      </c>
      <c r="AA42" s="442" t="s">
        <v>375</v>
      </c>
      <c r="AB42" s="442" t="s">
        <v>382</v>
      </c>
      <c r="AC42" s="442" t="s">
        <v>385</v>
      </c>
      <c r="AD42" s="442" t="s">
        <v>395</v>
      </c>
      <c r="AE42" s="442" t="s">
        <v>450</v>
      </c>
      <c r="AF42" s="442" t="s">
        <v>449</v>
      </c>
      <c r="AG42" s="442" t="s">
        <v>417</v>
      </c>
      <c r="AH42" s="442" t="s">
        <v>540</v>
      </c>
      <c r="AI42" s="442" t="s">
        <v>448</v>
      </c>
      <c r="AJ42" s="442" t="s">
        <v>447</v>
      </c>
      <c r="AK42" s="442" t="s">
        <v>453</v>
      </c>
      <c r="AL42" s="436" t="s">
        <v>546</v>
      </c>
      <c r="AM42" s="436" t="s">
        <v>549</v>
      </c>
      <c r="AN42" s="436" t="s">
        <v>551</v>
      </c>
      <c r="AO42" s="436" t="s">
        <v>489</v>
      </c>
      <c r="AP42" s="436" t="s">
        <v>542</v>
      </c>
      <c r="AQ42" s="676" t="s">
        <v>547</v>
      </c>
      <c r="AR42" s="676" t="s">
        <v>561</v>
      </c>
      <c r="AS42" s="676" t="s">
        <v>568</v>
      </c>
      <c r="AT42" s="676" t="s">
        <v>578</v>
      </c>
      <c r="AU42" s="676" t="s">
        <v>604</v>
      </c>
      <c r="AV42" s="676" t="s">
        <v>626</v>
      </c>
      <c r="AW42" s="676" t="s">
        <v>635</v>
      </c>
      <c r="AX42" s="676" t="s">
        <v>639</v>
      </c>
      <c r="AY42" s="676" t="s">
        <v>659</v>
      </c>
      <c r="AZ42" s="676" t="s">
        <v>664</v>
      </c>
      <c r="BA42" s="676" t="s">
        <v>670</v>
      </c>
      <c r="BB42" s="676" t="s">
        <v>673</v>
      </c>
      <c r="BC42" s="676" t="s">
        <v>683</v>
      </c>
      <c r="BD42" s="676" t="s">
        <v>689</v>
      </c>
      <c r="BE42" s="483" t="s">
        <v>740</v>
      </c>
    </row>
    <row r="43" spans="1:57" ht="18">
      <c r="A43" s="26" t="s">
        <v>194</v>
      </c>
      <c r="B43" s="26"/>
      <c r="C43" s="26"/>
      <c r="D43" s="26"/>
      <c r="E43" s="26"/>
      <c r="F43" s="26"/>
      <c r="G43" s="26"/>
      <c r="H43" s="26"/>
      <c r="I43" s="26"/>
      <c r="J43" s="26"/>
      <c r="K43" s="26"/>
      <c r="L43" s="26"/>
      <c r="M43" s="26"/>
      <c r="N43" s="10"/>
      <c r="O43" s="19"/>
      <c r="P43" s="19"/>
      <c r="Q43" s="19">
        <v>2785</v>
      </c>
      <c r="R43" s="19"/>
      <c r="S43" s="19"/>
      <c r="T43" s="19"/>
      <c r="U43" s="19">
        <v>2785</v>
      </c>
      <c r="V43" s="12">
        <v>2785</v>
      </c>
      <c r="W43" s="12">
        <v>2785</v>
      </c>
      <c r="X43" s="12">
        <v>2785</v>
      </c>
      <c r="Y43" s="12">
        <v>2785</v>
      </c>
      <c r="Z43" s="408">
        <v>3015</v>
      </c>
      <c r="AA43" s="408">
        <v>3242</v>
      </c>
      <c r="AB43" s="408">
        <v>3242</v>
      </c>
      <c r="AC43" s="408">
        <v>3404</v>
      </c>
      <c r="AD43" s="408">
        <v>3404</v>
      </c>
      <c r="AE43" s="408">
        <v>3404</v>
      </c>
      <c r="AF43" s="408">
        <v>3404</v>
      </c>
      <c r="AG43" s="408">
        <v>3404</v>
      </c>
      <c r="AH43" s="408">
        <v>3404</v>
      </c>
      <c r="AI43" s="408">
        <v>3825</v>
      </c>
      <c r="AJ43" s="408">
        <v>3825</v>
      </c>
      <c r="AK43" s="408">
        <v>4250</v>
      </c>
      <c r="AL43" s="408">
        <v>4292</v>
      </c>
      <c r="AM43" s="408">
        <v>4292</v>
      </c>
      <c r="AN43" s="408">
        <v>4292</v>
      </c>
      <c r="AO43" s="408">
        <v>4758</v>
      </c>
      <c r="AP43" s="408">
        <v>4663</v>
      </c>
      <c r="AQ43" s="673">
        <v>4663</v>
      </c>
      <c r="AR43" s="673">
        <v>4667</v>
      </c>
      <c r="AS43" s="673">
        <v>4903</v>
      </c>
      <c r="AT43" s="673">
        <v>4483</v>
      </c>
      <c r="AU43" s="673">
        <v>4440</v>
      </c>
      <c r="AV43" s="673">
        <v>4440</v>
      </c>
      <c r="AW43" s="673">
        <v>4482</v>
      </c>
      <c r="AX43" s="673">
        <v>4482</v>
      </c>
      <c r="AY43" s="673">
        <v>4512</v>
      </c>
      <c r="AZ43" s="673">
        <v>4512</v>
      </c>
      <c r="BA43" s="673">
        <v>4794</v>
      </c>
      <c r="BB43" s="673">
        <v>4816</v>
      </c>
      <c r="BC43" s="673">
        <v>4913</v>
      </c>
      <c r="BD43" s="673">
        <v>4913</v>
      </c>
      <c r="BE43" s="403">
        <v>4912</v>
      </c>
    </row>
    <row r="44" spans="1:57" ht="18">
      <c r="A44" s="9" t="s">
        <v>195</v>
      </c>
      <c r="B44" s="9"/>
      <c r="C44" s="9"/>
      <c r="D44" s="9"/>
      <c r="E44" s="9"/>
      <c r="F44" s="9"/>
      <c r="G44" s="9"/>
      <c r="H44" s="9"/>
      <c r="I44" s="9"/>
      <c r="J44" s="9"/>
      <c r="K44" s="9"/>
      <c r="L44" s="9"/>
      <c r="M44" s="9"/>
      <c r="N44" s="10"/>
      <c r="O44" s="3"/>
      <c r="P44" s="4"/>
      <c r="Q44" s="19">
        <v>13796</v>
      </c>
      <c r="R44" s="19"/>
      <c r="S44" s="19"/>
      <c r="T44" s="19"/>
      <c r="U44" s="19">
        <v>13796</v>
      </c>
      <c r="V44" s="12">
        <v>13796</v>
      </c>
      <c r="W44" s="12">
        <v>13796</v>
      </c>
      <c r="X44" s="12">
        <v>13796</v>
      </c>
      <c r="Y44" s="12">
        <v>13796</v>
      </c>
      <c r="Z44" s="408">
        <v>13796</v>
      </c>
      <c r="AA44" s="408">
        <v>13796</v>
      </c>
      <c r="AB44" s="408">
        <v>13796</v>
      </c>
      <c r="AC44" s="408">
        <v>14107</v>
      </c>
      <c r="AD44" s="408">
        <v>13909</v>
      </c>
      <c r="AE44" s="408">
        <v>13618</v>
      </c>
      <c r="AF44" s="408">
        <v>13396</v>
      </c>
      <c r="AG44" s="408">
        <v>13396</v>
      </c>
      <c r="AH44" s="408">
        <v>13396</v>
      </c>
      <c r="AI44" s="408">
        <v>13466</v>
      </c>
      <c r="AJ44" s="408">
        <v>13466</v>
      </c>
      <c r="AK44" s="408">
        <v>13466</v>
      </c>
      <c r="AL44" s="408">
        <v>13466</v>
      </c>
      <c r="AM44" s="408">
        <v>13466</v>
      </c>
      <c r="AN44" s="408">
        <v>13466</v>
      </c>
      <c r="AO44" s="408">
        <v>13466</v>
      </c>
      <c r="AP44" s="408">
        <v>12994</v>
      </c>
      <c r="AQ44" s="673">
        <v>12994</v>
      </c>
      <c r="AR44" s="673">
        <v>12994</v>
      </c>
      <c r="AS44" s="673">
        <v>12696</v>
      </c>
      <c r="AT44" s="673">
        <v>10125</v>
      </c>
      <c r="AU44" s="673">
        <v>9920</v>
      </c>
      <c r="AV44" s="673">
        <v>9920</v>
      </c>
      <c r="AW44" s="673">
        <v>9920</v>
      </c>
      <c r="AX44" s="673">
        <v>9920</v>
      </c>
      <c r="AY44" s="673">
        <v>9920</v>
      </c>
      <c r="AZ44" s="673">
        <v>9920</v>
      </c>
      <c r="BA44" s="673">
        <v>10094</v>
      </c>
      <c r="BB44" s="673">
        <v>10075</v>
      </c>
      <c r="BC44" s="673">
        <v>10229</v>
      </c>
      <c r="BD44" s="673">
        <v>10229</v>
      </c>
      <c r="BE44" s="403">
        <v>10229</v>
      </c>
    </row>
    <row r="45" spans="1:57">
      <c r="A45" s="83"/>
      <c r="X45" s="12"/>
      <c r="Y45" s="12"/>
      <c r="Z45" s="408"/>
      <c r="AA45" s="408"/>
      <c r="AB45" s="403"/>
    </row>
    <row r="46" spans="1:57">
      <c r="A46" s="83"/>
      <c r="X46" s="12"/>
      <c r="Y46" s="12"/>
      <c r="Z46" s="408"/>
      <c r="AA46" s="408"/>
      <c r="AB46" s="403"/>
    </row>
    <row r="47" spans="1:57" ht="39" customHeight="1">
      <c r="A47" s="1" t="s">
        <v>221</v>
      </c>
      <c r="B47" s="1"/>
      <c r="C47" s="1"/>
      <c r="D47" s="1"/>
      <c r="E47" s="1"/>
      <c r="F47" s="1"/>
      <c r="G47" s="1"/>
      <c r="H47" s="1"/>
      <c r="I47" s="1"/>
      <c r="J47" s="1"/>
      <c r="K47" s="1"/>
      <c r="L47" s="1"/>
      <c r="M47" s="1"/>
      <c r="N47" s="4"/>
      <c r="O47" s="3"/>
      <c r="P47" s="4"/>
      <c r="Q47" s="4"/>
      <c r="R47" s="4"/>
      <c r="S47" s="4"/>
      <c r="T47" s="4"/>
      <c r="U47" s="4"/>
      <c r="V47" s="4"/>
      <c r="W47" s="4"/>
      <c r="X47" s="4"/>
      <c r="Y47" s="4"/>
      <c r="Z47" s="122"/>
      <c r="AA47" s="122"/>
      <c r="AB47" s="117"/>
    </row>
    <row r="48" spans="1:57" ht="18.75" thickBot="1">
      <c r="A48" s="34" t="s">
        <v>271</v>
      </c>
      <c r="B48" s="21" t="s">
        <v>242</v>
      </c>
      <c r="C48" s="21" t="s">
        <v>243</v>
      </c>
      <c r="D48" s="21" t="s">
        <v>244</v>
      </c>
      <c r="E48" s="21" t="s">
        <v>239</v>
      </c>
      <c r="F48" s="21" t="s">
        <v>245</v>
      </c>
      <c r="G48" s="21" t="s">
        <v>246</v>
      </c>
      <c r="H48" s="21" t="s">
        <v>247</v>
      </c>
      <c r="I48" s="21" t="s">
        <v>240</v>
      </c>
      <c r="J48" s="21" t="s">
        <v>248</v>
      </c>
      <c r="K48" s="21" t="s">
        <v>249</v>
      </c>
      <c r="L48" s="21" t="s">
        <v>250</v>
      </c>
      <c r="M48" s="21" t="s">
        <v>241</v>
      </c>
      <c r="N48" s="7" t="s">
        <v>2</v>
      </c>
      <c r="O48" s="7" t="s">
        <v>3</v>
      </c>
      <c r="P48" s="7" t="s">
        <v>4</v>
      </c>
      <c r="Q48" s="7" t="s">
        <v>5</v>
      </c>
      <c r="R48" s="7" t="s">
        <v>6</v>
      </c>
      <c r="S48" s="7" t="s">
        <v>7</v>
      </c>
      <c r="T48" s="7" t="s">
        <v>8</v>
      </c>
      <c r="U48" s="7" t="s">
        <v>9</v>
      </c>
      <c r="V48" s="7" t="s">
        <v>200</v>
      </c>
      <c r="W48" s="7" t="s">
        <v>285</v>
      </c>
      <c r="X48" s="7" t="s">
        <v>318</v>
      </c>
      <c r="Y48" s="7" t="s">
        <v>361</v>
      </c>
      <c r="Z48" s="454" t="s">
        <v>368</v>
      </c>
      <c r="AA48" s="454" t="s">
        <v>374</v>
      </c>
      <c r="AB48" s="454" t="s">
        <v>379</v>
      </c>
      <c r="AC48" s="454" t="s">
        <v>480</v>
      </c>
      <c r="AD48" s="454" t="s">
        <v>394</v>
      </c>
      <c r="AE48" s="454" t="s">
        <v>408</v>
      </c>
      <c r="AF48" s="454" t="s">
        <v>411</v>
      </c>
      <c r="AG48" s="454" t="s">
        <v>416</v>
      </c>
      <c r="AH48" s="454" t="s">
        <v>427</v>
      </c>
      <c r="AI48" s="454" t="s">
        <v>443</v>
      </c>
      <c r="AJ48" s="454" t="s">
        <v>446</v>
      </c>
      <c r="AK48" s="454" t="s">
        <v>452</v>
      </c>
      <c r="AL48" s="451" t="s">
        <v>457</v>
      </c>
      <c r="AM48" s="451" t="s">
        <v>483</v>
      </c>
      <c r="AN48" s="451" t="s">
        <v>486</v>
      </c>
      <c r="AO48" s="451" t="s">
        <v>488</v>
      </c>
      <c r="AP48" s="451" t="s">
        <v>491</v>
      </c>
      <c r="AQ48" s="677" t="s">
        <v>539</v>
      </c>
      <c r="AR48" s="677" t="s">
        <v>560</v>
      </c>
      <c r="AS48" s="677" t="s">
        <v>567</v>
      </c>
      <c r="AT48" s="677" t="s">
        <v>577</v>
      </c>
      <c r="AU48" s="677" t="s">
        <v>603</v>
      </c>
      <c r="AV48" s="677" t="s">
        <v>625</v>
      </c>
      <c r="AW48" s="677" t="s">
        <v>634</v>
      </c>
      <c r="AX48" s="677" t="s">
        <v>638</v>
      </c>
      <c r="AY48" s="677" t="s">
        <v>658</v>
      </c>
      <c r="AZ48" s="677" t="s">
        <v>663</v>
      </c>
      <c r="BA48" s="677" t="s">
        <v>669</v>
      </c>
      <c r="BB48" s="677" t="s">
        <v>671</v>
      </c>
      <c r="BC48" s="677" t="s">
        <v>682</v>
      </c>
      <c r="BD48" s="677" t="s">
        <v>690</v>
      </c>
      <c r="BE48" s="394" t="s">
        <v>739</v>
      </c>
    </row>
    <row r="49" spans="1:57" ht="18">
      <c r="A49" s="9" t="s">
        <v>10</v>
      </c>
      <c r="B49" s="19" t="s">
        <v>55</v>
      </c>
      <c r="C49" s="19" t="s">
        <v>55</v>
      </c>
      <c r="D49" s="19" t="s">
        <v>55</v>
      </c>
      <c r="E49" s="19" t="s">
        <v>55</v>
      </c>
      <c r="F49" s="19" t="s">
        <v>55</v>
      </c>
      <c r="G49" s="19" t="s">
        <v>55</v>
      </c>
      <c r="H49" s="19" t="s">
        <v>55</v>
      </c>
      <c r="I49" s="19" t="s">
        <v>55</v>
      </c>
      <c r="J49" s="19" t="s">
        <v>55</v>
      </c>
      <c r="K49" s="19" t="s">
        <v>55</v>
      </c>
      <c r="L49" s="19" t="s">
        <v>55</v>
      </c>
      <c r="M49" s="19" t="s">
        <v>55</v>
      </c>
      <c r="N49" s="19" t="s">
        <v>55</v>
      </c>
      <c r="O49" s="19">
        <v>152</v>
      </c>
      <c r="P49" s="19">
        <v>140</v>
      </c>
      <c r="Q49" s="19">
        <v>197</v>
      </c>
      <c r="R49" s="19">
        <v>186</v>
      </c>
      <c r="S49" s="19">
        <v>138</v>
      </c>
      <c r="T49" s="19">
        <v>111</v>
      </c>
      <c r="U49" s="19">
        <v>197</v>
      </c>
      <c r="V49" s="19">
        <v>244</v>
      </c>
      <c r="W49" s="19">
        <v>169</v>
      </c>
      <c r="X49" s="19">
        <v>137</v>
      </c>
      <c r="Y49" s="19">
        <v>254</v>
      </c>
      <c r="Z49" s="139">
        <v>295</v>
      </c>
      <c r="AA49" s="139">
        <v>195</v>
      </c>
      <c r="AB49" s="139">
        <v>156</v>
      </c>
      <c r="AC49" s="139">
        <v>274</v>
      </c>
      <c r="AD49" s="139">
        <v>310</v>
      </c>
      <c r="AE49" s="139">
        <v>198</v>
      </c>
      <c r="AF49" s="139">
        <v>203</v>
      </c>
      <c r="AG49" s="139">
        <v>319</v>
      </c>
      <c r="AH49" s="139">
        <v>344</v>
      </c>
      <c r="AI49" s="139">
        <v>251</v>
      </c>
      <c r="AJ49" s="139">
        <v>210</v>
      </c>
      <c r="AK49" s="139">
        <v>314</v>
      </c>
      <c r="AL49" s="139">
        <v>333</v>
      </c>
      <c r="AM49" s="139">
        <v>234</v>
      </c>
      <c r="AN49" s="139">
        <v>207</v>
      </c>
      <c r="AO49" s="139">
        <v>281</v>
      </c>
      <c r="AP49" s="139">
        <v>263</v>
      </c>
      <c r="AQ49" s="670">
        <v>211</v>
      </c>
      <c r="AR49" s="670">
        <v>154</v>
      </c>
      <c r="AS49" s="670">
        <v>266</v>
      </c>
      <c r="AT49" s="711">
        <v>249</v>
      </c>
      <c r="AU49" s="711">
        <v>182</v>
      </c>
      <c r="AV49" s="711">
        <v>175</v>
      </c>
      <c r="AW49" s="711">
        <v>289</v>
      </c>
      <c r="AX49" s="711">
        <v>349</v>
      </c>
      <c r="AY49" s="711">
        <v>238</v>
      </c>
      <c r="AZ49" s="711">
        <v>200</v>
      </c>
      <c r="BA49" s="711">
        <v>314</v>
      </c>
      <c r="BB49" s="711">
        <v>336</v>
      </c>
      <c r="BC49" s="711">
        <v>228</v>
      </c>
      <c r="BD49" s="711">
        <v>200</v>
      </c>
      <c r="BE49" s="136">
        <v>305</v>
      </c>
    </row>
    <row r="50" spans="1:57" ht="18">
      <c r="A50" s="41" t="s">
        <v>114</v>
      </c>
      <c r="B50" s="19" t="s">
        <v>55</v>
      </c>
      <c r="C50" s="19" t="s">
        <v>55</v>
      </c>
      <c r="D50" s="19" t="s">
        <v>55</v>
      </c>
      <c r="E50" s="19" t="s">
        <v>55</v>
      </c>
      <c r="F50" s="19" t="s">
        <v>55</v>
      </c>
      <c r="G50" s="19" t="s">
        <v>55</v>
      </c>
      <c r="H50" s="19" t="s">
        <v>55</v>
      </c>
      <c r="I50" s="19" t="s">
        <v>55</v>
      </c>
      <c r="J50" s="19" t="s">
        <v>55</v>
      </c>
      <c r="K50" s="19" t="s">
        <v>55</v>
      </c>
      <c r="L50" s="19" t="s">
        <v>55</v>
      </c>
      <c r="M50" s="19" t="s">
        <v>55</v>
      </c>
      <c r="N50" s="19" t="s">
        <v>55</v>
      </c>
      <c r="O50" s="19" t="s">
        <v>55</v>
      </c>
      <c r="P50" s="19" t="s">
        <v>55</v>
      </c>
      <c r="Q50" s="19" t="s">
        <v>55</v>
      </c>
      <c r="R50" s="19" t="s">
        <v>55</v>
      </c>
      <c r="S50" s="19" t="s">
        <v>55</v>
      </c>
      <c r="T50" s="19" t="s">
        <v>55</v>
      </c>
      <c r="U50" s="19" t="s">
        <v>55</v>
      </c>
      <c r="V50" s="19" t="s">
        <v>55</v>
      </c>
      <c r="W50" s="19" t="s">
        <v>55</v>
      </c>
      <c r="X50" s="19" t="s">
        <v>55</v>
      </c>
      <c r="Y50" s="19" t="s">
        <v>55</v>
      </c>
      <c r="Z50" s="139" t="s">
        <v>55</v>
      </c>
      <c r="AA50" s="139" t="s">
        <v>55</v>
      </c>
      <c r="AB50" s="139" t="s">
        <v>55</v>
      </c>
      <c r="AC50" s="139" t="s">
        <v>55</v>
      </c>
      <c r="AD50" s="139" t="s">
        <v>55</v>
      </c>
      <c r="AE50" s="139" t="s">
        <v>55</v>
      </c>
      <c r="AF50" s="139" t="s">
        <v>55</v>
      </c>
      <c r="AG50" s="139" t="s">
        <v>55</v>
      </c>
      <c r="AH50" s="139" t="s">
        <v>55</v>
      </c>
      <c r="AI50" s="139" t="s">
        <v>55</v>
      </c>
      <c r="AJ50" s="139" t="s">
        <v>55</v>
      </c>
      <c r="AK50" s="139" t="s">
        <v>55</v>
      </c>
      <c r="AL50" s="139">
        <v>0</v>
      </c>
      <c r="AM50" s="139">
        <v>0</v>
      </c>
      <c r="AN50" s="139">
        <v>0</v>
      </c>
      <c r="AO50" s="139">
        <v>0</v>
      </c>
      <c r="AP50" s="139">
        <v>0</v>
      </c>
      <c r="AQ50" s="670">
        <v>0</v>
      </c>
      <c r="AR50" s="670">
        <v>0</v>
      </c>
      <c r="AS50" s="670">
        <v>0</v>
      </c>
      <c r="AT50" s="711">
        <v>0</v>
      </c>
      <c r="AU50" s="711">
        <v>0</v>
      </c>
      <c r="AV50" s="711">
        <v>0</v>
      </c>
      <c r="AW50" s="711">
        <v>0</v>
      </c>
      <c r="AX50" s="711">
        <v>0</v>
      </c>
      <c r="AY50" s="711">
        <v>0</v>
      </c>
      <c r="AZ50" s="711">
        <v>0</v>
      </c>
      <c r="BA50" s="711">
        <v>0</v>
      </c>
      <c r="BB50" s="711">
        <v>0</v>
      </c>
      <c r="BC50" s="711">
        <v>0</v>
      </c>
      <c r="BD50" s="711">
        <v>0</v>
      </c>
      <c r="BE50" s="136">
        <v>0</v>
      </c>
    </row>
    <row r="51" spans="1:57" ht="18">
      <c r="A51" s="41" t="s">
        <v>190</v>
      </c>
      <c r="B51" s="19" t="s">
        <v>55</v>
      </c>
      <c r="C51" s="19" t="s">
        <v>55</v>
      </c>
      <c r="D51" s="19" t="s">
        <v>55</v>
      </c>
      <c r="E51" s="19" t="s">
        <v>55</v>
      </c>
      <c r="F51" s="19" t="s">
        <v>55</v>
      </c>
      <c r="G51" s="19" t="s">
        <v>55</v>
      </c>
      <c r="H51" s="19" t="s">
        <v>55</v>
      </c>
      <c r="I51" s="19" t="s">
        <v>55</v>
      </c>
      <c r="J51" s="19" t="s">
        <v>55</v>
      </c>
      <c r="K51" s="19" t="s">
        <v>55</v>
      </c>
      <c r="L51" s="19" t="s">
        <v>55</v>
      </c>
      <c r="M51" s="19" t="s">
        <v>55</v>
      </c>
      <c r="N51" s="19" t="s">
        <v>55</v>
      </c>
      <c r="O51" s="3">
        <v>105</v>
      </c>
      <c r="P51" s="4">
        <v>112</v>
      </c>
      <c r="Q51" s="4">
        <v>115</v>
      </c>
      <c r="R51" s="4">
        <v>103</v>
      </c>
      <c r="S51" s="4">
        <v>91</v>
      </c>
      <c r="T51" s="4">
        <v>87</v>
      </c>
      <c r="U51" s="4">
        <v>109</v>
      </c>
      <c r="V51" s="4">
        <v>130</v>
      </c>
      <c r="W51" s="4">
        <v>114</v>
      </c>
      <c r="X51" s="4">
        <v>111</v>
      </c>
      <c r="Y51" s="4">
        <v>150</v>
      </c>
      <c r="Z51" s="122">
        <v>162</v>
      </c>
      <c r="AA51" s="122">
        <v>135</v>
      </c>
      <c r="AB51" s="122">
        <v>132</v>
      </c>
      <c r="AC51" s="122">
        <v>161</v>
      </c>
      <c r="AD51" s="122">
        <v>181</v>
      </c>
      <c r="AE51" s="122">
        <v>150</v>
      </c>
      <c r="AF51" s="122">
        <v>175</v>
      </c>
      <c r="AG51" s="122">
        <v>207</v>
      </c>
      <c r="AH51" s="122">
        <v>226</v>
      </c>
      <c r="AI51" s="122">
        <v>202</v>
      </c>
      <c r="AJ51" s="122">
        <v>180</v>
      </c>
      <c r="AK51" s="122">
        <v>214</v>
      </c>
      <c r="AL51" s="122">
        <v>218</v>
      </c>
      <c r="AM51" s="122">
        <v>183</v>
      </c>
      <c r="AN51" s="122">
        <v>175</v>
      </c>
      <c r="AO51" s="122">
        <v>182</v>
      </c>
      <c r="AP51" s="122">
        <v>183</v>
      </c>
      <c r="AQ51" s="667">
        <v>166</v>
      </c>
      <c r="AR51" s="667">
        <v>131</v>
      </c>
      <c r="AS51" s="667">
        <v>182</v>
      </c>
      <c r="AT51" s="667">
        <v>172</v>
      </c>
      <c r="AU51" s="667">
        <v>155</v>
      </c>
      <c r="AV51" s="667">
        <v>157</v>
      </c>
      <c r="AW51" s="667">
        <v>206</v>
      </c>
      <c r="AX51" s="667">
        <v>235</v>
      </c>
      <c r="AY51" s="667">
        <v>192</v>
      </c>
      <c r="AZ51" s="667">
        <v>183</v>
      </c>
      <c r="BA51" s="667">
        <v>226</v>
      </c>
      <c r="BB51" s="667">
        <v>248</v>
      </c>
      <c r="BC51" s="667">
        <v>195</v>
      </c>
      <c r="BD51" s="667">
        <v>192</v>
      </c>
      <c r="BE51" s="117">
        <v>237</v>
      </c>
    </row>
    <row r="52" spans="1:57" ht="18">
      <c r="A52" s="41" t="s">
        <v>238</v>
      </c>
      <c r="B52" s="10" t="s">
        <v>55</v>
      </c>
      <c r="C52" s="10" t="s">
        <v>55</v>
      </c>
      <c r="D52" s="10" t="s">
        <v>55</v>
      </c>
      <c r="E52" s="10" t="s">
        <v>55</v>
      </c>
      <c r="F52" s="10" t="s">
        <v>55</v>
      </c>
      <c r="G52" s="10" t="s">
        <v>55</v>
      </c>
      <c r="H52" s="10" t="s">
        <v>55</v>
      </c>
      <c r="I52" s="10" t="s">
        <v>55</v>
      </c>
      <c r="J52" s="10" t="s">
        <v>55</v>
      </c>
      <c r="K52" s="10" t="s">
        <v>55</v>
      </c>
      <c r="L52" s="10" t="s">
        <v>55</v>
      </c>
      <c r="M52" s="10" t="s">
        <v>55</v>
      </c>
      <c r="N52" s="10" t="s">
        <v>55</v>
      </c>
      <c r="O52" s="3">
        <v>43</v>
      </c>
      <c r="P52" s="4">
        <v>23</v>
      </c>
      <c r="Q52" s="4">
        <v>75</v>
      </c>
      <c r="R52" s="4">
        <v>81</v>
      </c>
      <c r="S52" s="4">
        <v>44</v>
      </c>
      <c r="T52" s="4">
        <v>18</v>
      </c>
      <c r="U52" s="4">
        <v>76</v>
      </c>
      <c r="V52" s="4">
        <v>113</v>
      </c>
      <c r="W52" s="4">
        <v>52</v>
      </c>
      <c r="X52" s="4">
        <v>24</v>
      </c>
      <c r="Y52" s="4">
        <v>98</v>
      </c>
      <c r="Z52" s="122">
        <v>132</v>
      </c>
      <c r="AA52" s="122">
        <v>60</v>
      </c>
      <c r="AB52" s="122">
        <v>22</v>
      </c>
      <c r="AC52" s="122">
        <v>110</v>
      </c>
      <c r="AD52" s="122">
        <v>126</v>
      </c>
      <c r="AE52" s="122">
        <v>47</v>
      </c>
      <c r="AF52" s="122">
        <v>25</v>
      </c>
      <c r="AG52" s="122">
        <v>102</v>
      </c>
      <c r="AH52" s="122">
        <v>116</v>
      </c>
      <c r="AI52" s="122">
        <v>48</v>
      </c>
      <c r="AJ52" s="122">
        <v>28</v>
      </c>
      <c r="AK52" s="122">
        <v>98</v>
      </c>
      <c r="AL52" s="122">
        <v>112</v>
      </c>
      <c r="AM52" s="122">
        <v>51</v>
      </c>
      <c r="AN52" s="122">
        <v>32</v>
      </c>
      <c r="AO52" s="122">
        <v>91</v>
      </c>
      <c r="AP52" s="122">
        <v>80</v>
      </c>
      <c r="AQ52" s="667">
        <v>44</v>
      </c>
      <c r="AR52" s="667">
        <v>23</v>
      </c>
      <c r="AS52" s="667">
        <v>82</v>
      </c>
      <c r="AT52" s="667">
        <v>76</v>
      </c>
      <c r="AU52" s="667">
        <v>25</v>
      </c>
      <c r="AV52" s="667">
        <v>17</v>
      </c>
      <c r="AW52" s="667">
        <v>81</v>
      </c>
      <c r="AX52" s="667">
        <v>113</v>
      </c>
      <c r="AY52" s="667">
        <v>42</v>
      </c>
      <c r="AZ52" s="667">
        <v>15</v>
      </c>
      <c r="BA52" s="667">
        <v>87</v>
      </c>
      <c r="BB52" s="667">
        <v>88</v>
      </c>
      <c r="BC52" s="667">
        <v>33</v>
      </c>
      <c r="BD52" s="667">
        <v>8</v>
      </c>
      <c r="BE52" s="117">
        <v>65</v>
      </c>
    </row>
    <row r="53" spans="1:57" ht="18">
      <c r="A53" s="41" t="s">
        <v>191</v>
      </c>
      <c r="B53" s="10" t="s">
        <v>55</v>
      </c>
      <c r="C53" s="10" t="s">
        <v>55</v>
      </c>
      <c r="D53" s="10" t="s">
        <v>55</v>
      </c>
      <c r="E53" s="10" t="s">
        <v>55</v>
      </c>
      <c r="F53" s="10" t="s">
        <v>55</v>
      </c>
      <c r="G53" s="10" t="s">
        <v>55</v>
      </c>
      <c r="H53" s="10" t="s">
        <v>55</v>
      </c>
      <c r="I53" s="10" t="s">
        <v>55</v>
      </c>
      <c r="J53" s="10" t="s">
        <v>55</v>
      </c>
      <c r="K53" s="10" t="s">
        <v>55</v>
      </c>
      <c r="L53" s="10" t="s">
        <v>55</v>
      </c>
      <c r="M53" s="10" t="s">
        <v>55</v>
      </c>
      <c r="N53" s="10" t="s">
        <v>55</v>
      </c>
      <c r="O53" s="3">
        <v>4</v>
      </c>
      <c r="P53" s="4">
        <v>5</v>
      </c>
      <c r="Q53" s="4">
        <v>7</v>
      </c>
      <c r="R53" s="4">
        <v>2</v>
      </c>
      <c r="S53" s="4">
        <v>3</v>
      </c>
      <c r="T53" s="4">
        <v>6</v>
      </c>
      <c r="U53" s="4">
        <v>12</v>
      </c>
      <c r="V53" s="4">
        <v>1</v>
      </c>
      <c r="W53" s="4">
        <v>3</v>
      </c>
      <c r="X53" s="4">
        <v>2</v>
      </c>
      <c r="Y53" s="4">
        <v>6</v>
      </c>
      <c r="Z53" s="122">
        <v>1</v>
      </c>
      <c r="AA53" s="122">
        <v>0</v>
      </c>
      <c r="AB53" s="122">
        <v>2</v>
      </c>
      <c r="AC53" s="122">
        <v>3</v>
      </c>
      <c r="AD53" s="122">
        <v>3</v>
      </c>
      <c r="AE53" s="122">
        <v>1</v>
      </c>
      <c r="AF53" s="122">
        <v>3</v>
      </c>
      <c r="AG53" s="122">
        <v>10</v>
      </c>
      <c r="AH53" s="122">
        <v>2</v>
      </c>
      <c r="AI53" s="122">
        <v>1</v>
      </c>
      <c r="AJ53" s="122">
        <v>2</v>
      </c>
      <c r="AK53" s="122">
        <v>2</v>
      </c>
      <c r="AL53" s="122">
        <v>3</v>
      </c>
      <c r="AM53" s="122">
        <v>0</v>
      </c>
      <c r="AN53" s="122">
        <v>1</v>
      </c>
      <c r="AO53" s="122">
        <v>8</v>
      </c>
      <c r="AP53" s="122">
        <v>0</v>
      </c>
      <c r="AQ53" s="667">
        <v>1</v>
      </c>
      <c r="AR53" s="667">
        <v>0</v>
      </c>
      <c r="AS53" s="667">
        <v>2</v>
      </c>
      <c r="AT53" s="667">
        <v>1</v>
      </c>
      <c r="AU53" s="667">
        <v>2</v>
      </c>
      <c r="AV53" s="667">
        <v>1</v>
      </c>
      <c r="AW53" s="667">
        <v>2</v>
      </c>
      <c r="AX53" s="667">
        <v>1</v>
      </c>
      <c r="AY53" s="667">
        <v>3</v>
      </c>
      <c r="AZ53" s="667">
        <v>2</v>
      </c>
      <c r="BA53" s="667">
        <v>1</v>
      </c>
      <c r="BB53" s="667">
        <v>0</v>
      </c>
      <c r="BC53" s="667">
        <v>0</v>
      </c>
      <c r="BD53" s="667">
        <v>0</v>
      </c>
      <c r="BE53" s="117">
        <v>3</v>
      </c>
    </row>
    <row r="54" spans="1:57" ht="18">
      <c r="A54" s="9" t="s">
        <v>390</v>
      </c>
      <c r="B54" s="10" t="s">
        <v>55</v>
      </c>
      <c r="C54" s="10" t="s">
        <v>55</v>
      </c>
      <c r="D54" s="10" t="s">
        <v>55</v>
      </c>
      <c r="E54" s="10" t="s">
        <v>55</v>
      </c>
      <c r="F54" s="10" t="s">
        <v>55</v>
      </c>
      <c r="G54" s="10" t="s">
        <v>55</v>
      </c>
      <c r="H54" s="10" t="s">
        <v>55</v>
      </c>
      <c r="I54" s="10" t="s">
        <v>55</v>
      </c>
      <c r="J54" s="10" t="s">
        <v>55</v>
      </c>
      <c r="K54" s="10" t="s">
        <v>55</v>
      </c>
      <c r="L54" s="10" t="s">
        <v>55</v>
      </c>
      <c r="M54" s="10" t="s">
        <v>55</v>
      </c>
      <c r="N54" s="10" t="s">
        <v>55</v>
      </c>
      <c r="O54" s="10">
        <v>-11</v>
      </c>
      <c r="P54" s="10">
        <v>-16</v>
      </c>
      <c r="Q54" s="10">
        <v>2</v>
      </c>
      <c r="R54" s="10">
        <v>25</v>
      </c>
      <c r="S54" s="10">
        <v>4</v>
      </c>
      <c r="T54" s="10">
        <v>-2</v>
      </c>
      <c r="U54" s="10">
        <v>28</v>
      </c>
      <c r="V54" s="10">
        <v>36</v>
      </c>
      <c r="W54" s="10">
        <v>13</v>
      </c>
      <c r="X54" s="10">
        <v>5</v>
      </c>
      <c r="Y54" s="10">
        <v>40</v>
      </c>
      <c r="Z54" s="10">
        <v>57</v>
      </c>
      <c r="AA54" s="10">
        <v>30</v>
      </c>
      <c r="AB54" s="10">
        <v>11</v>
      </c>
      <c r="AC54" s="10">
        <v>50</v>
      </c>
      <c r="AD54" s="10">
        <v>77</v>
      </c>
      <c r="AE54" s="10">
        <v>36</v>
      </c>
      <c r="AF54" s="10">
        <v>19</v>
      </c>
      <c r="AG54" s="10">
        <v>57</v>
      </c>
      <c r="AH54" s="10">
        <v>71</v>
      </c>
      <c r="AI54" s="10">
        <v>49</v>
      </c>
      <c r="AJ54" s="10">
        <v>23</v>
      </c>
      <c r="AK54" s="10">
        <v>115</v>
      </c>
      <c r="AL54" s="10">
        <v>113</v>
      </c>
      <c r="AM54" s="19">
        <v>64</v>
      </c>
      <c r="AN54" s="19">
        <v>40</v>
      </c>
      <c r="AO54" s="19">
        <v>87</v>
      </c>
      <c r="AP54" s="19">
        <v>94</v>
      </c>
      <c r="AQ54" s="666">
        <v>65</v>
      </c>
      <c r="AR54" s="666">
        <v>27</v>
      </c>
      <c r="AS54" s="666">
        <v>81</v>
      </c>
      <c r="AT54" s="703">
        <v>105</v>
      </c>
      <c r="AU54" s="703">
        <v>64</v>
      </c>
      <c r="AV54" s="703">
        <v>43</v>
      </c>
      <c r="AW54" s="703">
        <v>100</v>
      </c>
      <c r="AX54" s="703">
        <v>168</v>
      </c>
      <c r="AY54" s="703">
        <v>88</v>
      </c>
      <c r="AZ54" s="703">
        <v>61</v>
      </c>
      <c r="BA54" s="703">
        <v>121</v>
      </c>
      <c r="BB54" s="703">
        <v>142</v>
      </c>
      <c r="BC54" s="703">
        <v>73</v>
      </c>
      <c r="BD54" s="703">
        <v>76</v>
      </c>
      <c r="BE54" s="486">
        <v>127</v>
      </c>
    </row>
    <row r="55" spans="1:57" ht="18">
      <c r="A55" s="14" t="s">
        <v>199</v>
      </c>
      <c r="B55" s="27" t="s">
        <v>55</v>
      </c>
      <c r="C55" s="27" t="s">
        <v>55</v>
      </c>
      <c r="D55" s="27" t="s">
        <v>55</v>
      </c>
      <c r="E55" s="27" t="s">
        <v>55</v>
      </c>
      <c r="F55" s="27" t="s">
        <v>55</v>
      </c>
      <c r="G55" s="27" t="s">
        <v>55</v>
      </c>
      <c r="H55" s="27" t="s">
        <v>55</v>
      </c>
      <c r="I55" s="27" t="s">
        <v>55</v>
      </c>
      <c r="J55" s="27" t="s">
        <v>55</v>
      </c>
      <c r="K55" s="27" t="s">
        <v>55</v>
      </c>
      <c r="L55" s="27" t="s">
        <v>55</v>
      </c>
      <c r="M55" s="27" t="s">
        <v>55</v>
      </c>
      <c r="N55" s="27" t="s">
        <v>55</v>
      </c>
      <c r="O55" s="15">
        <v>-11</v>
      </c>
      <c r="P55" s="15">
        <v>-16</v>
      </c>
      <c r="Q55" s="15">
        <v>3</v>
      </c>
      <c r="R55" s="15">
        <v>25</v>
      </c>
      <c r="S55" s="15">
        <v>3</v>
      </c>
      <c r="T55" s="15">
        <v>-1</v>
      </c>
      <c r="U55" s="15">
        <v>28</v>
      </c>
      <c r="V55" s="15">
        <v>52</v>
      </c>
      <c r="W55" s="15">
        <v>13</v>
      </c>
      <c r="X55" s="15">
        <v>35</v>
      </c>
      <c r="Y55" s="15">
        <v>39</v>
      </c>
      <c r="Z55" s="458">
        <v>57</v>
      </c>
      <c r="AA55" s="458">
        <v>52</v>
      </c>
      <c r="AB55" s="458">
        <v>10</v>
      </c>
      <c r="AC55" s="458">
        <v>63</v>
      </c>
      <c r="AD55" s="458">
        <v>77</v>
      </c>
      <c r="AE55" s="458">
        <v>47</v>
      </c>
      <c r="AF55" s="458">
        <v>19</v>
      </c>
      <c r="AG55" s="458">
        <v>57</v>
      </c>
      <c r="AH55" s="458">
        <v>70</v>
      </c>
      <c r="AI55" s="458">
        <v>60</v>
      </c>
      <c r="AJ55" s="458">
        <v>23</v>
      </c>
      <c r="AK55" s="458">
        <v>153</v>
      </c>
      <c r="AL55" s="458">
        <v>113</v>
      </c>
      <c r="AM55" s="19">
        <v>68</v>
      </c>
      <c r="AN55" s="19">
        <v>40</v>
      </c>
      <c r="AO55" s="19">
        <v>87</v>
      </c>
      <c r="AP55" s="19">
        <v>125</v>
      </c>
      <c r="AQ55" s="666">
        <v>67</v>
      </c>
      <c r="AR55" s="666">
        <v>27</v>
      </c>
      <c r="AS55" s="666">
        <v>101</v>
      </c>
      <c r="AT55" s="703"/>
      <c r="AU55" s="703"/>
      <c r="AV55" s="703"/>
      <c r="AW55" s="703"/>
      <c r="AX55" s="703"/>
      <c r="AY55" s="703"/>
      <c r="AZ55" s="703"/>
      <c r="BA55" s="703"/>
      <c r="BB55" s="703"/>
      <c r="BC55" s="703"/>
      <c r="BD55" s="703"/>
      <c r="BE55" s="486"/>
    </row>
    <row r="56" spans="1:57" ht="18">
      <c r="A56" s="16" t="s">
        <v>142</v>
      </c>
      <c r="B56" s="62" t="s">
        <v>55</v>
      </c>
      <c r="C56" s="62" t="s">
        <v>55</v>
      </c>
      <c r="D56" s="62" t="s">
        <v>55</v>
      </c>
      <c r="E56" s="62" t="s">
        <v>55</v>
      </c>
      <c r="F56" s="62" t="s">
        <v>55</v>
      </c>
      <c r="G56" s="62" t="s">
        <v>55</v>
      </c>
      <c r="H56" s="62" t="s">
        <v>55</v>
      </c>
      <c r="I56" s="62" t="s">
        <v>55</v>
      </c>
      <c r="J56" s="62" t="s">
        <v>55</v>
      </c>
      <c r="K56" s="62" t="s">
        <v>55</v>
      </c>
      <c r="L56" s="62" t="s">
        <v>55</v>
      </c>
      <c r="M56" s="62" t="s">
        <v>55</v>
      </c>
      <c r="N56" s="62" t="s">
        <v>55</v>
      </c>
      <c r="O56" s="43">
        <v>-33</v>
      </c>
      <c r="P56" s="43">
        <v>-39</v>
      </c>
      <c r="Q56" s="43">
        <v>-20</v>
      </c>
      <c r="R56" s="43">
        <v>6</v>
      </c>
      <c r="S56" s="43">
        <v>-14</v>
      </c>
      <c r="T56" s="43">
        <v>-20</v>
      </c>
      <c r="U56" s="43">
        <v>8</v>
      </c>
      <c r="V56" s="43">
        <v>16</v>
      </c>
      <c r="W56" s="43">
        <v>-9</v>
      </c>
      <c r="X56" s="43">
        <v>-16</v>
      </c>
      <c r="Y56" s="43">
        <v>17</v>
      </c>
      <c r="Z56" s="417">
        <v>34</v>
      </c>
      <c r="AA56" s="417">
        <v>21</v>
      </c>
      <c r="AB56" s="417">
        <v>-16</v>
      </c>
      <c r="AC56" s="417">
        <v>35</v>
      </c>
      <c r="AD56" s="417">
        <v>48</v>
      </c>
      <c r="AE56" s="417">
        <v>4</v>
      </c>
      <c r="AF56" s="417">
        <v>-12</v>
      </c>
      <c r="AG56" s="417">
        <v>28</v>
      </c>
      <c r="AH56" s="417">
        <v>41</v>
      </c>
      <c r="AI56" s="417">
        <v>20</v>
      </c>
      <c r="AJ56" s="417">
        <v>-15</v>
      </c>
      <c r="AK56" s="417">
        <v>110</v>
      </c>
      <c r="AL56" s="417">
        <v>73</v>
      </c>
      <c r="AM56" s="400">
        <v>28</v>
      </c>
      <c r="AN56" s="400">
        <v>1</v>
      </c>
      <c r="AO56" s="400">
        <v>59</v>
      </c>
      <c r="AP56" s="400">
        <v>97</v>
      </c>
      <c r="AQ56" s="671">
        <v>35</v>
      </c>
      <c r="AR56" s="671">
        <v>0</v>
      </c>
      <c r="AS56" s="671">
        <v>69</v>
      </c>
      <c r="AT56" s="671">
        <v>79</v>
      </c>
      <c r="AU56" s="671">
        <v>34</v>
      </c>
      <c r="AV56" s="671">
        <v>12</v>
      </c>
      <c r="AW56" s="671">
        <v>66</v>
      </c>
      <c r="AX56" s="671">
        <v>132</v>
      </c>
      <c r="AY56" s="671">
        <v>53</v>
      </c>
      <c r="AZ56" s="671">
        <v>26</v>
      </c>
      <c r="BA56" s="671">
        <v>84</v>
      </c>
      <c r="BB56" s="671">
        <v>104</v>
      </c>
      <c r="BC56" s="671">
        <v>37</v>
      </c>
      <c r="BD56" s="671">
        <v>40</v>
      </c>
      <c r="BE56" s="491">
        <v>89</v>
      </c>
    </row>
    <row r="57" spans="1:57" ht="18">
      <c r="A57" s="9" t="s">
        <v>571</v>
      </c>
      <c r="B57" s="19"/>
      <c r="C57" s="19"/>
      <c r="D57" s="19"/>
      <c r="E57" s="19"/>
      <c r="F57" s="19"/>
      <c r="G57" s="19"/>
      <c r="H57" s="19"/>
      <c r="I57" s="19"/>
      <c r="J57" s="19"/>
      <c r="K57" s="19"/>
      <c r="L57" s="19"/>
      <c r="M57" s="19"/>
      <c r="N57" s="19"/>
      <c r="O57" s="19"/>
      <c r="P57" s="19"/>
      <c r="Q57" s="19"/>
      <c r="R57" s="19"/>
      <c r="S57" s="19"/>
      <c r="T57" s="19"/>
      <c r="U57" s="19"/>
      <c r="V57" s="19"/>
      <c r="W57" s="19"/>
      <c r="X57" s="19"/>
      <c r="Y57" s="19"/>
      <c r="Z57" s="139"/>
      <c r="AA57" s="139"/>
      <c r="AB57" s="139"/>
      <c r="AC57" s="139"/>
      <c r="AD57" s="139"/>
      <c r="AE57" s="139"/>
      <c r="AF57" s="139"/>
      <c r="AG57" s="139"/>
      <c r="AH57" s="139"/>
      <c r="AI57" s="139"/>
      <c r="AJ57" s="139"/>
      <c r="AK57" s="139"/>
      <c r="AL57" s="139"/>
      <c r="AM57" s="139"/>
      <c r="AN57" s="139"/>
      <c r="AO57" s="139"/>
      <c r="AP57" s="139"/>
      <c r="AQ57" s="670">
        <v>0</v>
      </c>
      <c r="AR57" s="670">
        <v>0</v>
      </c>
      <c r="AS57" s="670">
        <v>0</v>
      </c>
      <c r="AT57" s="711">
        <v>0</v>
      </c>
      <c r="AU57" s="711">
        <v>0</v>
      </c>
      <c r="AV57" s="711">
        <v>0</v>
      </c>
      <c r="AW57" s="711">
        <v>0</v>
      </c>
      <c r="AX57" s="711">
        <v>0</v>
      </c>
      <c r="AY57" s="711">
        <v>0</v>
      </c>
      <c r="AZ57" s="711">
        <v>0</v>
      </c>
      <c r="BA57" s="711">
        <v>0</v>
      </c>
      <c r="BB57" s="711">
        <v>0</v>
      </c>
      <c r="BC57" s="711">
        <v>0</v>
      </c>
      <c r="BD57" s="711">
        <v>0</v>
      </c>
      <c r="BE57" s="136">
        <v>0</v>
      </c>
    </row>
    <row r="58" spans="1:57" ht="18">
      <c r="A58" s="9" t="s">
        <v>581</v>
      </c>
      <c r="B58" s="666">
        <v>0</v>
      </c>
      <c r="C58" s="666">
        <v>1</v>
      </c>
      <c r="D58" s="666">
        <v>0</v>
      </c>
      <c r="E58" s="666">
        <v>0</v>
      </c>
      <c r="F58" s="666">
        <v>0</v>
      </c>
      <c r="G58" s="666">
        <v>2</v>
      </c>
      <c r="H58" s="666">
        <v>1</v>
      </c>
      <c r="I58" s="666">
        <v>-1</v>
      </c>
      <c r="J58" s="666">
        <v>1</v>
      </c>
      <c r="K58" s="666">
        <v>0</v>
      </c>
      <c r="L58" s="666">
        <v>-1</v>
      </c>
      <c r="M58" s="666">
        <v>0</v>
      </c>
      <c r="N58" s="666">
        <v>0</v>
      </c>
      <c r="O58" s="666">
        <v>0</v>
      </c>
      <c r="P58" s="666">
        <v>2</v>
      </c>
      <c r="Q58" s="666">
        <v>0</v>
      </c>
      <c r="R58" s="666">
        <v>0</v>
      </c>
      <c r="S58" s="666">
        <v>0</v>
      </c>
      <c r="T58" s="666">
        <v>0</v>
      </c>
      <c r="U58" s="666">
        <v>1</v>
      </c>
      <c r="V58" s="666">
        <v>11</v>
      </c>
      <c r="W58" s="666">
        <v>0</v>
      </c>
      <c r="X58" s="666">
        <v>1</v>
      </c>
      <c r="Y58" s="666">
        <v>0</v>
      </c>
      <c r="Z58" s="670">
        <v>1</v>
      </c>
      <c r="AA58" s="670">
        <v>192</v>
      </c>
      <c r="AB58" s="670">
        <v>0</v>
      </c>
      <c r="AC58" s="670">
        <v>0</v>
      </c>
      <c r="AD58" s="670">
        <v>5</v>
      </c>
      <c r="AE58" s="670">
        <v>0</v>
      </c>
      <c r="AF58" s="670">
        <v>0</v>
      </c>
      <c r="AG58" s="670">
        <v>0</v>
      </c>
      <c r="AH58" s="670">
        <v>0</v>
      </c>
      <c r="AI58" s="670">
        <v>0</v>
      </c>
      <c r="AJ58" s="670">
        <v>17</v>
      </c>
      <c r="AK58" s="670">
        <v>0</v>
      </c>
      <c r="AL58" s="670">
        <v>0</v>
      </c>
      <c r="AM58" s="670">
        <v>0</v>
      </c>
      <c r="AN58" s="670">
        <v>0</v>
      </c>
      <c r="AO58" s="670">
        <v>0</v>
      </c>
      <c r="AP58" s="670">
        <v>1</v>
      </c>
      <c r="AQ58" s="670">
        <v>0</v>
      </c>
      <c r="AR58" s="670">
        <v>0</v>
      </c>
      <c r="AS58" s="670">
        <v>0</v>
      </c>
      <c r="AT58" s="711">
        <v>32</v>
      </c>
      <c r="AU58" s="711">
        <v>0</v>
      </c>
      <c r="AV58" s="711">
        <v>0</v>
      </c>
      <c r="AW58" s="711">
        <v>1</v>
      </c>
      <c r="AX58" s="711">
        <v>0</v>
      </c>
      <c r="AY58" s="711">
        <v>0</v>
      </c>
      <c r="AZ58" s="711">
        <v>0</v>
      </c>
      <c r="BA58" s="711">
        <v>0</v>
      </c>
      <c r="BB58" s="711">
        <v>0</v>
      </c>
      <c r="BC58" s="711">
        <v>0</v>
      </c>
      <c r="BD58" s="711">
        <v>1</v>
      </c>
      <c r="BE58" s="136">
        <v>1</v>
      </c>
    </row>
    <row r="59" spans="1:57" ht="18">
      <c r="A59" s="14" t="s">
        <v>222</v>
      </c>
      <c r="B59" s="27" t="s">
        <v>55</v>
      </c>
      <c r="C59" s="27" t="s">
        <v>55</v>
      </c>
      <c r="D59" s="27" t="s">
        <v>55</v>
      </c>
      <c r="E59" s="27" t="s">
        <v>55</v>
      </c>
      <c r="F59" s="27" t="s">
        <v>55</v>
      </c>
      <c r="G59" s="27" t="s">
        <v>55</v>
      </c>
      <c r="H59" s="27" t="s">
        <v>55</v>
      </c>
      <c r="I59" s="27" t="s">
        <v>55</v>
      </c>
      <c r="J59" s="27" t="s">
        <v>55</v>
      </c>
      <c r="K59" s="27" t="s">
        <v>55</v>
      </c>
      <c r="L59" s="27" t="s">
        <v>55</v>
      </c>
      <c r="M59" s="27" t="s">
        <v>55</v>
      </c>
      <c r="N59" s="27" t="s">
        <v>55</v>
      </c>
      <c r="O59" s="27" t="s">
        <v>55</v>
      </c>
      <c r="P59" s="27" t="s">
        <v>55</v>
      </c>
      <c r="Q59" s="27" t="s">
        <v>55</v>
      </c>
      <c r="R59" s="27" t="s">
        <v>55</v>
      </c>
      <c r="S59" s="27" t="s">
        <v>55</v>
      </c>
      <c r="T59" s="27" t="s">
        <v>55</v>
      </c>
      <c r="U59" s="27" t="s">
        <v>55</v>
      </c>
      <c r="V59" s="27" t="s">
        <v>55</v>
      </c>
      <c r="W59" s="27" t="s">
        <v>55</v>
      </c>
      <c r="X59" s="27" t="s">
        <v>55</v>
      </c>
      <c r="Y59" s="27" t="s">
        <v>55</v>
      </c>
      <c r="Z59" s="418" t="s">
        <v>55</v>
      </c>
      <c r="AA59" s="418" t="s">
        <v>55</v>
      </c>
      <c r="AB59" s="418" t="s">
        <v>55</v>
      </c>
      <c r="AC59" s="418" t="s">
        <v>55</v>
      </c>
      <c r="AD59" s="418" t="s">
        <v>55</v>
      </c>
      <c r="AE59" s="418" t="s">
        <v>55</v>
      </c>
      <c r="AF59" s="418" t="s">
        <v>55</v>
      </c>
      <c r="AG59" s="418">
        <v>0</v>
      </c>
      <c r="AH59" s="418">
        <v>-1</v>
      </c>
      <c r="AI59" s="418">
        <v>1</v>
      </c>
      <c r="AJ59" s="418">
        <v>0</v>
      </c>
      <c r="AK59" s="418">
        <v>0</v>
      </c>
      <c r="AL59" s="418">
        <v>0</v>
      </c>
      <c r="AM59" s="139">
        <v>0</v>
      </c>
      <c r="AN59" s="139">
        <v>0</v>
      </c>
      <c r="AO59" s="139">
        <v>0</v>
      </c>
      <c r="AP59" s="139">
        <v>0</v>
      </c>
      <c r="AQ59" s="670">
        <v>0</v>
      </c>
      <c r="AR59" s="670">
        <v>1</v>
      </c>
      <c r="AS59" s="670">
        <v>0</v>
      </c>
      <c r="AT59" s="711">
        <v>0</v>
      </c>
      <c r="AU59" s="711">
        <v>0</v>
      </c>
      <c r="AV59" s="711">
        <v>0</v>
      </c>
      <c r="AW59" s="711">
        <v>0</v>
      </c>
      <c r="AX59" s="711">
        <v>0</v>
      </c>
      <c r="AY59" s="711">
        <v>0</v>
      </c>
      <c r="AZ59" s="711">
        <v>0</v>
      </c>
      <c r="BA59" s="711">
        <v>0</v>
      </c>
      <c r="BB59" s="711">
        <v>0</v>
      </c>
      <c r="BC59" s="711">
        <v>0</v>
      </c>
      <c r="BD59" s="711">
        <v>0</v>
      </c>
      <c r="BE59" s="136">
        <v>0</v>
      </c>
    </row>
    <row r="60" spans="1:57" ht="18.75" thickBot="1">
      <c r="A60" s="18" t="s">
        <v>16</v>
      </c>
      <c r="B60" s="29" t="s">
        <v>55</v>
      </c>
      <c r="C60" s="29" t="s">
        <v>55</v>
      </c>
      <c r="D60" s="29" t="s">
        <v>55</v>
      </c>
      <c r="E60" s="29" t="s">
        <v>55</v>
      </c>
      <c r="F60" s="29" t="s">
        <v>55</v>
      </c>
      <c r="G60" s="29" t="s">
        <v>55</v>
      </c>
      <c r="H60" s="29" t="s">
        <v>55</v>
      </c>
      <c r="I60" s="29" t="s">
        <v>55</v>
      </c>
      <c r="J60" s="29" t="s">
        <v>55</v>
      </c>
      <c r="K60" s="29" t="s">
        <v>55</v>
      </c>
      <c r="L60" s="29" t="s">
        <v>55</v>
      </c>
      <c r="M60" s="29" t="s">
        <v>55</v>
      </c>
      <c r="N60" s="29" t="s">
        <v>55</v>
      </c>
      <c r="O60" s="31">
        <v>-33</v>
      </c>
      <c r="P60" s="31">
        <v>-39</v>
      </c>
      <c r="Q60" s="31">
        <v>-19</v>
      </c>
      <c r="R60" s="31">
        <v>6</v>
      </c>
      <c r="S60" s="31">
        <v>-15</v>
      </c>
      <c r="T60" s="31">
        <v>-19</v>
      </c>
      <c r="U60" s="31">
        <v>8</v>
      </c>
      <c r="V60" s="31">
        <v>32</v>
      </c>
      <c r="W60" s="31">
        <v>-9</v>
      </c>
      <c r="X60" s="31">
        <v>14</v>
      </c>
      <c r="Y60" s="31">
        <v>16</v>
      </c>
      <c r="Z60" s="419">
        <v>34</v>
      </c>
      <c r="AA60" s="419">
        <v>21</v>
      </c>
      <c r="AB60" s="419">
        <v>-16</v>
      </c>
      <c r="AC60" s="419">
        <v>35</v>
      </c>
      <c r="AD60" s="419">
        <v>48</v>
      </c>
      <c r="AE60" s="419">
        <v>15</v>
      </c>
      <c r="AF60" s="419">
        <v>-12</v>
      </c>
      <c r="AG60" s="419">
        <v>28</v>
      </c>
      <c r="AH60" s="419">
        <v>40</v>
      </c>
      <c r="AI60" s="419">
        <v>21</v>
      </c>
      <c r="AJ60" s="419">
        <v>-15</v>
      </c>
      <c r="AK60" s="419">
        <v>110</v>
      </c>
      <c r="AL60" s="419">
        <v>73</v>
      </c>
      <c r="AM60" s="419">
        <v>28</v>
      </c>
      <c r="AN60" s="419">
        <v>1</v>
      </c>
      <c r="AO60" s="419">
        <v>59</v>
      </c>
      <c r="AP60" s="419">
        <v>98</v>
      </c>
      <c r="AQ60" s="674">
        <v>36</v>
      </c>
      <c r="AR60" s="674">
        <v>1</v>
      </c>
      <c r="AS60" s="674">
        <v>69</v>
      </c>
      <c r="AT60" s="674">
        <v>111</v>
      </c>
      <c r="AU60" s="674">
        <v>36</v>
      </c>
      <c r="AV60" s="674">
        <v>12</v>
      </c>
      <c r="AW60" s="674">
        <v>67</v>
      </c>
      <c r="AX60" s="674">
        <v>132</v>
      </c>
      <c r="AY60" s="674">
        <v>53</v>
      </c>
      <c r="AZ60" s="674">
        <v>26</v>
      </c>
      <c r="BA60" s="674">
        <v>85</v>
      </c>
      <c r="BB60" s="674">
        <v>104</v>
      </c>
      <c r="BC60" s="674">
        <v>37</v>
      </c>
      <c r="BD60" s="674">
        <v>41</v>
      </c>
      <c r="BE60" s="490">
        <v>90</v>
      </c>
    </row>
    <row r="61" spans="1:57" ht="21" thickTop="1">
      <c r="A61" s="9"/>
      <c r="B61" s="10"/>
      <c r="C61" s="10"/>
      <c r="D61" s="10"/>
      <c r="E61" s="10"/>
      <c r="F61" s="10"/>
      <c r="G61" s="10"/>
      <c r="H61" s="10"/>
      <c r="I61" s="10"/>
      <c r="J61" s="10"/>
      <c r="K61" s="10"/>
      <c r="L61" s="10"/>
      <c r="M61" s="10"/>
      <c r="N61" s="10"/>
      <c r="O61" s="3"/>
      <c r="P61" s="3"/>
      <c r="Q61" s="3"/>
      <c r="R61" s="3"/>
      <c r="S61" s="3"/>
      <c r="T61" s="3"/>
      <c r="U61" s="3"/>
      <c r="V61" s="3"/>
      <c r="W61" s="3"/>
      <c r="X61" s="3"/>
      <c r="Y61" s="3"/>
      <c r="Z61" s="138"/>
      <c r="AA61" s="138"/>
      <c r="AB61" s="135"/>
      <c r="AM61" s="475"/>
      <c r="AN61" s="475"/>
      <c r="AO61" s="475"/>
      <c r="AP61" s="475"/>
      <c r="AQ61" s="680"/>
      <c r="AR61" s="680"/>
      <c r="AS61" s="680"/>
      <c r="AT61" s="680"/>
      <c r="AU61" s="680"/>
      <c r="AV61" s="680"/>
      <c r="AW61" s="680"/>
      <c r="AX61" s="680"/>
      <c r="AY61" s="680"/>
      <c r="AZ61" s="680"/>
      <c r="BA61" s="680"/>
      <c r="BB61" s="680"/>
      <c r="BC61" s="680"/>
      <c r="BD61" s="680"/>
      <c r="BE61" s="487"/>
    </row>
    <row r="62" spans="1:57" ht="18">
      <c r="A62" s="9" t="s">
        <v>223</v>
      </c>
      <c r="B62" s="19" t="s">
        <v>55</v>
      </c>
      <c r="C62" s="19" t="s">
        <v>55</v>
      </c>
      <c r="D62" s="19" t="s">
        <v>55</v>
      </c>
      <c r="E62" s="19" t="s">
        <v>55</v>
      </c>
      <c r="F62" s="19" t="s">
        <v>55</v>
      </c>
      <c r="G62" s="19" t="s">
        <v>55</v>
      </c>
      <c r="H62" s="19" t="s">
        <v>55</v>
      </c>
      <c r="I62" s="19" t="s">
        <v>55</v>
      </c>
      <c r="J62" s="19" t="s">
        <v>55</v>
      </c>
      <c r="K62" s="19" t="s">
        <v>55</v>
      </c>
      <c r="L62" s="19" t="s">
        <v>55</v>
      </c>
      <c r="M62" s="19" t="s">
        <v>55</v>
      </c>
      <c r="N62" s="19" t="s">
        <v>55</v>
      </c>
      <c r="O62" s="3">
        <v>18</v>
      </c>
      <c r="P62" s="3">
        <v>1</v>
      </c>
      <c r="Q62" s="3">
        <v>0</v>
      </c>
      <c r="R62" s="19" t="s">
        <v>55</v>
      </c>
      <c r="S62" s="3">
        <v>5</v>
      </c>
      <c r="T62" s="3">
        <v>1</v>
      </c>
      <c r="U62" s="3">
        <v>14</v>
      </c>
      <c r="V62" s="3">
        <v>0</v>
      </c>
      <c r="W62" s="3">
        <v>9</v>
      </c>
      <c r="X62" s="3">
        <v>1</v>
      </c>
      <c r="Y62" s="3">
        <v>-2</v>
      </c>
      <c r="Z62" s="138">
        <v>8</v>
      </c>
      <c r="AA62" s="138">
        <v>30</v>
      </c>
      <c r="AB62" s="138">
        <v>0</v>
      </c>
      <c r="AC62" s="138">
        <v>-8</v>
      </c>
      <c r="AD62" s="138">
        <v>0</v>
      </c>
      <c r="AE62" s="138">
        <v>21</v>
      </c>
      <c r="AF62" s="138">
        <v>4</v>
      </c>
      <c r="AG62" s="138">
        <v>2</v>
      </c>
      <c r="AH62" s="138">
        <v>19</v>
      </c>
      <c r="AI62" s="138">
        <v>22</v>
      </c>
      <c r="AJ62" s="138">
        <v>6</v>
      </c>
      <c r="AK62" s="138">
        <v>-1</v>
      </c>
      <c r="AL62" s="138">
        <v>14</v>
      </c>
      <c r="AM62" s="138">
        <v>18</v>
      </c>
      <c r="AN62" s="138">
        <v>5</v>
      </c>
      <c r="AO62" s="138">
        <v>-1</v>
      </c>
      <c r="AP62" s="138">
        <v>12</v>
      </c>
      <c r="AQ62" s="669">
        <v>16</v>
      </c>
      <c r="AR62" s="669">
        <v>6</v>
      </c>
      <c r="AS62" s="669">
        <v>-2</v>
      </c>
      <c r="AT62" s="710">
        <v>9</v>
      </c>
      <c r="AU62" s="710">
        <v>18</v>
      </c>
      <c r="AV62" s="710">
        <v>7</v>
      </c>
      <c r="AW62" s="710">
        <v>4</v>
      </c>
      <c r="AX62" s="710">
        <v>1</v>
      </c>
      <c r="AY62" s="710">
        <v>19</v>
      </c>
      <c r="AZ62" s="710">
        <v>8</v>
      </c>
      <c r="BA62" s="710">
        <v>4</v>
      </c>
      <c r="BB62" s="710">
        <v>5</v>
      </c>
      <c r="BC62" s="710">
        <v>26</v>
      </c>
      <c r="BD62" s="710">
        <v>5</v>
      </c>
      <c r="BE62" s="135">
        <v>0</v>
      </c>
    </row>
    <row r="63" spans="1:57" ht="18">
      <c r="A63" s="9" t="s">
        <v>192</v>
      </c>
      <c r="B63" s="19" t="s">
        <v>55</v>
      </c>
      <c r="C63" s="19" t="s">
        <v>55</v>
      </c>
      <c r="D63" s="19" t="s">
        <v>55</v>
      </c>
      <c r="E63" s="19" t="s">
        <v>55</v>
      </c>
      <c r="F63" s="19" t="s">
        <v>55</v>
      </c>
      <c r="G63" s="19" t="s">
        <v>55</v>
      </c>
      <c r="H63" s="19" t="s">
        <v>55</v>
      </c>
      <c r="I63" s="19" t="s">
        <v>55</v>
      </c>
      <c r="J63" s="19" t="s">
        <v>55</v>
      </c>
      <c r="K63" s="19" t="s">
        <v>55</v>
      </c>
      <c r="L63" s="19" t="s">
        <v>55</v>
      </c>
      <c r="M63" s="19" t="s">
        <v>55</v>
      </c>
      <c r="N63" s="19" t="s">
        <v>55</v>
      </c>
      <c r="O63" s="3">
        <v>22</v>
      </c>
      <c r="P63" s="3">
        <v>23</v>
      </c>
      <c r="Q63" s="3">
        <v>22</v>
      </c>
      <c r="R63" s="3">
        <v>19</v>
      </c>
      <c r="S63" s="3">
        <v>18</v>
      </c>
      <c r="T63" s="3">
        <v>18</v>
      </c>
      <c r="U63" s="3">
        <v>20</v>
      </c>
      <c r="V63" s="3">
        <v>20</v>
      </c>
      <c r="W63" s="3">
        <v>22</v>
      </c>
      <c r="X63" s="3">
        <v>21</v>
      </c>
      <c r="Y63" s="3">
        <v>23</v>
      </c>
      <c r="Z63" s="138">
        <v>23</v>
      </c>
      <c r="AA63" s="138">
        <v>31</v>
      </c>
      <c r="AB63" s="138">
        <v>26</v>
      </c>
      <c r="AC63" s="138">
        <v>28</v>
      </c>
      <c r="AD63" s="138">
        <v>29</v>
      </c>
      <c r="AE63" s="138">
        <v>32</v>
      </c>
      <c r="AF63" s="138">
        <v>31</v>
      </c>
      <c r="AG63" s="138">
        <v>29</v>
      </c>
      <c r="AH63" s="138">
        <v>30</v>
      </c>
      <c r="AI63" s="138">
        <v>39</v>
      </c>
      <c r="AJ63" s="138">
        <v>38</v>
      </c>
      <c r="AK63" s="138">
        <v>43</v>
      </c>
      <c r="AL63" s="138">
        <v>40</v>
      </c>
      <c r="AM63" s="138">
        <v>40</v>
      </c>
      <c r="AN63" s="138">
        <v>39</v>
      </c>
      <c r="AO63" s="138">
        <v>28</v>
      </c>
      <c r="AP63" s="138">
        <v>27</v>
      </c>
      <c r="AQ63" s="669">
        <v>32</v>
      </c>
      <c r="AR63" s="669">
        <v>27</v>
      </c>
      <c r="AS63" s="669">
        <v>31</v>
      </c>
      <c r="AT63" s="710">
        <v>28</v>
      </c>
      <c r="AU63" s="710">
        <v>30</v>
      </c>
      <c r="AV63" s="710">
        <v>31</v>
      </c>
      <c r="AW63" s="710">
        <v>34</v>
      </c>
      <c r="AX63" s="710">
        <v>36</v>
      </c>
      <c r="AY63" s="710">
        <v>35</v>
      </c>
      <c r="AZ63" s="710">
        <v>35</v>
      </c>
      <c r="BA63" s="710">
        <v>37</v>
      </c>
      <c r="BB63" s="710">
        <v>37</v>
      </c>
      <c r="BC63" s="710">
        <v>36</v>
      </c>
      <c r="BD63" s="710">
        <v>36</v>
      </c>
      <c r="BE63" s="135">
        <v>38</v>
      </c>
    </row>
    <row r="64" spans="1:57">
      <c r="A64" s="9"/>
      <c r="B64" s="10"/>
      <c r="C64" s="10"/>
      <c r="D64" s="10"/>
      <c r="E64" s="10"/>
      <c r="F64" s="10"/>
      <c r="G64" s="10"/>
      <c r="H64" s="10"/>
      <c r="I64" s="10"/>
      <c r="J64" s="10"/>
      <c r="K64" s="10"/>
      <c r="L64" s="10"/>
      <c r="M64" s="10"/>
      <c r="N64" s="10"/>
      <c r="O64" s="3"/>
      <c r="P64" s="3"/>
      <c r="Q64" s="3"/>
      <c r="R64" s="3"/>
      <c r="S64" s="3"/>
      <c r="T64" s="3"/>
      <c r="U64" s="3"/>
      <c r="V64" s="3"/>
      <c r="W64" s="3"/>
      <c r="X64" s="3"/>
      <c r="Y64" s="3"/>
      <c r="Z64" s="138"/>
      <c r="AA64" s="138"/>
      <c r="AB64" s="138"/>
      <c r="AM64" s="475"/>
      <c r="AN64" s="475"/>
      <c r="AO64" s="475"/>
      <c r="AP64" s="475"/>
      <c r="AQ64" s="680"/>
      <c r="AR64" s="680"/>
      <c r="AS64" s="680"/>
      <c r="AT64" s="680"/>
      <c r="AU64" s="680"/>
      <c r="AV64" s="680"/>
      <c r="AW64" s="680"/>
      <c r="AX64" s="680"/>
      <c r="AY64" s="680"/>
      <c r="AZ64" s="680"/>
      <c r="BA64" s="680"/>
      <c r="BB64" s="680"/>
      <c r="BC64" s="680"/>
      <c r="BD64" s="680"/>
      <c r="BE64" s="487"/>
    </row>
    <row r="65" spans="1:57" ht="18">
      <c r="A65" s="9" t="s">
        <v>145</v>
      </c>
      <c r="B65" s="10" t="s">
        <v>55</v>
      </c>
      <c r="C65" s="10" t="s">
        <v>55</v>
      </c>
      <c r="D65" s="10" t="s">
        <v>55</v>
      </c>
      <c r="E65" s="10" t="s">
        <v>55</v>
      </c>
      <c r="F65" s="10" t="s">
        <v>55</v>
      </c>
      <c r="G65" s="10" t="s">
        <v>55</v>
      </c>
      <c r="H65" s="10" t="s">
        <v>55</v>
      </c>
      <c r="I65" s="10" t="s">
        <v>55</v>
      </c>
      <c r="J65" s="10" t="s">
        <v>55</v>
      </c>
      <c r="K65" s="10" t="s">
        <v>55</v>
      </c>
      <c r="L65" s="10" t="s">
        <v>55</v>
      </c>
      <c r="M65" s="10" t="s">
        <v>55</v>
      </c>
      <c r="N65" s="10" t="s">
        <v>55</v>
      </c>
      <c r="O65" s="10">
        <v>45</v>
      </c>
      <c r="P65" s="10">
        <v>107</v>
      </c>
      <c r="Q65" s="10">
        <v>104</v>
      </c>
      <c r="R65" s="10">
        <v>21</v>
      </c>
      <c r="S65" s="10">
        <v>38</v>
      </c>
      <c r="T65" s="10">
        <v>58</v>
      </c>
      <c r="U65" s="10">
        <v>98</v>
      </c>
      <c r="V65" s="10">
        <v>91</v>
      </c>
      <c r="W65" s="10">
        <v>167</v>
      </c>
      <c r="X65" s="10">
        <v>84</v>
      </c>
      <c r="Y65" s="10">
        <v>257</v>
      </c>
      <c r="Z65" s="416">
        <v>75</v>
      </c>
      <c r="AA65" s="416">
        <v>192</v>
      </c>
      <c r="AB65" s="416">
        <v>195</v>
      </c>
      <c r="AC65" s="416">
        <v>208</v>
      </c>
      <c r="AD65" s="416">
        <v>81</v>
      </c>
      <c r="AE65" s="416">
        <v>126</v>
      </c>
      <c r="AF65" s="416">
        <v>104</v>
      </c>
      <c r="AG65" s="416">
        <v>257</v>
      </c>
      <c r="AH65" s="416">
        <v>71</v>
      </c>
      <c r="AI65" s="416">
        <v>98</v>
      </c>
      <c r="AJ65" s="416">
        <v>125</v>
      </c>
      <c r="AK65" s="416">
        <v>141</v>
      </c>
      <c r="AL65" s="416">
        <v>58</v>
      </c>
      <c r="AM65" s="138">
        <v>71</v>
      </c>
      <c r="AN65" s="138">
        <v>105</v>
      </c>
      <c r="AO65" s="138">
        <v>106</v>
      </c>
      <c r="AP65" s="138">
        <v>45</v>
      </c>
      <c r="AQ65" s="669">
        <v>69</v>
      </c>
      <c r="AR65" s="669">
        <v>84</v>
      </c>
      <c r="AS65" s="669">
        <v>87</v>
      </c>
      <c r="AT65" s="710">
        <v>40</v>
      </c>
      <c r="AU65" s="710">
        <v>53</v>
      </c>
      <c r="AV65" s="710">
        <v>41</v>
      </c>
      <c r="AW65" s="710">
        <v>67</v>
      </c>
      <c r="AX65" s="710">
        <v>32</v>
      </c>
      <c r="AY65" s="710">
        <v>42</v>
      </c>
      <c r="AZ65" s="710">
        <v>32</v>
      </c>
      <c r="BA65" s="710">
        <v>47</v>
      </c>
      <c r="BB65" s="710">
        <v>10</v>
      </c>
      <c r="BC65" s="710">
        <v>9</v>
      </c>
      <c r="BD65" s="710">
        <v>10</v>
      </c>
      <c r="BE65" s="135">
        <v>24</v>
      </c>
    </row>
    <row r="66" spans="1:57" ht="18">
      <c r="A66" s="9" t="s">
        <v>146</v>
      </c>
      <c r="B66" s="19" t="s">
        <v>55</v>
      </c>
      <c r="C66" s="19" t="s">
        <v>55</v>
      </c>
      <c r="D66" s="19">
        <v>2</v>
      </c>
      <c r="E66" s="19" t="s">
        <v>55</v>
      </c>
      <c r="F66" s="19" t="s">
        <v>55</v>
      </c>
      <c r="G66" s="19" t="s">
        <v>55</v>
      </c>
      <c r="H66" s="19" t="s">
        <v>55</v>
      </c>
      <c r="I66" s="19">
        <v>140</v>
      </c>
      <c r="J66" s="19" t="s">
        <v>55</v>
      </c>
      <c r="K66" s="19" t="s">
        <v>55</v>
      </c>
      <c r="L66" s="19">
        <v>245</v>
      </c>
      <c r="M66" s="19" t="s">
        <v>55</v>
      </c>
      <c r="N66" s="19">
        <v>1031</v>
      </c>
      <c r="O66" s="3">
        <v>-2</v>
      </c>
      <c r="P66" s="3">
        <v>441</v>
      </c>
      <c r="Q66" s="3">
        <v>22</v>
      </c>
      <c r="R66" s="3">
        <v>0</v>
      </c>
      <c r="S66" s="3">
        <v>3</v>
      </c>
      <c r="T66" s="3">
        <v>0</v>
      </c>
      <c r="U66" s="3">
        <v>0</v>
      </c>
      <c r="V66" s="19" t="s">
        <v>55</v>
      </c>
      <c r="W66" s="19" t="s">
        <v>55</v>
      </c>
      <c r="X66" s="19" t="s">
        <v>55</v>
      </c>
      <c r="Y66" s="19" t="s">
        <v>55</v>
      </c>
      <c r="Z66" s="139">
        <v>0</v>
      </c>
      <c r="AA66" s="139">
        <v>0</v>
      </c>
      <c r="AB66" s="139">
        <v>24</v>
      </c>
      <c r="AC66" s="139" t="s">
        <v>55</v>
      </c>
      <c r="AD66" s="139">
        <v>0</v>
      </c>
      <c r="AE66" s="139">
        <v>0</v>
      </c>
      <c r="AF66" s="139">
        <v>0</v>
      </c>
      <c r="AG66" s="139" t="s">
        <v>55</v>
      </c>
      <c r="AH66" s="139" t="s">
        <v>55</v>
      </c>
      <c r="AI66" s="139" t="s">
        <v>55</v>
      </c>
      <c r="AJ66" s="139">
        <v>0</v>
      </c>
      <c r="AK66" s="139">
        <v>0</v>
      </c>
      <c r="AL66" s="139">
        <v>1</v>
      </c>
      <c r="AM66" s="139">
        <v>26</v>
      </c>
      <c r="AN66" s="139">
        <v>0</v>
      </c>
      <c r="AO66" s="139">
        <v>0</v>
      </c>
      <c r="AP66" s="139">
        <v>0</v>
      </c>
      <c r="AQ66" s="670">
        <v>0</v>
      </c>
      <c r="AR66" s="670">
        <v>0</v>
      </c>
      <c r="AS66" s="670">
        <v>0</v>
      </c>
      <c r="AT66" s="711">
        <v>0</v>
      </c>
      <c r="AU66" s="711">
        <v>0</v>
      </c>
      <c r="AV66" s="711">
        <v>0</v>
      </c>
      <c r="AW66" s="711">
        <v>0</v>
      </c>
      <c r="AX66" s="711">
        <v>0</v>
      </c>
      <c r="AY66" s="711">
        <v>0</v>
      </c>
      <c r="AZ66" s="711">
        <v>5</v>
      </c>
      <c r="BA66" s="711">
        <v>120</v>
      </c>
      <c r="BB66" s="711">
        <v>6</v>
      </c>
      <c r="BC66" s="711">
        <v>13</v>
      </c>
      <c r="BD66" s="711">
        <v>1</v>
      </c>
      <c r="BE66" s="136">
        <v>42</v>
      </c>
    </row>
    <row r="67" spans="1:57" s="716" customFormat="1" ht="21">
      <c r="A67" s="9" t="s">
        <v>598</v>
      </c>
      <c r="B67" s="703">
        <v>151</v>
      </c>
      <c r="C67" s="703">
        <v>151</v>
      </c>
      <c r="D67" s="703">
        <v>153</v>
      </c>
      <c r="E67" s="703">
        <v>153</v>
      </c>
      <c r="F67" s="703">
        <v>153</v>
      </c>
      <c r="G67" s="703">
        <v>153</v>
      </c>
      <c r="H67" s="703">
        <v>360</v>
      </c>
      <c r="I67" s="703">
        <v>294</v>
      </c>
      <c r="J67" s="703">
        <v>302</v>
      </c>
      <c r="K67" s="703">
        <v>305</v>
      </c>
      <c r="L67" s="703">
        <v>482</v>
      </c>
      <c r="M67" s="703">
        <v>456</v>
      </c>
      <c r="N67" s="703">
        <v>2541</v>
      </c>
      <c r="O67" s="702">
        <v>2589</v>
      </c>
      <c r="P67" s="702">
        <v>2691</v>
      </c>
      <c r="Q67" s="702">
        <v>2476</v>
      </c>
      <c r="R67" s="702">
        <v>2273</v>
      </c>
      <c r="S67" s="702">
        <v>2327</v>
      </c>
      <c r="T67" s="702">
        <v>2370</v>
      </c>
      <c r="U67" s="702">
        <v>2542</v>
      </c>
      <c r="V67" s="702">
        <v>2790</v>
      </c>
      <c r="W67" s="702">
        <v>3024</v>
      </c>
      <c r="X67" s="702">
        <v>2835</v>
      </c>
      <c r="Y67" s="702">
        <v>3173</v>
      </c>
      <c r="Z67" s="710">
        <v>3312</v>
      </c>
      <c r="AA67" s="710">
        <v>3441</v>
      </c>
      <c r="AB67" s="710">
        <v>3390</v>
      </c>
      <c r="AC67" s="710">
        <v>3692</v>
      </c>
      <c r="AD67" s="710">
        <v>3984</v>
      </c>
      <c r="AE67" s="710">
        <v>3840</v>
      </c>
      <c r="AF67" s="710">
        <v>4051</v>
      </c>
      <c r="AG67" s="710">
        <v>4309</v>
      </c>
      <c r="AH67" s="710">
        <v>4450</v>
      </c>
      <c r="AI67" s="710">
        <v>4193</v>
      </c>
      <c r="AJ67" s="710">
        <v>4189</v>
      </c>
      <c r="AK67" s="710">
        <v>4150</v>
      </c>
      <c r="AL67" s="710">
        <v>3893</v>
      </c>
      <c r="AM67" s="710">
        <v>4114</v>
      </c>
      <c r="AN67" s="710">
        <v>3904</v>
      </c>
      <c r="AO67" s="710">
        <v>2769</v>
      </c>
      <c r="AP67" s="711">
        <v>3255</v>
      </c>
      <c r="AQ67" s="711">
        <v>3297</v>
      </c>
      <c r="AR67" s="711">
        <v>2866</v>
      </c>
      <c r="AS67" s="711">
        <v>2663</v>
      </c>
      <c r="AT67" s="711">
        <v>2765</v>
      </c>
      <c r="AU67" s="711">
        <v>2964</v>
      </c>
      <c r="AV67" s="711">
        <v>3009</v>
      </c>
      <c r="AW67" s="711">
        <v>3402</v>
      </c>
      <c r="AX67" s="711">
        <v>3662</v>
      </c>
      <c r="AY67" s="711">
        <v>3250</v>
      </c>
      <c r="AZ67" s="711">
        <v>3214</v>
      </c>
      <c r="BA67" s="711">
        <v>3284</v>
      </c>
      <c r="BB67" s="711">
        <v>3210</v>
      </c>
      <c r="BC67" s="711">
        <v>3077</v>
      </c>
      <c r="BD67" s="711">
        <v>2943</v>
      </c>
      <c r="BE67" s="709">
        <v>2903</v>
      </c>
    </row>
    <row r="68" spans="1:57" s="716" customFormat="1" ht="21">
      <c r="A68" s="9" t="s">
        <v>599</v>
      </c>
      <c r="B68" s="703" t="s">
        <v>55</v>
      </c>
      <c r="C68" s="703" t="s">
        <v>55</v>
      </c>
      <c r="D68" s="703" t="s">
        <v>55</v>
      </c>
      <c r="E68" s="703" t="s">
        <v>55</v>
      </c>
      <c r="F68" s="703" t="s">
        <v>55</v>
      </c>
      <c r="G68" s="703" t="s">
        <v>55</v>
      </c>
      <c r="H68" s="703" t="s">
        <v>55</v>
      </c>
      <c r="I68" s="703" t="s">
        <v>55</v>
      </c>
      <c r="J68" s="703" t="s">
        <v>55</v>
      </c>
      <c r="K68" s="703" t="s">
        <v>55</v>
      </c>
      <c r="L68" s="703" t="s">
        <v>55</v>
      </c>
      <c r="M68" s="703" t="s">
        <v>55</v>
      </c>
      <c r="N68" s="703">
        <v>277</v>
      </c>
      <c r="O68" s="702">
        <v>260</v>
      </c>
      <c r="P68" s="702">
        <v>271</v>
      </c>
      <c r="Q68" s="702">
        <v>271</v>
      </c>
      <c r="R68" s="702">
        <v>255</v>
      </c>
      <c r="S68" s="702">
        <v>265</v>
      </c>
      <c r="T68" s="702">
        <v>258</v>
      </c>
      <c r="U68" s="702">
        <v>282</v>
      </c>
      <c r="V68" s="702">
        <v>301</v>
      </c>
      <c r="W68" s="702">
        <v>334</v>
      </c>
      <c r="X68" s="702">
        <v>313</v>
      </c>
      <c r="Y68" s="702">
        <v>356</v>
      </c>
      <c r="Z68" s="710">
        <v>394</v>
      </c>
      <c r="AA68" s="710">
        <v>390</v>
      </c>
      <c r="AB68" s="710">
        <v>381</v>
      </c>
      <c r="AC68" s="710">
        <v>419</v>
      </c>
      <c r="AD68" s="710">
        <v>435</v>
      </c>
      <c r="AE68" s="710">
        <v>401</v>
      </c>
      <c r="AF68" s="710">
        <v>412</v>
      </c>
      <c r="AG68" s="710">
        <v>461</v>
      </c>
      <c r="AH68" s="710">
        <v>452</v>
      </c>
      <c r="AI68" s="710">
        <v>400</v>
      </c>
      <c r="AJ68" s="710">
        <v>394</v>
      </c>
      <c r="AK68" s="710">
        <v>304</v>
      </c>
      <c r="AL68" s="710">
        <v>275</v>
      </c>
      <c r="AM68" s="710">
        <v>244</v>
      </c>
      <c r="AN68" s="710">
        <v>234</v>
      </c>
      <c r="AO68" s="710">
        <v>172</v>
      </c>
      <c r="AP68" s="711">
        <v>151</v>
      </c>
      <c r="AQ68" s="711">
        <v>138</v>
      </c>
      <c r="AR68" s="711">
        <v>129</v>
      </c>
      <c r="AS68" s="711">
        <v>102</v>
      </c>
      <c r="AT68" s="711">
        <v>109</v>
      </c>
      <c r="AU68" s="711">
        <v>93</v>
      </c>
      <c r="AV68" s="711">
        <v>94</v>
      </c>
      <c r="AW68" s="711">
        <v>119</v>
      </c>
      <c r="AX68" s="711">
        <v>142</v>
      </c>
      <c r="AY68" s="711">
        <v>94</v>
      </c>
      <c r="AZ68" s="711">
        <v>97</v>
      </c>
      <c r="BA68" s="711">
        <v>124</v>
      </c>
      <c r="BB68" s="711">
        <v>119</v>
      </c>
      <c r="BC68" s="711">
        <v>91</v>
      </c>
      <c r="BD68" s="711">
        <v>89</v>
      </c>
      <c r="BE68" s="709">
        <v>114</v>
      </c>
    </row>
    <row r="69" spans="1:57" s="716" customFormat="1" ht="18">
      <c r="A69" s="9" t="s">
        <v>589</v>
      </c>
      <c r="B69" s="703">
        <v>151</v>
      </c>
      <c r="C69" s="703">
        <v>151</v>
      </c>
      <c r="D69" s="703">
        <v>153</v>
      </c>
      <c r="E69" s="703">
        <v>153</v>
      </c>
      <c r="F69" s="703">
        <v>153</v>
      </c>
      <c r="G69" s="703">
        <v>153</v>
      </c>
      <c r="H69" s="703">
        <v>360</v>
      </c>
      <c r="I69" s="703">
        <v>294</v>
      </c>
      <c r="J69" s="703">
        <v>302</v>
      </c>
      <c r="K69" s="703">
        <v>305</v>
      </c>
      <c r="L69" s="703">
        <v>482</v>
      </c>
      <c r="M69" s="703">
        <v>456</v>
      </c>
      <c r="N69" s="703">
        <v>2264</v>
      </c>
      <c r="O69" s="702">
        <v>2329</v>
      </c>
      <c r="P69" s="702">
        <v>2420</v>
      </c>
      <c r="Q69" s="702">
        <v>2205</v>
      </c>
      <c r="R69" s="702">
        <v>2018</v>
      </c>
      <c r="S69" s="702">
        <v>2062</v>
      </c>
      <c r="T69" s="702">
        <v>2112</v>
      </c>
      <c r="U69" s="702">
        <v>2260</v>
      </c>
      <c r="V69" s="702">
        <v>2489</v>
      </c>
      <c r="W69" s="702">
        <v>2690</v>
      </c>
      <c r="X69" s="702">
        <v>2522</v>
      </c>
      <c r="Y69" s="702">
        <v>2817</v>
      </c>
      <c r="Z69" s="710">
        <v>2918</v>
      </c>
      <c r="AA69" s="710">
        <v>3051</v>
      </c>
      <c r="AB69" s="710">
        <v>3009</v>
      </c>
      <c r="AC69" s="710">
        <v>3273</v>
      </c>
      <c r="AD69" s="710">
        <v>3549</v>
      </c>
      <c r="AE69" s="710">
        <v>3439</v>
      </c>
      <c r="AF69" s="710">
        <v>3639</v>
      </c>
      <c r="AG69" s="710">
        <v>3848</v>
      </c>
      <c r="AH69" s="710">
        <v>3998</v>
      </c>
      <c r="AI69" s="710">
        <v>3793</v>
      </c>
      <c r="AJ69" s="710">
        <v>3795</v>
      </c>
      <c r="AK69" s="710">
        <v>3846</v>
      </c>
      <c r="AL69" s="710">
        <v>3619</v>
      </c>
      <c r="AM69" s="711">
        <v>3870</v>
      </c>
      <c r="AN69" s="711">
        <v>3670</v>
      </c>
      <c r="AO69" s="711">
        <v>2597</v>
      </c>
      <c r="AP69" s="711">
        <v>3104</v>
      </c>
      <c r="AQ69" s="711">
        <v>3159</v>
      </c>
      <c r="AR69" s="711">
        <v>2736</v>
      </c>
      <c r="AS69" s="711">
        <v>2561</v>
      </c>
      <c r="AT69" s="711">
        <v>2656</v>
      </c>
      <c r="AU69" s="711">
        <v>2871</v>
      </c>
      <c r="AV69" s="711">
        <v>2916</v>
      </c>
      <c r="AW69" s="711">
        <v>3284</v>
      </c>
      <c r="AX69" s="711">
        <v>3520</v>
      </c>
      <c r="AY69" s="711">
        <v>3156</v>
      </c>
      <c r="AZ69" s="711">
        <v>3117</v>
      </c>
      <c r="BA69" s="711">
        <v>3161</v>
      </c>
      <c r="BB69" s="711">
        <v>3091</v>
      </c>
      <c r="BC69" s="711">
        <v>2986</v>
      </c>
      <c r="BD69" s="711">
        <v>2853</v>
      </c>
      <c r="BE69" s="709">
        <v>2789</v>
      </c>
    </row>
    <row r="70" spans="1:57" ht="18">
      <c r="A70" s="9" t="s">
        <v>233</v>
      </c>
      <c r="B70" s="703">
        <v>151</v>
      </c>
      <c r="C70" s="703">
        <v>151</v>
      </c>
      <c r="D70" s="703">
        <v>153</v>
      </c>
      <c r="E70" s="703">
        <v>153</v>
      </c>
      <c r="F70" s="703">
        <v>153</v>
      </c>
      <c r="G70" s="703">
        <v>153</v>
      </c>
      <c r="H70" s="703">
        <v>360</v>
      </c>
      <c r="I70" s="703">
        <v>294</v>
      </c>
      <c r="J70" s="703">
        <v>302</v>
      </c>
      <c r="K70" s="703">
        <v>305</v>
      </c>
      <c r="L70" s="703">
        <v>482</v>
      </c>
      <c r="M70" s="703">
        <v>456</v>
      </c>
      <c r="N70" s="703">
        <v>2264</v>
      </c>
      <c r="O70" s="702">
        <v>2329</v>
      </c>
      <c r="P70" s="702">
        <v>2420</v>
      </c>
      <c r="Q70" s="702">
        <v>2205</v>
      </c>
      <c r="R70" s="702">
        <v>2018</v>
      </c>
      <c r="S70" s="702">
        <v>2062</v>
      </c>
      <c r="T70" s="702">
        <v>2112</v>
      </c>
      <c r="U70" s="702">
        <v>2260</v>
      </c>
      <c r="V70" s="703">
        <v>2489</v>
      </c>
      <c r="W70" s="703">
        <v>2690</v>
      </c>
      <c r="X70" s="703">
        <v>2522</v>
      </c>
      <c r="Y70" s="703">
        <v>2817</v>
      </c>
      <c r="Z70" s="711">
        <v>2918</v>
      </c>
      <c r="AA70" s="711">
        <v>3051</v>
      </c>
      <c r="AB70" s="711">
        <v>3009</v>
      </c>
      <c r="AC70" s="711">
        <v>3273</v>
      </c>
      <c r="AD70" s="711">
        <v>3549</v>
      </c>
      <c r="AE70" s="711">
        <v>3439</v>
      </c>
      <c r="AF70" s="711">
        <v>3639</v>
      </c>
      <c r="AG70" s="711">
        <v>3848</v>
      </c>
      <c r="AH70" s="711">
        <v>3998</v>
      </c>
      <c r="AI70" s="711">
        <v>3793</v>
      </c>
      <c r="AJ70" s="711">
        <v>3795</v>
      </c>
      <c r="AK70" s="711">
        <v>3846</v>
      </c>
      <c r="AL70" s="711">
        <v>3619</v>
      </c>
      <c r="AM70" s="711">
        <v>3870</v>
      </c>
      <c r="AN70" s="711">
        <v>3670</v>
      </c>
      <c r="AO70" s="711">
        <v>2597</v>
      </c>
      <c r="AP70" s="711">
        <v>3104</v>
      </c>
      <c r="AQ70" s="711">
        <v>3159</v>
      </c>
      <c r="AR70" s="711">
        <v>2736</v>
      </c>
      <c r="AS70" s="711">
        <v>2561</v>
      </c>
      <c r="AT70" s="711"/>
      <c r="AU70" s="711"/>
      <c r="AV70" s="711"/>
      <c r="AW70" s="711"/>
      <c r="AX70" s="711"/>
      <c r="AY70" s="711"/>
      <c r="AZ70" s="711"/>
      <c r="BA70" s="711"/>
      <c r="BB70" s="711"/>
      <c r="BC70" s="711"/>
      <c r="BD70" s="711"/>
      <c r="BE70" s="709"/>
    </row>
    <row r="71" spans="1:57" s="716" customFormat="1" ht="18">
      <c r="A71" s="9"/>
      <c r="B71" s="703"/>
      <c r="C71" s="703"/>
      <c r="D71" s="703"/>
      <c r="E71" s="703"/>
      <c r="F71" s="703"/>
      <c r="G71" s="703"/>
      <c r="H71" s="703"/>
      <c r="I71" s="703"/>
      <c r="J71" s="703"/>
      <c r="K71" s="703"/>
      <c r="L71" s="703"/>
      <c r="M71" s="703"/>
      <c r="N71" s="703"/>
      <c r="O71" s="702"/>
      <c r="P71" s="702"/>
      <c r="Q71" s="702"/>
      <c r="R71" s="702"/>
      <c r="S71" s="702"/>
      <c r="T71" s="702"/>
      <c r="U71" s="702"/>
      <c r="V71" s="702"/>
      <c r="W71" s="702"/>
      <c r="X71" s="702"/>
      <c r="Y71" s="702"/>
      <c r="Z71" s="710"/>
      <c r="AA71" s="710"/>
      <c r="AB71" s="710"/>
      <c r="AC71" s="710"/>
      <c r="AD71" s="710"/>
      <c r="AE71" s="710"/>
      <c r="AF71" s="710"/>
      <c r="AG71" s="710"/>
      <c r="AH71" s="710"/>
      <c r="AI71" s="710"/>
      <c r="AJ71" s="710"/>
      <c r="AK71" s="710"/>
      <c r="AL71" s="710"/>
      <c r="AM71" s="711"/>
      <c r="AN71" s="711"/>
      <c r="AO71" s="711"/>
      <c r="AP71" s="711"/>
      <c r="AQ71" s="711"/>
      <c r="AR71" s="711"/>
      <c r="AS71" s="711"/>
      <c r="AT71" s="711"/>
      <c r="AU71" s="711"/>
      <c r="AV71" s="711"/>
      <c r="AW71" s="711"/>
      <c r="AX71" s="711"/>
      <c r="AY71" s="711"/>
      <c r="AZ71" s="711"/>
      <c r="BA71" s="711"/>
      <c r="BB71" s="711"/>
      <c r="BC71" s="711"/>
      <c r="BD71" s="711"/>
      <c r="BE71" s="709"/>
    </row>
    <row r="72" spans="1:57" ht="18">
      <c r="A72" s="9" t="s">
        <v>236</v>
      </c>
      <c r="B72" s="10" t="s">
        <v>55</v>
      </c>
      <c r="C72" s="10" t="s">
        <v>55</v>
      </c>
      <c r="D72" s="10" t="s">
        <v>55</v>
      </c>
      <c r="E72" s="10" t="s">
        <v>55</v>
      </c>
      <c r="F72" s="10" t="s">
        <v>55</v>
      </c>
      <c r="G72" s="10" t="s">
        <v>55</v>
      </c>
      <c r="H72" s="10" t="s">
        <v>55</v>
      </c>
      <c r="I72" s="10" t="s">
        <v>55</v>
      </c>
      <c r="J72" s="10" t="s">
        <v>55</v>
      </c>
      <c r="K72" s="10" t="s">
        <v>55</v>
      </c>
      <c r="L72" s="10" t="s">
        <v>55</v>
      </c>
      <c r="M72" s="10" t="s">
        <v>55</v>
      </c>
      <c r="N72" s="10" t="s">
        <v>55</v>
      </c>
      <c r="O72" s="3">
        <v>7188</v>
      </c>
      <c r="P72" s="4">
        <v>7254</v>
      </c>
      <c r="Q72" s="4">
        <v>7262</v>
      </c>
      <c r="R72" s="4">
        <v>7136</v>
      </c>
      <c r="S72" s="4">
        <v>6483</v>
      </c>
      <c r="T72" s="4">
        <v>5107</v>
      </c>
      <c r="U72" s="4">
        <v>4855</v>
      </c>
      <c r="V72" s="4">
        <v>4688</v>
      </c>
      <c r="W72" s="4">
        <v>4584</v>
      </c>
      <c r="X72" s="4">
        <v>4332</v>
      </c>
      <c r="Y72" s="4">
        <v>4294</v>
      </c>
      <c r="Z72" s="138">
        <v>4418</v>
      </c>
      <c r="AA72" s="138">
        <v>4497</v>
      </c>
      <c r="AB72" s="138">
        <v>4488</v>
      </c>
      <c r="AC72" s="138">
        <v>4379</v>
      </c>
      <c r="AD72" s="138">
        <v>4337</v>
      </c>
      <c r="AE72" s="138">
        <v>4272</v>
      </c>
      <c r="AF72" s="138">
        <v>4270</v>
      </c>
      <c r="AG72" s="138">
        <v>4253</v>
      </c>
      <c r="AH72" s="138">
        <v>4284</v>
      </c>
      <c r="AI72" s="138">
        <v>4297</v>
      </c>
      <c r="AJ72" s="138">
        <v>4197</v>
      </c>
      <c r="AK72" s="138">
        <v>4162</v>
      </c>
      <c r="AL72" s="138">
        <v>4169</v>
      </c>
      <c r="AM72" s="139">
        <v>4189</v>
      </c>
      <c r="AN72" s="139">
        <v>4253</v>
      </c>
      <c r="AO72" s="139">
        <v>4213</v>
      </c>
      <c r="AP72" s="139">
        <v>4198</v>
      </c>
      <c r="AQ72" s="670">
        <v>4189</v>
      </c>
      <c r="AR72" s="670">
        <v>4172</v>
      </c>
      <c r="AS72" s="670">
        <v>4126</v>
      </c>
      <c r="AT72" s="711">
        <v>3817</v>
      </c>
      <c r="AU72" s="711">
        <v>3757</v>
      </c>
      <c r="AV72" s="711">
        <v>3732</v>
      </c>
      <c r="AW72" s="711">
        <v>3745</v>
      </c>
      <c r="AX72" s="711">
        <v>3769</v>
      </c>
      <c r="AY72" s="711">
        <v>3714</v>
      </c>
      <c r="AZ72" s="711">
        <v>3738</v>
      </c>
      <c r="BA72" s="711">
        <v>3495</v>
      </c>
      <c r="BB72" s="711">
        <v>3401</v>
      </c>
      <c r="BC72" s="711">
        <v>3427</v>
      </c>
      <c r="BD72" s="711">
        <v>3471</v>
      </c>
      <c r="BE72" s="136">
        <v>2941</v>
      </c>
    </row>
    <row r="73" spans="1:57" s="716" customFormat="1" ht="18">
      <c r="A73" s="9"/>
      <c r="B73" s="703"/>
      <c r="C73" s="703"/>
      <c r="D73" s="703"/>
      <c r="E73" s="703"/>
      <c r="F73" s="703"/>
      <c r="G73" s="703"/>
      <c r="H73" s="703"/>
      <c r="I73" s="703"/>
      <c r="J73" s="703"/>
      <c r="K73" s="703"/>
      <c r="L73" s="703"/>
      <c r="M73" s="703"/>
      <c r="N73" s="703"/>
      <c r="O73" s="702"/>
      <c r="P73" s="702"/>
      <c r="Q73" s="702"/>
      <c r="R73" s="702"/>
      <c r="S73" s="702"/>
      <c r="T73" s="702"/>
      <c r="U73" s="702"/>
      <c r="V73" s="702"/>
      <c r="W73" s="702"/>
      <c r="X73" s="702"/>
      <c r="Y73" s="702"/>
      <c r="Z73" s="710"/>
      <c r="AA73" s="710"/>
      <c r="AB73" s="710"/>
      <c r="AC73" s="710"/>
      <c r="AD73" s="710"/>
      <c r="AE73" s="710"/>
      <c r="AF73" s="710"/>
      <c r="AG73" s="710"/>
      <c r="AH73" s="710"/>
      <c r="AI73" s="710"/>
      <c r="AJ73" s="710"/>
      <c r="AK73" s="710"/>
      <c r="AL73" s="710"/>
      <c r="AM73" s="711"/>
      <c r="AN73" s="711"/>
      <c r="AO73" s="711"/>
      <c r="AP73" s="711"/>
      <c r="AQ73" s="711"/>
      <c r="AR73" s="711"/>
      <c r="AS73" s="711"/>
      <c r="AT73" s="711"/>
      <c r="AU73" s="711"/>
      <c r="AV73" s="711"/>
      <c r="AW73" s="711"/>
      <c r="AX73" s="711"/>
      <c r="AY73" s="711"/>
      <c r="AZ73" s="711"/>
      <c r="BA73" s="711"/>
      <c r="BB73" s="711"/>
      <c r="BC73" s="711"/>
      <c r="BD73" s="711"/>
      <c r="BE73" s="709"/>
    </row>
    <row r="74" spans="1:57" s="716" customFormat="1" ht="18">
      <c r="A74" s="714" t="s">
        <v>597</v>
      </c>
      <c r="B74" s="703"/>
      <c r="C74" s="703"/>
      <c r="D74" s="703"/>
      <c r="E74" s="703"/>
      <c r="F74" s="703"/>
      <c r="G74" s="703"/>
      <c r="H74" s="703"/>
      <c r="I74" s="703"/>
      <c r="J74" s="703"/>
      <c r="K74" s="703"/>
      <c r="L74" s="703"/>
      <c r="M74" s="703"/>
      <c r="N74" s="703"/>
      <c r="O74" s="702"/>
      <c r="P74" s="702"/>
      <c r="Q74" s="702"/>
      <c r="R74" s="702"/>
      <c r="S74" s="702"/>
      <c r="T74" s="702"/>
      <c r="U74" s="702"/>
      <c r="V74" s="702"/>
      <c r="W74" s="702"/>
      <c r="X74" s="702"/>
      <c r="Y74" s="702"/>
      <c r="Z74" s="710"/>
      <c r="AA74" s="710"/>
      <c r="AB74" s="710"/>
      <c r="AC74" s="710"/>
      <c r="AD74" s="710"/>
      <c r="AE74" s="710"/>
      <c r="AF74" s="710"/>
      <c r="AG74" s="710"/>
      <c r="AH74" s="710"/>
      <c r="AI74" s="710"/>
      <c r="AJ74" s="710"/>
      <c r="AK74" s="710"/>
      <c r="AL74" s="710"/>
      <c r="AM74" s="711"/>
      <c r="AN74" s="711"/>
      <c r="AO74" s="711"/>
      <c r="AP74" s="711"/>
      <c r="AQ74" s="711"/>
      <c r="AR74" s="711"/>
      <c r="AS74" s="711"/>
      <c r="AT74" s="711"/>
      <c r="AU74" s="711"/>
      <c r="AV74" s="711"/>
      <c r="AW74" s="711"/>
      <c r="AX74" s="711"/>
      <c r="AY74" s="711"/>
      <c r="AZ74" s="711"/>
      <c r="BA74" s="711"/>
      <c r="BB74" s="711"/>
      <c r="BC74" s="711"/>
      <c r="BD74" s="711"/>
      <c r="BE74" s="709"/>
    </row>
    <row r="75" spans="1:57" ht="18">
      <c r="A75" s="361" t="s">
        <v>588</v>
      </c>
      <c r="B75" s="666"/>
      <c r="C75" s="666"/>
      <c r="D75" s="666"/>
      <c r="E75" s="666"/>
      <c r="F75" s="666"/>
      <c r="G75" s="666"/>
      <c r="H75" s="666"/>
      <c r="I75" s="666"/>
      <c r="J75" s="666"/>
      <c r="K75" s="666"/>
      <c r="L75" s="666"/>
      <c r="M75" s="666"/>
      <c r="N75" s="666"/>
      <c r="O75" s="3"/>
      <c r="P75" s="3"/>
      <c r="Q75" s="3"/>
      <c r="R75" s="3"/>
      <c r="S75" s="3"/>
      <c r="T75" s="3"/>
      <c r="U75" s="3"/>
      <c r="V75" s="3"/>
      <c r="W75" s="3"/>
      <c r="X75" s="3"/>
      <c r="Y75" s="3"/>
      <c r="Z75" s="669"/>
      <c r="AA75" s="669"/>
      <c r="AB75" s="669"/>
      <c r="AC75" s="669"/>
      <c r="AD75" s="669"/>
      <c r="AE75" s="669"/>
      <c r="AF75" s="669"/>
      <c r="AG75" s="669"/>
      <c r="AH75" s="669"/>
      <c r="AI75" s="669"/>
      <c r="AJ75" s="669"/>
      <c r="AK75" s="669"/>
      <c r="AL75" s="669"/>
      <c r="AM75" s="670"/>
      <c r="AN75" s="670"/>
      <c r="AO75" s="670"/>
      <c r="AP75" s="670"/>
      <c r="AQ75" s="670"/>
      <c r="AR75" s="670"/>
      <c r="AS75" s="670"/>
      <c r="AT75" s="711"/>
      <c r="AU75" s="711"/>
      <c r="AV75" s="711"/>
      <c r="AW75" s="711"/>
      <c r="AX75" s="711"/>
      <c r="AY75" s="711"/>
      <c r="AZ75" s="711"/>
      <c r="BA75" s="711"/>
      <c r="BB75" s="711"/>
      <c r="BC75" s="711"/>
      <c r="BD75" s="711"/>
      <c r="BE75" s="136"/>
    </row>
    <row r="76" spans="1:57">
      <c r="A76" s="9"/>
      <c r="B76" s="10"/>
      <c r="C76" s="10"/>
      <c r="D76" s="10"/>
      <c r="E76" s="10"/>
      <c r="F76" s="10"/>
      <c r="G76" s="10"/>
      <c r="H76" s="10"/>
      <c r="I76" s="10"/>
      <c r="J76" s="10"/>
      <c r="K76" s="10"/>
      <c r="L76" s="10"/>
      <c r="M76" s="10"/>
      <c r="N76" s="10"/>
      <c r="O76" s="3"/>
      <c r="P76" s="3"/>
      <c r="Q76" s="3"/>
      <c r="R76" s="3"/>
      <c r="S76" s="3"/>
      <c r="T76" s="3"/>
      <c r="U76" s="3"/>
      <c r="V76" s="3"/>
      <c r="W76" s="3"/>
      <c r="X76" s="3"/>
      <c r="Y76" s="3"/>
      <c r="Z76" s="138"/>
      <c r="AA76" s="138"/>
      <c r="AB76" s="138"/>
      <c r="AM76" s="475"/>
      <c r="AN76" s="475"/>
      <c r="AO76" s="475"/>
      <c r="AP76" s="475"/>
      <c r="AQ76" s="680"/>
      <c r="AR76" s="680"/>
      <c r="AS76" s="680"/>
      <c r="AT76" s="680"/>
      <c r="AU76" s="680"/>
      <c r="AV76" s="680"/>
      <c r="AW76" s="680"/>
      <c r="AX76" s="680"/>
      <c r="AY76" s="680"/>
      <c r="AZ76" s="680"/>
      <c r="BA76" s="680"/>
      <c r="BB76" s="680"/>
      <c r="BC76" s="680"/>
      <c r="BD76" s="680"/>
      <c r="BE76" s="487"/>
    </row>
    <row r="78" spans="1:57">
      <c r="A78" s="30"/>
      <c r="B78" s="30"/>
      <c r="C78" s="30"/>
      <c r="D78" s="30"/>
      <c r="E78" s="30"/>
      <c r="F78" s="30"/>
      <c r="G78" s="30"/>
      <c r="H78" s="30"/>
      <c r="I78" s="30"/>
      <c r="J78" s="30"/>
      <c r="K78" s="30"/>
      <c r="L78" s="30"/>
      <c r="M78" s="30"/>
      <c r="N78" s="4"/>
      <c r="O78" s="3"/>
      <c r="P78" s="4"/>
      <c r="Q78" s="4"/>
      <c r="R78" s="4"/>
      <c r="S78" s="4"/>
      <c r="T78" s="4"/>
      <c r="U78" s="4"/>
      <c r="V78" s="4"/>
      <c r="W78" s="4"/>
    </row>
    <row r="79" spans="1:57" ht="21" customHeight="1">
      <c r="B79" s="30"/>
      <c r="C79" s="30"/>
      <c r="D79" s="30"/>
      <c r="E79" s="30"/>
      <c r="F79" s="30"/>
      <c r="G79" s="30"/>
      <c r="H79" s="30"/>
      <c r="I79" s="30"/>
      <c r="J79" s="30"/>
      <c r="K79" s="30"/>
      <c r="L79" s="30"/>
      <c r="M79" s="30"/>
      <c r="N79" s="4"/>
      <c r="O79" s="3"/>
      <c r="P79" s="4"/>
      <c r="Q79" s="4"/>
      <c r="R79" s="4"/>
      <c r="S79" s="4"/>
      <c r="T79" s="4"/>
      <c r="U79" s="4"/>
      <c r="V79" s="4"/>
      <c r="W79" s="4"/>
      <c r="AC79" s="503" t="s">
        <v>481</v>
      </c>
    </row>
    <row r="80" spans="1:57">
      <c r="A80" s="9"/>
      <c r="B80" s="9"/>
      <c r="C80" s="9"/>
      <c r="D80" s="9"/>
      <c r="E80" s="9"/>
      <c r="F80" s="9"/>
      <c r="G80" s="9"/>
      <c r="H80" s="9"/>
      <c r="I80" s="9"/>
      <c r="J80" s="9"/>
      <c r="K80" s="9"/>
      <c r="L80" s="9"/>
      <c r="M80" s="9"/>
      <c r="N80" s="4"/>
      <c r="O80" s="3"/>
      <c r="P80" s="4"/>
      <c r="Q80" s="4"/>
      <c r="R80" s="4"/>
      <c r="S80" s="4"/>
      <c r="T80" s="4"/>
      <c r="U80" s="4"/>
      <c r="V80" s="4"/>
    </row>
    <row r="82" spans="1:13">
      <c r="A82" s="9"/>
      <c r="B82" s="9"/>
      <c r="C82" s="9"/>
      <c r="D82" s="9"/>
      <c r="E82" s="9"/>
      <c r="F82" s="9"/>
      <c r="G82" s="9"/>
      <c r="H82" s="9"/>
      <c r="I82" s="9"/>
      <c r="J82" s="9"/>
      <c r="K82" s="9"/>
      <c r="L82" s="9"/>
      <c r="M82" s="9"/>
    </row>
    <row r="397" spans="5:5" ht="18" customHeight="1">
      <c r="E397" s="12" t="s">
        <v>276</v>
      </c>
    </row>
  </sheetData>
  <phoneticPr fontId="13" type="noConversion"/>
  <pageMargins left="0.44" right="0.45" top="0.31" bottom="0.5" header="0.22" footer="0.5"/>
  <pageSetup paperSize="9" scale="41" firstPageNumber="14" orientation="portrait" useFirstPageNumber="1" r:id="rId1"/>
  <headerFooter alignWithMargins="0">
    <oddFooter>&amp;L&amp;P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351"/>
  <sheetViews>
    <sheetView view="pageBreakPreview" topLeftCell="Q1" zoomScale="60" zoomScaleNormal="60" workbookViewId="0">
      <selection activeCell="AO33" sqref="AO33"/>
    </sheetView>
  </sheetViews>
  <sheetFormatPr defaultColWidth="8.88671875" defaultRowHeight="20.25"/>
  <cols>
    <col min="1" max="1" width="64.77734375" style="78" customWidth="1"/>
    <col min="2" max="2" width="9.5546875" style="78" customWidth="1"/>
    <col min="3" max="5" width="8.88671875" style="78" customWidth="1"/>
    <col min="6" max="6" width="9.6640625" style="78" customWidth="1"/>
    <col min="7" max="7" width="9" style="78" customWidth="1"/>
    <col min="8" max="9" width="8.88671875" style="78" customWidth="1"/>
    <col min="10" max="10" width="9.6640625" style="78" customWidth="1"/>
    <col min="11" max="13" width="8.88671875" style="78" customWidth="1"/>
    <col min="14" max="14" width="10.109375" style="78" customWidth="1"/>
    <col min="15" max="17" width="8.88671875" style="78" customWidth="1"/>
    <col min="18" max="18" width="9.6640625" style="78" customWidth="1"/>
    <col min="19" max="21" width="8.88671875" style="78" customWidth="1"/>
    <col min="22" max="22" width="9.6640625" style="78" customWidth="1"/>
    <col min="23" max="23" width="8.77734375" style="77" customWidth="1"/>
    <col min="24" max="25" width="10.6640625" style="77" customWidth="1"/>
    <col min="26" max="27" width="12.44140625" style="414" customWidth="1"/>
    <col min="28" max="28" width="12.44140625" style="393" customWidth="1"/>
    <col min="29" max="29" width="10.33203125" style="77" customWidth="1"/>
    <col min="30" max="31" width="10.44140625" style="77" customWidth="1"/>
    <col min="32" max="41" width="10.44140625" style="472" customWidth="1"/>
    <col min="42" max="16384" width="8.88671875" style="78"/>
  </cols>
  <sheetData>
    <row r="1" spans="1:51" s="77" customFormat="1" ht="39" customHeight="1">
      <c r="A1" s="35" t="s">
        <v>553</v>
      </c>
      <c r="B1" s="35"/>
      <c r="C1" s="35"/>
      <c r="D1" s="35"/>
      <c r="E1" s="35"/>
      <c r="F1" s="35"/>
      <c r="G1" s="35"/>
      <c r="H1" s="35"/>
      <c r="I1" s="35"/>
      <c r="J1" s="35"/>
      <c r="K1" s="35"/>
      <c r="L1" s="35"/>
      <c r="M1" s="35"/>
      <c r="N1" s="4"/>
      <c r="O1" s="3"/>
      <c r="P1" s="4"/>
      <c r="Q1" s="4"/>
      <c r="R1" s="4"/>
      <c r="S1" s="4"/>
      <c r="T1" s="4"/>
      <c r="U1" s="4"/>
      <c r="V1" s="4"/>
      <c r="W1" s="4"/>
      <c r="Z1" s="414"/>
      <c r="AA1" s="414"/>
      <c r="AB1" s="393"/>
      <c r="AF1" s="472"/>
      <c r="AG1" s="472"/>
      <c r="AH1" s="472"/>
      <c r="AI1" s="472"/>
      <c r="AJ1" s="472"/>
      <c r="AK1" s="472"/>
      <c r="AL1" s="495"/>
      <c r="AM1" s="495"/>
      <c r="AN1" s="495"/>
      <c r="AO1" s="495"/>
      <c r="AP1" s="562"/>
      <c r="AQ1" s="562"/>
      <c r="AR1" s="562"/>
      <c r="AS1" s="562"/>
      <c r="AT1" s="562"/>
      <c r="AU1" s="562"/>
      <c r="AV1" s="562"/>
      <c r="AW1" s="562"/>
      <c r="AX1" s="562"/>
      <c r="AY1" s="562"/>
    </row>
    <row r="2" spans="1:51" s="77" customFormat="1" ht="162" customHeight="1">
      <c r="A2" s="30" t="s">
        <v>537</v>
      </c>
      <c r="B2" s="35"/>
      <c r="C2" s="35"/>
      <c r="D2" s="35"/>
      <c r="E2" s="35"/>
      <c r="F2" s="35"/>
      <c r="G2" s="35"/>
      <c r="H2" s="35"/>
      <c r="I2" s="35"/>
      <c r="J2" s="35"/>
      <c r="K2" s="35"/>
      <c r="L2" s="35"/>
      <c r="M2" s="35"/>
      <c r="N2" s="4"/>
      <c r="O2" s="3"/>
      <c r="P2" s="4"/>
      <c r="Q2" s="4"/>
      <c r="R2" s="4"/>
      <c r="S2" s="4"/>
      <c r="T2" s="4"/>
      <c r="U2" s="4"/>
      <c r="V2" s="4"/>
      <c r="W2" s="4"/>
      <c r="Z2" s="414"/>
      <c r="AA2" s="414"/>
      <c r="AB2" s="393"/>
      <c r="AF2" s="472"/>
      <c r="AG2" s="472"/>
      <c r="AH2" s="472"/>
      <c r="AI2" s="472"/>
      <c r="AJ2" s="472"/>
      <c r="AK2" s="472"/>
      <c r="AL2" s="495"/>
      <c r="AM2" s="495"/>
      <c r="AN2" s="495"/>
      <c r="AO2" s="495"/>
      <c r="AP2" s="560"/>
      <c r="AQ2" s="560"/>
      <c r="AR2" s="560"/>
      <c r="AS2" s="561"/>
      <c r="AT2" s="560"/>
      <c r="AU2" s="560"/>
      <c r="AV2" s="560"/>
      <c r="AW2" s="560"/>
      <c r="AX2" s="560"/>
      <c r="AY2" s="560"/>
    </row>
    <row r="3" spans="1:51" s="77" customFormat="1" ht="60.75">
      <c r="A3" s="30" t="s">
        <v>534</v>
      </c>
      <c r="B3" s="35"/>
      <c r="C3" s="35"/>
      <c r="D3" s="35"/>
      <c r="E3" s="35"/>
      <c r="F3" s="35"/>
      <c r="G3" s="35"/>
      <c r="H3" s="35"/>
      <c r="I3" s="35"/>
      <c r="J3" s="35"/>
      <c r="K3" s="35"/>
      <c r="L3" s="35"/>
      <c r="M3" s="35"/>
      <c r="N3" s="4"/>
      <c r="O3" s="3"/>
      <c r="P3" s="4"/>
      <c r="Q3" s="4"/>
      <c r="R3" s="4"/>
      <c r="S3" s="4"/>
      <c r="T3" s="4"/>
      <c r="U3" s="4"/>
      <c r="V3" s="4"/>
      <c r="W3" s="4"/>
      <c r="Z3" s="414"/>
      <c r="AA3" s="414"/>
      <c r="AB3" s="393"/>
      <c r="AF3" s="472"/>
      <c r="AG3" s="472"/>
      <c r="AH3" s="472"/>
      <c r="AI3" s="472"/>
      <c r="AJ3" s="472"/>
      <c r="AK3" s="472"/>
      <c r="AL3" s="495"/>
      <c r="AM3" s="495"/>
      <c r="AN3" s="495"/>
      <c r="AO3" s="495"/>
      <c r="AP3" s="561"/>
      <c r="AQ3" s="561"/>
      <c r="AR3" s="561"/>
      <c r="AS3" s="561"/>
      <c r="AT3" s="561"/>
      <c r="AU3" s="561"/>
      <c r="AV3" s="561"/>
      <c r="AW3" s="561"/>
      <c r="AX3" s="561"/>
      <c r="AY3" s="561"/>
    </row>
    <row r="4" spans="1:51" s="77" customFormat="1" ht="39" customHeight="1">
      <c r="A4" s="1" t="s">
        <v>251</v>
      </c>
      <c r="B4" s="8"/>
      <c r="C4" s="8"/>
      <c r="D4" s="8"/>
      <c r="E4" s="8"/>
      <c r="F4" s="8"/>
      <c r="G4" s="8"/>
      <c r="H4" s="8"/>
      <c r="I4" s="8"/>
      <c r="J4" s="8"/>
      <c r="K4" s="8"/>
      <c r="L4" s="8"/>
      <c r="M4" s="8"/>
      <c r="N4" s="4"/>
      <c r="O4" s="3"/>
      <c r="P4" s="4"/>
      <c r="Q4" s="4"/>
      <c r="R4" s="4"/>
      <c r="S4" s="4"/>
      <c r="T4" s="4"/>
      <c r="U4" s="4"/>
      <c r="V4" s="4"/>
      <c r="W4" s="4"/>
      <c r="Z4" s="414"/>
      <c r="AA4" s="414"/>
      <c r="AB4" s="393"/>
      <c r="AF4" s="472"/>
      <c r="AG4" s="472"/>
      <c r="AH4" s="472"/>
      <c r="AI4" s="472"/>
      <c r="AJ4" s="472"/>
      <c r="AK4" s="472"/>
      <c r="AL4" s="472"/>
      <c r="AM4" s="472"/>
      <c r="AN4" s="472"/>
      <c r="AO4" s="472"/>
    </row>
    <row r="5" spans="1:51" s="77" customFormat="1" ht="18.75" thickBot="1">
      <c r="A5" s="44" t="s">
        <v>161</v>
      </c>
      <c r="B5" s="21" t="s">
        <v>242</v>
      </c>
      <c r="C5" s="21" t="s">
        <v>243</v>
      </c>
      <c r="D5" s="21" t="s">
        <v>244</v>
      </c>
      <c r="E5" s="21" t="s">
        <v>239</v>
      </c>
      <c r="F5" s="21" t="s">
        <v>245</v>
      </c>
      <c r="G5" s="21" t="s">
        <v>246</v>
      </c>
      <c r="H5" s="21" t="s">
        <v>247</v>
      </c>
      <c r="I5" s="21" t="s">
        <v>240</v>
      </c>
      <c r="J5" s="21" t="s">
        <v>248</v>
      </c>
      <c r="K5" s="21" t="s">
        <v>249</v>
      </c>
      <c r="L5" s="21" t="s">
        <v>250</v>
      </c>
      <c r="M5" s="21" t="s">
        <v>241</v>
      </c>
      <c r="N5" s="7" t="s">
        <v>2</v>
      </c>
      <c r="O5" s="7" t="s">
        <v>3</v>
      </c>
      <c r="P5" s="7" t="s">
        <v>4</v>
      </c>
      <c r="Q5" s="7" t="s">
        <v>5</v>
      </c>
      <c r="R5" s="7" t="s">
        <v>6</v>
      </c>
      <c r="S5" s="7" t="s">
        <v>7</v>
      </c>
      <c r="T5" s="7" t="s">
        <v>8</v>
      </c>
      <c r="U5" s="7" t="s">
        <v>9</v>
      </c>
      <c r="V5" s="7" t="s">
        <v>200</v>
      </c>
      <c r="W5" s="7" t="s">
        <v>285</v>
      </c>
      <c r="X5" s="7" t="s">
        <v>318</v>
      </c>
      <c r="Y5" s="7" t="s">
        <v>361</v>
      </c>
      <c r="Z5" s="454" t="s">
        <v>368</v>
      </c>
      <c r="AA5" s="454" t="s">
        <v>374</v>
      </c>
      <c r="AB5" s="454" t="s">
        <v>379</v>
      </c>
      <c r="AC5" s="454" t="s">
        <v>384</v>
      </c>
      <c r="AD5" s="454" t="s">
        <v>394</v>
      </c>
      <c r="AE5" s="454" t="s">
        <v>408</v>
      </c>
      <c r="AF5" s="454" t="s">
        <v>411</v>
      </c>
      <c r="AG5" s="454" t="s">
        <v>416</v>
      </c>
      <c r="AH5" s="454" t="s">
        <v>427</v>
      </c>
      <c r="AI5" s="454" t="s">
        <v>443</v>
      </c>
      <c r="AJ5" s="454" t="s">
        <v>446</v>
      </c>
      <c r="AK5" s="454" t="s">
        <v>452</v>
      </c>
      <c r="AL5" s="451" t="s">
        <v>457</v>
      </c>
      <c r="AM5" s="451" t="s">
        <v>483</v>
      </c>
      <c r="AN5" s="451" t="s">
        <v>486</v>
      </c>
      <c r="AO5" s="451" t="s">
        <v>488</v>
      </c>
    </row>
    <row r="6" spans="1:51" s="77" customFormat="1" ht="18">
      <c r="A6" s="9" t="s">
        <v>179</v>
      </c>
      <c r="B6" s="111">
        <v>4.4000000000000004</v>
      </c>
      <c r="C6" s="111">
        <v>3.2</v>
      </c>
      <c r="D6" s="111">
        <v>2.7</v>
      </c>
      <c r="E6" s="111">
        <v>4.0999999999999996</v>
      </c>
      <c r="F6" s="111">
        <v>4.7</v>
      </c>
      <c r="G6" s="111">
        <v>3.2</v>
      </c>
      <c r="H6" s="111">
        <v>2.7</v>
      </c>
      <c r="I6" s="111">
        <v>3.8</v>
      </c>
      <c r="J6" s="111">
        <v>4.3</v>
      </c>
      <c r="K6" s="111">
        <v>3.1</v>
      </c>
      <c r="L6" s="111">
        <v>2.8</v>
      </c>
      <c r="M6" s="111">
        <v>4.0999999999999996</v>
      </c>
      <c r="N6" s="105">
        <v>4.3</v>
      </c>
      <c r="O6" s="105">
        <v>3.1</v>
      </c>
      <c r="P6" s="105">
        <v>2.8</v>
      </c>
      <c r="Q6" s="105">
        <v>3.8</v>
      </c>
      <c r="R6" s="105">
        <v>4.4000000000000004</v>
      </c>
      <c r="S6" s="105">
        <v>3</v>
      </c>
      <c r="T6" s="105">
        <v>2.7</v>
      </c>
      <c r="U6" s="105">
        <v>3.9</v>
      </c>
      <c r="V6" s="105">
        <v>4.7</v>
      </c>
      <c r="W6" s="105">
        <v>3.2</v>
      </c>
      <c r="X6" s="105">
        <v>2.8</v>
      </c>
      <c r="Y6" s="105">
        <v>4.5</v>
      </c>
      <c r="Z6" s="140">
        <v>4.5</v>
      </c>
      <c r="AA6" s="140">
        <v>3.1</v>
      </c>
      <c r="AB6" s="140">
        <v>2.7</v>
      </c>
      <c r="AC6" s="140">
        <v>3.9</v>
      </c>
      <c r="AD6" s="140">
        <v>4.4000000000000004</v>
      </c>
      <c r="AE6" s="140">
        <v>3.1</v>
      </c>
      <c r="AF6" s="140">
        <v>2.7</v>
      </c>
      <c r="AG6" s="140">
        <v>4.2</v>
      </c>
      <c r="AH6" s="140">
        <v>4.5999999999999996</v>
      </c>
      <c r="AI6" s="140">
        <v>3.1</v>
      </c>
      <c r="AJ6" s="140">
        <v>2.6</v>
      </c>
      <c r="AK6" s="140">
        <v>3.8</v>
      </c>
      <c r="AL6" s="140">
        <v>4.2</v>
      </c>
      <c r="AM6" s="140">
        <v>3</v>
      </c>
      <c r="AN6" s="140">
        <v>2.7</v>
      </c>
      <c r="AO6" s="140">
        <v>3.9</v>
      </c>
      <c r="AP6" s="523"/>
    </row>
    <row r="7" spans="1:51" s="77" customFormat="1" ht="18">
      <c r="A7" s="9" t="s">
        <v>178</v>
      </c>
      <c r="B7" s="111">
        <v>2</v>
      </c>
      <c r="C7" s="111">
        <v>1.3</v>
      </c>
      <c r="D7" s="111">
        <v>1.2</v>
      </c>
      <c r="E7" s="111">
        <v>1.8</v>
      </c>
      <c r="F7" s="111">
        <v>2.2000000000000002</v>
      </c>
      <c r="G7" s="111">
        <v>1.3</v>
      </c>
      <c r="H7" s="111">
        <v>1.7</v>
      </c>
      <c r="I7" s="111">
        <v>2.5</v>
      </c>
      <c r="J7" s="111">
        <v>2.9</v>
      </c>
      <c r="K7" s="111">
        <v>1.9</v>
      </c>
      <c r="L7" s="111">
        <v>1.8</v>
      </c>
      <c r="M7" s="111">
        <v>2.6</v>
      </c>
      <c r="N7" s="105">
        <v>2.8</v>
      </c>
      <c r="O7" s="105">
        <v>2</v>
      </c>
      <c r="P7" s="105">
        <v>1.9</v>
      </c>
      <c r="Q7" s="105">
        <v>2.6</v>
      </c>
      <c r="R7" s="105">
        <v>2.9</v>
      </c>
      <c r="S7" s="105">
        <v>2</v>
      </c>
      <c r="T7" s="105">
        <v>1.7</v>
      </c>
      <c r="U7" s="105">
        <v>2.8</v>
      </c>
      <c r="V7" s="105">
        <v>3.2</v>
      </c>
      <c r="W7" s="105">
        <v>2</v>
      </c>
      <c r="X7" s="105">
        <v>1.8</v>
      </c>
      <c r="Y7" s="105">
        <v>3</v>
      </c>
      <c r="Z7" s="140">
        <v>3.2</v>
      </c>
      <c r="AA7" s="140">
        <v>2</v>
      </c>
      <c r="AB7" s="140">
        <v>1.8</v>
      </c>
      <c r="AC7" s="140">
        <v>2.5</v>
      </c>
      <c r="AD7" s="140">
        <v>3.1</v>
      </c>
      <c r="AE7" s="140">
        <v>2</v>
      </c>
      <c r="AF7" s="140">
        <v>1.9</v>
      </c>
      <c r="AG7" s="140">
        <v>2.8</v>
      </c>
      <c r="AH7" s="140">
        <v>3.1</v>
      </c>
      <c r="AI7" s="140">
        <v>2</v>
      </c>
      <c r="AJ7" s="140">
        <v>1.8</v>
      </c>
      <c r="AK7" s="140">
        <v>2.6</v>
      </c>
      <c r="AL7" s="140">
        <v>2.7</v>
      </c>
      <c r="AM7" s="140">
        <v>0</v>
      </c>
      <c r="AN7" s="140">
        <v>0</v>
      </c>
      <c r="AO7" s="140">
        <v>0</v>
      </c>
    </row>
    <row r="8" spans="1:51" s="77" customFormat="1" ht="18">
      <c r="A8" s="9" t="s">
        <v>196</v>
      </c>
      <c r="B8" s="111">
        <v>0.7</v>
      </c>
      <c r="C8" s="111">
        <v>0.5</v>
      </c>
      <c r="D8" s="111">
        <v>0.4</v>
      </c>
      <c r="E8" s="111">
        <v>0.6</v>
      </c>
      <c r="F8" s="111">
        <v>0.8</v>
      </c>
      <c r="G8" s="111">
        <v>0.5</v>
      </c>
      <c r="H8" s="111">
        <v>0.4</v>
      </c>
      <c r="I8" s="111">
        <v>0.6</v>
      </c>
      <c r="J8" s="111">
        <v>0.7</v>
      </c>
      <c r="K8" s="111">
        <v>0.5</v>
      </c>
      <c r="L8" s="111">
        <v>0.3</v>
      </c>
      <c r="M8" s="111">
        <v>0.8</v>
      </c>
      <c r="N8" s="105">
        <v>0.7</v>
      </c>
      <c r="O8" s="105">
        <v>0.5</v>
      </c>
      <c r="P8" s="105">
        <v>0.4</v>
      </c>
      <c r="Q8" s="105">
        <v>0.7</v>
      </c>
      <c r="R8" s="105">
        <v>0.8</v>
      </c>
      <c r="S8" s="105">
        <v>0.4</v>
      </c>
      <c r="T8" s="105">
        <v>0.4</v>
      </c>
      <c r="U8" s="105">
        <v>0.7</v>
      </c>
      <c r="V8" s="105">
        <v>0.9</v>
      </c>
      <c r="W8" s="105">
        <v>0.5</v>
      </c>
      <c r="X8" s="105">
        <v>0.4</v>
      </c>
      <c r="Y8" s="105">
        <v>0.7</v>
      </c>
      <c r="Z8" s="140">
        <v>0.8</v>
      </c>
      <c r="AA8" s="140">
        <v>0.5</v>
      </c>
      <c r="AB8" s="140">
        <v>0.4</v>
      </c>
      <c r="AC8" s="140">
        <v>0.6</v>
      </c>
      <c r="AD8" s="140">
        <v>0.8</v>
      </c>
      <c r="AE8" s="140">
        <v>0.5</v>
      </c>
      <c r="AF8" s="140">
        <v>0.3</v>
      </c>
      <c r="AG8" s="140">
        <v>0.8</v>
      </c>
      <c r="AH8" s="140">
        <v>0.9</v>
      </c>
      <c r="AI8" s="140">
        <v>0.5</v>
      </c>
      <c r="AJ8" s="140">
        <v>0.4</v>
      </c>
      <c r="AK8" s="140">
        <v>0.7</v>
      </c>
      <c r="AL8" s="140">
        <v>0.8</v>
      </c>
      <c r="AM8" s="140">
        <v>0.3</v>
      </c>
      <c r="AN8" s="140">
        <v>0</v>
      </c>
      <c r="AO8" s="140">
        <v>0</v>
      </c>
    </row>
    <row r="9" spans="1:51" s="77" customFormat="1" ht="18">
      <c r="A9" s="9" t="s">
        <v>197</v>
      </c>
      <c r="B9" s="111">
        <v>0.1</v>
      </c>
      <c r="C9" s="111">
        <v>0</v>
      </c>
      <c r="D9" s="111">
        <v>0</v>
      </c>
      <c r="E9" s="111">
        <v>0.1</v>
      </c>
      <c r="F9" s="111">
        <v>0.1</v>
      </c>
      <c r="G9" s="111">
        <v>0</v>
      </c>
      <c r="H9" s="111">
        <v>0</v>
      </c>
      <c r="I9" s="111">
        <v>0.1</v>
      </c>
      <c r="J9" s="111">
        <v>0.1</v>
      </c>
      <c r="K9" s="111">
        <v>0</v>
      </c>
      <c r="L9" s="111">
        <v>0</v>
      </c>
      <c r="M9" s="111">
        <v>0.1</v>
      </c>
      <c r="N9" s="105">
        <v>0.1</v>
      </c>
      <c r="O9" s="105">
        <v>0</v>
      </c>
      <c r="P9" s="105">
        <v>0</v>
      </c>
      <c r="Q9" s="105">
        <v>0.1</v>
      </c>
      <c r="R9" s="105">
        <v>0.1</v>
      </c>
      <c r="S9" s="105">
        <v>0</v>
      </c>
      <c r="T9" s="105">
        <v>0</v>
      </c>
      <c r="U9" s="105">
        <v>0.1</v>
      </c>
      <c r="V9" s="105">
        <v>0.1</v>
      </c>
      <c r="W9" s="105">
        <v>0</v>
      </c>
      <c r="X9" s="105">
        <v>0</v>
      </c>
      <c r="Y9" s="105">
        <v>0.1</v>
      </c>
      <c r="Z9" s="140">
        <v>0.1</v>
      </c>
      <c r="AA9" s="140">
        <v>0</v>
      </c>
      <c r="AB9" s="140">
        <v>0</v>
      </c>
      <c r="AC9" s="140">
        <v>0</v>
      </c>
      <c r="AD9" s="140">
        <v>0</v>
      </c>
      <c r="AE9" s="140">
        <v>0</v>
      </c>
      <c r="AF9" s="140">
        <v>0</v>
      </c>
      <c r="AG9" s="140">
        <v>0</v>
      </c>
      <c r="AH9" s="140">
        <v>0</v>
      </c>
      <c r="AI9" s="140">
        <v>0</v>
      </c>
      <c r="AJ9" s="140">
        <v>0</v>
      </c>
      <c r="AK9" s="140">
        <v>0</v>
      </c>
      <c r="AL9" s="140">
        <v>0</v>
      </c>
      <c r="AM9" s="140">
        <v>0</v>
      </c>
      <c r="AN9" s="140">
        <v>0</v>
      </c>
      <c r="AO9" s="140">
        <v>0</v>
      </c>
    </row>
    <row r="10" spans="1:51" s="79" customFormat="1" ht="21" thickBot="1">
      <c r="A10" s="40" t="s">
        <v>120</v>
      </c>
      <c r="B10" s="112">
        <v>7.2</v>
      </c>
      <c r="C10" s="112">
        <v>5</v>
      </c>
      <c r="D10" s="112">
        <v>4.3</v>
      </c>
      <c r="E10" s="112">
        <v>6.6</v>
      </c>
      <c r="F10" s="112">
        <v>7.8</v>
      </c>
      <c r="G10" s="112">
        <v>5</v>
      </c>
      <c r="H10" s="112">
        <v>4.8</v>
      </c>
      <c r="I10" s="112">
        <v>7</v>
      </c>
      <c r="J10" s="112">
        <v>8</v>
      </c>
      <c r="K10" s="112">
        <v>5.5</v>
      </c>
      <c r="L10" s="112">
        <v>4.9000000000000004</v>
      </c>
      <c r="M10" s="112">
        <v>7.6</v>
      </c>
      <c r="N10" s="107">
        <v>7.9</v>
      </c>
      <c r="O10" s="107">
        <v>5.6</v>
      </c>
      <c r="P10" s="107">
        <v>5.0999999999999996</v>
      </c>
      <c r="Q10" s="107">
        <v>7.2</v>
      </c>
      <c r="R10" s="107">
        <v>8.1999999999999993</v>
      </c>
      <c r="S10" s="107">
        <v>5.4</v>
      </c>
      <c r="T10" s="107">
        <v>4.8</v>
      </c>
      <c r="U10" s="107">
        <v>7.5</v>
      </c>
      <c r="V10" s="107">
        <v>8.9</v>
      </c>
      <c r="W10" s="107">
        <v>5.7</v>
      </c>
      <c r="X10" s="107">
        <f>SUM(X6:X9)</f>
        <v>5</v>
      </c>
      <c r="Y10" s="107">
        <v>8.3000000000000007</v>
      </c>
      <c r="Z10" s="398">
        <v>8.6</v>
      </c>
      <c r="AA10" s="398">
        <v>5.6</v>
      </c>
      <c r="AB10" s="398">
        <v>4.9000000000000004</v>
      </c>
      <c r="AC10" s="398">
        <v>7</v>
      </c>
      <c r="AD10" s="398">
        <v>8.3000000000000007</v>
      </c>
      <c r="AE10" s="398">
        <v>5.6</v>
      </c>
      <c r="AF10" s="398">
        <f>SUM(AF6:AF9)</f>
        <v>4.8999999999999995</v>
      </c>
      <c r="AG10" s="398">
        <f>SUM(AG6:AG9)</f>
        <v>7.8</v>
      </c>
      <c r="AH10" s="398">
        <v>8.6</v>
      </c>
      <c r="AI10" s="398">
        <f>SUM(AI6:AI9)</f>
        <v>5.6</v>
      </c>
      <c r="AJ10" s="398">
        <f>SUM(AJ6:AJ9)</f>
        <v>4.8000000000000007</v>
      </c>
      <c r="AK10" s="398">
        <f>SUM(AK6:AK9)</f>
        <v>7.1000000000000005</v>
      </c>
      <c r="AL10" s="398">
        <f>SUM(AL6:AL9)</f>
        <v>7.7</v>
      </c>
      <c r="AM10" s="398">
        <v>3.3</v>
      </c>
      <c r="AN10" s="398">
        <v>2.7</v>
      </c>
      <c r="AO10" s="398">
        <v>3.9</v>
      </c>
    </row>
    <row r="11" spans="1:51" s="77" customFormat="1" ht="18.75" thickTop="1">
      <c r="A11" s="9"/>
      <c r="B11" s="9"/>
      <c r="C11" s="9"/>
      <c r="D11" s="9"/>
      <c r="E11" s="9"/>
      <c r="F11" s="9"/>
      <c r="G11" s="9"/>
      <c r="H11" s="9"/>
      <c r="I11" s="9"/>
      <c r="J11" s="9"/>
      <c r="K11" s="9"/>
      <c r="L11" s="9"/>
      <c r="M11" s="9"/>
      <c r="N11" s="4"/>
      <c r="O11" s="3"/>
      <c r="P11" s="4"/>
      <c r="Q11" s="4"/>
      <c r="R11" s="4"/>
      <c r="S11" s="4"/>
      <c r="T11" s="4"/>
      <c r="U11" s="4"/>
      <c r="V11" s="4"/>
      <c r="W11" s="4"/>
      <c r="X11" s="4"/>
      <c r="Y11" s="4"/>
      <c r="Z11" s="122"/>
      <c r="AA11" s="122"/>
      <c r="AB11" s="117"/>
      <c r="AC11" s="122"/>
      <c r="AD11" s="122"/>
      <c r="AE11" s="122"/>
      <c r="AF11" s="122"/>
      <c r="AG11" s="122"/>
      <c r="AH11" s="122"/>
      <c r="AI11" s="122"/>
      <c r="AJ11" s="122"/>
      <c r="AK11" s="122"/>
      <c r="AL11" s="122"/>
      <c r="AM11" s="122"/>
      <c r="AN11" s="122"/>
      <c r="AO11" s="122"/>
    </row>
    <row r="12" spans="1:51" s="77" customFormat="1" ht="18">
      <c r="A12" s="1" t="s">
        <v>252</v>
      </c>
      <c r="B12" s="8"/>
      <c r="C12" s="8"/>
      <c r="D12" s="8"/>
      <c r="E12" s="8"/>
      <c r="F12" s="8"/>
      <c r="G12" s="8"/>
      <c r="H12" s="8"/>
      <c r="I12" s="8"/>
      <c r="J12" s="8"/>
      <c r="K12" s="8"/>
      <c r="L12" s="8"/>
      <c r="M12" s="8"/>
      <c r="N12" s="4"/>
      <c r="O12" s="3"/>
      <c r="P12" s="4"/>
      <c r="Q12" s="4"/>
      <c r="R12" s="4"/>
      <c r="S12" s="4"/>
      <c r="T12" s="4"/>
      <c r="U12" s="4"/>
      <c r="V12" s="4"/>
      <c r="W12" s="4"/>
      <c r="X12" s="4"/>
      <c r="Y12" s="4"/>
      <c r="Z12" s="122"/>
      <c r="AA12" s="122"/>
      <c r="AB12" s="117"/>
      <c r="AC12" s="122"/>
      <c r="AD12" s="122"/>
      <c r="AE12" s="122"/>
      <c r="AF12" s="122"/>
      <c r="AG12" s="122"/>
      <c r="AH12" s="122"/>
      <c r="AI12" s="122"/>
      <c r="AJ12" s="122"/>
      <c r="AK12" s="122"/>
      <c r="AL12" s="122"/>
      <c r="AM12" s="122"/>
      <c r="AN12" s="122"/>
      <c r="AO12" s="122"/>
    </row>
    <row r="13" spans="1:51" s="77" customFormat="1" ht="18.75" thickBot="1">
      <c r="A13" s="44" t="s">
        <v>161</v>
      </c>
      <c r="B13" s="21" t="s">
        <v>242</v>
      </c>
      <c r="C13" s="21" t="s">
        <v>243</v>
      </c>
      <c r="D13" s="21" t="s">
        <v>244</v>
      </c>
      <c r="E13" s="21" t="s">
        <v>239</v>
      </c>
      <c r="F13" s="21" t="s">
        <v>245</v>
      </c>
      <c r="G13" s="21" t="s">
        <v>246</v>
      </c>
      <c r="H13" s="21" t="s">
        <v>247</v>
      </c>
      <c r="I13" s="21" t="s">
        <v>240</v>
      </c>
      <c r="J13" s="21" t="s">
        <v>248</v>
      </c>
      <c r="K13" s="21" t="s">
        <v>249</v>
      </c>
      <c r="L13" s="21" t="s">
        <v>250</v>
      </c>
      <c r="M13" s="21" t="s">
        <v>241</v>
      </c>
      <c r="N13" s="7" t="s">
        <v>2</v>
      </c>
      <c r="O13" s="7" t="s">
        <v>3</v>
      </c>
      <c r="P13" s="7" t="s">
        <v>4</v>
      </c>
      <c r="Q13" s="7" t="s">
        <v>5</v>
      </c>
      <c r="R13" s="7" t="s">
        <v>6</v>
      </c>
      <c r="S13" s="7" t="s">
        <v>7</v>
      </c>
      <c r="T13" s="7" t="s">
        <v>8</v>
      </c>
      <c r="U13" s="7" t="s">
        <v>9</v>
      </c>
      <c r="V13" s="7" t="s">
        <v>200</v>
      </c>
      <c r="W13" s="7" t="s">
        <v>285</v>
      </c>
      <c r="X13" s="7" t="s">
        <v>318</v>
      </c>
      <c r="Y13" s="7" t="s">
        <v>361</v>
      </c>
      <c r="Z13" s="454" t="s">
        <v>368</v>
      </c>
      <c r="AA13" s="454" t="s">
        <v>374</v>
      </c>
      <c r="AB13" s="454" t="s">
        <v>379</v>
      </c>
      <c r="AC13" s="454" t="s">
        <v>384</v>
      </c>
      <c r="AD13" s="454" t="s">
        <v>394</v>
      </c>
      <c r="AE13" s="454" t="s">
        <v>408</v>
      </c>
      <c r="AF13" s="454" t="s">
        <v>411</v>
      </c>
      <c r="AG13" s="454" t="s">
        <v>416</v>
      </c>
      <c r="AH13" s="454" t="s">
        <v>427</v>
      </c>
      <c r="AI13" s="454" t="s">
        <v>443</v>
      </c>
      <c r="AJ13" s="454" t="s">
        <v>446</v>
      </c>
      <c r="AK13" s="454" t="s">
        <v>452</v>
      </c>
      <c r="AL13" s="451" t="s">
        <v>457</v>
      </c>
      <c r="AM13" s="451" t="s">
        <v>483</v>
      </c>
      <c r="AN13" s="451" t="s">
        <v>486</v>
      </c>
      <c r="AO13" s="451" t="s">
        <v>488</v>
      </c>
    </row>
    <row r="14" spans="1:51" s="77" customFormat="1" ht="18">
      <c r="A14" s="9" t="s">
        <v>179</v>
      </c>
      <c r="B14" s="105">
        <v>4.2</v>
      </c>
      <c r="C14" s="105">
        <v>3.3</v>
      </c>
      <c r="D14" s="105">
        <v>3.2</v>
      </c>
      <c r="E14" s="105">
        <v>4.0999999999999996</v>
      </c>
      <c r="F14" s="105">
        <v>4.5</v>
      </c>
      <c r="G14" s="105">
        <v>3.5</v>
      </c>
      <c r="H14" s="105">
        <v>3.2</v>
      </c>
      <c r="I14" s="105">
        <v>3.8</v>
      </c>
      <c r="J14" s="105">
        <v>4.3</v>
      </c>
      <c r="K14" s="105">
        <v>3.4</v>
      </c>
      <c r="L14" s="105">
        <v>3.2</v>
      </c>
      <c r="M14" s="105">
        <v>4</v>
      </c>
      <c r="N14" s="105">
        <v>4.0999999999999996</v>
      </c>
      <c r="O14" s="105">
        <v>3.4</v>
      </c>
      <c r="P14" s="105">
        <v>3.5</v>
      </c>
      <c r="Q14" s="105">
        <v>3.8</v>
      </c>
      <c r="R14" s="105">
        <v>4</v>
      </c>
      <c r="S14" s="105">
        <v>3.1</v>
      </c>
      <c r="T14" s="105">
        <v>2.9</v>
      </c>
      <c r="U14" s="105">
        <v>3.6</v>
      </c>
      <c r="V14" s="105">
        <v>4.2</v>
      </c>
      <c r="W14" s="105">
        <v>3.5</v>
      </c>
      <c r="X14" s="105">
        <v>3.2</v>
      </c>
      <c r="Y14" s="105">
        <v>3.9</v>
      </c>
      <c r="Z14" s="140">
        <v>4.0999999999999996</v>
      </c>
      <c r="AA14" s="140">
        <v>3.2</v>
      </c>
      <c r="AB14" s="140">
        <v>3</v>
      </c>
      <c r="AC14" s="140">
        <v>3.8</v>
      </c>
      <c r="AD14" s="140">
        <v>4.0999999999999996</v>
      </c>
      <c r="AE14" s="140">
        <v>3.3</v>
      </c>
      <c r="AF14" s="140">
        <v>3.1</v>
      </c>
      <c r="AG14" s="140">
        <v>4</v>
      </c>
      <c r="AH14" s="140">
        <v>4.0999999999999996</v>
      </c>
      <c r="AI14" s="140">
        <v>3.2</v>
      </c>
      <c r="AJ14" s="140">
        <v>2.8</v>
      </c>
      <c r="AK14" s="140">
        <v>3.5</v>
      </c>
      <c r="AL14" s="140">
        <v>3.8</v>
      </c>
      <c r="AM14" s="140">
        <v>3</v>
      </c>
      <c r="AN14" s="140">
        <v>2.8</v>
      </c>
      <c r="AO14" s="140">
        <v>3.5</v>
      </c>
    </row>
    <row r="15" spans="1:51" s="77" customFormat="1" ht="18">
      <c r="A15" s="9" t="s">
        <v>178</v>
      </c>
      <c r="B15" s="105">
        <v>0.9</v>
      </c>
      <c r="C15" s="105">
        <v>0.7</v>
      </c>
      <c r="D15" s="105">
        <v>0.7</v>
      </c>
      <c r="E15" s="105">
        <v>0.9</v>
      </c>
      <c r="F15" s="105">
        <v>0.9</v>
      </c>
      <c r="G15" s="105">
        <v>0.7</v>
      </c>
      <c r="H15" s="105">
        <v>0.7</v>
      </c>
      <c r="I15" s="105">
        <v>0.8</v>
      </c>
      <c r="J15" s="105">
        <v>0.9</v>
      </c>
      <c r="K15" s="105">
        <v>0.7</v>
      </c>
      <c r="L15" s="105">
        <v>0.7</v>
      </c>
      <c r="M15" s="105">
        <v>0.9</v>
      </c>
      <c r="N15" s="105">
        <v>0.9</v>
      </c>
      <c r="O15" s="105">
        <v>0.6</v>
      </c>
      <c r="P15" s="105">
        <v>0.7</v>
      </c>
      <c r="Q15" s="105">
        <v>0.7</v>
      </c>
      <c r="R15" s="105">
        <v>0.8</v>
      </c>
      <c r="S15" s="105">
        <v>0.6</v>
      </c>
      <c r="T15" s="105">
        <v>0.6</v>
      </c>
      <c r="U15" s="105">
        <v>0.8</v>
      </c>
      <c r="V15" s="105">
        <v>0.8</v>
      </c>
      <c r="W15" s="105">
        <v>0.6</v>
      </c>
      <c r="X15" s="105">
        <v>0.6</v>
      </c>
      <c r="Y15" s="105">
        <v>0.8</v>
      </c>
      <c r="Z15" s="140">
        <v>0.8</v>
      </c>
      <c r="AA15" s="140">
        <v>0.6</v>
      </c>
      <c r="AB15" s="140">
        <v>0.6</v>
      </c>
      <c r="AC15" s="140">
        <v>0.6</v>
      </c>
      <c r="AD15" s="140">
        <v>0.8</v>
      </c>
      <c r="AE15" s="140">
        <v>0.6</v>
      </c>
      <c r="AF15" s="140">
        <v>0.7</v>
      </c>
      <c r="AG15" s="140">
        <v>0.7</v>
      </c>
      <c r="AH15" s="140">
        <v>0.7</v>
      </c>
      <c r="AI15" s="140">
        <v>0.6</v>
      </c>
      <c r="AJ15" s="140">
        <v>0.6</v>
      </c>
      <c r="AK15" s="140">
        <v>0.8</v>
      </c>
      <c r="AL15" s="140">
        <v>0.7</v>
      </c>
      <c r="AM15" s="140">
        <v>0</v>
      </c>
      <c r="AN15" s="140">
        <v>0</v>
      </c>
      <c r="AO15" s="140">
        <v>0</v>
      </c>
    </row>
    <row r="16" spans="1:51" s="79" customFormat="1" ht="21" thickBot="1">
      <c r="A16" s="40" t="s">
        <v>120</v>
      </c>
      <c r="B16" s="107">
        <v>5.0999999999999996</v>
      </c>
      <c r="C16" s="107">
        <v>4</v>
      </c>
      <c r="D16" s="107">
        <v>3.9</v>
      </c>
      <c r="E16" s="107">
        <v>5</v>
      </c>
      <c r="F16" s="107">
        <v>5.4</v>
      </c>
      <c r="G16" s="107">
        <v>4.2</v>
      </c>
      <c r="H16" s="107">
        <v>3.9</v>
      </c>
      <c r="I16" s="107">
        <v>4.5999999999999996</v>
      </c>
      <c r="J16" s="107">
        <v>5.2</v>
      </c>
      <c r="K16" s="107">
        <v>4.0999999999999996</v>
      </c>
      <c r="L16" s="107">
        <v>3.9</v>
      </c>
      <c r="M16" s="107">
        <v>4.9000000000000004</v>
      </c>
      <c r="N16" s="107">
        <v>5</v>
      </c>
      <c r="O16" s="107">
        <v>4</v>
      </c>
      <c r="P16" s="107">
        <v>4.2</v>
      </c>
      <c r="Q16" s="107">
        <v>4.5</v>
      </c>
      <c r="R16" s="107">
        <v>4.8</v>
      </c>
      <c r="S16" s="107">
        <v>3.7</v>
      </c>
      <c r="T16" s="107">
        <v>3.5</v>
      </c>
      <c r="U16" s="107">
        <v>4.4000000000000004</v>
      </c>
      <c r="V16" s="107">
        <v>5</v>
      </c>
      <c r="W16" s="107">
        <v>4.0999999999999996</v>
      </c>
      <c r="X16" s="107">
        <f>SUM(X14:X15)</f>
        <v>3.8000000000000003</v>
      </c>
      <c r="Y16" s="107">
        <v>4.7</v>
      </c>
      <c r="Z16" s="398">
        <v>4.9000000000000004</v>
      </c>
      <c r="AA16" s="398">
        <v>3.8</v>
      </c>
      <c r="AB16" s="398">
        <v>3.6</v>
      </c>
      <c r="AC16" s="398">
        <v>4.4000000000000004</v>
      </c>
      <c r="AD16" s="398">
        <v>4.9000000000000004</v>
      </c>
      <c r="AE16" s="398">
        <v>3.9</v>
      </c>
      <c r="AF16" s="398">
        <f>SUM(AF14:AF15)</f>
        <v>3.8</v>
      </c>
      <c r="AG16" s="398">
        <f>SUM(AG14:AG15)</f>
        <v>4.7</v>
      </c>
      <c r="AH16" s="398">
        <v>4.8</v>
      </c>
      <c r="AI16" s="398">
        <f>SUM(AI14:AI15)</f>
        <v>3.8000000000000003</v>
      </c>
      <c r="AJ16" s="398">
        <f>SUM(AJ14:AJ15)</f>
        <v>3.4</v>
      </c>
      <c r="AK16" s="398">
        <f>SUM(AK14:AK15)</f>
        <v>4.3</v>
      </c>
      <c r="AL16" s="398">
        <f>SUM(AL14:AL15)</f>
        <v>4.5</v>
      </c>
      <c r="AM16" s="398">
        <v>3</v>
      </c>
      <c r="AN16" s="398">
        <v>2.8</v>
      </c>
      <c r="AO16" s="398">
        <v>3.5</v>
      </c>
    </row>
    <row r="17" spans="1:44" s="77" customFormat="1" ht="18.75" thickTop="1">
      <c r="A17" s="9"/>
      <c r="B17" s="9"/>
      <c r="C17" s="9"/>
      <c r="D17" s="9"/>
      <c r="E17" s="9"/>
      <c r="F17" s="9"/>
      <c r="G17" s="9"/>
      <c r="H17" s="9"/>
      <c r="I17" s="9"/>
      <c r="J17" s="9"/>
      <c r="K17" s="9"/>
      <c r="L17" s="9"/>
      <c r="M17" s="9"/>
      <c r="N17" s="4"/>
      <c r="O17" s="3"/>
      <c r="P17" s="4"/>
      <c r="Q17" s="4"/>
      <c r="R17" s="4"/>
      <c r="S17" s="4"/>
      <c r="T17" s="4"/>
      <c r="U17" s="4"/>
      <c r="V17" s="4"/>
      <c r="W17" s="4"/>
      <c r="X17" s="4"/>
      <c r="Y17" s="4"/>
      <c r="Z17" s="122"/>
      <c r="AA17" s="122"/>
      <c r="AB17" s="117"/>
      <c r="AC17" s="122"/>
      <c r="AD17" s="122"/>
      <c r="AE17" s="122"/>
      <c r="AF17" s="122"/>
      <c r="AG17" s="122"/>
      <c r="AH17" s="122"/>
      <c r="AI17" s="122"/>
      <c r="AJ17" s="122"/>
      <c r="AK17" s="122"/>
      <c r="AL17" s="122"/>
      <c r="AM17" s="122"/>
      <c r="AN17" s="122"/>
      <c r="AO17" s="122"/>
    </row>
    <row r="18" spans="1:44" s="77" customFormat="1" ht="18">
      <c r="A18" s="1" t="s">
        <v>255</v>
      </c>
      <c r="B18" s="8"/>
      <c r="C18" s="8"/>
      <c r="D18" s="8"/>
      <c r="E18" s="8"/>
      <c r="F18" s="8"/>
      <c r="G18" s="8"/>
      <c r="H18" s="8"/>
      <c r="I18" s="8"/>
      <c r="J18" s="8"/>
      <c r="K18" s="8"/>
      <c r="L18" s="8"/>
      <c r="M18" s="8"/>
      <c r="N18" s="4"/>
      <c r="O18" s="3"/>
      <c r="P18" s="4"/>
      <c r="Q18" s="4"/>
      <c r="R18" s="4"/>
      <c r="S18" s="4"/>
      <c r="T18" s="4"/>
      <c r="U18" s="4"/>
      <c r="V18" s="4"/>
      <c r="W18" s="4"/>
      <c r="X18" s="4"/>
      <c r="Y18" s="4"/>
      <c r="Z18" s="122"/>
      <c r="AA18" s="122"/>
      <c r="AB18" s="117"/>
      <c r="AC18" s="122"/>
      <c r="AD18" s="122"/>
      <c r="AE18" s="122"/>
      <c r="AF18" s="122"/>
      <c r="AG18" s="122"/>
      <c r="AH18" s="122"/>
      <c r="AI18" s="122"/>
      <c r="AJ18" s="122"/>
      <c r="AK18" s="122"/>
      <c r="AL18" s="122"/>
      <c r="AM18" s="122"/>
      <c r="AN18" s="122"/>
      <c r="AO18" s="122"/>
    </row>
    <row r="19" spans="1:44" s="77" customFormat="1" ht="44.25" customHeight="1" thickBot="1">
      <c r="A19" s="34" t="s">
        <v>359</v>
      </c>
      <c r="B19" s="22" t="s">
        <v>287</v>
      </c>
      <c r="C19" s="22" t="s">
        <v>288</v>
      </c>
      <c r="D19" s="22" t="s">
        <v>289</v>
      </c>
      <c r="E19" s="22" t="s">
        <v>290</v>
      </c>
      <c r="F19" s="22" t="s">
        <v>291</v>
      </c>
      <c r="G19" s="22" t="s">
        <v>292</v>
      </c>
      <c r="H19" s="22" t="s">
        <v>293</v>
      </c>
      <c r="I19" s="22" t="s">
        <v>294</v>
      </c>
      <c r="J19" s="22" t="s">
        <v>295</v>
      </c>
      <c r="K19" s="22" t="s">
        <v>296</v>
      </c>
      <c r="L19" s="22" t="s">
        <v>297</v>
      </c>
      <c r="M19" s="22" t="s">
        <v>298</v>
      </c>
      <c r="N19" s="22" t="s">
        <v>31</v>
      </c>
      <c r="O19" s="23" t="s">
        <v>32</v>
      </c>
      <c r="P19" s="23" t="s">
        <v>33</v>
      </c>
      <c r="Q19" s="23" t="s">
        <v>34</v>
      </c>
      <c r="R19" s="22" t="s">
        <v>35</v>
      </c>
      <c r="S19" s="56" t="s">
        <v>36</v>
      </c>
      <c r="T19" s="56" t="s">
        <v>37</v>
      </c>
      <c r="U19" s="56" t="s">
        <v>38</v>
      </c>
      <c r="V19" s="56" t="s">
        <v>261</v>
      </c>
      <c r="W19" s="22" t="s">
        <v>286</v>
      </c>
      <c r="X19" s="22" t="s">
        <v>319</v>
      </c>
      <c r="Y19" s="22" t="s">
        <v>362</v>
      </c>
      <c r="Z19" s="436" t="s">
        <v>370</v>
      </c>
      <c r="AA19" s="442" t="s">
        <v>375</v>
      </c>
      <c r="AB19" s="442" t="s">
        <v>382</v>
      </c>
      <c r="AC19" s="442" t="s">
        <v>385</v>
      </c>
      <c r="AD19" s="442" t="s">
        <v>395</v>
      </c>
      <c r="AE19" s="442" t="s">
        <v>450</v>
      </c>
      <c r="AF19" s="442" t="s">
        <v>449</v>
      </c>
      <c r="AG19" s="442" t="s">
        <v>417</v>
      </c>
      <c r="AH19" s="442" t="s">
        <v>540</v>
      </c>
      <c r="AI19" s="442" t="s">
        <v>448</v>
      </c>
      <c r="AJ19" s="442" t="s">
        <v>447</v>
      </c>
      <c r="AK19" s="442" t="s">
        <v>453</v>
      </c>
      <c r="AL19" s="442" t="s">
        <v>546</v>
      </c>
      <c r="AM19" s="442" t="s">
        <v>549</v>
      </c>
      <c r="AN19" s="442" t="s">
        <v>551</v>
      </c>
      <c r="AO19" s="442" t="s">
        <v>489</v>
      </c>
    </row>
    <row r="20" spans="1:44" s="77" customFormat="1" ht="18">
      <c r="A20" s="9" t="s">
        <v>179</v>
      </c>
      <c r="B20" s="19">
        <v>860</v>
      </c>
      <c r="C20" s="19">
        <v>860</v>
      </c>
      <c r="D20" s="19">
        <v>860</v>
      </c>
      <c r="E20" s="19">
        <v>860</v>
      </c>
      <c r="F20" s="19">
        <v>860</v>
      </c>
      <c r="G20" s="19">
        <v>860</v>
      </c>
      <c r="H20" s="19">
        <v>860</v>
      </c>
      <c r="I20" s="19">
        <v>865</v>
      </c>
      <c r="J20" s="19">
        <v>871</v>
      </c>
      <c r="K20" s="19">
        <v>870</v>
      </c>
      <c r="L20" s="19">
        <v>870</v>
      </c>
      <c r="M20" s="19">
        <v>871</v>
      </c>
      <c r="N20" s="19">
        <v>873</v>
      </c>
      <c r="O20" s="19">
        <v>874</v>
      </c>
      <c r="P20" s="19">
        <v>874</v>
      </c>
      <c r="Q20" s="19">
        <v>877</v>
      </c>
      <c r="R20" s="19">
        <v>880</v>
      </c>
      <c r="S20" s="19">
        <v>880</v>
      </c>
      <c r="T20" s="19" t="s">
        <v>365</v>
      </c>
      <c r="U20" s="19" t="s">
        <v>366</v>
      </c>
      <c r="V20" s="19">
        <v>882</v>
      </c>
      <c r="W20" s="19">
        <v>888</v>
      </c>
      <c r="X20" s="19">
        <v>888</v>
      </c>
      <c r="Y20" s="19">
        <v>893</v>
      </c>
      <c r="Z20" s="139">
        <v>893</v>
      </c>
      <c r="AA20" s="139">
        <v>893</v>
      </c>
      <c r="AB20" s="139">
        <v>893</v>
      </c>
      <c r="AC20" s="139">
        <v>893</v>
      </c>
      <c r="AD20" s="139">
        <v>898</v>
      </c>
      <c r="AE20" s="139">
        <v>898</v>
      </c>
      <c r="AF20" s="139">
        <v>898</v>
      </c>
      <c r="AG20" s="139">
        <v>898</v>
      </c>
      <c r="AH20" s="139">
        <v>901</v>
      </c>
      <c r="AI20" s="139">
        <v>903</v>
      </c>
      <c r="AJ20" s="139">
        <v>903</v>
      </c>
      <c r="AK20" s="139">
        <v>903</v>
      </c>
      <c r="AL20" s="139">
        <v>903</v>
      </c>
      <c r="AM20" s="139">
        <v>904</v>
      </c>
      <c r="AN20" s="139">
        <v>905</v>
      </c>
      <c r="AO20" s="139">
        <v>906</v>
      </c>
    </row>
    <row r="21" spans="1:44" s="77" customFormat="1" ht="18">
      <c r="A21" s="9" t="s">
        <v>178</v>
      </c>
      <c r="B21" s="19">
        <v>405</v>
      </c>
      <c r="C21" s="19">
        <v>405</v>
      </c>
      <c r="D21" s="19">
        <v>410</v>
      </c>
      <c r="E21" s="19">
        <v>410</v>
      </c>
      <c r="F21" s="19">
        <v>410</v>
      </c>
      <c r="G21" s="19">
        <v>410</v>
      </c>
      <c r="H21" s="19">
        <v>580</v>
      </c>
      <c r="I21" s="19">
        <v>580</v>
      </c>
      <c r="J21" s="19">
        <v>591</v>
      </c>
      <c r="K21" s="19">
        <v>585</v>
      </c>
      <c r="L21" s="19">
        <v>590</v>
      </c>
      <c r="M21" s="19">
        <v>591</v>
      </c>
      <c r="N21" s="19">
        <v>599</v>
      </c>
      <c r="O21" s="19">
        <v>602</v>
      </c>
      <c r="P21" s="19">
        <v>604</v>
      </c>
      <c r="Q21" s="19">
        <v>606</v>
      </c>
      <c r="R21" s="19">
        <v>606</v>
      </c>
      <c r="S21" s="19">
        <v>607</v>
      </c>
      <c r="T21" s="19">
        <v>609</v>
      </c>
      <c r="U21" s="19">
        <v>611</v>
      </c>
      <c r="V21" s="19">
        <v>611</v>
      </c>
      <c r="W21" s="19">
        <v>614</v>
      </c>
      <c r="X21" s="19">
        <v>616</v>
      </c>
      <c r="Y21" s="19">
        <v>620</v>
      </c>
      <c r="Z21" s="139">
        <v>622</v>
      </c>
      <c r="AA21" s="139">
        <v>624</v>
      </c>
      <c r="AB21" s="139">
        <v>625</v>
      </c>
      <c r="AC21" s="139">
        <v>627</v>
      </c>
      <c r="AD21" s="139">
        <v>628</v>
      </c>
      <c r="AE21" s="139">
        <v>629</v>
      </c>
      <c r="AF21" s="139">
        <v>632</v>
      </c>
      <c r="AG21" s="139">
        <v>633</v>
      </c>
      <c r="AH21" s="139">
        <v>634</v>
      </c>
      <c r="AI21" s="139">
        <v>636</v>
      </c>
      <c r="AJ21" s="139">
        <v>640</v>
      </c>
      <c r="AK21" s="139">
        <v>642</v>
      </c>
      <c r="AL21" s="139">
        <v>0</v>
      </c>
      <c r="AM21" s="139">
        <v>0</v>
      </c>
      <c r="AN21" s="139">
        <v>0</v>
      </c>
      <c r="AO21" s="139">
        <v>0</v>
      </c>
    </row>
    <row r="22" spans="1:44" s="77" customFormat="1" ht="18">
      <c r="A22" s="9" t="s">
        <v>196</v>
      </c>
      <c r="B22" s="19">
        <v>94</v>
      </c>
      <c r="C22" s="19">
        <v>94</v>
      </c>
      <c r="D22" s="19">
        <v>94</v>
      </c>
      <c r="E22" s="19">
        <v>97</v>
      </c>
      <c r="F22" s="19">
        <v>97</v>
      </c>
      <c r="G22" s="19">
        <v>97</v>
      </c>
      <c r="H22" s="19">
        <v>97</v>
      </c>
      <c r="I22" s="19">
        <v>97</v>
      </c>
      <c r="J22" s="19">
        <v>98</v>
      </c>
      <c r="K22" s="19">
        <v>97</v>
      </c>
      <c r="L22" s="19">
        <v>97</v>
      </c>
      <c r="M22" s="19">
        <v>98</v>
      </c>
      <c r="N22" s="19">
        <v>99</v>
      </c>
      <c r="O22" s="19">
        <v>99</v>
      </c>
      <c r="P22" s="19">
        <v>99</v>
      </c>
      <c r="Q22" s="19">
        <v>99</v>
      </c>
      <c r="R22" s="19">
        <v>99</v>
      </c>
      <c r="S22" s="19">
        <v>100</v>
      </c>
      <c r="T22" s="19">
        <v>99</v>
      </c>
      <c r="U22" s="19">
        <v>99</v>
      </c>
      <c r="V22" s="19">
        <v>100</v>
      </c>
      <c r="W22" s="19">
        <v>100</v>
      </c>
      <c r="X22" s="19">
        <v>100</v>
      </c>
      <c r="Y22" s="19">
        <v>100</v>
      </c>
      <c r="Z22" s="139">
        <v>102</v>
      </c>
      <c r="AA22" s="139">
        <v>101</v>
      </c>
      <c r="AB22" s="139">
        <v>101</v>
      </c>
      <c r="AC22" s="139">
        <v>101</v>
      </c>
      <c r="AD22" s="139">
        <v>102</v>
      </c>
      <c r="AE22" s="139">
        <v>102</v>
      </c>
      <c r="AF22" s="139">
        <v>102</v>
      </c>
      <c r="AG22" s="139">
        <v>102</v>
      </c>
      <c r="AH22" s="139">
        <v>102</v>
      </c>
      <c r="AI22" s="139">
        <v>102</v>
      </c>
      <c r="AJ22" s="139">
        <v>102</v>
      </c>
      <c r="AK22" s="139">
        <v>103</v>
      </c>
      <c r="AL22" s="139">
        <v>103</v>
      </c>
      <c r="AM22" s="139">
        <v>0</v>
      </c>
      <c r="AN22" s="139">
        <v>0</v>
      </c>
      <c r="AO22" s="139">
        <v>0</v>
      </c>
    </row>
    <row r="23" spans="1:44" s="77" customFormat="1" ht="18">
      <c r="A23" s="9" t="s">
        <v>197</v>
      </c>
      <c r="B23" s="19">
        <v>21</v>
      </c>
      <c r="C23" s="19">
        <v>21</v>
      </c>
      <c r="D23" s="19">
        <v>21</v>
      </c>
      <c r="E23" s="19">
        <v>23</v>
      </c>
      <c r="F23" s="19">
        <v>23</v>
      </c>
      <c r="G23" s="19">
        <v>23</v>
      </c>
      <c r="H23" s="19">
        <v>23</v>
      </c>
      <c r="I23" s="19">
        <v>23</v>
      </c>
      <c r="J23" s="19">
        <v>24</v>
      </c>
      <c r="K23" s="19">
        <v>23</v>
      </c>
      <c r="L23" s="19">
        <v>23</v>
      </c>
      <c r="M23" s="19">
        <v>24</v>
      </c>
      <c r="N23" s="19">
        <v>24</v>
      </c>
      <c r="O23" s="19">
        <v>24</v>
      </c>
      <c r="P23" s="19">
        <v>24</v>
      </c>
      <c r="Q23" s="19">
        <v>24</v>
      </c>
      <c r="R23" s="19">
        <v>24</v>
      </c>
      <c r="S23" s="19">
        <v>24</v>
      </c>
      <c r="T23" s="19">
        <v>24</v>
      </c>
      <c r="U23" s="19">
        <v>24</v>
      </c>
      <c r="V23" s="19">
        <v>24</v>
      </c>
      <c r="W23" s="19">
        <v>24</v>
      </c>
      <c r="X23" s="19">
        <v>24</v>
      </c>
      <c r="Y23" s="19">
        <v>24</v>
      </c>
      <c r="Z23" s="139">
        <v>24</v>
      </c>
      <c r="AA23" s="139">
        <v>24</v>
      </c>
      <c r="AB23" s="139">
        <v>24</v>
      </c>
      <c r="AC23" s="139">
        <v>24</v>
      </c>
      <c r="AD23" s="139">
        <v>0</v>
      </c>
      <c r="AE23" s="139">
        <v>0</v>
      </c>
      <c r="AF23" s="139">
        <v>0</v>
      </c>
      <c r="AG23" s="139">
        <v>0</v>
      </c>
      <c r="AH23" s="139">
        <v>0</v>
      </c>
      <c r="AI23" s="139">
        <v>0</v>
      </c>
      <c r="AJ23" s="139">
        <v>0</v>
      </c>
      <c r="AK23" s="139">
        <v>0</v>
      </c>
      <c r="AL23" s="139">
        <v>0</v>
      </c>
      <c r="AM23" s="139">
        <v>0</v>
      </c>
      <c r="AN23" s="139">
        <v>0</v>
      </c>
      <c r="AO23" s="139">
        <v>0</v>
      </c>
    </row>
    <row r="24" spans="1:44" s="79" customFormat="1" ht="21" thickBot="1">
      <c r="A24" s="40" t="s">
        <v>120</v>
      </c>
      <c r="B24" s="29">
        <v>1380</v>
      </c>
      <c r="C24" s="29">
        <v>1380</v>
      </c>
      <c r="D24" s="29">
        <v>1385</v>
      </c>
      <c r="E24" s="29">
        <v>1390</v>
      </c>
      <c r="F24" s="29">
        <v>1390</v>
      </c>
      <c r="G24" s="29">
        <v>1390</v>
      </c>
      <c r="H24" s="29">
        <v>1560</v>
      </c>
      <c r="I24" s="29">
        <v>1565</v>
      </c>
      <c r="J24" s="29">
        <v>1584</v>
      </c>
      <c r="K24" s="29">
        <v>1575</v>
      </c>
      <c r="L24" s="29">
        <v>1580</v>
      </c>
      <c r="M24" s="29">
        <v>1584</v>
      </c>
      <c r="N24" s="29">
        <v>1595</v>
      </c>
      <c r="O24" s="29">
        <v>1599</v>
      </c>
      <c r="P24" s="29">
        <v>1601</v>
      </c>
      <c r="Q24" s="29">
        <v>1606</v>
      </c>
      <c r="R24" s="29">
        <v>1609</v>
      </c>
      <c r="S24" s="29">
        <v>1611</v>
      </c>
      <c r="T24" s="29">
        <v>1613</v>
      </c>
      <c r="U24" s="29">
        <v>1616</v>
      </c>
      <c r="V24" s="29">
        <v>1617</v>
      </c>
      <c r="W24" s="29">
        <v>1626</v>
      </c>
      <c r="X24" s="29">
        <f>SUM(X20:X23)</f>
        <v>1628</v>
      </c>
      <c r="Y24" s="29">
        <v>1637</v>
      </c>
      <c r="Z24" s="142">
        <v>1641</v>
      </c>
      <c r="AA24" s="142">
        <v>1642</v>
      </c>
      <c r="AB24" s="142">
        <v>1643</v>
      </c>
      <c r="AC24" s="142">
        <v>1645</v>
      </c>
      <c r="AD24" s="142">
        <v>1628</v>
      </c>
      <c r="AE24" s="142">
        <v>1629</v>
      </c>
      <c r="AF24" s="142">
        <f>SUM(AF20:AF23)</f>
        <v>1632</v>
      </c>
      <c r="AG24" s="142">
        <f>SUM(AG20:AG23)</f>
        <v>1633</v>
      </c>
      <c r="AH24" s="142">
        <v>1637</v>
      </c>
      <c r="AI24" s="142">
        <f>SUM(AI20:AI23)</f>
        <v>1641</v>
      </c>
      <c r="AJ24" s="142">
        <f>SUM(AJ20:AJ23)</f>
        <v>1645</v>
      </c>
      <c r="AK24" s="142">
        <f>SUM(AK20:AK23)</f>
        <v>1648</v>
      </c>
      <c r="AL24" s="142">
        <f>SUM(AL20:AL23)</f>
        <v>1006</v>
      </c>
      <c r="AM24" s="142">
        <v>904</v>
      </c>
      <c r="AN24" s="142">
        <v>905</v>
      </c>
      <c r="AO24" s="142">
        <v>906</v>
      </c>
    </row>
    <row r="25" spans="1:44" ht="33" customHeight="1" thickTop="1">
      <c r="A25" s="36"/>
      <c r="B25" s="36"/>
      <c r="C25" s="36"/>
      <c r="D25" s="36"/>
      <c r="E25" s="36"/>
      <c r="F25" s="36"/>
      <c r="G25" s="36"/>
      <c r="H25" s="36"/>
      <c r="I25" s="36"/>
      <c r="J25" s="36"/>
      <c r="K25" s="36"/>
      <c r="L25" s="36"/>
      <c r="M25" s="36"/>
      <c r="N25" s="36"/>
      <c r="O25" s="36"/>
      <c r="P25" s="36"/>
      <c r="Q25" s="36"/>
      <c r="R25" s="36"/>
      <c r="S25" s="36"/>
      <c r="T25" s="792" t="s">
        <v>367</v>
      </c>
      <c r="U25" s="793"/>
      <c r="V25" s="793"/>
      <c r="W25" s="793"/>
      <c r="X25" s="793"/>
      <c r="Y25" s="793"/>
      <c r="AC25" s="414"/>
      <c r="AD25" s="414"/>
      <c r="AE25" s="414"/>
      <c r="AF25" s="474"/>
      <c r="AG25" s="474"/>
      <c r="AH25" s="474"/>
      <c r="AI25" s="474"/>
      <c r="AJ25" s="474"/>
      <c r="AK25" s="474"/>
      <c r="AL25" s="474"/>
      <c r="AM25" s="474"/>
      <c r="AN25" s="474"/>
      <c r="AO25" s="474"/>
    </row>
    <row r="26" spans="1:44" s="77" customFormat="1" ht="39" customHeight="1">
      <c r="A26" s="1" t="s">
        <v>221</v>
      </c>
      <c r="B26" s="1"/>
      <c r="C26" s="1"/>
      <c r="D26" s="1"/>
      <c r="E26" s="1"/>
      <c r="F26" s="1"/>
      <c r="G26" s="1"/>
      <c r="H26" s="1"/>
      <c r="I26" s="1"/>
      <c r="J26" s="1"/>
      <c r="K26" s="1"/>
      <c r="L26" s="1"/>
      <c r="M26" s="1"/>
      <c r="N26" s="4"/>
      <c r="O26" s="3"/>
      <c r="P26" s="4"/>
      <c r="Q26" s="4"/>
      <c r="R26" s="4"/>
      <c r="S26" s="4"/>
      <c r="T26" s="4"/>
      <c r="U26" s="4"/>
      <c r="V26" s="4"/>
      <c r="W26" s="4"/>
      <c r="X26" s="4"/>
      <c r="Y26" s="4"/>
      <c r="Z26" s="122"/>
      <c r="AA26" s="122"/>
      <c r="AB26" s="117"/>
      <c r="AC26" s="122"/>
      <c r="AD26" s="122"/>
      <c r="AE26" s="122"/>
      <c r="AF26" s="122"/>
      <c r="AG26" s="122"/>
      <c r="AH26" s="122"/>
      <c r="AI26" s="122"/>
      <c r="AJ26" s="122"/>
      <c r="AK26" s="122"/>
      <c r="AL26" s="122"/>
      <c r="AM26" s="122"/>
      <c r="AN26" s="122"/>
      <c r="AO26" s="122"/>
    </row>
    <row r="27" spans="1:44" s="77" customFormat="1" ht="18.75" thickBot="1">
      <c r="A27" s="34" t="s">
        <v>271</v>
      </c>
      <c r="B27" s="21" t="s">
        <v>242</v>
      </c>
      <c r="C27" s="21" t="s">
        <v>243</v>
      </c>
      <c r="D27" s="21" t="s">
        <v>244</v>
      </c>
      <c r="E27" s="21" t="s">
        <v>239</v>
      </c>
      <c r="F27" s="21" t="s">
        <v>245</v>
      </c>
      <c r="G27" s="21" t="s">
        <v>246</v>
      </c>
      <c r="H27" s="21" t="s">
        <v>247</v>
      </c>
      <c r="I27" s="21" t="s">
        <v>240</v>
      </c>
      <c r="J27" s="21" t="s">
        <v>248</v>
      </c>
      <c r="K27" s="21" t="s">
        <v>249</v>
      </c>
      <c r="L27" s="21" t="s">
        <v>250</v>
      </c>
      <c r="M27" s="21" t="s">
        <v>241</v>
      </c>
      <c r="N27" s="7" t="s">
        <v>2</v>
      </c>
      <c r="O27" s="7" t="s">
        <v>3</v>
      </c>
      <c r="P27" s="7" t="s">
        <v>4</v>
      </c>
      <c r="Q27" s="7" t="s">
        <v>5</v>
      </c>
      <c r="R27" s="7" t="s">
        <v>6</v>
      </c>
      <c r="S27" s="7" t="s">
        <v>7</v>
      </c>
      <c r="T27" s="7" t="s">
        <v>8</v>
      </c>
      <c r="U27" s="7" t="s">
        <v>9</v>
      </c>
      <c r="V27" s="7" t="s">
        <v>200</v>
      </c>
      <c r="W27" s="7" t="s">
        <v>285</v>
      </c>
      <c r="X27" s="7" t="s">
        <v>318</v>
      </c>
      <c r="Y27" s="7" t="s">
        <v>361</v>
      </c>
      <c r="Z27" s="454" t="s">
        <v>368</v>
      </c>
      <c r="AA27" s="454" t="s">
        <v>374</v>
      </c>
      <c r="AB27" s="454" t="s">
        <v>379</v>
      </c>
      <c r="AC27" s="454" t="s">
        <v>384</v>
      </c>
      <c r="AD27" s="454" t="s">
        <v>394</v>
      </c>
      <c r="AE27" s="454" t="s">
        <v>408</v>
      </c>
      <c r="AF27" s="454" t="s">
        <v>411</v>
      </c>
      <c r="AG27" s="454" t="s">
        <v>416</v>
      </c>
      <c r="AH27" s="454" t="s">
        <v>427</v>
      </c>
      <c r="AI27" s="454" t="s">
        <v>443</v>
      </c>
      <c r="AJ27" s="454" t="s">
        <v>446</v>
      </c>
      <c r="AK27" s="454" t="s">
        <v>452</v>
      </c>
      <c r="AL27" s="451" t="s">
        <v>457</v>
      </c>
      <c r="AM27" s="451" t="s">
        <v>483</v>
      </c>
      <c r="AN27" s="451" t="s">
        <v>486</v>
      </c>
      <c r="AO27" s="451" t="s">
        <v>488</v>
      </c>
    </row>
    <row r="28" spans="1:44" s="559" customFormat="1" ht="18">
      <c r="A28" s="558" t="s">
        <v>10</v>
      </c>
      <c r="B28" s="19">
        <v>202</v>
      </c>
      <c r="C28" s="19">
        <v>160</v>
      </c>
      <c r="D28" s="19">
        <v>149</v>
      </c>
      <c r="E28" s="19">
        <v>196</v>
      </c>
      <c r="F28" s="19">
        <v>219</v>
      </c>
      <c r="G28" s="19">
        <v>162</v>
      </c>
      <c r="H28" s="19">
        <v>162</v>
      </c>
      <c r="I28" s="19">
        <v>210</v>
      </c>
      <c r="J28" s="19">
        <v>225</v>
      </c>
      <c r="K28" s="19">
        <v>172</v>
      </c>
      <c r="L28" s="19">
        <v>166</v>
      </c>
      <c r="M28" s="19">
        <v>206</v>
      </c>
      <c r="N28" s="19">
        <v>232</v>
      </c>
      <c r="O28" s="19">
        <v>180</v>
      </c>
      <c r="P28" s="19">
        <v>171</v>
      </c>
      <c r="Q28" s="19">
        <v>206</v>
      </c>
      <c r="R28" s="19">
        <v>229</v>
      </c>
      <c r="S28" s="19">
        <v>176</v>
      </c>
      <c r="T28" s="19">
        <v>168</v>
      </c>
      <c r="U28" s="19">
        <v>227</v>
      </c>
      <c r="V28" s="19">
        <v>280</v>
      </c>
      <c r="W28" s="19">
        <v>200</v>
      </c>
      <c r="X28" s="19">
        <v>196</v>
      </c>
      <c r="Y28" s="19">
        <v>287</v>
      </c>
      <c r="Z28" s="139">
        <v>311</v>
      </c>
      <c r="AA28" s="139">
        <v>215</v>
      </c>
      <c r="AB28" s="139">
        <v>203</v>
      </c>
      <c r="AC28" s="139">
        <v>244</v>
      </c>
      <c r="AD28" s="139">
        <v>308</v>
      </c>
      <c r="AE28" s="139">
        <v>223</v>
      </c>
      <c r="AF28" s="139">
        <v>225</v>
      </c>
      <c r="AG28" s="139">
        <v>314</v>
      </c>
      <c r="AH28" s="139">
        <v>339</v>
      </c>
      <c r="AI28" s="139">
        <v>227</v>
      </c>
      <c r="AJ28" s="139">
        <v>217</v>
      </c>
      <c r="AK28" s="139">
        <v>280</v>
      </c>
      <c r="AL28" s="139">
        <v>300</v>
      </c>
      <c r="AM28" s="139">
        <v>148</v>
      </c>
      <c r="AN28" s="139">
        <v>130</v>
      </c>
      <c r="AO28" s="139">
        <v>173</v>
      </c>
    </row>
    <row r="29" spans="1:44" s="77" customFormat="1" ht="18" customHeight="1">
      <c r="A29" s="41" t="s">
        <v>114</v>
      </c>
      <c r="B29" s="19">
        <v>2</v>
      </c>
      <c r="C29" s="19">
        <v>2</v>
      </c>
      <c r="D29" s="19">
        <v>2</v>
      </c>
      <c r="E29" s="19">
        <v>2</v>
      </c>
      <c r="F29" s="19">
        <v>2</v>
      </c>
      <c r="G29" s="19">
        <v>2</v>
      </c>
      <c r="H29" s="19">
        <v>2</v>
      </c>
      <c r="I29" s="19">
        <v>2</v>
      </c>
      <c r="J29" s="19">
        <v>2</v>
      </c>
      <c r="K29" s="19">
        <v>2</v>
      </c>
      <c r="L29" s="19">
        <v>2</v>
      </c>
      <c r="M29" s="19">
        <v>3</v>
      </c>
      <c r="N29" s="19">
        <v>3</v>
      </c>
      <c r="O29" s="19">
        <v>2</v>
      </c>
      <c r="P29" s="19">
        <v>2</v>
      </c>
      <c r="Q29" s="19">
        <v>3</v>
      </c>
      <c r="R29" s="19">
        <v>1</v>
      </c>
      <c r="S29" s="19">
        <v>3</v>
      </c>
      <c r="T29" s="19">
        <v>2</v>
      </c>
      <c r="U29" s="19">
        <v>7</v>
      </c>
      <c r="V29" s="19">
        <v>4</v>
      </c>
      <c r="W29" s="19">
        <v>3</v>
      </c>
      <c r="X29" s="19">
        <v>3</v>
      </c>
      <c r="Y29" s="19">
        <v>8</v>
      </c>
      <c r="Z29" s="139">
        <v>4</v>
      </c>
      <c r="AA29" s="139">
        <v>4</v>
      </c>
      <c r="AB29" s="139">
        <v>3</v>
      </c>
      <c r="AC29" s="139">
        <v>4</v>
      </c>
      <c r="AD29" s="139">
        <v>10</v>
      </c>
      <c r="AE29" s="139">
        <v>7</v>
      </c>
      <c r="AF29" s="139">
        <v>8</v>
      </c>
      <c r="AG29" s="139">
        <v>12</v>
      </c>
      <c r="AH29" s="139">
        <v>4</v>
      </c>
      <c r="AI29" s="139">
        <v>3</v>
      </c>
      <c r="AJ29" s="139">
        <v>6</v>
      </c>
      <c r="AK29" s="139">
        <v>5</v>
      </c>
      <c r="AL29" s="139">
        <v>4</v>
      </c>
      <c r="AM29" s="139">
        <v>4</v>
      </c>
      <c r="AN29" s="139">
        <v>4</v>
      </c>
      <c r="AO29" s="139">
        <v>4</v>
      </c>
      <c r="AP29" s="562"/>
      <c r="AQ29" s="562"/>
      <c r="AR29" s="562"/>
    </row>
    <row r="30" spans="1:44" s="77" customFormat="1" ht="18">
      <c r="A30" s="41" t="s">
        <v>262</v>
      </c>
      <c r="B30" s="19">
        <v>173</v>
      </c>
      <c r="C30" s="19">
        <v>133</v>
      </c>
      <c r="D30" s="19">
        <v>122</v>
      </c>
      <c r="E30" s="19">
        <v>164</v>
      </c>
      <c r="F30" s="19">
        <v>188</v>
      </c>
      <c r="G30" s="19">
        <v>134</v>
      </c>
      <c r="H30" s="19">
        <v>135</v>
      </c>
      <c r="I30" s="19">
        <v>179</v>
      </c>
      <c r="J30" s="19">
        <v>192</v>
      </c>
      <c r="K30" s="19">
        <v>144</v>
      </c>
      <c r="L30" s="19">
        <v>139</v>
      </c>
      <c r="M30" s="19">
        <v>173</v>
      </c>
      <c r="N30" s="19">
        <v>199</v>
      </c>
      <c r="O30" s="19">
        <v>151</v>
      </c>
      <c r="P30" s="19">
        <v>144</v>
      </c>
      <c r="Q30" s="19">
        <v>175</v>
      </c>
      <c r="R30" s="19">
        <v>199</v>
      </c>
      <c r="S30" s="19">
        <v>152</v>
      </c>
      <c r="T30" s="19">
        <v>142</v>
      </c>
      <c r="U30" s="19">
        <v>192</v>
      </c>
      <c r="V30" s="19">
        <v>244</v>
      </c>
      <c r="W30" s="19">
        <v>173</v>
      </c>
      <c r="X30" s="19">
        <v>163</v>
      </c>
      <c r="Y30" s="19">
        <v>240</v>
      </c>
      <c r="Z30" s="139">
        <v>271</v>
      </c>
      <c r="AA30" s="139">
        <v>181</v>
      </c>
      <c r="AB30" s="139">
        <v>167</v>
      </c>
      <c r="AC30" s="139">
        <v>190</v>
      </c>
      <c r="AD30" s="139">
        <v>261</v>
      </c>
      <c r="AE30" s="139">
        <v>183</v>
      </c>
      <c r="AF30" s="139">
        <v>183</v>
      </c>
      <c r="AG30" s="139">
        <v>250</v>
      </c>
      <c r="AH30" s="139">
        <v>295</v>
      </c>
      <c r="AI30" s="139">
        <v>190</v>
      </c>
      <c r="AJ30" s="139">
        <v>177</v>
      </c>
      <c r="AK30" s="139">
        <v>234</v>
      </c>
      <c r="AL30" s="139">
        <v>241</v>
      </c>
      <c r="AM30" s="139">
        <v>114</v>
      </c>
      <c r="AN30" s="139">
        <v>97</v>
      </c>
      <c r="AO30" s="139">
        <v>138</v>
      </c>
    </row>
    <row r="31" spans="1:44" s="77" customFormat="1" ht="18">
      <c r="A31" s="41" t="s">
        <v>263</v>
      </c>
      <c r="B31" s="19">
        <v>23</v>
      </c>
      <c r="C31" s="19">
        <v>19</v>
      </c>
      <c r="D31" s="19">
        <v>18</v>
      </c>
      <c r="E31" s="19">
        <v>22</v>
      </c>
      <c r="F31" s="19">
        <v>24</v>
      </c>
      <c r="G31" s="19">
        <v>19</v>
      </c>
      <c r="H31" s="19">
        <v>17</v>
      </c>
      <c r="I31" s="19">
        <v>20</v>
      </c>
      <c r="J31" s="19">
        <v>24</v>
      </c>
      <c r="K31" s="19">
        <v>18</v>
      </c>
      <c r="L31" s="19">
        <v>18</v>
      </c>
      <c r="M31" s="19">
        <v>21</v>
      </c>
      <c r="N31" s="19">
        <v>23</v>
      </c>
      <c r="O31" s="19">
        <v>18</v>
      </c>
      <c r="P31" s="19">
        <v>18</v>
      </c>
      <c r="Q31" s="19">
        <v>18</v>
      </c>
      <c r="R31" s="19">
        <v>21</v>
      </c>
      <c r="S31" s="19">
        <v>18</v>
      </c>
      <c r="T31" s="19">
        <v>15</v>
      </c>
      <c r="U31" s="19">
        <v>21</v>
      </c>
      <c r="V31" s="19">
        <v>26</v>
      </c>
      <c r="W31" s="19">
        <v>21</v>
      </c>
      <c r="X31" s="19">
        <v>21</v>
      </c>
      <c r="Y31" s="19">
        <v>24</v>
      </c>
      <c r="Z31" s="139">
        <v>28</v>
      </c>
      <c r="AA31" s="139">
        <v>21</v>
      </c>
      <c r="AB31" s="139">
        <v>21</v>
      </c>
      <c r="AC31" s="139">
        <v>26</v>
      </c>
      <c r="AD31" s="139">
        <v>35</v>
      </c>
      <c r="AE31" s="139">
        <v>28</v>
      </c>
      <c r="AF31" s="139">
        <v>29</v>
      </c>
      <c r="AG31" s="139">
        <v>33</v>
      </c>
      <c r="AH31" s="139">
        <v>37</v>
      </c>
      <c r="AI31" s="139">
        <v>29</v>
      </c>
      <c r="AJ31" s="139">
        <v>30</v>
      </c>
      <c r="AK31" s="139">
        <v>33</v>
      </c>
      <c r="AL31" s="139">
        <v>46</v>
      </c>
      <c r="AM31" s="139">
        <v>25</v>
      </c>
      <c r="AN31" s="139">
        <v>23</v>
      </c>
      <c r="AO31" s="139">
        <v>26</v>
      </c>
    </row>
    <row r="32" spans="1:44" s="77" customFormat="1" ht="18">
      <c r="A32" s="41" t="s">
        <v>191</v>
      </c>
      <c r="B32" s="19">
        <v>6</v>
      </c>
      <c r="C32" s="19">
        <v>8</v>
      </c>
      <c r="D32" s="19">
        <v>9</v>
      </c>
      <c r="E32" s="19">
        <v>10</v>
      </c>
      <c r="F32" s="19">
        <v>7</v>
      </c>
      <c r="G32" s="19">
        <v>9</v>
      </c>
      <c r="H32" s="19">
        <v>10</v>
      </c>
      <c r="I32" s="19">
        <v>11</v>
      </c>
      <c r="J32" s="19">
        <v>9</v>
      </c>
      <c r="K32" s="19">
        <v>10</v>
      </c>
      <c r="L32" s="19">
        <v>9</v>
      </c>
      <c r="M32" s="19">
        <v>12</v>
      </c>
      <c r="N32" s="19">
        <v>10</v>
      </c>
      <c r="O32" s="19">
        <v>11</v>
      </c>
      <c r="P32" s="19">
        <v>9</v>
      </c>
      <c r="Q32" s="19">
        <v>13</v>
      </c>
      <c r="R32" s="19">
        <v>9</v>
      </c>
      <c r="S32" s="19">
        <v>6</v>
      </c>
      <c r="T32" s="19">
        <v>11</v>
      </c>
      <c r="U32" s="19">
        <v>14</v>
      </c>
      <c r="V32" s="19">
        <v>10</v>
      </c>
      <c r="W32" s="19">
        <v>6</v>
      </c>
      <c r="X32" s="19">
        <v>12</v>
      </c>
      <c r="Y32" s="19">
        <v>23</v>
      </c>
      <c r="Z32" s="139">
        <v>12</v>
      </c>
      <c r="AA32" s="139">
        <v>13</v>
      </c>
      <c r="AB32" s="139">
        <v>15</v>
      </c>
      <c r="AC32" s="139">
        <v>28</v>
      </c>
      <c r="AD32" s="139">
        <v>12</v>
      </c>
      <c r="AE32" s="139">
        <v>12</v>
      </c>
      <c r="AF32" s="139">
        <v>13</v>
      </c>
      <c r="AG32" s="139">
        <v>31</v>
      </c>
      <c r="AH32" s="139">
        <v>7</v>
      </c>
      <c r="AI32" s="139">
        <v>8</v>
      </c>
      <c r="AJ32" s="139">
        <v>11</v>
      </c>
      <c r="AK32" s="139">
        <v>13</v>
      </c>
      <c r="AL32" s="139">
        <v>14</v>
      </c>
      <c r="AM32" s="139">
        <v>9</v>
      </c>
      <c r="AN32" s="139">
        <v>9</v>
      </c>
      <c r="AO32" s="139">
        <v>9</v>
      </c>
    </row>
    <row r="33" spans="1:41" s="77" customFormat="1" ht="18">
      <c r="A33" s="9" t="s">
        <v>390</v>
      </c>
      <c r="B33" s="19">
        <v>103</v>
      </c>
      <c r="C33" s="19">
        <v>91</v>
      </c>
      <c r="D33" s="19">
        <v>83</v>
      </c>
      <c r="E33" s="19">
        <v>112</v>
      </c>
      <c r="F33" s="19">
        <v>116</v>
      </c>
      <c r="G33" s="19">
        <v>86</v>
      </c>
      <c r="H33" s="19">
        <v>79</v>
      </c>
      <c r="I33" s="19">
        <v>116</v>
      </c>
      <c r="J33" s="19">
        <v>117</v>
      </c>
      <c r="K33" s="19">
        <v>92</v>
      </c>
      <c r="L33" s="19">
        <v>91</v>
      </c>
      <c r="M33" s="19">
        <v>93</v>
      </c>
      <c r="N33" s="19">
        <v>128</v>
      </c>
      <c r="O33" s="19">
        <v>91</v>
      </c>
      <c r="P33" s="19">
        <v>90</v>
      </c>
      <c r="Q33" s="19">
        <v>104</v>
      </c>
      <c r="R33" s="19">
        <v>120</v>
      </c>
      <c r="S33" s="19">
        <v>95</v>
      </c>
      <c r="T33" s="19">
        <v>89</v>
      </c>
      <c r="U33" s="19">
        <v>122</v>
      </c>
      <c r="V33" s="19">
        <v>145</v>
      </c>
      <c r="W33" s="19">
        <v>97</v>
      </c>
      <c r="X33" s="19">
        <v>106</v>
      </c>
      <c r="Y33" s="19">
        <v>137</v>
      </c>
      <c r="Z33" s="19">
        <v>171</v>
      </c>
      <c r="AA33" s="19">
        <v>106</v>
      </c>
      <c r="AB33" s="19">
        <v>108</v>
      </c>
      <c r="AC33" s="19">
        <v>97</v>
      </c>
      <c r="AD33" s="19">
        <v>159</v>
      </c>
      <c r="AE33" s="19">
        <v>103</v>
      </c>
      <c r="AF33" s="19">
        <v>109</v>
      </c>
      <c r="AG33" s="19">
        <v>158</v>
      </c>
      <c r="AH33" s="19">
        <v>191</v>
      </c>
      <c r="AI33" s="19">
        <v>113</v>
      </c>
      <c r="AJ33" s="19">
        <v>113</v>
      </c>
      <c r="AK33" s="19">
        <v>132</v>
      </c>
      <c r="AL33" s="19">
        <v>171</v>
      </c>
      <c r="AM33" s="19">
        <v>80</v>
      </c>
      <c r="AN33" s="19">
        <v>67</v>
      </c>
      <c r="AO33" s="19">
        <v>99</v>
      </c>
    </row>
    <row r="34" spans="1:41" s="77" customFormat="1" ht="18">
      <c r="A34" s="9" t="s">
        <v>482</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v>61</v>
      </c>
      <c r="AI34" s="19">
        <v>35</v>
      </c>
      <c r="AJ34" s="19">
        <v>35</v>
      </c>
      <c r="AK34" s="19">
        <v>34</v>
      </c>
      <c r="AL34" s="19">
        <v>50</v>
      </c>
      <c r="AM34" s="19">
        <v>2</v>
      </c>
      <c r="AN34" s="19">
        <v>0</v>
      </c>
      <c r="AO34" s="19">
        <v>0</v>
      </c>
    </row>
    <row r="35" spans="1:41" s="77" customFormat="1" ht="18">
      <c r="A35" s="9" t="s">
        <v>469</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v>129</v>
      </c>
      <c r="AI35" s="19">
        <v>78</v>
      </c>
      <c r="AJ35" s="19">
        <v>78</v>
      </c>
      <c r="AK35" s="19">
        <v>98</v>
      </c>
      <c r="AL35" s="19">
        <v>122</v>
      </c>
      <c r="AM35" s="19">
        <v>78</v>
      </c>
      <c r="AN35" s="19">
        <v>67</v>
      </c>
      <c r="AO35" s="19">
        <v>99</v>
      </c>
    </row>
    <row r="36" spans="1:41" s="77" customFormat="1" ht="18">
      <c r="A36" s="9" t="s">
        <v>199</v>
      </c>
      <c r="B36" s="19">
        <v>108</v>
      </c>
      <c r="C36" s="19">
        <v>92</v>
      </c>
      <c r="D36" s="19">
        <v>84</v>
      </c>
      <c r="E36" s="19">
        <v>112</v>
      </c>
      <c r="F36" s="19">
        <v>116</v>
      </c>
      <c r="G36" s="19">
        <v>88</v>
      </c>
      <c r="H36" s="19">
        <v>82</v>
      </c>
      <c r="I36" s="19">
        <v>113</v>
      </c>
      <c r="J36" s="19">
        <v>118</v>
      </c>
      <c r="K36" s="19">
        <v>93</v>
      </c>
      <c r="L36" s="19">
        <v>90</v>
      </c>
      <c r="M36" s="19">
        <v>94</v>
      </c>
      <c r="N36" s="19">
        <v>127</v>
      </c>
      <c r="O36" s="19">
        <v>93</v>
      </c>
      <c r="P36" s="19">
        <v>91</v>
      </c>
      <c r="Q36" s="19">
        <v>102</v>
      </c>
      <c r="R36" s="19">
        <v>120</v>
      </c>
      <c r="S36" s="19">
        <v>95</v>
      </c>
      <c r="T36" s="19">
        <v>89</v>
      </c>
      <c r="U36" s="19">
        <v>123</v>
      </c>
      <c r="V36" s="19">
        <v>156</v>
      </c>
      <c r="W36" s="19">
        <v>97</v>
      </c>
      <c r="X36" s="19">
        <v>107</v>
      </c>
      <c r="Y36" s="19">
        <v>139</v>
      </c>
      <c r="Z36" s="139">
        <v>172</v>
      </c>
      <c r="AA36" s="139">
        <v>298</v>
      </c>
      <c r="AB36" s="139">
        <v>106</v>
      </c>
      <c r="AC36" s="139">
        <v>89</v>
      </c>
      <c r="AD36" s="139">
        <v>166</v>
      </c>
      <c r="AE36" s="139">
        <v>104</v>
      </c>
      <c r="AF36" s="139">
        <v>110</v>
      </c>
      <c r="AG36" s="139">
        <v>160</v>
      </c>
      <c r="AH36" s="139">
        <v>190</v>
      </c>
      <c r="AI36" s="139">
        <v>114</v>
      </c>
      <c r="AJ36" s="139">
        <v>130</v>
      </c>
      <c r="AK36" s="139">
        <v>130</v>
      </c>
      <c r="AL36" s="139">
        <v>2020</v>
      </c>
      <c r="AM36" s="139">
        <v>98</v>
      </c>
      <c r="AN36" s="139">
        <v>67</v>
      </c>
      <c r="AO36" s="139">
        <v>98</v>
      </c>
    </row>
    <row r="37" spans="1:41" s="77" customFormat="1" ht="18">
      <c r="A37" s="501" t="s">
        <v>142</v>
      </c>
      <c r="B37" s="501">
        <v>66</v>
      </c>
      <c r="C37" s="501">
        <v>55</v>
      </c>
      <c r="D37" s="501">
        <v>47</v>
      </c>
      <c r="E37" s="501">
        <v>76</v>
      </c>
      <c r="F37" s="501">
        <v>81</v>
      </c>
      <c r="G37" s="501">
        <v>53</v>
      </c>
      <c r="H37" s="501">
        <v>39</v>
      </c>
      <c r="I37" s="501">
        <v>77</v>
      </c>
      <c r="J37" s="501">
        <v>78</v>
      </c>
      <c r="K37" s="501">
        <v>52</v>
      </c>
      <c r="L37" s="501">
        <v>51</v>
      </c>
      <c r="M37" s="501">
        <v>50</v>
      </c>
      <c r="N37" s="501">
        <v>87</v>
      </c>
      <c r="O37" s="501">
        <v>49</v>
      </c>
      <c r="P37" s="501">
        <v>49</v>
      </c>
      <c r="Q37" s="501">
        <v>63</v>
      </c>
      <c r="R37" s="501">
        <v>81</v>
      </c>
      <c r="S37" s="501">
        <v>54</v>
      </c>
      <c r="T37" s="501">
        <v>47</v>
      </c>
      <c r="U37" s="501">
        <v>80</v>
      </c>
      <c r="V37" s="501">
        <v>102</v>
      </c>
      <c r="W37" s="501">
        <v>53</v>
      </c>
      <c r="X37" s="501">
        <v>61</v>
      </c>
      <c r="Y37" s="501">
        <v>91</v>
      </c>
      <c r="Z37" s="501">
        <v>124</v>
      </c>
      <c r="AA37" s="501">
        <v>60</v>
      </c>
      <c r="AB37" s="501">
        <v>62</v>
      </c>
      <c r="AC37" s="501">
        <v>49</v>
      </c>
      <c r="AD37" s="501">
        <v>110</v>
      </c>
      <c r="AE37" s="501">
        <v>51</v>
      </c>
      <c r="AF37" s="501">
        <v>57</v>
      </c>
      <c r="AG37" s="501">
        <v>102</v>
      </c>
      <c r="AH37" s="501">
        <v>137</v>
      </c>
      <c r="AI37" s="501">
        <v>60</v>
      </c>
      <c r="AJ37" s="501">
        <v>59</v>
      </c>
      <c r="AK37" s="501">
        <v>76</v>
      </c>
      <c r="AL37" s="501">
        <v>119</v>
      </c>
      <c r="AM37" s="501">
        <v>45</v>
      </c>
      <c r="AN37" s="501">
        <v>36</v>
      </c>
      <c r="AO37" s="501">
        <v>67</v>
      </c>
    </row>
    <row r="38" spans="1:41" s="77" customFormat="1" ht="18">
      <c r="A38" s="9" t="s">
        <v>482</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v>43</v>
      </c>
      <c r="AI38" s="9">
        <v>16</v>
      </c>
      <c r="AJ38" s="9">
        <v>15</v>
      </c>
      <c r="AK38" s="9">
        <v>13</v>
      </c>
      <c r="AL38" s="9">
        <v>31</v>
      </c>
      <c r="AM38" s="9">
        <v>1</v>
      </c>
      <c r="AN38" s="9">
        <v>0</v>
      </c>
      <c r="AO38" s="9">
        <v>0</v>
      </c>
    </row>
    <row r="39" spans="1:41" s="77" customFormat="1" ht="18">
      <c r="A39" s="14" t="s">
        <v>469</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v>95</v>
      </c>
      <c r="AI39" s="14">
        <v>44</v>
      </c>
      <c r="AJ39" s="14">
        <v>44</v>
      </c>
      <c r="AK39" s="14">
        <v>63</v>
      </c>
      <c r="AL39" s="14">
        <v>88</v>
      </c>
      <c r="AM39" s="14">
        <v>44</v>
      </c>
      <c r="AN39" s="14">
        <v>36</v>
      </c>
      <c r="AO39" s="14">
        <v>67</v>
      </c>
    </row>
    <row r="40" spans="1:41" s="77" customFormat="1" ht="18">
      <c r="A40" s="9" t="s">
        <v>123</v>
      </c>
      <c r="B40" s="19">
        <v>0</v>
      </c>
      <c r="C40" s="19">
        <v>1</v>
      </c>
      <c r="D40" s="19">
        <v>0</v>
      </c>
      <c r="E40" s="19">
        <v>0</v>
      </c>
      <c r="F40" s="19">
        <v>0</v>
      </c>
      <c r="G40" s="19">
        <v>2</v>
      </c>
      <c r="H40" s="19">
        <v>1</v>
      </c>
      <c r="I40" s="19">
        <v>-1</v>
      </c>
      <c r="J40" s="19">
        <v>1</v>
      </c>
      <c r="K40" s="19">
        <v>0</v>
      </c>
      <c r="L40" s="19">
        <v>-1</v>
      </c>
      <c r="M40" s="19">
        <v>0</v>
      </c>
      <c r="N40" s="19">
        <v>0</v>
      </c>
      <c r="O40" s="19">
        <v>0</v>
      </c>
      <c r="P40" s="19">
        <v>2</v>
      </c>
      <c r="Q40" s="19">
        <v>0</v>
      </c>
      <c r="R40" s="19">
        <v>0</v>
      </c>
      <c r="S40" s="19">
        <v>0</v>
      </c>
      <c r="T40" s="19">
        <v>0</v>
      </c>
      <c r="U40" s="19">
        <v>1</v>
      </c>
      <c r="V40" s="19">
        <v>11</v>
      </c>
      <c r="W40" s="19">
        <v>0</v>
      </c>
      <c r="X40" s="19">
        <v>1</v>
      </c>
      <c r="Y40" s="19">
        <v>0</v>
      </c>
      <c r="Z40" s="139">
        <v>1</v>
      </c>
      <c r="AA40" s="139">
        <v>192</v>
      </c>
      <c r="AB40" s="139">
        <v>0</v>
      </c>
      <c r="AC40" s="139">
        <v>0</v>
      </c>
      <c r="AD40" s="139">
        <v>5</v>
      </c>
      <c r="AE40" s="139">
        <v>0</v>
      </c>
      <c r="AF40" s="139">
        <v>0</v>
      </c>
      <c r="AG40" s="139">
        <v>0</v>
      </c>
      <c r="AH40" s="139">
        <v>0</v>
      </c>
      <c r="AI40" s="139">
        <v>0</v>
      </c>
      <c r="AJ40" s="139">
        <v>17</v>
      </c>
      <c r="AK40" s="139">
        <v>0</v>
      </c>
      <c r="AL40" s="139">
        <v>1850</v>
      </c>
      <c r="AM40" s="139">
        <v>15</v>
      </c>
      <c r="AN40" s="139">
        <v>0</v>
      </c>
      <c r="AO40" s="139">
        <v>0</v>
      </c>
    </row>
    <row r="41" spans="1:41" s="77" customFormat="1" ht="18">
      <c r="A41" s="9" t="s">
        <v>222</v>
      </c>
      <c r="B41" s="19">
        <v>5</v>
      </c>
      <c r="C41" s="19">
        <v>0</v>
      </c>
      <c r="D41" s="19">
        <v>1</v>
      </c>
      <c r="E41" s="19">
        <v>0</v>
      </c>
      <c r="F41" s="19">
        <v>0</v>
      </c>
      <c r="G41" s="19">
        <v>0</v>
      </c>
      <c r="H41" s="19">
        <v>2</v>
      </c>
      <c r="I41" s="19">
        <v>-2</v>
      </c>
      <c r="J41" s="19">
        <v>0</v>
      </c>
      <c r="K41" s="19">
        <v>1</v>
      </c>
      <c r="L41" s="19">
        <v>0</v>
      </c>
      <c r="M41" s="19">
        <v>1</v>
      </c>
      <c r="N41" s="19">
        <v>-1</v>
      </c>
      <c r="O41" s="19">
        <v>2</v>
      </c>
      <c r="P41" s="19">
        <v>-1</v>
      </c>
      <c r="Q41" s="19">
        <v>-2</v>
      </c>
      <c r="R41" s="19">
        <v>0</v>
      </c>
      <c r="S41" s="19">
        <v>0</v>
      </c>
      <c r="T41" s="19">
        <v>0</v>
      </c>
      <c r="U41" s="19">
        <v>0</v>
      </c>
      <c r="V41" s="19">
        <v>0</v>
      </c>
      <c r="W41" s="19">
        <v>0</v>
      </c>
      <c r="X41" s="19">
        <v>0</v>
      </c>
      <c r="Y41" s="19">
        <v>2</v>
      </c>
      <c r="Z41" s="139">
        <v>0</v>
      </c>
      <c r="AA41" s="139">
        <v>0</v>
      </c>
      <c r="AB41" s="139">
        <v>-2</v>
      </c>
      <c r="AC41" s="139">
        <v>-8</v>
      </c>
      <c r="AD41" s="139">
        <v>2</v>
      </c>
      <c r="AE41" s="139">
        <v>1</v>
      </c>
      <c r="AF41" s="139">
        <v>1</v>
      </c>
      <c r="AG41" s="139">
        <v>2</v>
      </c>
      <c r="AH41" s="139">
        <v>-1</v>
      </c>
      <c r="AI41" s="139">
        <v>1</v>
      </c>
      <c r="AJ41" s="139">
        <v>0</v>
      </c>
      <c r="AK41" s="139">
        <v>-1</v>
      </c>
      <c r="AL41" s="139">
        <v>-1</v>
      </c>
      <c r="AM41" s="139">
        <v>2</v>
      </c>
      <c r="AN41" s="139">
        <v>0</v>
      </c>
      <c r="AO41" s="139">
        <v>-1</v>
      </c>
    </row>
    <row r="42" spans="1:41" s="77" customFormat="1" ht="18">
      <c r="A42" s="501" t="s">
        <v>16</v>
      </c>
      <c r="B42" s="501">
        <v>71</v>
      </c>
      <c r="C42" s="501">
        <v>56</v>
      </c>
      <c r="D42" s="501">
        <v>48</v>
      </c>
      <c r="E42" s="501">
        <v>76</v>
      </c>
      <c r="F42" s="501">
        <v>81</v>
      </c>
      <c r="G42" s="501">
        <v>55</v>
      </c>
      <c r="H42" s="501">
        <v>42</v>
      </c>
      <c r="I42" s="501">
        <v>74</v>
      </c>
      <c r="J42" s="501">
        <v>79</v>
      </c>
      <c r="K42" s="501">
        <v>53</v>
      </c>
      <c r="L42" s="501">
        <v>50</v>
      </c>
      <c r="M42" s="501">
        <v>51</v>
      </c>
      <c r="N42" s="501">
        <v>86</v>
      </c>
      <c r="O42" s="501">
        <v>51</v>
      </c>
      <c r="P42" s="501">
        <v>50</v>
      </c>
      <c r="Q42" s="501">
        <v>61</v>
      </c>
      <c r="R42" s="501">
        <v>81</v>
      </c>
      <c r="S42" s="501">
        <v>54</v>
      </c>
      <c r="T42" s="501">
        <v>47</v>
      </c>
      <c r="U42" s="501">
        <v>81</v>
      </c>
      <c r="V42" s="501">
        <v>113</v>
      </c>
      <c r="W42" s="501">
        <v>53</v>
      </c>
      <c r="X42" s="501">
        <v>62</v>
      </c>
      <c r="Y42" s="501">
        <v>93</v>
      </c>
      <c r="Z42" s="501">
        <v>125</v>
      </c>
      <c r="AA42" s="501">
        <v>252</v>
      </c>
      <c r="AB42" s="501">
        <v>60</v>
      </c>
      <c r="AC42" s="501">
        <v>41</v>
      </c>
      <c r="AD42" s="501">
        <v>117</v>
      </c>
      <c r="AE42" s="501">
        <v>52</v>
      </c>
      <c r="AF42" s="501">
        <v>58</v>
      </c>
      <c r="AG42" s="501">
        <v>104</v>
      </c>
      <c r="AH42" s="501">
        <v>136</v>
      </c>
      <c r="AI42" s="501">
        <v>61</v>
      </c>
      <c r="AJ42" s="501">
        <v>76</v>
      </c>
      <c r="AK42" s="501">
        <v>75</v>
      </c>
      <c r="AL42" s="501">
        <v>1968</v>
      </c>
      <c r="AM42" s="501">
        <v>63</v>
      </c>
      <c r="AN42" s="501">
        <v>36</v>
      </c>
      <c r="AO42" s="501">
        <v>66</v>
      </c>
    </row>
    <row r="43" spans="1:41" s="77" customFormat="1" ht="18">
      <c r="A43" s="9" t="s">
        <v>482</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v>42</v>
      </c>
      <c r="AI43" s="9">
        <v>16</v>
      </c>
      <c r="AJ43" s="9">
        <v>15</v>
      </c>
      <c r="AK43" s="9">
        <v>13</v>
      </c>
      <c r="AL43" s="9">
        <v>1881</v>
      </c>
      <c r="AM43" s="9">
        <v>16</v>
      </c>
      <c r="AN43" s="9">
        <v>0</v>
      </c>
      <c r="AO43" s="9">
        <v>0</v>
      </c>
    </row>
    <row r="44" spans="1:41" s="77" customFormat="1" ht="18">
      <c r="A44" s="14" t="s">
        <v>469</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v>94</v>
      </c>
      <c r="AI44" s="14">
        <v>45</v>
      </c>
      <c r="AJ44" s="14">
        <v>62</v>
      </c>
      <c r="AK44" s="14">
        <v>62</v>
      </c>
      <c r="AL44" s="14">
        <v>87</v>
      </c>
      <c r="AM44" s="14">
        <v>47</v>
      </c>
      <c r="AN44" s="14">
        <v>36</v>
      </c>
      <c r="AO44" s="14">
        <v>66</v>
      </c>
    </row>
    <row r="45" spans="1:41" s="77" customFormat="1" ht="18">
      <c r="A45" s="9"/>
      <c r="B45" s="19"/>
      <c r="C45" s="19"/>
      <c r="D45" s="19"/>
      <c r="E45" s="19"/>
      <c r="F45" s="19"/>
      <c r="G45" s="19"/>
      <c r="H45" s="19"/>
      <c r="I45" s="19"/>
      <c r="J45" s="19"/>
      <c r="K45" s="19"/>
      <c r="L45" s="19"/>
      <c r="M45" s="19"/>
      <c r="N45" s="19"/>
      <c r="O45" s="19"/>
      <c r="P45" s="19"/>
      <c r="Q45" s="19"/>
      <c r="R45" s="19"/>
      <c r="S45" s="19"/>
      <c r="T45" s="19"/>
      <c r="U45" s="19"/>
      <c r="V45" s="19"/>
      <c r="W45" s="19"/>
      <c r="X45" s="19"/>
      <c r="Y45" s="19"/>
      <c r="Z45" s="139"/>
      <c r="AA45" s="139"/>
      <c r="AB45" s="136"/>
      <c r="AC45" s="139"/>
      <c r="AD45" s="139"/>
      <c r="AE45" s="139"/>
      <c r="AF45" s="139"/>
      <c r="AG45" s="139"/>
      <c r="AH45" s="139"/>
      <c r="AI45" s="139"/>
      <c r="AJ45" s="139"/>
      <c r="AK45" s="139"/>
      <c r="AL45" s="139"/>
      <c r="AM45" s="139"/>
      <c r="AN45" s="139"/>
      <c r="AO45" s="139"/>
    </row>
    <row r="46" spans="1:41" s="77" customFormat="1" ht="18">
      <c r="A46" s="9" t="s">
        <v>223</v>
      </c>
      <c r="B46" s="19">
        <v>7</v>
      </c>
      <c r="C46" s="19">
        <v>6</v>
      </c>
      <c r="D46" s="19">
        <v>1</v>
      </c>
      <c r="E46" s="19">
        <v>6</v>
      </c>
      <c r="F46" s="19">
        <v>11</v>
      </c>
      <c r="G46" s="19">
        <v>1</v>
      </c>
      <c r="H46" s="19">
        <v>3</v>
      </c>
      <c r="I46" s="19">
        <v>0</v>
      </c>
      <c r="J46" s="19">
        <v>6</v>
      </c>
      <c r="K46" s="19">
        <v>3</v>
      </c>
      <c r="L46" s="19">
        <v>4</v>
      </c>
      <c r="M46" s="19">
        <v>5</v>
      </c>
      <c r="N46" s="19">
        <v>10</v>
      </c>
      <c r="O46" s="19">
        <v>1</v>
      </c>
      <c r="P46" s="19">
        <v>2</v>
      </c>
      <c r="Q46" s="19">
        <v>3</v>
      </c>
      <c r="R46" s="19">
        <v>4</v>
      </c>
      <c r="S46" s="19">
        <v>5</v>
      </c>
      <c r="T46" s="19">
        <v>-1</v>
      </c>
      <c r="U46" s="19">
        <v>2</v>
      </c>
      <c r="V46" s="19">
        <v>5</v>
      </c>
      <c r="W46" s="19">
        <v>6</v>
      </c>
      <c r="X46" s="19">
        <v>2</v>
      </c>
      <c r="Y46" s="19">
        <v>6</v>
      </c>
      <c r="Z46" s="139">
        <v>8</v>
      </c>
      <c r="AA46" s="139">
        <v>3</v>
      </c>
      <c r="AB46" s="139">
        <v>0</v>
      </c>
      <c r="AC46" s="139">
        <v>3</v>
      </c>
      <c r="AD46" s="139">
        <v>1</v>
      </c>
      <c r="AE46" s="139">
        <v>1</v>
      </c>
      <c r="AF46" s="139">
        <v>1</v>
      </c>
      <c r="AG46" s="139">
        <v>5</v>
      </c>
      <c r="AH46" s="139">
        <v>3</v>
      </c>
      <c r="AI46" s="139">
        <v>-2</v>
      </c>
      <c r="AJ46" s="139">
        <v>3</v>
      </c>
      <c r="AK46" s="139">
        <v>1</v>
      </c>
      <c r="AL46" s="139">
        <v>3</v>
      </c>
      <c r="AM46" s="139">
        <v>0</v>
      </c>
      <c r="AN46" s="139">
        <v>0</v>
      </c>
      <c r="AO46" s="139">
        <v>0</v>
      </c>
    </row>
    <row r="47" spans="1:41" s="77" customFormat="1" ht="18">
      <c r="A47" s="9" t="s">
        <v>192</v>
      </c>
      <c r="B47" s="19">
        <v>37</v>
      </c>
      <c r="C47" s="19">
        <v>36</v>
      </c>
      <c r="D47" s="19">
        <v>36</v>
      </c>
      <c r="E47" s="19">
        <v>36</v>
      </c>
      <c r="F47" s="19">
        <v>35</v>
      </c>
      <c r="G47" s="19">
        <v>33</v>
      </c>
      <c r="H47" s="19">
        <v>40</v>
      </c>
      <c r="I47" s="19">
        <v>39</v>
      </c>
      <c r="J47" s="19">
        <v>39</v>
      </c>
      <c r="K47" s="19">
        <v>40</v>
      </c>
      <c r="L47" s="19">
        <v>40</v>
      </c>
      <c r="M47" s="19">
        <v>43</v>
      </c>
      <c r="N47" s="19">
        <v>41</v>
      </c>
      <c r="O47" s="19">
        <v>42</v>
      </c>
      <c r="P47" s="19">
        <v>41</v>
      </c>
      <c r="Q47" s="19">
        <v>41</v>
      </c>
      <c r="R47" s="19">
        <v>39</v>
      </c>
      <c r="S47" s="19">
        <v>41</v>
      </c>
      <c r="T47" s="19">
        <v>42</v>
      </c>
      <c r="U47" s="19">
        <v>42</v>
      </c>
      <c r="V47" s="19">
        <v>43</v>
      </c>
      <c r="W47" s="19">
        <v>44</v>
      </c>
      <c r="X47" s="19">
        <v>45</v>
      </c>
      <c r="Y47" s="19">
        <v>46</v>
      </c>
      <c r="Z47" s="139">
        <v>47</v>
      </c>
      <c r="AA47" s="139">
        <v>46</v>
      </c>
      <c r="AB47" s="139">
        <v>46</v>
      </c>
      <c r="AC47" s="139">
        <v>48</v>
      </c>
      <c r="AD47" s="139">
        <v>49</v>
      </c>
      <c r="AE47" s="139">
        <v>52</v>
      </c>
      <c r="AF47" s="139">
        <v>52</v>
      </c>
      <c r="AG47" s="139">
        <v>56</v>
      </c>
      <c r="AH47" s="139">
        <v>54</v>
      </c>
      <c r="AI47" s="139">
        <v>53</v>
      </c>
      <c r="AJ47" s="139">
        <v>54</v>
      </c>
      <c r="AK47" s="139">
        <v>55</v>
      </c>
      <c r="AL47" s="139">
        <v>52</v>
      </c>
      <c r="AM47" s="139">
        <v>35</v>
      </c>
      <c r="AN47" s="139">
        <v>31</v>
      </c>
      <c r="AO47" s="139">
        <v>32</v>
      </c>
    </row>
    <row r="48" spans="1:41" s="77" customFormat="1" ht="18">
      <c r="A48" s="9" t="s">
        <v>482</v>
      </c>
      <c r="B48" s="19"/>
      <c r="C48" s="19"/>
      <c r="D48" s="19"/>
      <c r="E48" s="19"/>
      <c r="F48" s="19"/>
      <c r="G48" s="19"/>
      <c r="H48" s="19"/>
      <c r="I48" s="19"/>
      <c r="J48" s="19"/>
      <c r="K48" s="19"/>
      <c r="L48" s="19"/>
      <c r="M48" s="19"/>
      <c r="N48" s="19"/>
      <c r="O48" s="19"/>
      <c r="P48" s="19"/>
      <c r="Q48" s="19"/>
      <c r="R48" s="19"/>
      <c r="S48" s="19"/>
      <c r="T48" s="19"/>
      <c r="U48" s="19"/>
      <c r="V48" s="19"/>
      <c r="W48" s="19"/>
      <c r="X48" s="19"/>
      <c r="Y48" s="19"/>
      <c r="Z48" s="139"/>
      <c r="AA48" s="139"/>
      <c r="AB48" s="139"/>
      <c r="AC48" s="139"/>
      <c r="AD48" s="139"/>
      <c r="AE48" s="139"/>
      <c r="AF48" s="139"/>
      <c r="AG48" s="139"/>
      <c r="AH48" s="139">
        <v>19</v>
      </c>
      <c r="AI48" s="139">
        <v>19</v>
      </c>
      <c r="AJ48" s="139">
        <v>20</v>
      </c>
      <c r="AK48" s="139">
        <v>21</v>
      </c>
      <c r="AL48" s="139">
        <v>18</v>
      </c>
      <c r="AM48" s="139">
        <v>2</v>
      </c>
      <c r="AN48" s="139">
        <v>0</v>
      </c>
      <c r="AO48" s="139">
        <v>0</v>
      </c>
    </row>
    <row r="49" spans="1:41" s="77" customFormat="1" ht="18">
      <c r="A49" s="9" t="s">
        <v>469</v>
      </c>
      <c r="B49" s="19"/>
      <c r="C49" s="19"/>
      <c r="D49" s="19"/>
      <c r="E49" s="19"/>
      <c r="F49" s="19"/>
      <c r="G49" s="19"/>
      <c r="H49" s="19"/>
      <c r="I49" s="19"/>
      <c r="J49" s="19"/>
      <c r="K49" s="19"/>
      <c r="L49" s="19"/>
      <c r="M49" s="19"/>
      <c r="N49" s="19"/>
      <c r="O49" s="19"/>
      <c r="P49" s="19"/>
      <c r="Q49" s="19"/>
      <c r="R49" s="19"/>
      <c r="S49" s="19"/>
      <c r="T49" s="19"/>
      <c r="U49" s="19"/>
      <c r="V49" s="19"/>
      <c r="W49" s="19"/>
      <c r="X49" s="19"/>
      <c r="Y49" s="19"/>
      <c r="Z49" s="139"/>
      <c r="AA49" s="139"/>
      <c r="AB49" s="139"/>
      <c r="AC49" s="139"/>
      <c r="AD49" s="139"/>
      <c r="AE49" s="139"/>
      <c r="AF49" s="139"/>
      <c r="AG49" s="139"/>
      <c r="AH49" s="139">
        <v>35</v>
      </c>
      <c r="AI49" s="139">
        <v>34</v>
      </c>
      <c r="AJ49" s="139">
        <v>34</v>
      </c>
      <c r="AK49" s="139">
        <v>35</v>
      </c>
      <c r="AL49" s="139">
        <v>34</v>
      </c>
      <c r="AM49" s="139">
        <v>33</v>
      </c>
      <c r="AN49" s="139">
        <v>31</v>
      </c>
      <c r="AO49" s="139">
        <v>32</v>
      </c>
    </row>
    <row r="50" spans="1:41" s="77" customFormat="1" ht="18">
      <c r="A50" s="9"/>
      <c r="B50" s="19"/>
      <c r="C50" s="19"/>
      <c r="D50" s="19"/>
      <c r="E50" s="19"/>
      <c r="F50" s="19"/>
      <c r="G50" s="19"/>
      <c r="H50" s="19"/>
      <c r="I50" s="19"/>
      <c r="J50" s="19"/>
      <c r="K50" s="19"/>
      <c r="L50" s="19"/>
      <c r="M50" s="19"/>
      <c r="N50" s="19"/>
      <c r="O50" s="19"/>
      <c r="P50" s="19"/>
      <c r="Q50" s="19"/>
      <c r="R50" s="19"/>
      <c r="S50" s="19"/>
      <c r="T50" s="19"/>
      <c r="U50" s="19"/>
      <c r="V50" s="19"/>
      <c r="W50" s="19"/>
      <c r="X50" s="19"/>
      <c r="Y50" s="19"/>
      <c r="Z50" s="139"/>
      <c r="AA50" s="139"/>
      <c r="AB50" s="139"/>
      <c r="AC50" s="139"/>
      <c r="AD50" s="139"/>
      <c r="AE50" s="139"/>
      <c r="AF50" s="139"/>
      <c r="AG50" s="139"/>
      <c r="AH50" s="139"/>
      <c r="AI50" s="139"/>
      <c r="AJ50" s="139"/>
      <c r="AK50" s="139"/>
      <c r="AL50" s="139"/>
      <c r="AM50" s="139"/>
      <c r="AN50" s="139"/>
      <c r="AO50" s="139"/>
    </row>
    <row r="51" spans="1:41" s="77" customFormat="1" ht="18">
      <c r="A51" s="9" t="s">
        <v>145</v>
      </c>
      <c r="B51" s="19">
        <v>15</v>
      </c>
      <c r="C51" s="19">
        <v>25</v>
      </c>
      <c r="D51" s="19">
        <v>25</v>
      </c>
      <c r="E51" s="19">
        <v>50</v>
      </c>
      <c r="F51" s="19">
        <v>25</v>
      </c>
      <c r="G51" s="19">
        <v>42</v>
      </c>
      <c r="H51" s="19">
        <v>40</v>
      </c>
      <c r="I51" s="19">
        <v>76</v>
      </c>
      <c r="J51" s="19">
        <v>36</v>
      </c>
      <c r="K51" s="19">
        <v>42</v>
      </c>
      <c r="L51" s="19">
        <v>41</v>
      </c>
      <c r="M51" s="19">
        <v>117</v>
      </c>
      <c r="N51" s="19">
        <v>61</v>
      </c>
      <c r="O51" s="19">
        <v>72</v>
      </c>
      <c r="P51" s="19">
        <v>70</v>
      </c>
      <c r="Q51" s="19">
        <v>93</v>
      </c>
      <c r="R51" s="19">
        <v>36</v>
      </c>
      <c r="S51" s="19">
        <v>43</v>
      </c>
      <c r="T51" s="19">
        <v>48</v>
      </c>
      <c r="U51" s="19">
        <v>61</v>
      </c>
      <c r="V51" s="19">
        <v>29</v>
      </c>
      <c r="W51" s="19">
        <v>47</v>
      </c>
      <c r="X51" s="19">
        <v>51</v>
      </c>
      <c r="Y51" s="19">
        <v>86</v>
      </c>
      <c r="Z51" s="139">
        <v>34</v>
      </c>
      <c r="AA51" s="139">
        <v>62</v>
      </c>
      <c r="AB51" s="139">
        <v>73</v>
      </c>
      <c r="AC51" s="139">
        <v>120</v>
      </c>
      <c r="AD51" s="139">
        <v>44</v>
      </c>
      <c r="AE51" s="139">
        <v>79</v>
      </c>
      <c r="AF51" s="139">
        <v>84</v>
      </c>
      <c r="AG51" s="139">
        <v>117</v>
      </c>
      <c r="AH51" s="139">
        <v>49</v>
      </c>
      <c r="AI51" s="139">
        <v>59</v>
      </c>
      <c r="AJ51" s="139">
        <v>56</v>
      </c>
      <c r="AK51" s="139">
        <v>91</v>
      </c>
      <c r="AL51" s="139">
        <v>25</v>
      </c>
      <c r="AM51" s="139">
        <v>35</v>
      </c>
      <c r="AN51" s="139">
        <v>29</v>
      </c>
      <c r="AO51" s="139">
        <v>58</v>
      </c>
    </row>
    <row r="52" spans="1:41" s="77" customFormat="1" ht="18">
      <c r="A52" s="9" t="s">
        <v>482</v>
      </c>
      <c r="B52" s="19"/>
      <c r="C52" s="19"/>
      <c r="D52" s="19"/>
      <c r="E52" s="19"/>
      <c r="F52" s="19"/>
      <c r="G52" s="19"/>
      <c r="H52" s="19"/>
      <c r="I52" s="19"/>
      <c r="J52" s="19"/>
      <c r="K52" s="19"/>
      <c r="L52" s="19"/>
      <c r="M52" s="19"/>
      <c r="N52" s="19"/>
      <c r="O52" s="19"/>
      <c r="P52" s="19"/>
      <c r="Q52" s="19"/>
      <c r="R52" s="19"/>
      <c r="S52" s="19"/>
      <c r="T52" s="19"/>
      <c r="U52" s="19"/>
      <c r="V52" s="19"/>
      <c r="W52" s="19"/>
      <c r="X52" s="19"/>
      <c r="Y52" s="19"/>
      <c r="Z52" s="139"/>
      <c r="AA52" s="139"/>
      <c r="AB52" s="139"/>
      <c r="AC52" s="139"/>
      <c r="AD52" s="139"/>
      <c r="AE52" s="139"/>
      <c r="AF52" s="139"/>
      <c r="AG52" s="139"/>
      <c r="AH52" s="139">
        <v>30</v>
      </c>
      <c r="AI52" s="139">
        <v>35</v>
      </c>
      <c r="AJ52" s="139">
        <v>33</v>
      </c>
      <c r="AK52" s="139">
        <v>36</v>
      </c>
      <c r="AL52" s="139">
        <v>8</v>
      </c>
      <c r="AM52" s="139">
        <v>6</v>
      </c>
      <c r="AN52" s="139">
        <v>0</v>
      </c>
      <c r="AO52" s="139">
        <v>0</v>
      </c>
    </row>
    <row r="53" spans="1:41" s="77" customFormat="1" ht="18">
      <c r="A53" s="9" t="s">
        <v>469</v>
      </c>
      <c r="B53" s="19"/>
      <c r="C53" s="19"/>
      <c r="D53" s="19"/>
      <c r="E53" s="19"/>
      <c r="F53" s="19"/>
      <c r="G53" s="19"/>
      <c r="H53" s="19"/>
      <c r="I53" s="19"/>
      <c r="J53" s="19"/>
      <c r="K53" s="19"/>
      <c r="L53" s="19"/>
      <c r="M53" s="19"/>
      <c r="N53" s="19"/>
      <c r="O53" s="19"/>
      <c r="P53" s="19"/>
      <c r="Q53" s="19"/>
      <c r="R53" s="19"/>
      <c r="S53" s="19"/>
      <c r="T53" s="19"/>
      <c r="U53" s="19"/>
      <c r="V53" s="19"/>
      <c r="W53" s="19"/>
      <c r="X53" s="19"/>
      <c r="Y53" s="19"/>
      <c r="Z53" s="139"/>
      <c r="AA53" s="139"/>
      <c r="AB53" s="139"/>
      <c r="AC53" s="139"/>
      <c r="AD53" s="139"/>
      <c r="AE53" s="139"/>
      <c r="AF53" s="139"/>
      <c r="AG53" s="139"/>
      <c r="AH53" s="139">
        <v>18</v>
      </c>
      <c r="AI53" s="139">
        <v>25</v>
      </c>
      <c r="AJ53" s="139">
        <v>23</v>
      </c>
      <c r="AK53" s="139">
        <v>54</v>
      </c>
      <c r="AL53" s="139">
        <v>17</v>
      </c>
      <c r="AM53" s="139">
        <v>30</v>
      </c>
      <c r="AN53" s="139">
        <v>29</v>
      </c>
      <c r="AO53" s="139">
        <v>58</v>
      </c>
    </row>
    <row r="54" spans="1:41" s="77" customFormat="1" ht="18">
      <c r="A54" s="9" t="s">
        <v>146</v>
      </c>
      <c r="B54" s="19">
        <v>0</v>
      </c>
      <c r="C54" s="19">
        <v>0</v>
      </c>
      <c r="D54" s="19">
        <v>0</v>
      </c>
      <c r="E54" s="19">
        <v>0</v>
      </c>
      <c r="F54" s="19">
        <v>0</v>
      </c>
      <c r="G54" s="19">
        <v>130</v>
      </c>
      <c r="H54" s="19">
        <v>0</v>
      </c>
      <c r="I54" s="19">
        <v>0</v>
      </c>
      <c r="J54" s="19" t="s">
        <v>55</v>
      </c>
      <c r="K54" s="19" t="s">
        <v>55</v>
      </c>
      <c r="L54" s="19" t="s">
        <v>55</v>
      </c>
      <c r="M54" s="19">
        <v>1</v>
      </c>
      <c r="N54" s="19" t="s">
        <v>55</v>
      </c>
      <c r="O54" s="19" t="s">
        <v>55</v>
      </c>
      <c r="P54" s="19" t="s">
        <v>55</v>
      </c>
      <c r="Q54" s="19" t="s">
        <v>55</v>
      </c>
      <c r="R54" s="19" t="s">
        <v>55</v>
      </c>
      <c r="S54" s="19">
        <v>0</v>
      </c>
      <c r="T54" s="19">
        <v>3</v>
      </c>
      <c r="U54" s="19">
        <v>2</v>
      </c>
      <c r="V54" s="19" t="s">
        <v>55</v>
      </c>
      <c r="W54" s="19" t="s">
        <v>55</v>
      </c>
      <c r="X54" s="19" t="s">
        <v>55</v>
      </c>
      <c r="Y54" s="19">
        <v>0</v>
      </c>
      <c r="Z54" s="139" t="s">
        <v>55</v>
      </c>
      <c r="AA54" s="139" t="s">
        <v>55</v>
      </c>
      <c r="AB54" s="139" t="s">
        <v>55</v>
      </c>
      <c r="AC54" s="139" t="s">
        <v>55</v>
      </c>
      <c r="AD54" s="139" t="s">
        <v>55</v>
      </c>
      <c r="AE54" s="139" t="s">
        <v>55</v>
      </c>
      <c r="AF54" s="139" t="s">
        <v>55</v>
      </c>
      <c r="AG54" s="139" t="s">
        <v>55</v>
      </c>
      <c r="AH54" s="139">
        <v>0</v>
      </c>
      <c r="AI54" s="139">
        <v>0</v>
      </c>
      <c r="AJ54" s="139">
        <v>0</v>
      </c>
      <c r="AK54" s="139">
        <v>0</v>
      </c>
      <c r="AL54" s="139">
        <v>0</v>
      </c>
      <c r="AM54" s="139">
        <v>0</v>
      </c>
      <c r="AN54" s="139">
        <v>0</v>
      </c>
      <c r="AO54" s="139">
        <v>0</v>
      </c>
    </row>
    <row r="55" spans="1:41" s="77" customFormat="1" ht="18">
      <c r="A55" s="9" t="s">
        <v>234</v>
      </c>
      <c r="B55" s="19">
        <v>3537</v>
      </c>
      <c r="C55" s="19">
        <v>3433</v>
      </c>
      <c r="D55" s="19">
        <v>3431</v>
      </c>
      <c r="E55" s="19">
        <v>3448</v>
      </c>
      <c r="F55" s="19">
        <v>3456</v>
      </c>
      <c r="G55" s="19">
        <v>3744</v>
      </c>
      <c r="H55" s="19">
        <v>3698</v>
      </c>
      <c r="I55" s="19">
        <v>3911</v>
      </c>
      <c r="J55" s="19">
        <v>3735</v>
      </c>
      <c r="K55" s="19">
        <v>3729</v>
      </c>
      <c r="L55" s="19">
        <v>3741</v>
      </c>
      <c r="M55" s="19">
        <v>3778</v>
      </c>
      <c r="N55" s="19">
        <v>3874</v>
      </c>
      <c r="O55" s="19">
        <v>3815</v>
      </c>
      <c r="P55" s="19">
        <v>3766</v>
      </c>
      <c r="Q55" s="19">
        <v>3546</v>
      </c>
      <c r="R55" s="19">
        <v>3595</v>
      </c>
      <c r="S55" s="19">
        <v>3553</v>
      </c>
      <c r="T55" s="19">
        <v>3692</v>
      </c>
      <c r="U55" s="19">
        <v>3765</v>
      </c>
      <c r="V55" s="19">
        <v>3917</v>
      </c>
      <c r="W55" s="19">
        <v>3929</v>
      </c>
      <c r="X55" s="19">
        <v>4024</v>
      </c>
      <c r="Y55" s="19">
        <v>4207</v>
      </c>
      <c r="Z55" s="139">
        <v>4243</v>
      </c>
      <c r="AA55" s="139">
        <v>3978</v>
      </c>
      <c r="AB55" s="139">
        <v>3956</v>
      </c>
      <c r="AC55" s="139">
        <v>4187</v>
      </c>
      <c r="AD55" s="139">
        <v>4170</v>
      </c>
      <c r="AE55" s="139">
        <v>4172</v>
      </c>
      <c r="AF55" s="139">
        <v>4322</v>
      </c>
      <c r="AG55" s="139">
        <v>4428</v>
      </c>
      <c r="AH55" s="139">
        <v>4485</v>
      </c>
      <c r="AI55" s="139">
        <v>4239</v>
      </c>
      <c r="AJ55" s="139">
        <v>4229</v>
      </c>
      <c r="AK55" s="139">
        <v>4271</v>
      </c>
      <c r="AL55" s="139">
        <v>3012</v>
      </c>
      <c r="AM55" s="139">
        <v>2715</v>
      </c>
      <c r="AN55" s="139">
        <v>2712</v>
      </c>
      <c r="AO55" s="139">
        <v>2707</v>
      </c>
    </row>
    <row r="56" spans="1:41" s="77" customFormat="1" ht="18">
      <c r="A56" s="9" t="s">
        <v>235</v>
      </c>
      <c r="B56" s="19">
        <v>424</v>
      </c>
      <c r="C56" s="19">
        <v>397</v>
      </c>
      <c r="D56" s="19">
        <v>398</v>
      </c>
      <c r="E56" s="19">
        <v>427</v>
      </c>
      <c r="F56" s="19">
        <v>426</v>
      </c>
      <c r="G56" s="19">
        <v>469</v>
      </c>
      <c r="H56" s="19">
        <v>482</v>
      </c>
      <c r="I56" s="19">
        <v>499</v>
      </c>
      <c r="J56" s="19">
        <v>490</v>
      </c>
      <c r="K56" s="19">
        <v>447</v>
      </c>
      <c r="L56" s="19">
        <v>449</v>
      </c>
      <c r="M56" s="19">
        <v>539</v>
      </c>
      <c r="N56" s="19">
        <v>542</v>
      </c>
      <c r="O56" s="19">
        <v>485</v>
      </c>
      <c r="P56" s="19">
        <v>501</v>
      </c>
      <c r="Q56" s="19">
        <v>514</v>
      </c>
      <c r="R56" s="19">
        <v>505</v>
      </c>
      <c r="S56" s="19">
        <v>447</v>
      </c>
      <c r="T56" s="19">
        <v>443</v>
      </c>
      <c r="U56" s="19">
        <v>466</v>
      </c>
      <c r="V56" s="19">
        <v>498</v>
      </c>
      <c r="W56" s="19">
        <v>447</v>
      </c>
      <c r="X56" s="19">
        <v>464</v>
      </c>
      <c r="Y56" s="19">
        <v>524</v>
      </c>
      <c r="Z56" s="139">
        <v>532</v>
      </c>
      <c r="AA56" s="139">
        <v>491</v>
      </c>
      <c r="AB56" s="139">
        <v>493</v>
      </c>
      <c r="AC56" s="139">
        <v>598</v>
      </c>
      <c r="AD56" s="139">
        <v>552</v>
      </c>
      <c r="AE56" s="139">
        <v>494</v>
      </c>
      <c r="AF56" s="139">
        <v>496</v>
      </c>
      <c r="AG56" s="139">
        <v>539</v>
      </c>
      <c r="AH56" s="139">
        <v>544</v>
      </c>
      <c r="AI56" s="139">
        <v>498</v>
      </c>
      <c r="AJ56" s="139">
        <v>471</v>
      </c>
      <c r="AK56" s="139">
        <v>526</v>
      </c>
      <c r="AL56" s="139">
        <v>140</v>
      </c>
      <c r="AM56" s="139">
        <v>73</v>
      </c>
      <c r="AN56" s="139">
        <v>78</v>
      </c>
      <c r="AO56" s="139">
        <v>92</v>
      </c>
    </row>
    <row r="57" spans="1:41" s="77" customFormat="1" ht="18">
      <c r="A57" s="9" t="s">
        <v>233</v>
      </c>
      <c r="B57" s="19">
        <v>3113</v>
      </c>
      <c r="C57" s="19">
        <v>3036</v>
      </c>
      <c r="D57" s="19">
        <v>3033</v>
      </c>
      <c r="E57" s="19">
        <v>3021</v>
      </c>
      <c r="F57" s="19">
        <v>3030</v>
      </c>
      <c r="G57" s="19">
        <v>3275</v>
      </c>
      <c r="H57" s="19">
        <v>3216</v>
      </c>
      <c r="I57" s="19">
        <v>3412</v>
      </c>
      <c r="J57" s="19">
        <v>3245</v>
      </c>
      <c r="K57" s="19">
        <v>3282</v>
      </c>
      <c r="L57" s="19">
        <v>3292</v>
      </c>
      <c r="M57" s="19">
        <v>3239</v>
      </c>
      <c r="N57" s="19">
        <v>3332</v>
      </c>
      <c r="O57" s="19">
        <v>3330</v>
      </c>
      <c r="P57" s="19">
        <v>3265</v>
      </c>
      <c r="Q57" s="19">
        <v>3032</v>
      </c>
      <c r="R57" s="19">
        <v>3090</v>
      </c>
      <c r="S57" s="19">
        <v>3106</v>
      </c>
      <c r="T57" s="19">
        <v>3248</v>
      </c>
      <c r="U57" s="19">
        <v>3299</v>
      </c>
      <c r="V57" s="19">
        <v>3419</v>
      </c>
      <c r="W57" s="19">
        <v>3482</v>
      </c>
      <c r="X57" s="19">
        <v>3560</v>
      </c>
      <c r="Y57" s="19">
        <v>3683</v>
      </c>
      <c r="Z57" s="139">
        <v>3711</v>
      </c>
      <c r="AA57" s="139">
        <v>3487</v>
      </c>
      <c r="AB57" s="139">
        <v>3463</v>
      </c>
      <c r="AC57" s="139">
        <v>3589</v>
      </c>
      <c r="AD57" s="139">
        <v>3618</v>
      </c>
      <c r="AE57" s="139">
        <v>3678</v>
      </c>
      <c r="AF57" s="139">
        <v>3826</v>
      </c>
      <c r="AG57" s="139">
        <v>3889</v>
      </c>
      <c r="AH57" s="139">
        <v>3941</v>
      </c>
      <c r="AI57" s="139">
        <v>3742</v>
      </c>
      <c r="AJ57" s="139">
        <v>3759</v>
      </c>
      <c r="AK57" s="139">
        <v>3745</v>
      </c>
      <c r="AL57" s="139">
        <v>2872</v>
      </c>
      <c r="AM57" s="139">
        <v>2642</v>
      </c>
      <c r="AN57" s="139">
        <v>2634</v>
      </c>
      <c r="AO57" s="139">
        <v>2615</v>
      </c>
    </row>
    <row r="58" spans="1:41" s="77" customFormat="1" ht="18">
      <c r="A58" s="9"/>
      <c r="B58" s="19"/>
      <c r="C58" s="19"/>
      <c r="D58" s="19"/>
      <c r="E58" s="19"/>
      <c r="F58" s="19"/>
      <c r="G58" s="19"/>
      <c r="H58" s="19"/>
      <c r="I58" s="19"/>
      <c r="J58" s="19"/>
      <c r="K58" s="19"/>
      <c r="L58" s="19"/>
      <c r="M58" s="19"/>
      <c r="N58" s="19"/>
      <c r="O58" s="19"/>
      <c r="P58" s="19"/>
      <c r="Q58" s="19"/>
      <c r="R58" s="19"/>
      <c r="S58" s="19"/>
      <c r="T58" s="19"/>
      <c r="U58" s="19"/>
      <c r="V58" s="19"/>
      <c r="W58" s="19"/>
      <c r="X58" s="19"/>
      <c r="Y58" s="19"/>
      <c r="Z58" s="139"/>
      <c r="AA58" s="139"/>
      <c r="AB58" s="139"/>
      <c r="AC58" s="139"/>
      <c r="AD58" s="139"/>
      <c r="AE58" s="139"/>
      <c r="AF58" s="139"/>
      <c r="AG58" s="139"/>
      <c r="AH58" s="139"/>
      <c r="AI58" s="139"/>
      <c r="AJ58" s="139"/>
      <c r="AK58" s="139"/>
      <c r="AL58" s="139"/>
      <c r="AM58" s="139"/>
      <c r="AN58" s="139"/>
      <c r="AO58" s="139"/>
    </row>
    <row r="59" spans="1:41" s="77" customFormat="1" ht="18">
      <c r="A59" s="9" t="s">
        <v>236</v>
      </c>
      <c r="B59" s="9">
        <v>1034</v>
      </c>
      <c r="C59" s="9">
        <v>1035</v>
      </c>
      <c r="D59" s="9">
        <v>978</v>
      </c>
      <c r="E59" s="9">
        <v>946</v>
      </c>
      <c r="F59" s="9">
        <v>942</v>
      </c>
      <c r="G59" s="9">
        <v>969</v>
      </c>
      <c r="H59" s="9">
        <v>1030</v>
      </c>
      <c r="I59" s="9">
        <v>1032</v>
      </c>
      <c r="J59" s="9">
        <v>1039</v>
      </c>
      <c r="K59" s="9">
        <v>1103</v>
      </c>
      <c r="L59" s="9">
        <v>1061</v>
      </c>
      <c r="M59" s="19">
        <v>1063</v>
      </c>
      <c r="N59" s="19">
        <v>1175</v>
      </c>
      <c r="O59" s="19">
        <v>1221</v>
      </c>
      <c r="P59" s="19">
        <v>1336</v>
      </c>
      <c r="Q59" s="19">
        <v>1336</v>
      </c>
      <c r="R59" s="19">
        <v>1184</v>
      </c>
      <c r="S59" s="19">
        <v>1169</v>
      </c>
      <c r="T59" s="19">
        <v>1154</v>
      </c>
      <c r="U59" s="19">
        <v>1088</v>
      </c>
      <c r="V59" s="19">
        <v>1132</v>
      </c>
      <c r="W59" s="19">
        <v>1144</v>
      </c>
      <c r="X59" s="19">
        <v>1090</v>
      </c>
      <c r="Y59" s="19">
        <v>962</v>
      </c>
      <c r="Z59" s="139">
        <v>888</v>
      </c>
      <c r="AA59" s="139">
        <v>928</v>
      </c>
      <c r="AB59" s="139">
        <v>894</v>
      </c>
      <c r="AC59" s="139">
        <v>898</v>
      </c>
      <c r="AD59" s="139">
        <v>851</v>
      </c>
      <c r="AE59" s="139">
        <v>907</v>
      </c>
      <c r="AF59" s="139">
        <v>870</v>
      </c>
      <c r="AG59" s="139">
        <v>870</v>
      </c>
      <c r="AH59" s="139">
        <v>765</v>
      </c>
      <c r="AI59" s="139">
        <v>782</v>
      </c>
      <c r="AJ59" s="139">
        <v>802</v>
      </c>
      <c r="AK59" s="139">
        <v>805</v>
      </c>
      <c r="AL59" s="139">
        <v>466</v>
      </c>
      <c r="AM59" s="139">
        <v>384</v>
      </c>
      <c r="AN59" s="139">
        <v>380</v>
      </c>
      <c r="AO59" s="139">
        <v>390</v>
      </c>
    </row>
    <row r="60" spans="1:41" s="77" customFormat="1" ht="18">
      <c r="A60" s="9" t="s">
        <v>482</v>
      </c>
      <c r="B60" s="9"/>
      <c r="C60" s="9"/>
      <c r="D60" s="9"/>
      <c r="E60" s="9"/>
      <c r="F60" s="9"/>
      <c r="G60" s="9"/>
      <c r="H60" s="9"/>
      <c r="I60" s="9"/>
      <c r="J60" s="9"/>
      <c r="K60" s="9"/>
      <c r="L60" s="9"/>
      <c r="M60" s="19"/>
      <c r="N60" s="19"/>
      <c r="O60" s="19"/>
      <c r="P60" s="19"/>
      <c r="Q60" s="19"/>
      <c r="R60" s="19"/>
      <c r="S60" s="19"/>
      <c r="T60" s="19"/>
      <c r="U60" s="19"/>
      <c r="V60" s="19"/>
      <c r="W60" s="19"/>
      <c r="X60" s="19"/>
      <c r="Y60" s="19"/>
      <c r="Z60" s="139"/>
      <c r="AA60" s="139"/>
      <c r="AB60" s="139"/>
      <c r="AC60" s="139"/>
      <c r="AD60" s="139"/>
      <c r="AE60" s="139"/>
      <c r="AF60" s="139"/>
      <c r="AG60" s="139"/>
      <c r="AH60" s="139">
        <v>412</v>
      </c>
      <c r="AI60" s="139">
        <v>427</v>
      </c>
      <c r="AJ60" s="139">
        <v>431</v>
      </c>
      <c r="AK60" s="139">
        <v>431</v>
      </c>
      <c r="AL60" s="139">
        <v>94</v>
      </c>
      <c r="AM60" s="9">
        <v>0</v>
      </c>
      <c r="AN60" s="9">
        <v>0</v>
      </c>
      <c r="AO60" s="9">
        <v>0</v>
      </c>
    </row>
    <row r="61" spans="1:41" s="77" customFormat="1" ht="18">
      <c r="A61" s="9" t="s">
        <v>469</v>
      </c>
      <c r="B61" s="9"/>
      <c r="C61" s="9"/>
      <c r="D61" s="9"/>
      <c r="E61" s="9"/>
      <c r="F61" s="9"/>
      <c r="G61" s="9"/>
      <c r="H61" s="9"/>
      <c r="I61" s="9"/>
      <c r="J61" s="9"/>
      <c r="K61" s="9"/>
      <c r="L61" s="9"/>
      <c r="M61" s="19"/>
      <c r="N61" s="19"/>
      <c r="O61" s="19"/>
      <c r="P61" s="19"/>
      <c r="Q61" s="19"/>
      <c r="R61" s="19"/>
      <c r="S61" s="19"/>
      <c r="T61" s="19"/>
      <c r="U61" s="19"/>
      <c r="V61" s="19"/>
      <c r="W61" s="19"/>
      <c r="X61" s="19"/>
      <c r="Y61" s="19"/>
      <c r="Z61" s="139"/>
      <c r="AA61" s="139"/>
      <c r="AB61" s="139"/>
      <c r="AC61" s="139"/>
      <c r="AD61" s="139"/>
      <c r="AE61" s="139"/>
      <c r="AF61" s="139"/>
      <c r="AG61" s="139"/>
      <c r="AH61" s="139">
        <v>353</v>
      </c>
      <c r="AI61" s="139">
        <v>355</v>
      </c>
      <c r="AJ61" s="139">
        <v>371</v>
      </c>
      <c r="AK61" s="139">
        <v>374</v>
      </c>
      <c r="AL61" s="139">
        <v>372</v>
      </c>
      <c r="AM61" s="9">
        <v>384</v>
      </c>
      <c r="AN61" s="9">
        <v>380</v>
      </c>
      <c r="AO61" s="9">
        <v>390</v>
      </c>
    </row>
    <row r="62" spans="1:41" s="80" customFormat="1">
      <c r="A62" s="37"/>
      <c r="B62" s="37"/>
      <c r="C62" s="37"/>
      <c r="D62" s="37"/>
      <c r="E62" s="37"/>
      <c r="F62" s="37"/>
      <c r="G62" s="37"/>
      <c r="H62" s="37"/>
      <c r="I62" s="37"/>
      <c r="J62" s="37"/>
      <c r="K62" s="37"/>
      <c r="L62" s="37"/>
      <c r="M62" s="37"/>
      <c r="N62" s="3"/>
      <c r="O62" s="3"/>
      <c r="P62" s="3"/>
      <c r="Q62" s="3"/>
      <c r="R62" s="3"/>
      <c r="S62" s="3"/>
      <c r="T62" s="3"/>
      <c r="U62" s="3"/>
      <c r="V62" s="3"/>
      <c r="W62" s="3"/>
      <c r="Z62" s="453"/>
      <c r="AA62" s="453"/>
      <c r="AB62" s="396"/>
      <c r="AF62" s="473"/>
      <c r="AG62" s="473"/>
      <c r="AH62" s="473"/>
      <c r="AI62" s="473"/>
      <c r="AJ62" s="473"/>
      <c r="AK62" s="473"/>
      <c r="AL62" s="473"/>
      <c r="AM62" s="473"/>
      <c r="AN62" s="473"/>
      <c r="AO62" s="473"/>
    </row>
    <row r="63" spans="1:41" s="80" customFormat="1">
      <c r="A63" s="9"/>
      <c r="B63" s="9"/>
      <c r="C63" s="9"/>
      <c r="D63" s="9"/>
      <c r="E63" s="9"/>
      <c r="F63" s="9"/>
      <c r="G63" s="9"/>
      <c r="H63" s="9"/>
      <c r="I63" s="9"/>
      <c r="J63" s="9"/>
      <c r="K63" s="9"/>
      <c r="L63" s="9"/>
      <c r="M63" s="9"/>
      <c r="N63" s="4"/>
      <c r="O63" s="3"/>
      <c r="P63" s="4"/>
      <c r="Q63" s="4"/>
      <c r="R63" s="4"/>
      <c r="S63" s="4"/>
      <c r="T63" s="4"/>
      <c r="U63" s="4"/>
      <c r="V63" s="4"/>
      <c r="W63" s="4"/>
      <c r="Z63" s="453"/>
      <c r="AA63" s="453"/>
      <c r="AB63" s="396"/>
      <c r="AF63" s="473"/>
      <c r="AG63" s="473"/>
      <c r="AH63" s="473"/>
      <c r="AI63" s="473"/>
      <c r="AJ63" s="473"/>
      <c r="AK63" s="473"/>
      <c r="AL63" s="473"/>
      <c r="AM63" s="473"/>
      <c r="AN63" s="473"/>
      <c r="AO63" s="473"/>
    </row>
    <row r="64" spans="1:41" s="82" customFormat="1">
      <c r="W64" s="80"/>
      <c r="X64" s="80"/>
      <c r="Y64" s="80"/>
      <c r="Z64" s="453"/>
      <c r="AA64" s="453"/>
      <c r="AB64" s="396"/>
      <c r="AC64" s="80"/>
      <c r="AD64" s="80"/>
      <c r="AE64" s="80"/>
      <c r="AF64" s="473"/>
      <c r="AG64" s="473"/>
      <c r="AH64" s="473"/>
      <c r="AI64" s="473"/>
      <c r="AJ64" s="473"/>
      <c r="AK64" s="473"/>
      <c r="AL64" s="473"/>
      <c r="AM64" s="473"/>
      <c r="AN64" s="473"/>
      <c r="AO64" s="473"/>
    </row>
    <row r="65" spans="23:41" s="82" customFormat="1">
      <c r="W65" s="80"/>
      <c r="X65" s="80"/>
      <c r="Y65" s="80"/>
      <c r="Z65" s="453"/>
      <c r="AA65" s="453"/>
      <c r="AB65" s="396"/>
      <c r="AC65" s="80"/>
      <c r="AD65" s="80"/>
      <c r="AE65" s="80"/>
      <c r="AF65" s="473"/>
      <c r="AG65" s="473"/>
      <c r="AH65" s="473"/>
      <c r="AI65" s="473"/>
      <c r="AJ65" s="473"/>
      <c r="AK65" s="473"/>
      <c r="AL65" s="473"/>
      <c r="AM65" s="473"/>
      <c r="AN65" s="473"/>
      <c r="AO65" s="473"/>
    </row>
    <row r="66" spans="23:41" s="82" customFormat="1">
      <c r="W66" s="80"/>
      <c r="X66" s="80"/>
      <c r="Y66" s="80"/>
      <c r="Z66" s="453"/>
      <c r="AA66" s="453"/>
      <c r="AB66" s="396"/>
      <c r="AC66" s="80"/>
      <c r="AD66" s="80"/>
      <c r="AE66" s="80"/>
      <c r="AF66" s="473"/>
      <c r="AG66" s="473"/>
      <c r="AH66" s="473"/>
      <c r="AI66" s="473"/>
      <c r="AJ66" s="473"/>
      <c r="AK66" s="473"/>
      <c r="AL66" s="473"/>
      <c r="AM66" s="473"/>
      <c r="AN66" s="473"/>
      <c r="AO66" s="473"/>
    </row>
    <row r="67" spans="23:41" s="82" customFormat="1">
      <c r="W67" s="80"/>
      <c r="X67" s="80"/>
      <c r="Y67" s="80"/>
      <c r="Z67" s="453"/>
      <c r="AA67" s="453"/>
      <c r="AB67" s="396"/>
      <c r="AC67" s="80"/>
      <c r="AD67" s="80"/>
      <c r="AE67" s="80"/>
      <c r="AF67" s="473"/>
      <c r="AG67" s="473"/>
      <c r="AH67" s="473"/>
      <c r="AI67" s="473"/>
      <c r="AJ67" s="473"/>
      <c r="AK67" s="473"/>
      <c r="AL67" s="473"/>
      <c r="AM67" s="473"/>
      <c r="AN67" s="473"/>
      <c r="AO67" s="473"/>
    </row>
    <row r="68" spans="23:41" s="82" customFormat="1">
      <c r="W68" s="80"/>
      <c r="X68" s="80"/>
      <c r="Y68" s="80"/>
      <c r="Z68" s="453"/>
      <c r="AA68" s="453"/>
      <c r="AB68" s="396"/>
      <c r="AC68" s="80"/>
      <c r="AD68" s="80"/>
      <c r="AE68" s="80"/>
      <c r="AF68" s="473"/>
      <c r="AG68" s="473"/>
      <c r="AH68" s="473"/>
      <c r="AI68" s="473"/>
      <c r="AJ68" s="473"/>
      <c r="AK68" s="473"/>
      <c r="AL68" s="473"/>
      <c r="AM68" s="473"/>
      <c r="AN68" s="473"/>
      <c r="AO68" s="473"/>
    </row>
    <row r="69" spans="23:41" s="82" customFormat="1">
      <c r="W69" s="80"/>
      <c r="X69" s="80"/>
      <c r="Y69" s="80"/>
      <c r="Z69" s="453"/>
      <c r="AA69" s="453"/>
      <c r="AB69" s="396"/>
      <c r="AC69" s="80"/>
      <c r="AD69" s="80"/>
      <c r="AE69" s="80"/>
      <c r="AF69" s="473"/>
      <c r="AG69" s="473"/>
      <c r="AH69" s="473"/>
      <c r="AI69" s="473"/>
      <c r="AJ69" s="473"/>
      <c r="AK69" s="473"/>
      <c r="AL69" s="473"/>
      <c r="AM69" s="473"/>
      <c r="AN69" s="473"/>
      <c r="AO69" s="473"/>
    </row>
    <row r="70" spans="23:41" s="82" customFormat="1">
      <c r="W70" s="80"/>
      <c r="X70" s="80"/>
      <c r="Y70" s="80"/>
      <c r="Z70" s="453"/>
      <c r="AA70" s="453"/>
      <c r="AB70" s="396"/>
      <c r="AC70" s="80"/>
      <c r="AD70" s="80"/>
      <c r="AE70" s="80"/>
      <c r="AF70" s="473"/>
      <c r="AG70" s="473"/>
      <c r="AH70" s="473"/>
      <c r="AI70" s="473"/>
      <c r="AJ70" s="473"/>
      <c r="AK70" s="473"/>
      <c r="AL70" s="473"/>
      <c r="AM70" s="473"/>
      <c r="AN70" s="473"/>
      <c r="AO70" s="473"/>
    </row>
    <row r="71" spans="23:41" s="82" customFormat="1">
      <c r="W71" s="80"/>
      <c r="X71" s="80"/>
      <c r="Y71" s="80"/>
      <c r="Z71" s="453"/>
      <c r="AA71" s="453"/>
      <c r="AB71" s="396"/>
      <c r="AC71" s="80"/>
      <c r="AD71" s="80"/>
      <c r="AE71" s="80"/>
      <c r="AF71" s="473"/>
      <c r="AG71" s="473"/>
      <c r="AH71" s="473"/>
      <c r="AI71" s="473"/>
      <c r="AJ71" s="473"/>
      <c r="AK71" s="473"/>
      <c r="AL71" s="473"/>
      <c r="AM71" s="473"/>
      <c r="AN71" s="473"/>
      <c r="AO71" s="473"/>
    </row>
    <row r="72" spans="23:41" s="82" customFormat="1">
      <c r="W72" s="80"/>
      <c r="X72" s="80"/>
      <c r="Y72" s="80"/>
      <c r="Z72" s="453"/>
      <c r="AA72" s="453"/>
      <c r="AB72" s="396"/>
      <c r="AC72" s="80"/>
      <c r="AD72" s="80"/>
      <c r="AE72" s="80"/>
      <c r="AF72" s="473"/>
      <c r="AG72" s="473"/>
      <c r="AH72" s="473"/>
      <c r="AI72" s="473"/>
      <c r="AJ72" s="473"/>
      <c r="AK72" s="473"/>
      <c r="AL72" s="473"/>
      <c r="AM72" s="473"/>
      <c r="AN72" s="473"/>
      <c r="AO72" s="473"/>
    </row>
    <row r="73" spans="23:41" s="82" customFormat="1">
      <c r="W73" s="80"/>
      <c r="X73" s="80"/>
      <c r="Y73" s="80"/>
      <c r="Z73" s="453"/>
      <c r="AA73" s="453"/>
      <c r="AB73" s="396"/>
      <c r="AC73" s="80"/>
      <c r="AD73" s="80"/>
      <c r="AE73" s="80"/>
      <c r="AF73" s="473"/>
      <c r="AG73" s="473"/>
      <c r="AH73" s="473"/>
      <c r="AI73" s="473"/>
      <c r="AJ73" s="473"/>
      <c r="AK73" s="473"/>
      <c r="AL73" s="473"/>
      <c r="AM73" s="473"/>
      <c r="AN73" s="473"/>
      <c r="AO73" s="473"/>
    </row>
    <row r="74" spans="23:41" s="82" customFormat="1">
      <c r="W74" s="80"/>
      <c r="X74" s="80"/>
      <c r="Y74" s="80"/>
      <c r="Z74" s="453"/>
      <c r="AA74" s="453"/>
      <c r="AB74" s="396"/>
      <c r="AC74" s="80"/>
      <c r="AD74" s="80"/>
      <c r="AE74" s="80"/>
      <c r="AF74" s="473"/>
      <c r="AG74" s="473"/>
      <c r="AH74" s="473"/>
      <c r="AI74" s="473"/>
      <c r="AJ74" s="473"/>
      <c r="AK74" s="473"/>
      <c r="AL74" s="473"/>
      <c r="AM74" s="473"/>
      <c r="AN74" s="473"/>
      <c r="AO74" s="473"/>
    </row>
    <row r="75" spans="23:41" s="82" customFormat="1">
      <c r="W75" s="80"/>
      <c r="X75" s="80"/>
      <c r="Y75" s="80"/>
      <c r="Z75" s="453"/>
      <c r="AA75" s="453"/>
      <c r="AB75" s="396"/>
      <c r="AC75" s="80"/>
      <c r="AD75" s="80"/>
      <c r="AE75" s="80"/>
      <c r="AF75" s="473"/>
      <c r="AG75" s="473"/>
      <c r="AH75" s="473"/>
      <c r="AI75" s="473"/>
      <c r="AJ75" s="473"/>
      <c r="AK75" s="473"/>
      <c r="AL75" s="473"/>
      <c r="AM75" s="473"/>
      <c r="AN75" s="473"/>
      <c r="AO75" s="473"/>
    </row>
    <row r="76" spans="23:41" s="82" customFormat="1">
      <c r="W76" s="80"/>
      <c r="X76" s="80"/>
      <c r="Y76" s="80"/>
      <c r="Z76" s="453"/>
      <c r="AA76" s="453"/>
      <c r="AB76" s="396"/>
      <c r="AC76" s="80"/>
      <c r="AD76" s="80"/>
      <c r="AE76" s="80"/>
      <c r="AF76" s="473"/>
      <c r="AG76" s="473"/>
      <c r="AH76" s="473"/>
      <c r="AI76" s="473"/>
      <c r="AJ76" s="473"/>
      <c r="AK76" s="473"/>
      <c r="AL76" s="473"/>
      <c r="AM76" s="473"/>
      <c r="AN76" s="473"/>
      <c r="AO76" s="473"/>
    </row>
    <row r="77" spans="23:41" s="82" customFormat="1">
      <c r="W77" s="80"/>
      <c r="X77" s="80"/>
      <c r="Y77" s="80"/>
      <c r="Z77" s="453"/>
      <c r="AA77" s="453"/>
      <c r="AB77" s="396"/>
      <c r="AC77" s="80"/>
      <c r="AD77" s="80"/>
      <c r="AE77" s="80"/>
      <c r="AF77" s="473"/>
      <c r="AG77" s="473"/>
      <c r="AH77" s="473"/>
      <c r="AI77" s="473"/>
      <c r="AJ77" s="473"/>
      <c r="AK77" s="473"/>
      <c r="AL77" s="473"/>
      <c r="AM77" s="473"/>
      <c r="AN77" s="473"/>
      <c r="AO77" s="473"/>
    </row>
    <row r="78" spans="23:41" s="82" customFormat="1">
      <c r="W78" s="80"/>
      <c r="X78" s="80"/>
      <c r="Y78" s="80"/>
      <c r="Z78" s="453"/>
      <c r="AA78" s="453"/>
      <c r="AB78" s="396"/>
      <c r="AC78" s="80"/>
      <c r="AD78" s="80"/>
      <c r="AE78" s="80"/>
      <c r="AF78" s="473"/>
      <c r="AG78" s="473"/>
      <c r="AH78" s="473"/>
      <c r="AI78" s="473"/>
      <c r="AJ78" s="473"/>
      <c r="AK78" s="473"/>
      <c r="AL78" s="473"/>
      <c r="AM78" s="473"/>
      <c r="AN78" s="473"/>
      <c r="AO78" s="473"/>
    </row>
    <row r="79" spans="23:41" s="82" customFormat="1">
      <c r="W79" s="80"/>
      <c r="X79" s="80"/>
      <c r="Y79" s="80"/>
      <c r="Z79" s="453"/>
      <c r="AA79" s="453"/>
      <c r="AB79" s="396"/>
      <c r="AC79" s="80"/>
      <c r="AD79" s="80"/>
      <c r="AE79" s="80"/>
      <c r="AF79" s="473"/>
      <c r="AG79" s="473"/>
      <c r="AH79" s="473"/>
      <c r="AI79" s="473"/>
      <c r="AJ79" s="473"/>
      <c r="AK79" s="473"/>
      <c r="AL79" s="473"/>
      <c r="AM79" s="473"/>
      <c r="AN79" s="473"/>
      <c r="AO79" s="473"/>
    </row>
    <row r="80" spans="23:41" s="82" customFormat="1">
      <c r="W80" s="80"/>
      <c r="X80" s="80"/>
      <c r="Y80" s="80"/>
      <c r="Z80" s="453"/>
      <c r="AA80" s="453"/>
      <c r="AB80" s="396"/>
      <c r="AC80" s="80"/>
      <c r="AD80" s="80"/>
      <c r="AE80" s="80"/>
      <c r="AF80" s="473"/>
      <c r="AG80" s="473"/>
      <c r="AH80" s="473"/>
      <c r="AI80" s="473"/>
      <c r="AJ80" s="473"/>
      <c r="AK80" s="473"/>
      <c r="AL80" s="473"/>
      <c r="AM80" s="473"/>
      <c r="AN80" s="473"/>
      <c r="AO80" s="473"/>
    </row>
    <row r="81" spans="23:41" s="82" customFormat="1">
      <c r="W81" s="80"/>
      <c r="X81" s="80"/>
      <c r="Y81" s="80"/>
      <c r="Z81" s="453"/>
      <c r="AA81" s="453"/>
      <c r="AB81" s="396"/>
      <c r="AC81" s="80"/>
      <c r="AD81" s="80"/>
      <c r="AE81" s="80"/>
      <c r="AF81" s="473"/>
      <c r="AG81" s="473"/>
      <c r="AH81" s="473"/>
      <c r="AI81" s="473"/>
      <c r="AJ81" s="473"/>
      <c r="AK81" s="473"/>
      <c r="AL81" s="473"/>
      <c r="AM81" s="473"/>
      <c r="AN81" s="473"/>
      <c r="AO81" s="473"/>
    </row>
    <row r="82" spans="23:41" s="82" customFormat="1">
      <c r="W82" s="80"/>
      <c r="X82" s="80"/>
      <c r="Y82" s="80"/>
      <c r="Z82" s="453"/>
      <c r="AA82" s="453"/>
      <c r="AB82" s="396"/>
      <c r="AC82" s="80"/>
      <c r="AD82" s="80"/>
      <c r="AE82" s="80"/>
      <c r="AF82" s="473"/>
      <c r="AG82" s="473"/>
      <c r="AH82" s="473"/>
      <c r="AI82" s="473"/>
      <c r="AJ82" s="473"/>
      <c r="AK82" s="473"/>
      <c r="AL82" s="473"/>
      <c r="AM82" s="473"/>
      <c r="AN82" s="473"/>
      <c r="AO82" s="473"/>
    </row>
    <row r="83" spans="23:41" s="82" customFormat="1">
      <c r="W83" s="80"/>
      <c r="X83" s="80"/>
      <c r="Y83" s="80"/>
      <c r="Z83" s="453"/>
      <c r="AA83" s="453"/>
      <c r="AB83" s="396"/>
      <c r="AC83" s="80"/>
      <c r="AD83" s="80"/>
      <c r="AE83" s="80"/>
      <c r="AF83" s="473"/>
      <c r="AG83" s="473"/>
      <c r="AH83" s="473"/>
      <c r="AI83" s="473"/>
      <c r="AJ83" s="473"/>
      <c r="AK83" s="473"/>
      <c r="AL83" s="473"/>
      <c r="AM83" s="473"/>
      <c r="AN83" s="473"/>
      <c r="AO83" s="473"/>
    </row>
    <row r="84" spans="23:41" s="82" customFormat="1">
      <c r="W84" s="80"/>
      <c r="X84" s="80"/>
      <c r="Y84" s="80"/>
      <c r="Z84" s="453"/>
      <c r="AA84" s="453"/>
      <c r="AB84" s="396"/>
      <c r="AC84" s="80"/>
      <c r="AD84" s="80"/>
      <c r="AE84" s="80"/>
      <c r="AF84" s="473"/>
      <c r="AG84" s="473"/>
      <c r="AH84" s="473"/>
      <c r="AI84" s="473"/>
      <c r="AJ84" s="473"/>
      <c r="AK84" s="473"/>
      <c r="AL84" s="473"/>
      <c r="AM84" s="473"/>
      <c r="AN84" s="473"/>
      <c r="AO84" s="473"/>
    </row>
    <row r="85" spans="23:41" s="82" customFormat="1">
      <c r="W85" s="80"/>
      <c r="X85" s="80"/>
      <c r="Y85" s="80"/>
      <c r="Z85" s="453"/>
      <c r="AA85" s="453"/>
      <c r="AB85" s="396"/>
      <c r="AC85" s="80"/>
      <c r="AD85" s="80"/>
      <c r="AE85" s="80"/>
      <c r="AF85" s="473"/>
      <c r="AG85" s="473"/>
      <c r="AH85" s="473"/>
      <c r="AI85" s="473"/>
      <c r="AJ85" s="473"/>
      <c r="AK85" s="473"/>
      <c r="AL85" s="473"/>
      <c r="AM85" s="473"/>
      <c r="AN85" s="473"/>
      <c r="AO85" s="473"/>
    </row>
    <row r="86" spans="23:41" s="82" customFormat="1">
      <c r="W86" s="80"/>
      <c r="X86" s="80"/>
      <c r="Y86" s="80"/>
      <c r="Z86" s="453"/>
      <c r="AA86" s="453"/>
      <c r="AB86" s="396"/>
      <c r="AC86" s="80"/>
      <c r="AD86" s="80"/>
      <c r="AE86" s="80"/>
      <c r="AF86" s="473"/>
      <c r="AG86" s="473"/>
      <c r="AH86" s="473"/>
      <c r="AI86" s="473"/>
      <c r="AJ86" s="473"/>
      <c r="AK86" s="473"/>
      <c r="AL86" s="473"/>
      <c r="AM86" s="473"/>
      <c r="AN86" s="473"/>
      <c r="AO86" s="473"/>
    </row>
    <row r="87" spans="23:41" s="82" customFormat="1">
      <c r="W87" s="80"/>
      <c r="X87" s="80"/>
      <c r="Y87" s="80"/>
      <c r="Z87" s="453"/>
      <c r="AA87" s="453"/>
      <c r="AB87" s="396"/>
      <c r="AC87" s="80"/>
      <c r="AD87" s="80"/>
      <c r="AE87" s="80"/>
      <c r="AF87" s="473"/>
      <c r="AG87" s="473"/>
      <c r="AH87" s="473"/>
      <c r="AI87" s="473"/>
      <c r="AJ87" s="473"/>
      <c r="AK87" s="473"/>
      <c r="AL87" s="473"/>
      <c r="AM87" s="473"/>
      <c r="AN87" s="473"/>
      <c r="AO87" s="473"/>
    </row>
    <row r="88" spans="23:41" s="82" customFormat="1">
      <c r="W88" s="80"/>
      <c r="X88" s="80"/>
      <c r="Y88" s="80"/>
      <c r="Z88" s="453"/>
      <c r="AA88" s="453"/>
      <c r="AB88" s="396"/>
      <c r="AC88" s="80"/>
      <c r="AD88" s="80"/>
      <c r="AE88" s="80"/>
      <c r="AF88" s="473"/>
      <c r="AG88" s="473"/>
      <c r="AH88" s="473"/>
      <c r="AI88" s="473"/>
      <c r="AJ88" s="473"/>
      <c r="AK88" s="473"/>
      <c r="AL88" s="473"/>
      <c r="AM88" s="473"/>
      <c r="AN88" s="473"/>
      <c r="AO88" s="473"/>
    </row>
    <row r="347" spans="1:5" ht="172.5">
      <c r="E347" s="78" t="s">
        <v>276</v>
      </c>
    </row>
    <row r="351" spans="1:5">
      <c r="A351" s="78" t="s">
        <v>222</v>
      </c>
    </row>
  </sheetData>
  <mergeCells count="1">
    <mergeCell ref="T25:Y25"/>
  </mergeCells>
  <phoneticPr fontId="13"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K513"/>
  <sheetViews>
    <sheetView view="pageBreakPreview" zoomScale="60" zoomScaleNormal="75" workbookViewId="0">
      <pane xSplit="3" topLeftCell="K1" activePane="topRight" state="frozen"/>
      <selection pane="topRight" activeCell="AI444" sqref="AI444"/>
    </sheetView>
  </sheetViews>
  <sheetFormatPr defaultColWidth="8.88671875" defaultRowHeight="18"/>
  <cols>
    <col min="1" max="1" width="14.44140625" style="49" customWidth="1"/>
    <col min="2" max="2" width="1.88671875" style="49" customWidth="1"/>
    <col min="3" max="3" width="41.21875" style="49" customWidth="1"/>
    <col min="4" max="13" width="10.77734375" style="49" customWidth="1"/>
    <col min="14" max="14" width="10.33203125" style="49" customWidth="1"/>
    <col min="15" max="16" width="10.33203125" style="50" customWidth="1"/>
    <col min="17" max="20" width="10.33203125" style="51" customWidth="1"/>
    <col min="21" max="21" width="10.33203125" style="52" customWidth="1"/>
    <col min="22" max="23" width="10.33203125" style="51" customWidth="1"/>
    <col min="24" max="24" width="10.33203125" style="115" customWidth="1"/>
    <col min="25" max="25" width="10.33203125" style="462" customWidth="1"/>
    <col min="26" max="26" width="10.33203125" style="115" customWidth="1"/>
    <col min="27" max="38" width="10.33203125" style="116" customWidth="1"/>
    <col min="39" max="110" width="8.88671875" style="116"/>
    <col min="111" max="16384" width="8.88671875" style="49"/>
  </cols>
  <sheetData>
    <row r="1" spans="1:110" ht="21.95" customHeight="1">
      <c r="A1" s="588" t="s">
        <v>0</v>
      </c>
      <c r="B1" s="144"/>
      <c r="C1" s="144"/>
      <c r="D1" s="144"/>
      <c r="E1" s="144"/>
      <c r="F1" s="144"/>
      <c r="G1" s="144"/>
      <c r="H1" s="144"/>
      <c r="I1" s="144"/>
      <c r="J1" s="144"/>
      <c r="K1" s="144"/>
      <c r="L1" s="144"/>
      <c r="M1" s="144"/>
      <c r="N1" s="144"/>
      <c r="O1" s="145"/>
      <c r="P1" s="145"/>
      <c r="Q1" s="146"/>
      <c r="R1" s="146"/>
      <c r="S1" s="146"/>
      <c r="T1" s="146"/>
      <c r="U1" s="147"/>
      <c r="V1" s="146"/>
      <c r="W1" s="146"/>
      <c r="Y1" s="115"/>
    </row>
    <row r="2" spans="1:110" ht="21.95" customHeight="1">
      <c r="A2" s="588" t="s">
        <v>470</v>
      </c>
      <c r="B2" s="144"/>
      <c r="C2" s="144"/>
      <c r="D2" s="144"/>
      <c r="E2" s="144"/>
      <c r="F2" s="144"/>
      <c r="G2" s="144"/>
      <c r="H2" s="144"/>
      <c r="I2" s="144"/>
      <c r="J2" s="144"/>
      <c r="K2" s="144"/>
      <c r="L2" s="144"/>
      <c r="M2" s="144"/>
      <c r="N2" s="144"/>
      <c r="O2" s="145"/>
      <c r="P2" s="145"/>
      <c r="Q2" s="146"/>
      <c r="R2" s="146"/>
      <c r="S2" s="146"/>
      <c r="T2" s="146"/>
      <c r="U2" s="147"/>
      <c r="V2" s="146"/>
      <c r="W2" s="146"/>
      <c r="Y2" s="115"/>
    </row>
    <row r="3" spans="1:110" ht="21.95" customHeight="1">
      <c r="A3" s="148"/>
      <c r="B3" s="144"/>
      <c r="C3" s="144"/>
      <c r="D3" s="144"/>
      <c r="E3" s="144"/>
      <c r="F3" s="144"/>
      <c r="G3" s="144"/>
      <c r="H3" s="144"/>
      <c r="I3" s="144"/>
      <c r="J3" s="144"/>
      <c r="K3" s="144"/>
      <c r="L3" s="144"/>
      <c r="M3" s="144"/>
      <c r="N3" s="144"/>
      <c r="O3" s="145"/>
      <c r="P3" s="145"/>
      <c r="Q3" s="146"/>
      <c r="R3" s="146"/>
      <c r="S3" s="146"/>
      <c r="T3" s="146"/>
      <c r="U3" s="147"/>
      <c r="V3" s="146"/>
      <c r="W3" s="146"/>
      <c r="Y3" s="115"/>
    </row>
    <row r="4" spans="1:110" ht="18.75">
      <c r="A4" s="148"/>
      <c r="B4" s="144"/>
      <c r="C4" s="144"/>
      <c r="D4" s="144"/>
      <c r="E4" s="144"/>
      <c r="F4" s="144"/>
      <c r="G4" s="144"/>
      <c r="H4" s="144"/>
      <c r="I4" s="144"/>
      <c r="J4" s="144"/>
      <c r="K4" s="144"/>
      <c r="L4" s="144"/>
      <c r="M4" s="144"/>
      <c r="N4" s="144"/>
      <c r="O4" s="145"/>
      <c r="P4" s="145"/>
      <c r="Q4" s="146"/>
      <c r="R4" s="146"/>
      <c r="S4" s="146"/>
      <c r="T4" s="146"/>
      <c r="U4" s="147"/>
      <c r="V4" s="146"/>
      <c r="W4" s="146"/>
      <c r="Y4" s="115"/>
    </row>
    <row r="5" spans="1:110">
      <c r="A5" s="149" t="s">
        <v>1</v>
      </c>
      <c r="B5" s="144"/>
      <c r="C5" s="144"/>
      <c r="D5" s="144"/>
      <c r="E5" s="144"/>
      <c r="F5" s="144"/>
      <c r="G5" s="144"/>
      <c r="H5" s="144"/>
      <c r="I5" s="144"/>
      <c r="J5" s="144"/>
      <c r="K5" s="144"/>
      <c r="L5" s="144"/>
      <c r="M5" s="144"/>
      <c r="N5" s="144"/>
      <c r="O5" s="145"/>
      <c r="P5" s="145"/>
      <c r="Q5" s="146"/>
      <c r="R5" s="146"/>
      <c r="S5" s="146"/>
      <c r="T5" s="146"/>
      <c r="U5" s="147"/>
      <c r="V5" s="146"/>
      <c r="W5" s="146"/>
      <c r="Y5" s="115"/>
    </row>
    <row r="6" spans="1:110" ht="37.5" customHeight="1" thickBot="1">
      <c r="A6" s="150" t="s">
        <v>271</v>
      </c>
      <c r="B6" s="151"/>
      <c r="C6" s="152"/>
      <c r="D6" s="153" t="s">
        <v>245</v>
      </c>
      <c r="E6" s="153" t="s">
        <v>246</v>
      </c>
      <c r="F6" s="153" t="s">
        <v>247</v>
      </c>
      <c r="G6" s="153" t="s">
        <v>240</v>
      </c>
      <c r="H6" s="153" t="s">
        <v>248</v>
      </c>
      <c r="I6" s="153" t="s">
        <v>249</v>
      </c>
      <c r="J6" s="153" t="s">
        <v>250</v>
      </c>
      <c r="K6" s="153" t="s">
        <v>241</v>
      </c>
      <c r="L6" s="153" t="s">
        <v>2</v>
      </c>
      <c r="M6" s="153" t="s">
        <v>3</v>
      </c>
      <c r="N6" s="153" t="s">
        <v>4</v>
      </c>
      <c r="O6" s="153" t="s">
        <v>5</v>
      </c>
      <c r="P6" s="154" t="s">
        <v>6</v>
      </c>
      <c r="Q6" s="154" t="s">
        <v>7</v>
      </c>
      <c r="R6" s="154" t="s">
        <v>8</v>
      </c>
      <c r="S6" s="154" t="s">
        <v>9</v>
      </c>
      <c r="T6" s="154" t="s">
        <v>200</v>
      </c>
      <c r="U6" s="154" t="s">
        <v>285</v>
      </c>
      <c r="V6" s="154" t="s">
        <v>318</v>
      </c>
      <c r="W6" s="154" t="s">
        <v>361</v>
      </c>
      <c r="X6" s="425" t="s">
        <v>368</v>
      </c>
      <c r="Y6" s="425" t="s">
        <v>374</v>
      </c>
      <c r="Z6" s="425" t="s">
        <v>379</v>
      </c>
      <c r="AA6" s="425" t="s">
        <v>384</v>
      </c>
      <c r="AB6" s="425" t="s">
        <v>430</v>
      </c>
      <c r="AC6" s="425" t="s">
        <v>431</v>
      </c>
      <c r="AD6" s="425" t="s">
        <v>432</v>
      </c>
      <c r="AE6" s="425" t="s">
        <v>433</v>
      </c>
      <c r="AF6" s="425" t="s">
        <v>427</v>
      </c>
      <c r="AG6" s="425" t="s">
        <v>443</v>
      </c>
      <c r="AH6" s="425" t="s">
        <v>446</v>
      </c>
      <c r="AI6" s="425" t="s">
        <v>452</v>
      </c>
    </row>
    <row r="7" spans="1:110" ht="24.95" customHeight="1">
      <c r="A7" s="155"/>
      <c r="B7" s="156"/>
      <c r="C7" s="157"/>
      <c r="D7" s="158"/>
      <c r="E7" s="158"/>
      <c r="F7" s="158"/>
      <c r="G7" s="158"/>
      <c r="H7" s="158"/>
      <c r="I7" s="158"/>
      <c r="J7" s="158"/>
      <c r="K7" s="158"/>
      <c r="L7" s="158"/>
      <c r="M7" s="159"/>
      <c r="N7" s="159"/>
      <c r="O7" s="159"/>
      <c r="P7" s="160"/>
      <c r="Q7" s="160"/>
      <c r="R7" s="160"/>
      <c r="S7" s="160"/>
      <c r="T7" s="160"/>
      <c r="U7" s="160"/>
      <c r="V7" s="160"/>
      <c r="W7" s="160"/>
      <c r="X7" s="119"/>
      <c r="Y7" s="119"/>
      <c r="Z7" s="119"/>
      <c r="AA7" s="119"/>
      <c r="AB7" s="119"/>
      <c r="AC7" s="119"/>
      <c r="AD7" s="119"/>
      <c r="AE7" s="119"/>
      <c r="AF7" s="119"/>
      <c r="AG7" s="119"/>
      <c r="AH7" s="119"/>
      <c r="AI7" s="119"/>
    </row>
    <row r="8" spans="1:110">
      <c r="A8" s="155" t="s">
        <v>10</v>
      </c>
      <c r="B8" s="156"/>
      <c r="C8" s="157"/>
      <c r="D8" s="161">
        <v>1343</v>
      </c>
      <c r="E8" s="161">
        <v>948</v>
      </c>
      <c r="F8" s="161">
        <v>946</v>
      </c>
      <c r="G8" s="161">
        <v>1254</v>
      </c>
      <c r="H8" s="161">
        <v>1340</v>
      </c>
      <c r="I8" s="161">
        <v>959</v>
      </c>
      <c r="J8" s="161">
        <v>860</v>
      </c>
      <c r="K8" s="161">
        <v>1320</v>
      </c>
      <c r="L8" s="161">
        <v>1440</v>
      </c>
      <c r="M8" s="159">
        <v>1322</v>
      </c>
      <c r="N8" s="159">
        <v>1272</v>
      </c>
      <c r="O8" s="159">
        <v>1602</v>
      </c>
      <c r="P8" s="160">
        <v>1632</v>
      </c>
      <c r="Q8" s="145">
        <v>1194</v>
      </c>
      <c r="R8" s="145">
        <v>1046</v>
      </c>
      <c r="S8" s="162">
        <v>1563</v>
      </c>
      <c r="T8" s="162">
        <v>1947</v>
      </c>
      <c r="U8" s="161">
        <v>1295</v>
      </c>
      <c r="V8" s="161">
        <v>1152</v>
      </c>
      <c r="W8" s="161">
        <v>1902</v>
      </c>
      <c r="X8" s="415">
        <v>2034</v>
      </c>
      <c r="Y8" s="415">
        <v>1316</v>
      </c>
      <c r="Z8" s="415">
        <v>1144</v>
      </c>
      <c r="AA8" s="415">
        <v>1667</v>
      </c>
      <c r="AB8" s="415">
        <v>1901</v>
      </c>
      <c r="AC8" s="415">
        <v>1284</v>
      </c>
      <c r="AD8" s="415">
        <v>1140</v>
      </c>
      <c r="AE8" s="415">
        <v>1834</v>
      </c>
      <c r="AF8" s="415">
        <v>1991</v>
      </c>
      <c r="AG8" s="415">
        <v>1327</v>
      </c>
      <c r="AH8" s="415">
        <v>1148</v>
      </c>
      <c r="AI8" s="415">
        <v>1590</v>
      </c>
    </row>
    <row r="9" spans="1:110">
      <c r="A9" s="163" t="s">
        <v>11</v>
      </c>
      <c r="B9" s="156"/>
      <c r="C9" s="157"/>
      <c r="D9" s="164">
        <v>9</v>
      </c>
      <c r="E9" s="164">
        <v>9</v>
      </c>
      <c r="F9" s="164">
        <v>12</v>
      </c>
      <c r="G9" s="164">
        <v>35</v>
      </c>
      <c r="H9" s="164">
        <v>23</v>
      </c>
      <c r="I9" s="164">
        <v>9</v>
      </c>
      <c r="J9" s="164">
        <v>21</v>
      </c>
      <c r="K9" s="164">
        <v>72</v>
      </c>
      <c r="L9" s="164">
        <v>19</v>
      </c>
      <c r="M9" s="165">
        <v>14</v>
      </c>
      <c r="N9" s="165">
        <v>15</v>
      </c>
      <c r="O9" s="165">
        <v>35</v>
      </c>
      <c r="P9" s="160">
        <v>18</v>
      </c>
      <c r="Q9" s="145">
        <v>21</v>
      </c>
      <c r="R9" s="145">
        <v>16</v>
      </c>
      <c r="S9" s="162">
        <v>29</v>
      </c>
      <c r="T9" s="162">
        <v>37</v>
      </c>
      <c r="U9" s="164">
        <v>18</v>
      </c>
      <c r="V9" s="164">
        <v>30</v>
      </c>
      <c r="W9" s="164">
        <v>23</v>
      </c>
      <c r="X9" s="426">
        <v>13</v>
      </c>
      <c r="Y9" s="426">
        <v>20</v>
      </c>
      <c r="Z9" s="426">
        <v>18</v>
      </c>
      <c r="AA9" s="426">
        <v>40</v>
      </c>
      <c r="AB9" s="426">
        <v>14</v>
      </c>
      <c r="AC9" s="426">
        <v>16</v>
      </c>
      <c r="AD9" s="426">
        <v>33</v>
      </c>
      <c r="AE9" s="426">
        <v>46</v>
      </c>
      <c r="AF9" s="426">
        <v>12</v>
      </c>
      <c r="AG9" s="426">
        <v>20</v>
      </c>
      <c r="AH9" s="426">
        <v>10</v>
      </c>
      <c r="AI9" s="426">
        <v>52</v>
      </c>
    </row>
    <row r="10" spans="1:110">
      <c r="A10" s="166" t="s">
        <v>12</v>
      </c>
      <c r="B10" s="156"/>
      <c r="C10" s="157"/>
      <c r="D10" s="161">
        <v>-526</v>
      </c>
      <c r="E10" s="161">
        <v>-323</v>
      </c>
      <c r="F10" s="161">
        <v>-372</v>
      </c>
      <c r="G10" s="161">
        <v>-454</v>
      </c>
      <c r="H10" s="161">
        <v>-486</v>
      </c>
      <c r="I10" s="161">
        <v>-316</v>
      </c>
      <c r="J10" s="161">
        <v>-287</v>
      </c>
      <c r="K10" s="161">
        <v>-482</v>
      </c>
      <c r="L10" s="161">
        <v>-521</v>
      </c>
      <c r="M10" s="159">
        <v>-465</v>
      </c>
      <c r="N10" s="159">
        <v>-479</v>
      </c>
      <c r="O10" s="159">
        <v>-652</v>
      </c>
      <c r="P10" s="160">
        <v>-656</v>
      </c>
      <c r="Q10" s="145">
        <v>-411</v>
      </c>
      <c r="R10" s="145">
        <v>-352</v>
      </c>
      <c r="S10" s="162">
        <v>-608</v>
      </c>
      <c r="T10" s="162">
        <v>-917</v>
      </c>
      <c r="U10" s="161">
        <v>-544</v>
      </c>
      <c r="V10" s="161">
        <v>-475</v>
      </c>
      <c r="W10" s="161">
        <v>-910</v>
      </c>
      <c r="X10" s="415">
        <v>-951</v>
      </c>
      <c r="Y10" s="415">
        <v>-518</v>
      </c>
      <c r="Z10" s="415">
        <v>-438</v>
      </c>
      <c r="AA10" s="415">
        <v>-659</v>
      </c>
      <c r="AB10" s="415">
        <v>-801</v>
      </c>
      <c r="AC10" s="415">
        <v>-532</v>
      </c>
      <c r="AD10" s="415">
        <v>-483</v>
      </c>
      <c r="AE10" s="415">
        <v>-732</v>
      </c>
      <c r="AF10" s="415">
        <v>-885</v>
      </c>
      <c r="AG10" s="415">
        <v>-554</v>
      </c>
      <c r="AH10" s="415">
        <v>-500</v>
      </c>
      <c r="AI10" s="415">
        <v>-594</v>
      </c>
    </row>
    <row r="11" spans="1:110">
      <c r="A11" s="166" t="s">
        <v>13</v>
      </c>
      <c r="B11" s="156"/>
      <c r="C11" s="157"/>
      <c r="D11" s="164">
        <v>-131</v>
      </c>
      <c r="E11" s="164">
        <v>-129</v>
      </c>
      <c r="F11" s="164">
        <v>-116</v>
      </c>
      <c r="G11" s="164">
        <v>-135</v>
      </c>
      <c r="H11" s="164">
        <v>-127</v>
      </c>
      <c r="I11" s="164">
        <v>-123</v>
      </c>
      <c r="J11" s="164">
        <v>-109</v>
      </c>
      <c r="K11" s="164">
        <v>-134</v>
      </c>
      <c r="L11" s="164">
        <v>-130</v>
      </c>
      <c r="M11" s="167">
        <v>-147</v>
      </c>
      <c r="N11" s="167">
        <v>-146</v>
      </c>
      <c r="O11" s="167">
        <v>-153</v>
      </c>
      <c r="P11" s="160">
        <v>-130</v>
      </c>
      <c r="Q11" s="145">
        <v>-129</v>
      </c>
      <c r="R11" s="145">
        <v>-114</v>
      </c>
      <c r="S11" s="162">
        <v>-123</v>
      </c>
      <c r="T11" s="162">
        <v>-130</v>
      </c>
      <c r="U11" s="164">
        <v>-128</v>
      </c>
      <c r="V11" s="164">
        <v>-116</v>
      </c>
      <c r="W11" s="164">
        <v>-133</v>
      </c>
      <c r="X11" s="426">
        <v>-130</v>
      </c>
      <c r="Y11" s="426">
        <v>-141</v>
      </c>
      <c r="Z11" s="426">
        <v>-116</v>
      </c>
      <c r="AA11" s="426">
        <v>-142</v>
      </c>
      <c r="AB11" s="426">
        <v>-135</v>
      </c>
      <c r="AC11" s="426">
        <v>-140</v>
      </c>
      <c r="AD11" s="426">
        <v>-125</v>
      </c>
      <c r="AE11" s="426">
        <v>-143</v>
      </c>
      <c r="AF11" s="426">
        <v>-140</v>
      </c>
      <c r="AG11" s="426">
        <v>-135</v>
      </c>
      <c r="AH11" s="426">
        <v>-114</v>
      </c>
      <c r="AI11" s="426">
        <v>-140</v>
      </c>
    </row>
    <row r="12" spans="1:110">
      <c r="A12" s="166" t="s">
        <v>14</v>
      </c>
      <c r="B12" s="156"/>
      <c r="C12" s="157"/>
      <c r="D12" s="161">
        <v>-98</v>
      </c>
      <c r="E12" s="161">
        <v>-97</v>
      </c>
      <c r="F12" s="161">
        <v>-116</v>
      </c>
      <c r="G12" s="161">
        <v>-118</v>
      </c>
      <c r="H12" s="161">
        <v>-112</v>
      </c>
      <c r="I12" s="161">
        <v>-111</v>
      </c>
      <c r="J12" s="161">
        <v>-113</v>
      </c>
      <c r="K12" s="161">
        <v>-115</v>
      </c>
      <c r="L12" s="161">
        <v>-111</v>
      </c>
      <c r="M12" s="158">
        <v>-135</v>
      </c>
      <c r="N12" s="158">
        <v>-137</v>
      </c>
      <c r="O12" s="158">
        <v>-132</v>
      </c>
      <c r="P12" s="160">
        <v>-122</v>
      </c>
      <c r="Q12" s="145">
        <v>-124</v>
      </c>
      <c r="R12" s="145">
        <v>-128</v>
      </c>
      <c r="S12" s="162">
        <v>-136</v>
      </c>
      <c r="T12" s="162">
        <v>-137</v>
      </c>
      <c r="U12" s="161">
        <v>-139</v>
      </c>
      <c r="V12" s="161">
        <v>-140</v>
      </c>
      <c r="W12" s="161">
        <v>-147</v>
      </c>
      <c r="X12" s="415">
        <v>-149</v>
      </c>
      <c r="Y12" s="415">
        <v>-155</v>
      </c>
      <c r="Z12" s="415">
        <v>-147</v>
      </c>
      <c r="AA12" s="415">
        <v>-155</v>
      </c>
      <c r="AB12" s="415">
        <v>-158</v>
      </c>
      <c r="AC12" s="415">
        <v>-163</v>
      </c>
      <c r="AD12" s="415">
        <v>-168</v>
      </c>
      <c r="AE12" s="415">
        <v>-175</v>
      </c>
      <c r="AF12" s="415">
        <v>-169</v>
      </c>
      <c r="AG12" s="415">
        <v>-179</v>
      </c>
      <c r="AH12" s="415">
        <v>-198</v>
      </c>
      <c r="AI12" s="415">
        <v>-194</v>
      </c>
    </row>
    <row r="13" spans="1:110">
      <c r="A13" s="168" t="s">
        <v>15</v>
      </c>
      <c r="B13" s="169"/>
      <c r="C13" s="170"/>
      <c r="D13" s="171">
        <v>-111</v>
      </c>
      <c r="E13" s="171">
        <v>-122</v>
      </c>
      <c r="F13" s="171">
        <v>-129</v>
      </c>
      <c r="G13" s="171">
        <v>-142</v>
      </c>
      <c r="H13" s="171">
        <v>-126</v>
      </c>
      <c r="I13" s="171">
        <v>-120</v>
      </c>
      <c r="J13" s="171">
        <v>-134</v>
      </c>
      <c r="K13" s="171">
        <v>-145</v>
      </c>
      <c r="L13" s="171">
        <v>-116</v>
      </c>
      <c r="M13" s="172">
        <v>-186</v>
      </c>
      <c r="N13" s="172">
        <v>-172</v>
      </c>
      <c r="O13" s="172">
        <v>-192</v>
      </c>
      <c r="P13" s="173">
        <v>-140</v>
      </c>
      <c r="Q13" s="174">
        <v>-151</v>
      </c>
      <c r="R13" s="174">
        <v>-152</v>
      </c>
      <c r="S13" s="173">
        <v>-155</v>
      </c>
      <c r="T13" s="173">
        <v>-149</v>
      </c>
      <c r="U13" s="171">
        <v>-163</v>
      </c>
      <c r="V13" s="171">
        <v>-149</v>
      </c>
      <c r="W13" s="171">
        <v>-194</v>
      </c>
      <c r="X13" s="427">
        <v>-168</v>
      </c>
      <c r="Y13" s="427">
        <v>-174</v>
      </c>
      <c r="Z13" s="427">
        <v>-164</v>
      </c>
      <c r="AA13" s="427">
        <v>-243</v>
      </c>
      <c r="AB13" s="427">
        <v>-167</v>
      </c>
      <c r="AC13" s="427">
        <v>-181</v>
      </c>
      <c r="AD13" s="427">
        <v>-174</v>
      </c>
      <c r="AE13" s="427">
        <v>-239</v>
      </c>
      <c r="AF13" s="427">
        <v>-159</v>
      </c>
      <c r="AG13" s="427">
        <v>-181</v>
      </c>
      <c r="AH13" s="427">
        <v>-180</v>
      </c>
      <c r="AI13" s="427">
        <v>-221</v>
      </c>
    </row>
    <row r="14" spans="1:110">
      <c r="A14" s="155" t="s">
        <v>142</v>
      </c>
      <c r="B14" s="156"/>
      <c r="C14" s="157"/>
      <c r="D14" s="165">
        <f t="shared" ref="D14:W14" si="0">SUM(D8:D13)</f>
        <v>486</v>
      </c>
      <c r="E14" s="165">
        <f t="shared" si="0"/>
        <v>286</v>
      </c>
      <c r="F14" s="165">
        <f t="shared" si="0"/>
        <v>225</v>
      </c>
      <c r="G14" s="165">
        <f t="shared" si="0"/>
        <v>440</v>
      </c>
      <c r="H14" s="165">
        <f t="shared" si="0"/>
        <v>512</v>
      </c>
      <c r="I14" s="165">
        <f t="shared" si="0"/>
        <v>298</v>
      </c>
      <c r="J14" s="165">
        <f t="shared" si="0"/>
        <v>238</v>
      </c>
      <c r="K14" s="165">
        <f t="shared" si="0"/>
        <v>516</v>
      </c>
      <c r="L14" s="165">
        <f t="shared" si="0"/>
        <v>581</v>
      </c>
      <c r="M14" s="165">
        <f t="shared" si="0"/>
        <v>403</v>
      </c>
      <c r="N14" s="165">
        <f t="shared" si="0"/>
        <v>353</v>
      </c>
      <c r="O14" s="165">
        <f t="shared" si="0"/>
        <v>508</v>
      </c>
      <c r="P14" s="165">
        <f t="shared" si="0"/>
        <v>602</v>
      </c>
      <c r="Q14" s="165">
        <f t="shared" si="0"/>
        <v>400</v>
      </c>
      <c r="R14" s="165">
        <f t="shared" si="0"/>
        <v>316</v>
      </c>
      <c r="S14" s="165">
        <f t="shared" si="0"/>
        <v>570</v>
      </c>
      <c r="T14" s="165">
        <f t="shared" si="0"/>
        <v>651</v>
      </c>
      <c r="U14" s="165">
        <f t="shared" si="0"/>
        <v>339</v>
      </c>
      <c r="V14" s="165">
        <f t="shared" si="0"/>
        <v>302</v>
      </c>
      <c r="W14" s="165">
        <f t="shared" si="0"/>
        <v>541</v>
      </c>
      <c r="X14" s="428">
        <f t="shared" ref="X14:AH14" si="1">SUM(X8:X13)</f>
        <v>649</v>
      </c>
      <c r="Y14" s="428">
        <f t="shared" si="1"/>
        <v>348</v>
      </c>
      <c r="Z14" s="428">
        <f t="shared" si="1"/>
        <v>297</v>
      </c>
      <c r="AA14" s="428">
        <f t="shared" si="1"/>
        <v>508</v>
      </c>
      <c r="AB14" s="428">
        <f t="shared" si="1"/>
        <v>654</v>
      </c>
      <c r="AC14" s="428">
        <f t="shared" si="1"/>
        <v>284</v>
      </c>
      <c r="AD14" s="428">
        <f t="shared" si="1"/>
        <v>223</v>
      </c>
      <c r="AE14" s="428">
        <f t="shared" si="1"/>
        <v>591</v>
      </c>
      <c r="AF14" s="428">
        <f t="shared" si="1"/>
        <v>650</v>
      </c>
      <c r="AG14" s="428">
        <f t="shared" si="1"/>
        <v>298</v>
      </c>
      <c r="AH14" s="428">
        <f t="shared" si="1"/>
        <v>166</v>
      </c>
      <c r="AI14" s="428">
        <f>SUM(AI8:AI13)</f>
        <v>493</v>
      </c>
    </row>
    <row r="15" spans="1:110" ht="17.25" customHeight="1">
      <c r="A15" s="175" t="s">
        <v>284</v>
      </c>
      <c r="B15" s="169"/>
      <c r="C15" s="170"/>
      <c r="D15" s="171">
        <v>-14</v>
      </c>
      <c r="E15" s="171">
        <v>26</v>
      </c>
      <c r="F15" s="171">
        <v>-9</v>
      </c>
      <c r="G15" s="171">
        <v>15</v>
      </c>
      <c r="H15" s="171">
        <v>-22</v>
      </c>
      <c r="I15" s="171">
        <v>29</v>
      </c>
      <c r="J15" s="171">
        <v>272</v>
      </c>
      <c r="K15" s="171">
        <v>4</v>
      </c>
      <c r="L15" s="171">
        <v>28</v>
      </c>
      <c r="M15" s="172">
        <v>-55</v>
      </c>
      <c r="N15" s="172">
        <v>42</v>
      </c>
      <c r="O15" s="172">
        <v>103</v>
      </c>
      <c r="P15" s="173">
        <v>-3</v>
      </c>
      <c r="Q15" s="174">
        <v>-25</v>
      </c>
      <c r="R15" s="174">
        <v>-30</v>
      </c>
      <c r="S15" s="173">
        <v>-48</v>
      </c>
      <c r="T15" s="173">
        <v>73</v>
      </c>
      <c r="U15" s="171">
        <v>12</v>
      </c>
      <c r="V15" s="171">
        <v>10</v>
      </c>
      <c r="W15" s="171">
        <v>-220</v>
      </c>
      <c r="X15" s="427">
        <v>251</v>
      </c>
      <c r="Y15" s="427">
        <v>261</v>
      </c>
      <c r="Z15" s="427">
        <v>17</v>
      </c>
      <c r="AA15" s="427">
        <v>71</v>
      </c>
      <c r="AB15" s="427">
        <v>85</v>
      </c>
      <c r="AC15" s="427">
        <v>2</v>
      </c>
      <c r="AD15" s="427">
        <v>3</v>
      </c>
      <c r="AE15" s="427">
        <v>32</v>
      </c>
      <c r="AF15" s="427">
        <v>-47</v>
      </c>
      <c r="AG15" s="427">
        <v>140</v>
      </c>
      <c r="AH15" s="427">
        <v>-69</v>
      </c>
      <c r="AI15" s="427">
        <v>81</v>
      </c>
    </row>
    <row r="16" spans="1:110" s="48" customFormat="1" ht="20.100000000000001" customHeight="1">
      <c r="A16" s="155" t="s">
        <v>16</v>
      </c>
      <c r="B16" s="155"/>
      <c r="C16" s="157"/>
      <c r="D16" s="176">
        <f t="shared" ref="D16:W16" si="2">SUM(D14:D15)</f>
        <v>472</v>
      </c>
      <c r="E16" s="176">
        <f t="shared" si="2"/>
        <v>312</v>
      </c>
      <c r="F16" s="176">
        <f t="shared" si="2"/>
        <v>216</v>
      </c>
      <c r="G16" s="176">
        <f t="shared" si="2"/>
        <v>455</v>
      </c>
      <c r="H16" s="176">
        <f t="shared" si="2"/>
        <v>490</v>
      </c>
      <c r="I16" s="176">
        <f t="shared" si="2"/>
        <v>327</v>
      </c>
      <c r="J16" s="176">
        <f t="shared" si="2"/>
        <v>510</v>
      </c>
      <c r="K16" s="176">
        <f t="shared" si="2"/>
        <v>520</v>
      </c>
      <c r="L16" s="176">
        <f t="shared" si="2"/>
        <v>609</v>
      </c>
      <c r="M16" s="176">
        <f t="shared" si="2"/>
        <v>348</v>
      </c>
      <c r="N16" s="176">
        <f t="shared" si="2"/>
        <v>395</v>
      </c>
      <c r="O16" s="176">
        <f t="shared" si="2"/>
        <v>611</v>
      </c>
      <c r="P16" s="176">
        <f t="shared" si="2"/>
        <v>599</v>
      </c>
      <c r="Q16" s="176">
        <f t="shared" si="2"/>
        <v>375</v>
      </c>
      <c r="R16" s="176">
        <f t="shared" si="2"/>
        <v>286</v>
      </c>
      <c r="S16" s="176">
        <f t="shared" si="2"/>
        <v>522</v>
      </c>
      <c r="T16" s="176">
        <f t="shared" si="2"/>
        <v>724</v>
      </c>
      <c r="U16" s="176">
        <f t="shared" si="2"/>
        <v>351</v>
      </c>
      <c r="V16" s="176">
        <f t="shared" si="2"/>
        <v>312</v>
      </c>
      <c r="W16" s="176">
        <f t="shared" si="2"/>
        <v>321</v>
      </c>
      <c r="X16" s="122">
        <f t="shared" ref="X16:AH16" si="3">SUM(X14:X15)</f>
        <v>900</v>
      </c>
      <c r="Y16" s="122">
        <f t="shared" si="3"/>
        <v>609</v>
      </c>
      <c r="Z16" s="122">
        <f t="shared" si="3"/>
        <v>314</v>
      </c>
      <c r="AA16" s="122">
        <f t="shared" si="3"/>
        <v>579</v>
      </c>
      <c r="AB16" s="122">
        <f t="shared" si="3"/>
        <v>739</v>
      </c>
      <c r="AC16" s="122">
        <f t="shared" si="3"/>
        <v>286</v>
      </c>
      <c r="AD16" s="122">
        <f t="shared" si="3"/>
        <v>226</v>
      </c>
      <c r="AE16" s="122">
        <f t="shared" si="3"/>
        <v>623</v>
      </c>
      <c r="AF16" s="122">
        <f t="shared" si="3"/>
        <v>603</v>
      </c>
      <c r="AG16" s="122">
        <f t="shared" si="3"/>
        <v>438</v>
      </c>
      <c r="AH16" s="122">
        <f t="shared" si="3"/>
        <v>97</v>
      </c>
      <c r="AI16" s="122">
        <f>SUM(AI14:AI15)</f>
        <v>574</v>
      </c>
      <c r="AJ16" s="116"/>
      <c r="AK16" s="116"/>
      <c r="AL16" s="116"/>
      <c r="AM16" s="116"/>
      <c r="AN16" s="116"/>
      <c r="AO16" s="116"/>
      <c r="AP16" s="116"/>
      <c r="AQ16" s="116"/>
      <c r="AR16" s="116"/>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row>
    <row r="17" spans="1:160">
      <c r="A17" s="163" t="s">
        <v>17</v>
      </c>
      <c r="B17" s="156"/>
      <c r="C17" s="157"/>
      <c r="D17" s="161">
        <v>35</v>
      </c>
      <c r="E17" s="161">
        <v>6</v>
      </c>
      <c r="F17" s="161">
        <v>10</v>
      </c>
      <c r="G17" s="161">
        <v>18</v>
      </c>
      <c r="H17" s="161">
        <v>202</v>
      </c>
      <c r="I17" s="161">
        <v>15</v>
      </c>
      <c r="J17" s="161">
        <v>6</v>
      </c>
      <c r="K17" s="161">
        <v>18</v>
      </c>
      <c r="L17" s="161">
        <v>34</v>
      </c>
      <c r="M17" s="158">
        <v>36</v>
      </c>
      <c r="N17" s="158">
        <v>8</v>
      </c>
      <c r="O17" s="158">
        <v>48</v>
      </c>
      <c r="P17" s="145">
        <v>-33</v>
      </c>
      <c r="Q17" s="145">
        <v>29</v>
      </c>
      <c r="R17" s="145">
        <v>3</v>
      </c>
      <c r="S17" s="162">
        <v>22</v>
      </c>
      <c r="T17" s="162">
        <v>16</v>
      </c>
      <c r="U17" s="161">
        <v>15</v>
      </c>
      <c r="V17" s="161">
        <v>10</v>
      </c>
      <c r="W17" s="161">
        <v>21</v>
      </c>
      <c r="X17" s="415">
        <v>59</v>
      </c>
      <c r="Y17" s="415">
        <v>15</v>
      </c>
      <c r="Z17" s="415">
        <v>-2</v>
      </c>
      <c r="AA17" s="415">
        <v>19</v>
      </c>
      <c r="AB17" s="415">
        <v>-7</v>
      </c>
      <c r="AC17" s="415">
        <v>26</v>
      </c>
      <c r="AD17" s="415">
        <v>7</v>
      </c>
      <c r="AE17" s="415">
        <v>-3</v>
      </c>
      <c r="AF17" s="415">
        <v>29</v>
      </c>
      <c r="AG17" s="415">
        <v>33</v>
      </c>
      <c r="AH17" s="415">
        <v>4</v>
      </c>
      <c r="AI17" s="415">
        <v>39</v>
      </c>
    </row>
    <row r="18" spans="1:160" ht="18" customHeight="1">
      <c r="A18" s="163" t="s">
        <v>18</v>
      </c>
      <c r="B18" s="156"/>
      <c r="C18" s="157"/>
      <c r="D18" s="161">
        <v>-40</v>
      </c>
      <c r="E18" s="161">
        <v>-41</v>
      </c>
      <c r="F18" s="161">
        <v>-49</v>
      </c>
      <c r="G18" s="161">
        <v>-46</v>
      </c>
      <c r="H18" s="161">
        <v>-44</v>
      </c>
      <c r="I18" s="161">
        <v>-55</v>
      </c>
      <c r="J18" s="161">
        <v>-57</v>
      </c>
      <c r="K18" s="161">
        <v>-64</v>
      </c>
      <c r="L18" s="161">
        <v>-60</v>
      </c>
      <c r="M18" s="158">
        <v>-95</v>
      </c>
      <c r="N18" s="158">
        <v>-100</v>
      </c>
      <c r="O18" s="158">
        <v>-96</v>
      </c>
      <c r="P18" s="145">
        <v>-68</v>
      </c>
      <c r="Q18" s="145">
        <v>-64</v>
      </c>
      <c r="R18" s="145">
        <v>-56</v>
      </c>
      <c r="S18" s="162">
        <v>-53</v>
      </c>
      <c r="T18" s="162">
        <v>-47</v>
      </c>
      <c r="U18" s="161">
        <v>-45</v>
      </c>
      <c r="V18" s="161">
        <v>-48</v>
      </c>
      <c r="W18" s="161">
        <v>-57</v>
      </c>
      <c r="X18" s="415">
        <v>-62</v>
      </c>
      <c r="Y18" s="415">
        <v>-70</v>
      </c>
      <c r="Z18" s="415">
        <v>-74</v>
      </c>
      <c r="AA18" s="415">
        <v>-78</v>
      </c>
      <c r="AB18" s="415">
        <v>-76</v>
      </c>
      <c r="AC18" s="415">
        <v>-75</v>
      </c>
      <c r="AD18" s="415">
        <v>-77</v>
      </c>
      <c r="AE18" s="415">
        <v>-72</v>
      </c>
      <c r="AF18" s="415">
        <v>-69</v>
      </c>
      <c r="AG18" s="415">
        <v>-78</v>
      </c>
      <c r="AH18" s="415">
        <v>-75</v>
      </c>
      <c r="AI18" s="415">
        <v>-73</v>
      </c>
    </row>
    <row r="19" spans="1:160">
      <c r="A19" s="163" t="s">
        <v>19</v>
      </c>
      <c r="B19" s="156"/>
      <c r="C19" s="157"/>
      <c r="D19" s="161">
        <v>12</v>
      </c>
      <c r="E19" s="161">
        <v>12</v>
      </c>
      <c r="F19" s="161">
        <v>14</v>
      </c>
      <c r="G19" s="161">
        <v>12</v>
      </c>
      <c r="H19" s="161">
        <v>12</v>
      </c>
      <c r="I19" s="161">
        <v>16</v>
      </c>
      <c r="J19" s="161">
        <v>21</v>
      </c>
      <c r="K19" s="161">
        <v>27</v>
      </c>
      <c r="L19" s="161">
        <v>17</v>
      </c>
      <c r="M19" s="158">
        <v>27</v>
      </c>
      <c r="N19" s="158">
        <v>33</v>
      </c>
      <c r="O19" s="158">
        <v>66</v>
      </c>
      <c r="P19" s="145">
        <v>31</v>
      </c>
      <c r="Q19" s="145">
        <v>22</v>
      </c>
      <c r="R19" s="145">
        <v>23</v>
      </c>
      <c r="S19" s="162">
        <v>22</v>
      </c>
      <c r="T19" s="162">
        <v>17</v>
      </c>
      <c r="U19" s="161">
        <v>18</v>
      </c>
      <c r="V19" s="161">
        <v>18</v>
      </c>
      <c r="W19" s="161">
        <v>19</v>
      </c>
      <c r="X19" s="415">
        <v>15</v>
      </c>
      <c r="Y19" s="415">
        <v>15</v>
      </c>
      <c r="Z19" s="415">
        <v>13</v>
      </c>
      <c r="AA19" s="415">
        <v>13</v>
      </c>
      <c r="AB19" s="415">
        <v>14</v>
      </c>
      <c r="AC19" s="415">
        <v>14</v>
      </c>
      <c r="AD19" s="415">
        <v>13</v>
      </c>
      <c r="AE19" s="415">
        <v>13</v>
      </c>
      <c r="AF19" s="415">
        <v>10</v>
      </c>
      <c r="AG19" s="415">
        <v>10</v>
      </c>
      <c r="AH19" s="415">
        <v>11</v>
      </c>
      <c r="AI19" s="415">
        <v>11</v>
      </c>
    </row>
    <row r="20" spans="1:160">
      <c r="A20" s="163" t="s">
        <v>20</v>
      </c>
      <c r="B20" s="156"/>
      <c r="C20" s="157"/>
      <c r="D20" s="161">
        <v>15</v>
      </c>
      <c r="E20" s="161">
        <v>2</v>
      </c>
      <c r="F20" s="161">
        <v>7</v>
      </c>
      <c r="G20" s="161">
        <v>6</v>
      </c>
      <c r="H20" s="161">
        <v>2</v>
      </c>
      <c r="I20" s="161">
        <v>0</v>
      </c>
      <c r="J20" s="161">
        <v>2</v>
      </c>
      <c r="K20" s="161">
        <v>3</v>
      </c>
      <c r="L20" s="161">
        <v>-2</v>
      </c>
      <c r="M20" s="158">
        <v>-1</v>
      </c>
      <c r="N20" s="158">
        <v>8</v>
      </c>
      <c r="O20" s="158">
        <v>-16</v>
      </c>
      <c r="P20" s="145">
        <v>11</v>
      </c>
      <c r="Q20" s="145">
        <v>2</v>
      </c>
      <c r="R20" s="145">
        <v>-8</v>
      </c>
      <c r="S20" s="162">
        <v>-6</v>
      </c>
      <c r="T20" s="162">
        <v>11</v>
      </c>
      <c r="U20" s="161">
        <v>8</v>
      </c>
      <c r="V20" s="161">
        <v>1</v>
      </c>
      <c r="W20" s="161">
        <v>-8</v>
      </c>
      <c r="X20" s="415">
        <v>-1</v>
      </c>
      <c r="Y20" s="415">
        <v>-2</v>
      </c>
      <c r="Z20" s="415">
        <v>1</v>
      </c>
      <c r="AA20" s="415">
        <v>7</v>
      </c>
      <c r="AB20" s="415">
        <v>-7</v>
      </c>
      <c r="AC20" s="415">
        <v>-1</v>
      </c>
      <c r="AD20" s="415">
        <v>-8</v>
      </c>
      <c r="AE20" s="415">
        <v>-7</v>
      </c>
      <c r="AF20" s="415">
        <v>-2</v>
      </c>
      <c r="AG20" s="415">
        <v>-4</v>
      </c>
      <c r="AH20" s="415">
        <v>-1</v>
      </c>
      <c r="AI20" s="415">
        <v>-9</v>
      </c>
    </row>
    <row r="21" spans="1:160">
      <c r="A21" s="169" t="s">
        <v>21</v>
      </c>
      <c r="B21" s="169"/>
      <c r="C21" s="170"/>
      <c r="D21" s="177">
        <v>-2</v>
      </c>
      <c r="E21" s="177">
        <v>-4</v>
      </c>
      <c r="F21" s="177">
        <v>-4</v>
      </c>
      <c r="G21" s="177">
        <v>3</v>
      </c>
      <c r="H21" s="177">
        <v>-1</v>
      </c>
      <c r="I21" s="177">
        <v>-2</v>
      </c>
      <c r="J21" s="177">
        <v>-11</v>
      </c>
      <c r="K21" s="177">
        <v>-3</v>
      </c>
      <c r="L21" s="177">
        <v>0</v>
      </c>
      <c r="M21" s="158">
        <v>-5</v>
      </c>
      <c r="N21" s="158">
        <v>-7</v>
      </c>
      <c r="O21" s="158">
        <v>-8</v>
      </c>
      <c r="P21" s="145">
        <v>-6</v>
      </c>
      <c r="Q21" s="145">
        <v>-9</v>
      </c>
      <c r="R21" s="145">
        <v>-6</v>
      </c>
      <c r="S21" s="173">
        <v>-2</v>
      </c>
      <c r="T21" s="173">
        <v>-8</v>
      </c>
      <c r="U21" s="177">
        <v>-15</v>
      </c>
      <c r="V21" s="177">
        <v>-8</v>
      </c>
      <c r="W21" s="177">
        <v>-11</v>
      </c>
      <c r="X21" s="429">
        <v>-7</v>
      </c>
      <c r="Y21" s="429">
        <v>-15</v>
      </c>
      <c r="Z21" s="429">
        <v>-12</v>
      </c>
      <c r="AA21" s="429">
        <v>-8</v>
      </c>
      <c r="AB21" s="429">
        <v>-8</v>
      </c>
      <c r="AC21" s="429">
        <v>-12</v>
      </c>
      <c r="AD21" s="429">
        <v>-11</v>
      </c>
      <c r="AE21" s="429">
        <v>-11</v>
      </c>
      <c r="AF21" s="429">
        <v>-12</v>
      </c>
      <c r="AG21" s="429">
        <v>-11</v>
      </c>
      <c r="AH21" s="429">
        <v>-13</v>
      </c>
      <c r="AI21" s="429">
        <v>-13</v>
      </c>
    </row>
    <row r="22" spans="1:160">
      <c r="A22" s="178" t="s">
        <v>22</v>
      </c>
      <c r="B22" s="178"/>
      <c r="C22" s="179"/>
      <c r="D22" s="180">
        <f t="shared" ref="D22:K22" si="4">SUM(D18:D21)</f>
        <v>-15</v>
      </c>
      <c r="E22" s="180">
        <f t="shared" si="4"/>
        <v>-31</v>
      </c>
      <c r="F22" s="180">
        <f t="shared" si="4"/>
        <v>-32</v>
      </c>
      <c r="G22" s="180">
        <f t="shared" si="4"/>
        <v>-25</v>
      </c>
      <c r="H22" s="180">
        <f t="shared" si="4"/>
        <v>-31</v>
      </c>
      <c r="I22" s="180">
        <f t="shared" si="4"/>
        <v>-41</v>
      </c>
      <c r="J22" s="180">
        <f t="shared" si="4"/>
        <v>-45</v>
      </c>
      <c r="K22" s="180">
        <f t="shared" si="4"/>
        <v>-37</v>
      </c>
      <c r="L22" s="180">
        <f t="shared" ref="L22:S22" si="5">SUM(L18:L21)</f>
        <v>-45</v>
      </c>
      <c r="M22" s="180">
        <f t="shared" si="5"/>
        <v>-74</v>
      </c>
      <c r="N22" s="180">
        <f t="shared" si="5"/>
        <v>-66</v>
      </c>
      <c r="O22" s="180">
        <f t="shared" si="5"/>
        <v>-54</v>
      </c>
      <c r="P22" s="181">
        <f t="shared" si="5"/>
        <v>-32</v>
      </c>
      <c r="Q22" s="181">
        <f t="shared" si="5"/>
        <v>-49</v>
      </c>
      <c r="R22" s="181">
        <f t="shared" si="5"/>
        <v>-47</v>
      </c>
      <c r="S22" s="181">
        <f t="shared" si="5"/>
        <v>-39</v>
      </c>
      <c r="T22" s="181">
        <f t="shared" ref="T22:AH22" si="6">SUM(T18:T21)</f>
        <v>-27</v>
      </c>
      <c r="U22" s="181">
        <f t="shared" si="6"/>
        <v>-34</v>
      </c>
      <c r="V22" s="181">
        <f t="shared" si="6"/>
        <v>-37</v>
      </c>
      <c r="W22" s="181">
        <f t="shared" si="6"/>
        <v>-57</v>
      </c>
      <c r="X22" s="430">
        <f t="shared" si="6"/>
        <v>-55</v>
      </c>
      <c r="Y22" s="430">
        <f t="shared" si="6"/>
        <v>-72</v>
      </c>
      <c r="Z22" s="430">
        <f t="shared" si="6"/>
        <v>-72</v>
      </c>
      <c r="AA22" s="430">
        <f t="shared" si="6"/>
        <v>-66</v>
      </c>
      <c r="AB22" s="430">
        <f t="shared" si="6"/>
        <v>-77</v>
      </c>
      <c r="AC22" s="430">
        <f t="shared" si="6"/>
        <v>-74</v>
      </c>
      <c r="AD22" s="430">
        <f t="shared" si="6"/>
        <v>-83</v>
      </c>
      <c r="AE22" s="430">
        <f t="shared" si="6"/>
        <v>-77</v>
      </c>
      <c r="AF22" s="430">
        <f t="shared" si="6"/>
        <v>-73</v>
      </c>
      <c r="AG22" s="430">
        <f t="shared" si="6"/>
        <v>-83</v>
      </c>
      <c r="AH22" s="430">
        <f t="shared" si="6"/>
        <v>-78</v>
      </c>
      <c r="AI22" s="430">
        <f>SUM(AI18:AI21)</f>
        <v>-84</v>
      </c>
    </row>
    <row r="23" spans="1:160" s="48" customFormat="1" ht="20.100000000000001" customHeight="1">
      <c r="A23" s="149" t="s">
        <v>23</v>
      </c>
      <c r="B23" s="155"/>
      <c r="C23" s="157"/>
      <c r="D23" s="182">
        <f t="shared" ref="D23:K23" si="7">D16+D17+D22</f>
        <v>492</v>
      </c>
      <c r="E23" s="182">
        <f t="shared" si="7"/>
        <v>287</v>
      </c>
      <c r="F23" s="182">
        <f t="shared" si="7"/>
        <v>194</v>
      </c>
      <c r="G23" s="182">
        <f t="shared" si="7"/>
        <v>448</v>
      </c>
      <c r="H23" s="182">
        <f t="shared" si="7"/>
        <v>661</v>
      </c>
      <c r="I23" s="182">
        <f t="shared" si="7"/>
        <v>301</v>
      </c>
      <c r="J23" s="182">
        <f t="shared" si="7"/>
        <v>471</v>
      </c>
      <c r="K23" s="182">
        <f t="shared" si="7"/>
        <v>501</v>
      </c>
      <c r="L23" s="182">
        <v>598</v>
      </c>
      <c r="M23" s="176">
        <v>310</v>
      </c>
      <c r="N23" s="158">
        <f t="shared" ref="N23:AH23" si="8">N16+N17+N22</f>
        <v>337</v>
      </c>
      <c r="O23" s="158">
        <f t="shared" si="8"/>
        <v>605</v>
      </c>
      <c r="P23" s="145">
        <f t="shared" si="8"/>
        <v>534</v>
      </c>
      <c r="Q23" s="145">
        <f t="shared" si="8"/>
        <v>355</v>
      </c>
      <c r="R23" s="145">
        <f t="shared" si="8"/>
        <v>242</v>
      </c>
      <c r="S23" s="144">
        <f t="shared" si="8"/>
        <v>505</v>
      </c>
      <c r="T23" s="144">
        <f t="shared" si="8"/>
        <v>713</v>
      </c>
      <c r="U23" s="144">
        <f t="shared" si="8"/>
        <v>332</v>
      </c>
      <c r="V23" s="144">
        <f t="shared" si="8"/>
        <v>285</v>
      </c>
      <c r="W23" s="144">
        <f t="shared" si="8"/>
        <v>285</v>
      </c>
      <c r="X23" s="116">
        <f t="shared" si="8"/>
        <v>904</v>
      </c>
      <c r="Y23" s="116">
        <f t="shared" si="8"/>
        <v>552</v>
      </c>
      <c r="Z23" s="116">
        <f t="shared" si="8"/>
        <v>240</v>
      </c>
      <c r="AA23" s="116">
        <f t="shared" si="8"/>
        <v>532</v>
      </c>
      <c r="AB23" s="116">
        <f t="shared" si="8"/>
        <v>655</v>
      </c>
      <c r="AC23" s="116">
        <f t="shared" si="8"/>
        <v>238</v>
      </c>
      <c r="AD23" s="116">
        <f t="shared" si="8"/>
        <v>150</v>
      </c>
      <c r="AE23" s="116">
        <f t="shared" si="8"/>
        <v>543</v>
      </c>
      <c r="AF23" s="116">
        <f t="shared" si="8"/>
        <v>559</v>
      </c>
      <c r="AG23" s="116">
        <f t="shared" si="8"/>
        <v>388</v>
      </c>
      <c r="AH23" s="116">
        <f t="shared" si="8"/>
        <v>23</v>
      </c>
      <c r="AI23" s="116">
        <f>AI16+AI17+AI22</f>
        <v>529</v>
      </c>
      <c r="AJ23" s="115"/>
      <c r="AK23" s="115"/>
      <c r="AL23" s="115"/>
      <c r="AM23" s="115"/>
      <c r="AN23" s="115"/>
      <c r="AO23" s="115"/>
      <c r="AP23" s="115"/>
      <c r="AQ23" s="115"/>
      <c r="AR23" s="115"/>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row>
    <row r="24" spans="1:160" s="51" customFormat="1">
      <c r="A24" s="156" t="s">
        <v>24</v>
      </c>
      <c r="B24" s="156"/>
      <c r="C24" s="157"/>
      <c r="D24" s="176">
        <v>-120</v>
      </c>
      <c r="E24" s="176">
        <v>-60</v>
      </c>
      <c r="F24" s="176">
        <v>-34</v>
      </c>
      <c r="G24" s="176">
        <v>-87</v>
      </c>
      <c r="H24" s="176">
        <v>-109</v>
      </c>
      <c r="I24" s="176">
        <v>-65</v>
      </c>
      <c r="J24" s="176">
        <v>-44</v>
      </c>
      <c r="K24" s="176">
        <v>-108</v>
      </c>
      <c r="L24" s="176">
        <v>-122</v>
      </c>
      <c r="M24" s="158">
        <v>-65</v>
      </c>
      <c r="N24" s="158">
        <v>-69</v>
      </c>
      <c r="O24" s="158">
        <v>2</v>
      </c>
      <c r="P24" s="145">
        <v>-111</v>
      </c>
      <c r="Q24" s="145">
        <v>-61</v>
      </c>
      <c r="R24" s="145">
        <v>-39</v>
      </c>
      <c r="S24" s="146">
        <v>-74</v>
      </c>
      <c r="T24" s="146">
        <v>-130</v>
      </c>
      <c r="U24" s="176">
        <v>-61</v>
      </c>
      <c r="V24" s="176">
        <v>-45</v>
      </c>
      <c r="W24" s="176">
        <v>-25</v>
      </c>
      <c r="X24" s="122">
        <v>-158</v>
      </c>
      <c r="Y24" s="122">
        <v>-74</v>
      </c>
      <c r="Z24" s="122">
        <v>-46</v>
      </c>
      <c r="AA24" s="122">
        <v>-88</v>
      </c>
      <c r="AB24" s="122">
        <v>-119</v>
      </c>
      <c r="AC24" s="122">
        <v>-47</v>
      </c>
      <c r="AD24" s="122">
        <v>-30</v>
      </c>
      <c r="AE24" s="122">
        <v>122</v>
      </c>
      <c r="AF24" s="122">
        <v>-107</v>
      </c>
      <c r="AG24" s="122">
        <v>-74</v>
      </c>
      <c r="AH24" s="122">
        <v>4</v>
      </c>
      <c r="AI24" s="122">
        <v>-43</v>
      </c>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row>
    <row r="25" spans="1:160" s="52" customFormat="1" ht="20.100000000000001" customHeight="1" thickBot="1">
      <c r="A25" s="183" t="s">
        <v>25</v>
      </c>
      <c r="B25" s="183"/>
      <c r="C25" s="184"/>
      <c r="D25" s="185">
        <f t="shared" ref="D25:AH25" si="9">D23+D24</f>
        <v>372</v>
      </c>
      <c r="E25" s="185">
        <f t="shared" si="9"/>
        <v>227</v>
      </c>
      <c r="F25" s="185">
        <f t="shared" si="9"/>
        <v>160</v>
      </c>
      <c r="G25" s="185">
        <f t="shared" si="9"/>
        <v>361</v>
      </c>
      <c r="H25" s="185">
        <f t="shared" si="9"/>
        <v>552</v>
      </c>
      <c r="I25" s="185">
        <f t="shared" si="9"/>
        <v>236</v>
      </c>
      <c r="J25" s="185">
        <f t="shared" si="9"/>
        <v>427</v>
      </c>
      <c r="K25" s="185">
        <f t="shared" si="9"/>
        <v>393</v>
      </c>
      <c r="L25" s="185">
        <f t="shared" si="9"/>
        <v>476</v>
      </c>
      <c r="M25" s="185">
        <f t="shared" si="9"/>
        <v>245</v>
      </c>
      <c r="N25" s="185">
        <f t="shared" si="9"/>
        <v>268</v>
      </c>
      <c r="O25" s="185">
        <f t="shared" si="9"/>
        <v>607</v>
      </c>
      <c r="P25" s="186">
        <f t="shared" si="9"/>
        <v>423</v>
      </c>
      <c r="Q25" s="186">
        <f t="shared" si="9"/>
        <v>294</v>
      </c>
      <c r="R25" s="186">
        <f t="shared" si="9"/>
        <v>203</v>
      </c>
      <c r="S25" s="186">
        <f t="shared" si="9"/>
        <v>431</v>
      </c>
      <c r="T25" s="186">
        <f t="shared" si="9"/>
        <v>583</v>
      </c>
      <c r="U25" s="186">
        <f t="shared" si="9"/>
        <v>271</v>
      </c>
      <c r="V25" s="186">
        <f t="shared" si="9"/>
        <v>240</v>
      </c>
      <c r="W25" s="186">
        <f t="shared" si="9"/>
        <v>260</v>
      </c>
      <c r="X25" s="431">
        <f t="shared" si="9"/>
        <v>746</v>
      </c>
      <c r="Y25" s="431">
        <f t="shared" si="9"/>
        <v>478</v>
      </c>
      <c r="Z25" s="431">
        <f t="shared" si="9"/>
        <v>194</v>
      </c>
      <c r="AA25" s="431">
        <f t="shared" si="9"/>
        <v>444</v>
      </c>
      <c r="AB25" s="431">
        <f t="shared" si="9"/>
        <v>536</v>
      </c>
      <c r="AC25" s="431">
        <f t="shared" si="9"/>
        <v>191</v>
      </c>
      <c r="AD25" s="431">
        <f t="shared" si="9"/>
        <v>120</v>
      </c>
      <c r="AE25" s="431">
        <f t="shared" si="9"/>
        <v>665</v>
      </c>
      <c r="AF25" s="431">
        <f t="shared" si="9"/>
        <v>452</v>
      </c>
      <c r="AG25" s="431">
        <f t="shared" si="9"/>
        <v>314</v>
      </c>
      <c r="AH25" s="431">
        <f t="shared" si="9"/>
        <v>27</v>
      </c>
      <c r="AI25" s="431">
        <f>AI23+AI24</f>
        <v>486</v>
      </c>
      <c r="AJ25" s="115"/>
      <c r="AK25" s="115"/>
      <c r="AL25" s="115"/>
      <c r="AM25" s="115"/>
      <c r="AN25" s="115"/>
      <c r="AO25" s="115"/>
      <c r="AP25" s="115"/>
      <c r="AQ25" s="115"/>
      <c r="AR25" s="115"/>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row>
    <row r="26" spans="1:160" s="48" customFormat="1" ht="19.5" customHeight="1" thickTop="1">
      <c r="A26" s="155"/>
      <c r="B26" s="155"/>
      <c r="C26" s="157"/>
      <c r="D26" s="176"/>
      <c r="E26" s="176"/>
      <c r="F26" s="176"/>
      <c r="G26" s="176"/>
      <c r="H26" s="176"/>
      <c r="I26" s="176"/>
      <c r="J26" s="176"/>
      <c r="K26" s="176"/>
      <c r="L26" s="176"/>
      <c r="M26" s="176"/>
      <c r="N26" s="176"/>
      <c r="O26" s="176"/>
      <c r="P26" s="146"/>
      <c r="Q26" s="146"/>
      <c r="R26" s="146"/>
      <c r="S26" s="146"/>
      <c r="T26" s="146"/>
      <c r="U26" s="187"/>
      <c r="V26" s="147"/>
      <c r="W26" s="146"/>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row>
    <row r="27" spans="1:160">
      <c r="A27" s="155" t="s">
        <v>26</v>
      </c>
      <c r="B27" s="156"/>
      <c r="C27" s="157"/>
      <c r="D27" s="158"/>
      <c r="E27" s="158"/>
      <c r="F27" s="158"/>
      <c r="G27" s="158"/>
      <c r="H27" s="158"/>
      <c r="I27" s="158"/>
      <c r="J27" s="158"/>
      <c r="K27" s="158"/>
      <c r="L27" s="158"/>
      <c r="M27" s="159"/>
      <c r="N27" s="159"/>
      <c r="O27" s="159"/>
      <c r="P27" s="160"/>
      <c r="Q27" s="160"/>
      <c r="R27" s="160"/>
      <c r="S27" s="160"/>
      <c r="T27" s="160"/>
      <c r="U27" s="160"/>
      <c r="V27" s="189"/>
      <c r="W27" s="146"/>
      <c r="Y27" s="115"/>
    </row>
    <row r="28" spans="1:160">
      <c r="A28" s="190" t="s">
        <v>304</v>
      </c>
      <c r="B28" s="156"/>
      <c r="C28" s="157"/>
      <c r="D28" s="161">
        <v>346</v>
      </c>
      <c r="E28" s="161">
        <v>219</v>
      </c>
      <c r="F28" s="161">
        <v>168</v>
      </c>
      <c r="G28" s="161">
        <v>338</v>
      </c>
      <c r="H28" s="161">
        <v>522</v>
      </c>
      <c r="I28" s="161">
        <v>231</v>
      </c>
      <c r="J28" s="161">
        <v>431</v>
      </c>
      <c r="K28" s="161">
        <v>368</v>
      </c>
      <c r="L28" s="161">
        <v>452</v>
      </c>
      <c r="M28" s="159">
        <v>243</v>
      </c>
      <c r="N28" s="159">
        <v>284</v>
      </c>
      <c r="O28" s="159">
        <v>563</v>
      </c>
      <c r="P28" s="160">
        <v>406</v>
      </c>
      <c r="Q28" s="160">
        <v>289</v>
      </c>
      <c r="R28" s="160">
        <v>211</v>
      </c>
      <c r="S28" s="162">
        <v>406</v>
      </c>
      <c r="T28" s="162">
        <v>559</v>
      </c>
      <c r="U28" s="161">
        <v>263</v>
      </c>
      <c r="V28" s="161">
        <v>247</v>
      </c>
      <c r="W28" s="146">
        <v>231</v>
      </c>
      <c r="X28" s="115">
        <v>678</v>
      </c>
      <c r="Y28" s="115">
        <v>472</v>
      </c>
      <c r="Z28" s="115">
        <v>198</v>
      </c>
      <c r="AA28" s="115">
        <v>421</v>
      </c>
      <c r="AB28" s="115">
        <v>497</v>
      </c>
      <c r="AC28" s="115">
        <v>187</v>
      </c>
      <c r="AD28" s="115">
        <v>126</v>
      </c>
      <c r="AE28" s="115">
        <v>606</v>
      </c>
      <c r="AF28" s="115">
        <v>401</v>
      </c>
      <c r="AG28" s="115">
        <v>314</v>
      </c>
      <c r="AH28" s="115">
        <v>31</v>
      </c>
      <c r="AI28" s="115">
        <v>458</v>
      </c>
    </row>
    <row r="29" spans="1:160">
      <c r="A29" s="190" t="s">
        <v>305</v>
      </c>
      <c r="B29" s="156"/>
      <c r="C29" s="157"/>
      <c r="D29" s="161" t="s">
        <v>55</v>
      </c>
      <c r="E29" s="161" t="s">
        <v>55</v>
      </c>
      <c r="F29" s="161" t="s">
        <v>55</v>
      </c>
      <c r="G29" s="161" t="s">
        <v>55</v>
      </c>
      <c r="H29" s="161" t="s">
        <v>55</v>
      </c>
      <c r="I29" s="161" t="s">
        <v>55</v>
      </c>
      <c r="J29" s="161" t="s">
        <v>55</v>
      </c>
      <c r="K29" s="161" t="s">
        <v>55</v>
      </c>
      <c r="L29" s="161" t="s">
        <v>55</v>
      </c>
      <c r="M29" s="161" t="s">
        <v>55</v>
      </c>
      <c r="N29" s="161" t="s">
        <v>55</v>
      </c>
      <c r="O29" s="161" t="s">
        <v>55</v>
      </c>
      <c r="P29" s="161" t="s">
        <v>55</v>
      </c>
      <c r="Q29" s="161" t="s">
        <v>55</v>
      </c>
      <c r="R29" s="161" t="s">
        <v>55</v>
      </c>
      <c r="S29" s="161" t="s">
        <v>55</v>
      </c>
      <c r="T29" s="161" t="s">
        <v>55</v>
      </c>
      <c r="U29" s="161" t="s">
        <v>55</v>
      </c>
      <c r="V29" s="161" t="s">
        <v>55</v>
      </c>
      <c r="W29" s="160" t="s">
        <v>55</v>
      </c>
      <c r="X29" s="415" t="s">
        <v>55</v>
      </c>
      <c r="Y29" s="415" t="s">
        <v>55</v>
      </c>
      <c r="Z29" s="415" t="s">
        <v>55</v>
      </c>
      <c r="AA29" s="415" t="s">
        <v>55</v>
      </c>
      <c r="AB29" s="415" t="s">
        <v>55</v>
      </c>
      <c r="AC29" s="415" t="s">
        <v>55</v>
      </c>
      <c r="AD29" s="415" t="s">
        <v>55</v>
      </c>
      <c r="AE29" s="415" t="s">
        <v>55</v>
      </c>
      <c r="AF29" s="415" t="s">
        <v>55</v>
      </c>
      <c r="AG29" s="415" t="s">
        <v>55</v>
      </c>
      <c r="AH29" s="415" t="s">
        <v>55</v>
      </c>
      <c r="AI29" s="415" t="s">
        <v>55</v>
      </c>
    </row>
    <row r="30" spans="1:160">
      <c r="A30" s="191" t="s">
        <v>27</v>
      </c>
      <c r="B30" s="169"/>
      <c r="C30" s="170"/>
      <c r="D30" s="161">
        <v>26</v>
      </c>
      <c r="E30" s="161">
        <v>8</v>
      </c>
      <c r="F30" s="161">
        <v>-8</v>
      </c>
      <c r="G30" s="161">
        <v>23</v>
      </c>
      <c r="H30" s="161">
        <v>30</v>
      </c>
      <c r="I30" s="161">
        <v>5</v>
      </c>
      <c r="J30" s="161">
        <v>-4</v>
      </c>
      <c r="K30" s="161">
        <v>25</v>
      </c>
      <c r="L30" s="161">
        <v>24</v>
      </c>
      <c r="M30" s="159">
        <v>2</v>
      </c>
      <c r="N30" s="159">
        <v>-16</v>
      </c>
      <c r="O30" s="159">
        <v>44</v>
      </c>
      <c r="P30" s="160">
        <v>17</v>
      </c>
      <c r="Q30" s="160">
        <v>5</v>
      </c>
      <c r="R30" s="160">
        <v>-8</v>
      </c>
      <c r="S30" s="162">
        <v>25</v>
      </c>
      <c r="T30" s="162">
        <v>24</v>
      </c>
      <c r="U30" s="161">
        <v>8</v>
      </c>
      <c r="V30" s="161">
        <v>-7</v>
      </c>
      <c r="W30" s="192">
        <v>29</v>
      </c>
      <c r="X30" s="432">
        <v>68</v>
      </c>
      <c r="Y30" s="432">
        <v>6</v>
      </c>
      <c r="Z30" s="432">
        <v>-4</v>
      </c>
      <c r="AA30" s="432">
        <v>23</v>
      </c>
      <c r="AB30" s="432">
        <v>39</v>
      </c>
      <c r="AC30" s="432">
        <v>4</v>
      </c>
      <c r="AD30" s="432">
        <v>-6</v>
      </c>
      <c r="AE30" s="432">
        <v>59</v>
      </c>
      <c r="AF30" s="432">
        <v>51</v>
      </c>
      <c r="AG30" s="432">
        <v>0</v>
      </c>
      <c r="AH30" s="432">
        <v>-4</v>
      </c>
      <c r="AI30" s="432">
        <v>28</v>
      </c>
    </row>
    <row r="31" spans="1:160" ht="18.75" thickBot="1">
      <c r="A31" s="193"/>
      <c r="B31" s="193"/>
      <c r="C31" s="184"/>
      <c r="D31" s="185">
        <f t="shared" ref="D31:AH31" si="10">D28+D30</f>
        <v>372</v>
      </c>
      <c r="E31" s="185">
        <f t="shared" si="10"/>
        <v>227</v>
      </c>
      <c r="F31" s="185">
        <f t="shared" si="10"/>
        <v>160</v>
      </c>
      <c r="G31" s="185">
        <f t="shared" si="10"/>
        <v>361</v>
      </c>
      <c r="H31" s="185">
        <f t="shared" si="10"/>
        <v>552</v>
      </c>
      <c r="I31" s="185">
        <f t="shared" si="10"/>
        <v>236</v>
      </c>
      <c r="J31" s="185">
        <f t="shared" si="10"/>
        <v>427</v>
      </c>
      <c r="K31" s="185">
        <f t="shared" si="10"/>
        <v>393</v>
      </c>
      <c r="L31" s="185">
        <f t="shared" si="10"/>
        <v>476</v>
      </c>
      <c r="M31" s="185">
        <f t="shared" si="10"/>
        <v>245</v>
      </c>
      <c r="N31" s="185">
        <f t="shared" si="10"/>
        <v>268</v>
      </c>
      <c r="O31" s="185">
        <f t="shared" si="10"/>
        <v>607</v>
      </c>
      <c r="P31" s="186">
        <f t="shared" si="10"/>
        <v>423</v>
      </c>
      <c r="Q31" s="186">
        <f t="shared" si="10"/>
        <v>294</v>
      </c>
      <c r="R31" s="186">
        <f t="shared" si="10"/>
        <v>203</v>
      </c>
      <c r="S31" s="186">
        <f t="shared" si="10"/>
        <v>431</v>
      </c>
      <c r="T31" s="186">
        <f t="shared" si="10"/>
        <v>583</v>
      </c>
      <c r="U31" s="186">
        <f t="shared" si="10"/>
        <v>271</v>
      </c>
      <c r="V31" s="186">
        <f t="shared" si="10"/>
        <v>240</v>
      </c>
      <c r="W31" s="186">
        <f t="shared" si="10"/>
        <v>260</v>
      </c>
      <c r="X31" s="431">
        <f t="shared" si="10"/>
        <v>746</v>
      </c>
      <c r="Y31" s="431">
        <f t="shared" si="10"/>
        <v>478</v>
      </c>
      <c r="Z31" s="431">
        <f t="shared" si="10"/>
        <v>194</v>
      </c>
      <c r="AA31" s="431">
        <f t="shared" si="10"/>
        <v>444</v>
      </c>
      <c r="AB31" s="431">
        <f t="shared" si="10"/>
        <v>536</v>
      </c>
      <c r="AC31" s="431">
        <f t="shared" si="10"/>
        <v>191</v>
      </c>
      <c r="AD31" s="431">
        <f t="shared" si="10"/>
        <v>120</v>
      </c>
      <c r="AE31" s="431">
        <f t="shared" si="10"/>
        <v>665</v>
      </c>
      <c r="AF31" s="431">
        <f t="shared" si="10"/>
        <v>452</v>
      </c>
      <c r="AG31" s="431">
        <f t="shared" si="10"/>
        <v>314</v>
      </c>
      <c r="AH31" s="431">
        <f t="shared" si="10"/>
        <v>27</v>
      </c>
      <c r="AI31" s="431">
        <f>AI28+AI30</f>
        <v>486</v>
      </c>
    </row>
    <row r="32" spans="1:160" ht="18.75" thickTop="1">
      <c r="A32" s="156"/>
      <c r="B32" s="156"/>
      <c r="C32" s="157"/>
      <c r="D32" s="158"/>
      <c r="E32" s="158"/>
      <c r="F32" s="158"/>
      <c r="G32" s="158"/>
      <c r="H32" s="158"/>
      <c r="I32" s="158"/>
      <c r="J32" s="158"/>
      <c r="K32" s="158"/>
      <c r="L32" s="158"/>
      <c r="M32" s="176"/>
      <c r="N32" s="176"/>
      <c r="O32" s="176"/>
      <c r="P32" s="146"/>
      <c r="Q32" s="146"/>
      <c r="R32" s="146"/>
      <c r="S32" s="146"/>
      <c r="T32" s="146"/>
      <c r="U32" s="146"/>
      <c r="V32" s="146"/>
      <c r="W32" s="146"/>
      <c r="Y32" s="115"/>
      <c r="AA32" s="115"/>
      <c r="AB32" s="115"/>
      <c r="AC32" s="115"/>
      <c r="AD32" s="115"/>
      <c r="AE32" s="115"/>
      <c r="AF32" s="115"/>
      <c r="AG32" s="115"/>
      <c r="AH32" s="115"/>
      <c r="AI32" s="115"/>
    </row>
    <row r="33" spans="1:35" ht="20.25" customHeight="1">
      <c r="A33" s="143"/>
      <c r="B33" s="194"/>
      <c r="C33" s="194"/>
      <c r="D33" s="158"/>
      <c r="E33" s="158"/>
      <c r="F33" s="158"/>
      <c r="G33" s="158"/>
      <c r="H33" s="158"/>
      <c r="I33" s="158"/>
      <c r="J33" s="158"/>
      <c r="K33" s="158"/>
      <c r="L33" s="158"/>
      <c r="M33" s="159"/>
      <c r="N33" s="159"/>
      <c r="O33" s="159"/>
      <c r="P33" s="160"/>
      <c r="Q33" s="160"/>
      <c r="R33" s="160"/>
      <c r="S33" s="160"/>
      <c r="T33" s="160"/>
      <c r="U33" s="160"/>
      <c r="V33" s="146"/>
      <c r="W33" s="146"/>
      <c r="Y33" s="115"/>
      <c r="AA33" s="115"/>
      <c r="AB33" s="115"/>
      <c r="AC33" s="115"/>
      <c r="AD33" s="115"/>
      <c r="AE33" s="115"/>
      <c r="AF33" s="115"/>
      <c r="AG33" s="115"/>
      <c r="AH33" s="115"/>
      <c r="AI33" s="115"/>
    </row>
    <row r="34" spans="1:35" ht="15.75" customHeight="1">
      <c r="A34" s="155" t="s">
        <v>306</v>
      </c>
      <c r="B34" s="195"/>
      <c r="C34" s="195"/>
      <c r="D34" s="158"/>
      <c r="E34" s="158"/>
      <c r="F34" s="158"/>
      <c r="G34" s="158"/>
      <c r="H34" s="158"/>
      <c r="I34" s="158"/>
      <c r="J34" s="158"/>
      <c r="K34" s="158"/>
      <c r="L34" s="158"/>
      <c r="M34" s="159"/>
      <c r="N34" s="159"/>
      <c r="O34" s="159"/>
      <c r="P34" s="160"/>
      <c r="Q34" s="160"/>
      <c r="R34" s="160"/>
      <c r="S34" s="160"/>
      <c r="T34" s="160"/>
      <c r="U34" s="160"/>
      <c r="V34" s="146"/>
      <c r="W34" s="146"/>
      <c r="Y34" s="115"/>
      <c r="AA34" s="115"/>
      <c r="AB34" s="115"/>
      <c r="AC34" s="115"/>
      <c r="AD34" s="115"/>
      <c r="AE34" s="115"/>
      <c r="AF34" s="115"/>
      <c r="AG34" s="115"/>
      <c r="AH34" s="115"/>
      <c r="AI34" s="115"/>
    </row>
    <row r="35" spans="1:35">
      <c r="A35" s="156" t="s">
        <v>28</v>
      </c>
      <c r="B35" s="156"/>
      <c r="C35" s="157"/>
      <c r="D35" s="196">
        <v>0.39</v>
      </c>
      <c r="E35" s="196">
        <v>0.25</v>
      </c>
      <c r="F35" s="196">
        <v>0.19</v>
      </c>
      <c r="G35" s="196">
        <v>0.39</v>
      </c>
      <c r="H35" s="196">
        <v>0.59</v>
      </c>
      <c r="I35" s="196">
        <v>0.26</v>
      </c>
      <c r="J35" s="196">
        <v>0.48</v>
      </c>
      <c r="K35" s="196">
        <v>0.41</v>
      </c>
      <c r="L35" s="197">
        <v>0.51</v>
      </c>
      <c r="M35" s="198">
        <v>0.27</v>
      </c>
      <c r="N35" s="198">
        <v>0.32</v>
      </c>
      <c r="O35" s="198">
        <v>0.64</v>
      </c>
      <c r="P35" s="199">
        <v>0.46</v>
      </c>
      <c r="Q35" s="199">
        <v>0.32</v>
      </c>
      <c r="R35" s="199">
        <v>0.24</v>
      </c>
      <c r="S35" s="199">
        <v>0.46</v>
      </c>
      <c r="T35" s="199">
        <v>0.63</v>
      </c>
      <c r="U35" s="198">
        <v>0.3</v>
      </c>
      <c r="V35" s="199">
        <v>0.27</v>
      </c>
      <c r="W35" s="199">
        <v>0.26</v>
      </c>
      <c r="X35" s="433">
        <v>0.76</v>
      </c>
      <c r="Y35" s="433">
        <v>0.53</v>
      </c>
      <c r="Z35" s="433">
        <v>0.23</v>
      </c>
      <c r="AA35" s="433">
        <v>0.47</v>
      </c>
      <c r="AB35" s="433">
        <v>0.56000000000000005</v>
      </c>
      <c r="AC35" s="433">
        <v>0.21</v>
      </c>
      <c r="AD35" s="433">
        <v>0.14000000000000001</v>
      </c>
      <c r="AE35" s="433">
        <v>0.68</v>
      </c>
      <c r="AF35" s="433">
        <v>0.45</v>
      </c>
      <c r="AG35" s="433">
        <v>0.35</v>
      </c>
      <c r="AH35" s="433">
        <v>0.04</v>
      </c>
      <c r="AI35" s="433">
        <v>0.52</v>
      </c>
    </row>
    <row r="36" spans="1:35">
      <c r="A36" s="156" t="s">
        <v>29</v>
      </c>
      <c r="B36" s="156"/>
      <c r="C36" s="157"/>
      <c r="D36" s="196">
        <v>0.39</v>
      </c>
      <c r="E36" s="196">
        <v>0.24</v>
      </c>
      <c r="F36" s="196">
        <v>0.19</v>
      </c>
      <c r="G36" s="196">
        <v>0.38</v>
      </c>
      <c r="H36" s="196">
        <v>0.57999999999999996</v>
      </c>
      <c r="I36" s="196">
        <v>0.26</v>
      </c>
      <c r="J36" s="196">
        <v>0.48</v>
      </c>
      <c r="K36" s="196">
        <v>0.41</v>
      </c>
      <c r="L36" s="197">
        <v>0.51</v>
      </c>
      <c r="M36" s="198">
        <v>0.27</v>
      </c>
      <c r="N36" s="198">
        <v>0.32</v>
      </c>
      <c r="O36" s="198">
        <v>0.64</v>
      </c>
      <c r="P36" s="199">
        <v>0.46</v>
      </c>
      <c r="Q36" s="199">
        <v>0.32</v>
      </c>
      <c r="R36" s="199">
        <v>0.24</v>
      </c>
      <c r="S36" s="199">
        <v>0.46</v>
      </c>
      <c r="T36" s="199">
        <v>0.63</v>
      </c>
      <c r="U36" s="198">
        <v>0.3</v>
      </c>
      <c r="V36" s="199">
        <v>0.27</v>
      </c>
      <c r="W36" s="199">
        <v>0.26</v>
      </c>
      <c r="X36" s="433">
        <v>0.76</v>
      </c>
      <c r="Y36" s="433">
        <v>0.53</v>
      </c>
      <c r="Z36" s="433">
        <v>0.23</v>
      </c>
      <c r="AA36" s="433">
        <v>0.47</v>
      </c>
      <c r="AB36" s="433">
        <v>0.56000000000000005</v>
      </c>
      <c r="AC36" s="433">
        <v>0.21</v>
      </c>
      <c r="AD36" s="433">
        <v>0.14000000000000001</v>
      </c>
      <c r="AE36" s="433">
        <v>0.68</v>
      </c>
      <c r="AF36" s="433">
        <v>0.45</v>
      </c>
      <c r="AG36" s="433">
        <v>0.35</v>
      </c>
      <c r="AH36" s="433">
        <v>0.04</v>
      </c>
      <c r="AI36" s="433">
        <v>0.52</v>
      </c>
    </row>
    <row r="37" spans="1:35">
      <c r="A37" s="156"/>
      <c r="B37" s="156"/>
      <c r="C37" s="157"/>
      <c r="D37" s="196"/>
      <c r="E37" s="196"/>
      <c r="F37" s="196"/>
      <c r="G37" s="196"/>
      <c r="H37" s="196"/>
      <c r="I37" s="196"/>
      <c r="J37" s="196"/>
      <c r="K37" s="196"/>
      <c r="L37" s="197"/>
      <c r="M37" s="198"/>
      <c r="N37" s="198"/>
      <c r="O37" s="198"/>
      <c r="P37" s="199"/>
      <c r="Q37" s="199"/>
      <c r="R37" s="199"/>
      <c r="S37" s="199"/>
      <c r="T37" s="199"/>
      <c r="U37" s="200"/>
      <c r="V37" s="201"/>
      <c r="W37" s="146"/>
      <c r="Y37" s="115"/>
    </row>
    <row r="38" spans="1:35" ht="18.75">
      <c r="A38" s="148"/>
      <c r="B38" s="144"/>
      <c r="C38" s="144"/>
      <c r="D38" s="182"/>
      <c r="E38" s="182"/>
      <c r="F38" s="182"/>
      <c r="G38" s="182"/>
      <c r="H38" s="182"/>
      <c r="I38" s="182"/>
      <c r="J38" s="182"/>
      <c r="K38" s="182"/>
      <c r="L38" s="182"/>
      <c r="M38" s="159"/>
      <c r="N38" s="158"/>
      <c r="O38" s="158"/>
      <c r="P38" s="145"/>
      <c r="Q38" s="145"/>
      <c r="R38" s="145"/>
      <c r="S38" s="145"/>
      <c r="T38" s="145"/>
      <c r="U38" s="205"/>
      <c r="V38" s="146"/>
      <c r="W38" s="146"/>
      <c r="Y38" s="115"/>
    </row>
    <row r="39" spans="1:35" ht="18.75" thickBot="1">
      <c r="A39" s="206" t="s">
        <v>271</v>
      </c>
      <c r="B39" s="153"/>
      <c r="C39" s="153"/>
      <c r="D39" s="153" t="s">
        <v>245</v>
      </c>
      <c r="E39" s="153" t="s">
        <v>246</v>
      </c>
      <c r="F39" s="153" t="s">
        <v>247</v>
      </c>
      <c r="G39" s="153" t="s">
        <v>240</v>
      </c>
      <c r="H39" s="153" t="s">
        <v>248</v>
      </c>
      <c r="I39" s="153" t="s">
        <v>249</v>
      </c>
      <c r="J39" s="153" t="s">
        <v>250</v>
      </c>
      <c r="K39" s="153" t="s">
        <v>241</v>
      </c>
      <c r="L39" s="153" t="s">
        <v>2</v>
      </c>
      <c r="M39" s="153" t="s">
        <v>3</v>
      </c>
      <c r="N39" s="153" t="s">
        <v>4</v>
      </c>
      <c r="O39" s="153" t="s">
        <v>5</v>
      </c>
      <c r="P39" s="154" t="s">
        <v>6</v>
      </c>
      <c r="Q39" s="154" t="s">
        <v>7</v>
      </c>
      <c r="R39" s="154" t="s">
        <v>8</v>
      </c>
      <c r="S39" s="154" t="s">
        <v>9</v>
      </c>
      <c r="T39" s="154" t="s">
        <v>200</v>
      </c>
      <c r="U39" s="154" t="s">
        <v>285</v>
      </c>
      <c r="V39" s="154" t="s">
        <v>318</v>
      </c>
      <c r="W39" s="154" t="s">
        <v>361</v>
      </c>
      <c r="X39" s="425" t="s">
        <v>368</v>
      </c>
      <c r="Y39" s="425" t="s">
        <v>374</v>
      </c>
      <c r="Z39" s="425" t="s">
        <v>379</v>
      </c>
      <c r="AA39" s="425" t="s">
        <v>384</v>
      </c>
      <c r="AB39" s="425" t="s">
        <v>430</v>
      </c>
      <c r="AC39" s="425" t="s">
        <v>431</v>
      </c>
      <c r="AD39" s="425" t="s">
        <v>432</v>
      </c>
      <c r="AE39" s="425" t="s">
        <v>433</v>
      </c>
      <c r="AF39" s="425" t="s">
        <v>427</v>
      </c>
      <c r="AG39" s="425" t="s">
        <v>443</v>
      </c>
      <c r="AH39" s="425" t="s">
        <v>446</v>
      </c>
      <c r="AI39" s="425" t="s">
        <v>452</v>
      </c>
    </row>
    <row r="40" spans="1:35">
      <c r="A40" s="147" t="s">
        <v>142</v>
      </c>
      <c r="B40" s="146"/>
      <c r="C40" s="146"/>
      <c r="D40" s="207">
        <v>486</v>
      </c>
      <c r="E40" s="207">
        <v>286</v>
      </c>
      <c r="F40" s="207">
        <v>225</v>
      </c>
      <c r="G40" s="207">
        <v>440</v>
      </c>
      <c r="H40" s="207">
        <v>512</v>
      </c>
      <c r="I40" s="207">
        <v>298</v>
      </c>
      <c r="J40" s="207">
        <v>238</v>
      </c>
      <c r="K40" s="207">
        <v>516</v>
      </c>
      <c r="L40" s="207">
        <v>581</v>
      </c>
      <c r="M40" s="207">
        <v>403</v>
      </c>
      <c r="N40" s="207">
        <v>353</v>
      </c>
      <c r="O40" s="207">
        <v>508</v>
      </c>
      <c r="P40" s="208">
        <v>602</v>
      </c>
      <c r="Q40" s="208">
        <v>400</v>
      </c>
      <c r="R40" s="208">
        <v>316</v>
      </c>
      <c r="S40" s="208">
        <v>570</v>
      </c>
      <c r="T40" s="208">
        <v>651</v>
      </c>
      <c r="U40" s="208">
        <v>339</v>
      </c>
      <c r="V40" s="208">
        <v>302</v>
      </c>
      <c r="W40" s="146">
        <v>541</v>
      </c>
      <c r="X40" s="115">
        <v>649</v>
      </c>
      <c r="Y40" s="115">
        <v>348</v>
      </c>
      <c r="Z40" s="115">
        <v>297</v>
      </c>
      <c r="AA40" s="115">
        <v>508</v>
      </c>
      <c r="AB40" s="115">
        <v>654</v>
      </c>
      <c r="AC40" s="115">
        <v>284</v>
      </c>
      <c r="AD40" s="115">
        <v>223</v>
      </c>
      <c r="AE40" s="115">
        <v>591</v>
      </c>
      <c r="AF40" s="115">
        <v>650</v>
      </c>
      <c r="AG40" s="115">
        <v>298</v>
      </c>
      <c r="AH40" s="115">
        <v>166</v>
      </c>
      <c r="AI40" s="115">
        <v>493</v>
      </c>
    </row>
    <row r="41" spans="1:35">
      <c r="A41" s="794" t="s">
        <v>267</v>
      </c>
      <c r="B41" s="795"/>
      <c r="C41" s="795"/>
      <c r="D41" s="209">
        <v>0</v>
      </c>
      <c r="E41" s="209">
        <v>15</v>
      </c>
      <c r="F41" s="209">
        <v>8</v>
      </c>
      <c r="G41" s="209">
        <v>37</v>
      </c>
      <c r="H41" s="209">
        <v>1</v>
      </c>
      <c r="I41" s="209">
        <v>4</v>
      </c>
      <c r="J41" s="209">
        <v>232</v>
      </c>
      <c r="K41" s="209">
        <v>13</v>
      </c>
      <c r="L41" s="209">
        <v>2</v>
      </c>
      <c r="M41" s="167">
        <v>0</v>
      </c>
      <c r="N41" s="210">
        <v>15</v>
      </c>
      <c r="O41" s="210">
        <v>68</v>
      </c>
      <c r="P41" s="207">
        <v>4</v>
      </c>
      <c r="Q41" s="146">
        <v>10</v>
      </c>
      <c r="R41" s="146">
        <v>7</v>
      </c>
      <c r="S41" s="146">
        <v>8</v>
      </c>
      <c r="T41" s="146">
        <v>46</v>
      </c>
      <c r="U41" s="207">
        <v>4</v>
      </c>
      <c r="V41" s="207">
        <v>36</v>
      </c>
      <c r="W41" s="146">
        <v>7</v>
      </c>
      <c r="X41" s="115">
        <v>82</v>
      </c>
      <c r="Y41" s="115">
        <v>193</v>
      </c>
      <c r="Z41" s="115">
        <v>0</v>
      </c>
      <c r="AA41" s="115">
        <v>9</v>
      </c>
      <c r="AB41" s="115">
        <v>110</v>
      </c>
      <c r="AC41" s="115">
        <v>11</v>
      </c>
      <c r="AD41" s="115">
        <v>1</v>
      </c>
      <c r="AE41" s="115">
        <v>33</v>
      </c>
      <c r="AF41" s="115">
        <v>4</v>
      </c>
      <c r="AG41" s="115">
        <v>0</v>
      </c>
      <c r="AH41" s="115">
        <v>40</v>
      </c>
      <c r="AI41" s="115">
        <v>17</v>
      </c>
    </row>
    <row r="42" spans="1:35">
      <c r="A42" s="794" t="s">
        <v>268</v>
      </c>
      <c r="B42" s="796"/>
      <c r="C42" s="796"/>
      <c r="D42" s="209">
        <v>-11</v>
      </c>
      <c r="E42" s="209">
        <v>1</v>
      </c>
      <c r="F42" s="209">
        <v>-15</v>
      </c>
      <c r="G42" s="209">
        <v>-18</v>
      </c>
      <c r="H42" s="209">
        <v>-18</v>
      </c>
      <c r="I42" s="209">
        <v>29</v>
      </c>
      <c r="J42" s="209">
        <v>7</v>
      </c>
      <c r="K42" s="209">
        <v>-2</v>
      </c>
      <c r="L42" s="209">
        <v>35</v>
      </c>
      <c r="M42" s="167">
        <v>-47</v>
      </c>
      <c r="N42" s="210">
        <v>17</v>
      </c>
      <c r="O42" s="210">
        <v>47</v>
      </c>
      <c r="P42" s="207">
        <v>4</v>
      </c>
      <c r="Q42" s="146">
        <v>-25</v>
      </c>
      <c r="R42" s="146">
        <v>-32</v>
      </c>
      <c r="S42" s="146">
        <v>-23</v>
      </c>
      <c r="T42" s="146">
        <v>36</v>
      </c>
      <c r="U42" s="207">
        <v>-15</v>
      </c>
      <c r="V42" s="207">
        <v>-16</v>
      </c>
      <c r="W42" s="146">
        <v>-221</v>
      </c>
      <c r="X42" s="115">
        <v>173</v>
      </c>
      <c r="Y42" s="115">
        <v>76</v>
      </c>
      <c r="Z42" s="115">
        <v>23</v>
      </c>
      <c r="AA42" s="115">
        <v>72</v>
      </c>
      <c r="AB42" s="115">
        <v>-16</v>
      </c>
      <c r="AC42" s="115">
        <v>-2</v>
      </c>
      <c r="AD42" s="115">
        <v>10</v>
      </c>
      <c r="AE42" s="115">
        <v>6</v>
      </c>
      <c r="AF42" s="115">
        <v>-48</v>
      </c>
      <c r="AG42" s="115">
        <v>106</v>
      </c>
      <c r="AH42" s="115">
        <v>-105</v>
      </c>
      <c r="AI42" s="115">
        <v>68</v>
      </c>
    </row>
    <row r="43" spans="1:35">
      <c r="A43" s="211" t="s">
        <v>269</v>
      </c>
      <c r="B43" s="212"/>
      <c r="C43" s="191"/>
      <c r="D43" s="213">
        <v>-3</v>
      </c>
      <c r="E43" s="213">
        <v>10</v>
      </c>
      <c r="F43" s="213">
        <v>-2</v>
      </c>
      <c r="G43" s="213">
        <v>-4</v>
      </c>
      <c r="H43" s="213">
        <v>-5</v>
      </c>
      <c r="I43" s="213">
        <v>-4</v>
      </c>
      <c r="J43" s="213">
        <v>33</v>
      </c>
      <c r="K43" s="213">
        <v>-7</v>
      </c>
      <c r="L43" s="213">
        <v>-9</v>
      </c>
      <c r="M43" s="172">
        <v>-8</v>
      </c>
      <c r="N43" s="213">
        <v>10</v>
      </c>
      <c r="O43" s="213">
        <v>-12</v>
      </c>
      <c r="P43" s="214">
        <v>-11</v>
      </c>
      <c r="Q43" s="192">
        <v>-10</v>
      </c>
      <c r="R43" s="192">
        <v>-5</v>
      </c>
      <c r="S43" s="192">
        <v>-33</v>
      </c>
      <c r="T43" s="192">
        <v>-9</v>
      </c>
      <c r="U43" s="214">
        <v>23</v>
      </c>
      <c r="V43" s="214">
        <v>-10</v>
      </c>
      <c r="W43" s="192">
        <v>-6</v>
      </c>
      <c r="X43" s="432">
        <v>-4</v>
      </c>
      <c r="Y43" s="432">
        <v>-8</v>
      </c>
      <c r="Z43" s="432">
        <v>-6</v>
      </c>
      <c r="AA43" s="432">
        <v>-10</v>
      </c>
      <c r="AB43" s="432">
        <v>-9</v>
      </c>
      <c r="AC43" s="432">
        <v>-7</v>
      </c>
      <c r="AD43" s="432">
        <v>-8</v>
      </c>
      <c r="AE43" s="432">
        <v>-7</v>
      </c>
      <c r="AF43" s="432">
        <v>-3</v>
      </c>
      <c r="AG43" s="432">
        <v>34</v>
      </c>
      <c r="AH43" s="432">
        <v>-4</v>
      </c>
      <c r="AI43" s="432">
        <v>-4</v>
      </c>
    </row>
    <row r="44" spans="1:35">
      <c r="A44" s="215" t="s">
        <v>284</v>
      </c>
      <c r="B44" s="216"/>
      <c r="C44" s="190"/>
      <c r="D44" s="209">
        <f t="shared" ref="D44:W44" si="11">SUM(D41:D43)</f>
        <v>-14</v>
      </c>
      <c r="E44" s="209">
        <f t="shared" si="11"/>
        <v>26</v>
      </c>
      <c r="F44" s="209">
        <f t="shared" si="11"/>
        <v>-9</v>
      </c>
      <c r="G44" s="209">
        <f t="shared" si="11"/>
        <v>15</v>
      </c>
      <c r="H44" s="209">
        <f t="shared" si="11"/>
        <v>-22</v>
      </c>
      <c r="I44" s="209">
        <f t="shared" si="11"/>
        <v>29</v>
      </c>
      <c r="J44" s="209">
        <f t="shared" si="11"/>
        <v>272</v>
      </c>
      <c r="K44" s="209">
        <f t="shared" si="11"/>
        <v>4</v>
      </c>
      <c r="L44" s="209">
        <f t="shared" si="11"/>
        <v>28</v>
      </c>
      <c r="M44" s="209">
        <f t="shared" si="11"/>
        <v>-55</v>
      </c>
      <c r="N44" s="209">
        <f t="shared" si="11"/>
        <v>42</v>
      </c>
      <c r="O44" s="209">
        <f t="shared" si="11"/>
        <v>103</v>
      </c>
      <c r="P44" s="209">
        <f t="shared" si="11"/>
        <v>-3</v>
      </c>
      <c r="Q44" s="209">
        <f t="shared" si="11"/>
        <v>-25</v>
      </c>
      <c r="R44" s="209">
        <f t="shared" si="11"/>
        <v>-30</v>
      </c>
      <c r="S44" s="209">
        <f t="shared" si="11"/>
        <v>-48</v>
      </c>
      <c r="T44" s="209">
        <f t="shared" si="11"/>
        <v>73</v>
      </c>
      <c r="U44" s="209">
        <f t="shared" si="11"/>
        <v>12</v>
      </c>
      <c r="V44" s="209">
        <f t="shared" si="11"/>
        <v>10</v>
      </c>
      <c r="W44" s="209">
        <f t="shared" si="11"/>
        <v>-220</v>
      </c>
      <c r="X44" s="434">
        <f t="shared" ref="X44:AH44" si="12">SUM(X41:X43)</f>
        <v>251</v>
      </c>
      <c r="Y44" s="434">
        <f t="shared" si="12"/>
        <v>261</v>
      </c>
      <c r="Z44" s="434">
        <f t="shared" si="12"/>
        <v>17</v>
      </c>
      <c r="AA44" s="434">
        <f t="shared" si="12"/>
        <v>71</v>
      </c>
      <c r="AB44" s="434">
        <f t="shared" si="12"/>
        <v>85</v>
      </c>
      <c r="AC44" s="434">
        <f t="shared" si="12"/>
        <v>2</v>
      </c>
      <c r="AD44" s="434">
        <f t="shared" si="12"/>
        <v>3</v>
      </c>
      <c r="AE44" s="434">
        <f t="shared" si="12"/>
        <v>32</v>
      </c>
      <c r="AF44" s="434">
        <f t="shared" si="12"/>
        <v>-47</v>
      </c>
      <c r="AG44" s="434">
        <f t="shared" si="12"/>
        <v>140</v>
      </c>
      <c r="AH44" s="434">
        <f t="shared" si="12"/>
        <v>-69</v>
      </c>
      <c r="AI44" s="434">
        <f>SUM(AI41:AI43)</f>
        <v>81</v>
      </c>
    </row>
    <row r="45" spans="1:35" ht="18.75" thickBot="1">
      <c r="A45" s="217" t="s">
        <v>16</v>
      </c>
      <c r="B45" s="218"/>
      <c r="C45" s="186"/>
      <c r="D45" s="219">
        <f t="shared" ref="D45:AH45" si="13">D40+D44</f>
        <v>472</v>
      </c>
      <c r="E45" s="219">
        <f t="shared" si="13"/>
        <v>312</v>
      </c>
      <c r="F45" s="219">
        <f t="shared" si="13"/>
        <v>216</v>
      </c>
      <c r="G45" s="219">
        <f t="shared" si="13"/>
        <v>455</v>
      </c>
      <c r="H45" s="219">
        <f t="shared" si="13"/>
        <v>490</v>
      </c>
      <c r="I45" s="219">
        <f t="shared" si="13"/>
        <v>327</v>
      </c>
      <c r="J45" s="219">
        <f t="shared" si="13"/>
        <v>510</v>
      </c>
      <c r="K45" s="219">
        <f t="shared" si="13"/>
        <v>520</v>
      </c>
      <c r="L45" s="219">
        <f t="shared" si="13"/>
        <v>609</v>
      </c>
      <c r="M45" s="219">
        <f t="shared" si="13"/>
        <v>348</v>
      </c>
      <c r="N45" s="219">
        <f t="shared" si="13"/>
        <v>395</v>
      </c>
      <c r="O45" s="219">
        <f t="shared" si="13"/>
        <v>611</v>
      </c>
      <c r="P45" s="219">
        <f t="shared" si="13"/>
        <v>599</v>
      </c>
      <c r="Q45" s="219">
        <f t="shared" si="13"/>
        <v>375</v>
      </c>
      <c r="R45" s="219">
        <f t="shared" si="13"/>
        <v>286</v>
      </c>
      <c r="S45" s="219">
        <f t="shared" si="13"/>
        <v>522</v>
      </c>
      <c r="T45" s="219">
        <f t="shared" si="13"/>
        <v>724</v>
      </c>
      <c r="U45" s="219">
        <f t="shared" si="13"/>
        <v>351</v>
      </c>
      <c r="V45" s="219">
        <f t="shared" si="13"/>
        <v>312</v>
      </c>
      <c r="W45" s="219">
        <f t="shared" si="13"/>
        <v>321</v>
      </c>
      <c r="X45" s="435">
        <f t="shared" si="13"/>
        <v>900</v>
      </c>
      <c r="Y45" s="435">
        <f t="shared" si="13"/>
        <v>609</v>
      </c>
      <c r="Z45" s="435">
        <f t="shared" si="13"/>
        <v>314</v>
      </c>
      <c r="AA45" s="435">
        <f t="shared" si="13"/>
        <v>579</v>
      </c>
      <c r="AB45" s="435">
        <f t="shared" si="13"/>
        <v>739</v>
      </c>
      <c r="AC45" s="435">
        <f t="shared" si="13"/>
        <v>286</v>
      </c>
      <c r="AD45" s="435">
        <f t="shared" si="13"/>
        <v>226</v>
      </c>
      <c r="AE45" s="435">
        <f t="shared" si="13"/>
        <v>623</v>
      </c>
      <c r="AF45" s="435">
        <f t="shared" si="13"/>
        <v>603</v>
      </c>
      <c r="AG45" s="435">
        <f t="shared" si="13"/>
        <v>438</v>
      </c>
      <c r="AH45" s="435">
        <f t="shared" si="13"/>
        <v>97</v>
      </c>
      <c r="AI45" s="435">
        <f>AI40+AI44</f>
        <v>574</v>
      </c>
    </row>
    <row r="46" spans="1:35" ht="19.5" thickTop="1">
      <c r="A46" s="148"/>
      <c r="B46" s="144"/>
      <c r="C46" s="144"/>
      <c r="D46" s="182"/>
      <c r="E46" s="182"/>
      <c r="F46" s="182"/>
      <c r="G46" s="182"/>
      <c r="H46" s="182"/>
      <c r="I46" s="182"/>
      <c r="J46" s="182"/>
      <c r="K46" s="182"/>
      <c r="L46" s="182"/>
      <c r="M46" s="182"/>
      <c r="N46" s="182"/>
      <c r="O46" s="182"/>
      <c r="P46" s="182"/>
      <c r="Q46" s="182"/>
      <c r="R46" s="182"/>
      <c r="S46" s="182"/>
      <c r="T46" s="182"/>
      <c r="U46" s="182"/>
      <c r="V46" s="146"/>
      <c r="W46" s="146"/>
      <c r="Y46" s="115"/>
    </row>
    <row r="47" spans="1:35" ht="18.75">
      <c r="A47" s="148"/>
      <c r="B47" s="144"/>
      <c r="C47" s="144"/>
      <c r="D47" s="182"/>
      <c r="E47" s="182"/>
      <c r="F47" s="182"/>
      <c r="G47" s="182"/>
      <c r="H47" s="182"/>
      <c r="I47" s="182"/>
      <c r="J47" s="182"/>
      <c r="K47" s="182"/>
      <c r="L47" s="182"/>
      <c r="M47" s="159"/>
      <c r="N47" s="158"/>
      <c r="O47" s="158"/>
      <c r="P47" s="145"/>
      <c r="Q47" s="145"/>
      <c r="R47" s="145"/>
      <c r="S47" s="145"/>
      <c r="T47" s="145"/>
      <c r="U47" s="205"/>
      <c r="V47" s="146"/>
      <c r="W47" s="146"/>
      <c r="Y47" s="115"/>
    </row>
    <row r="48" spans="1:35" ht="18.75">
      <c r="A48" s="148" t="s">
        <v>442</v>
      </c>
      <c r="B48" s="144"/>
      <c r="C48" s="144"/>
      <c r="D48" s="182"/>
      <c r="E48" s="182"/>
      <c r="F48" s="182"/>
      <c r="G48" s="182"/>
      <c r="H48" s="182"/>
      <c r="I48" s="182"/>
      <c r="J48" s="182"/>
      <c r="K48" s="182"/>
      <c r="L48" s="182"/>
      <c r="M48" s="158"/>
      <c r="N48" s="176"/>
      <c r="O48" s="176"/>
      <c r="P48" s="146"/>
      <c r="Q48" s="146"/>
      <c r="R48" s="146"/>
      <c r="S48" s="146"/>
      <c r="T48" s="146"/>
      <c r="U48" s="147"/>
      <c r="V48" s="146"/>
      <c r="W48" s="146"/>
      <c r="Y48" s="115"/>
    </row>
    <row r="49" spans="1:35" ht="18.75" customHeight="1">
      <c r="A49" s="148"/>
      <c r="B49" s="144"/>
      <c r="C49" s="144"/>
      <c r="D49" s="182"/>
      <c r="E49" s="182"/>
      <c r="F49" s="182"/>
      <c r="G49" s="182"/>
      <c r="H49" s="182"/>
      <c r="I49" s="182"/>
      <c r="J49" s="182"/>
      <c r="K49" s="182"/>
      <c r="L49" s="182"/>
      <c r="M49" s="158"/>
      <c r="N49" s="176"/>
      <c r="O49" s="176"/>
      <c r="P49" s="146"/>
      <c r="Q49" s="146"/>
      <c r="R49" s="146"/>
      <c r="S49" s="146"/>
      <c r="T49" s="146"/>
      <c r="U49" s="147"/>
      <c r="V49" s="146"/>
      <c r="W49" s="146"/>
      <c r="Y49" s="115"/>
    </row>
    <row r="50" spans="1:35" ht="18.75" customHeight="1">
      <c r="A50" s="148"/>
      <c r="B50" s="144"/>
      <c r="C50" s="144"/>
      <c r="D50" s="182"/>
      <c r="E50" s="182"/>
      <c r="F50" s="182"/>
      <c r="G50" s="182"/>
      <c r="H50" s="182"/>
      <c r="I50" s="182"/>
      <c r="J50" s="182"/>
      <c r="K50" s="182"/>
      <c r="L50" s="182"/>
      <c r="M50" s="158"/>
      <c r="N50" s="176"/>
      <c r="O50" s="176"/>
      <c r="P50" s="146"/>
      <c r="Q50" s="146"/>
      <c r="R50" s="146"/>
      <c r="S50" s="146"/>
      <c r="T50" s="146"/>
      <c r="U50" s="147"/>
      <c r="V50" s="146"/>
      <c r="W50" s="146"/>
      <c r="Y50" s="115"/>
    </row>
    <row r="51" spans="1:35" ht="20.25" customHeight="1">
      <c r="A51" s="149" t="s">
        <v>30</v>
      </c>
      <c r="B51" s="144"/>
      <c r="C51" s="144"/>
      <c r="D51" s="182"/>
      <c r="E51" s="182"/>
      <c r="F51" s="182"/>
      <c r="G51" s="182"/>
      <c r="H51" s="182"/>
      <c r="I51" s="182"/>
      <c r="J51" s="182"/>
      <c r="K51" s="182"/>
      <c r="L51" s="182"/>
      <c r="M51" s="158"/>
      <c r="N51" s="176"/>
      <c r="O51" s="176"/>
      <c r="P51" s="146"/>
      <c r="Q51" s="146"/>
      <c r="R51" s="146"/>
      <c r="S51" s="146"/>
      <c r="T51" s="146"/>
      <c r="U51" s="147"/>
      <c r="V51" s="146"/>
      <c r="W51" s="146"/>
      <c r="Y51" s="115"/>
    </row>
    <row r="52" spans="1:35" ht="37.5" customHeight="1" thickBot="1">
      <c r="A52" s="150" t="s">
        <v>271</v>
      </c>
      <c r="B52" s="220"/>
      <c r="C52" s="152"/>
      <c r="D52" s="221" t="s">
        <v>291</v>
      </c>
      <c r="E52" s="221" t="s">
        <v>292</v>
      </c>
      <c r="F52" s="221" t="s">
        <v>293</v>
      </c>
      <c r="G52" s="221" t="s">
        <v>294</v>
      </c>
      <c r="H52" s="221" t="s">
        <v>295</v>
      </c>
      <c r="I52" s="221" t="s">
        <v>296</v>
      </c>
      <c r="J52" s="221" t="s">
        <v>297</v>
      </c>
      <c r="K52" s="221" t="s">
        <v>298</v>
      </c>
      <c r="L52" s="221" t="s">
        <v>31</v>
      </c>
      <c r="M52" s="222" t="s">
        <v>32</v>
      </c>
      <c r="N52" s="222" t="s">
        <v>33</v>
      </c>
      <c r="O52" s="221" t="s">
        <v>34</v>
      </c>
      <c r="P52" s="221" t="s">
        <v>35</v>
      </c>
      <c r="Q52" s="223" t="s">
        <v>36</v>
      </c>
      <c r="R52" s="223" t="s">
        <v>37</v>
      </c>
      <c r="S52" s="221" t="s">
        <v>38</v>
      </c>
      <c r="T52" s="221" t="s">
        <v>261</v>
      </c>
      <c r="U52" s="221" t="s">
        <v>286</v>
      </c>
      <c r="V52" s="221" t="s">
        <v>319</v>
      </c>
      <c r="W52" s="221" t="s">
        <v>362</v>
      </c>
      <c r="X52" s="436" t="s">
        <v>370</v>
      </c>
      <c r="Y52" s="436" t="s">
        <v>375</v>
      </c>
      <c r="Z52" s="436" t="s">
        <v>382</v>
      </c>
      <c r="AA52" s="436" t="s">
        <v>385</v>
      </c>
      <c r="AB52" s="436" t="s">
        <v>434</v>
      </c>
      <c r="AC52" s="436" t="s">
        <v>435</v>
      </c>
      <c r="AD52" s="436" t="s">
        <v>436</v>
      </c>
      <c r="AE52" s="221" t="s">
        <v>437</v>
      </c>
      <c r="AF52" s="436" t="s">
        <v>428</v>
      </c>
      <c r="AG52" s="436" t="s">
        <v>458</v>
      </c>
      <c r="AH52" s="436" t="s">
        <v>459</v>
      </c>
      <c r="AI52" s="436" t="s">
        <v>453</v>
      </c>
    </row>
    <row r="53" spans="1:35" ht="15.95" customHeight="1">
      <c r="A53" s="163"/>
      <c r="B53" s="156"/>
      <c r="C53" s="157"/>
      <c r="D53" s="158"/>
      <c r="E53" s="158"/>
      <c r="F53" s="158"/>
      <c r="G53" s="158"/>
      <c r="H53" s="158"/>
      <c r="I53" s="158"/>
      <c r="J53" s="158"/>
      <c r="K53" s="158"/>
      <c r="L53" s="158"/>
      <c r="M53" s="176"/>
      <c r="N53" s="176"/>
      <c r="O53" s="176"/>
      <c r="P53" s="146"/>
      <c r="Q53" s="146"/>
      <c r="R53" s="146"/>
      <c r="S53" s="146"/>
      <c r="T53" s="146"/>
      <c r="U53" s="146"/>
      <c r="V53" s="147"/>
      <c r="W53" s="146"/>
      <c r="Y53" s="115"/>
      <c r="AA53" s="115"/>
      <c r="AB53" s="115"/>
      <c r="AC53" s="115"/>
      <c r="AD53" s="115"/>
      <c r="AE53" s="115"/>
      <c r="AF53" s="115"/>
      <c r="AG53" s="115"/>
      <c r="AH53" s="115"/>
      <c r="AI53" s="115"/>
    </row>
    <row r="54" spans="1:35" ht="15.95" customHeight="1">
      <c r="A54" s="155" t="s">
        <v>39</v>
      </c>
      <c r="B54" s="156"/>
      <c r="C54" s="157"/>
      <c r="D54" s="158"/>
      <c r="E54" s="158"/>
      <c r="F54" s="158"/>
      <c r="G54" s="158"/>
      <c r="H54" s="158"/>
      <c r="I54" s="158"/>
      <c r="J54" s="158"/>
      <c r="K54" s="158"/>
      <c r="L54" s="158"/>
      <c r="M54" s="176"/>
      <c r="N54" s="176"/>
      <c r="O54" s="176"/>
      <c r="P54" s="146"/>
      <c r="Q54" s="146"/>
      <c r="R54" s="146"/>
      <c r="S54" s="146"/>
      <c r="T54" s="146"/>
      <c r="U54" s="146"/>
      <c r="V54" s="147"/>
      <c r="W54" s="146"/>
      <c r="Y54" s="115"/>
      <c r="AA54" s="115"/>
      <c r="AB54" s="115"/>
      <c r="AC54" s="115"/>
      <c r="AD54" s="115"/>
      <c r="AE54" s="115"/>
      <c r="AF54" s="115"/>
      <c r="AG54" s="115"/>
      <c r="AH54" s="115"/>
      <c r="AI54" s="115"/>
    </row>
    <row r="55" spans="1:35" ht="15.95" customHeight="1">
      <c r="A55" s="155" t="s">
        <v>40</v>
      </c>
      <c r="B55" s="156"/>
      <c r="C55" s="224"/>
      <c r="D55" s="158"/>
      <c r="E55" s="158"/>
      <c r="F55" s="158"/>
      <c r="G55" s="158"/>
      <c r="H55" s="158"/>
      <c r="I55" s="158"/>
      <c r="J55" s="158"/>
      <c r="K55" s="158"/>
      <c r="L55" s="158"/>
      <c r="M55" s="176"/>
      <c r="N55" s="176"/>
      <c r="O55" s="176"/>
      <c r="P55" s="146"/>
      <c r="Q55" s="146"/>
      <c r="R55" s="146"/>
      <c r="S55" s="146"/>
      <c r="T55" s="146"/>
      <c r="U55" s="146"/>
      <c r="V55" s="147"/>
      <c r="W55" s="146"/>
      <c r="Y55" s="115"/>
      <c r="AA55" s="115"/>
      <c r="AB55" s="115"/>
      <c r="AC55" s="115"/>
      <c r="AD55" s="115"/>
      <c r="AE55" s="115"/>
      <c r="AF55" s="115"/>
      <c r="AG55" s="115"/>
      <c r="AH55" s="115"/>
      <c r="AI55" s="115"/>
    </row>
    <row r="56" spans="1:35" ht="17.25" customHeight="1">
      <c r="A56" s="156" t="s">
        <v>41</v>
      </c>
      <c r="B56" s="156"/>
      <c r="C56" s="157"/>
      <c r="D56" s="225">
        <v>85</v>
      </c>
      <c r="E56" s="225">
        <v>93</v>
      </c>
      <c r="F56" s="225">
        <v>88</v>
      </c>
      <c r="G56" s="225">
        <v>96</v>
      </c>
      <c r="H56" s="225">
        <v>89</v>
      </c>
      <c r="I56" s="225">
        <v>79</v>
      </c>
      <c r="J56" s="225">
        <v>76</v>
      </c>
      <c r="K56" s="225">
        <v>85</v>
      </c>
      <c r="L56" s="225">
        <v>416</v>
      </c>
      <c r="M56" s="176">
        <v>426</v>
      </c>
      <c r="N56" s="176">
        <v>427</v>
      </c>
      <c r="O56" s="176">
        <v>395</v>
      </c>
      <c r="P56" s="146">
        <v>370</v>
      </c>
      <c r="Q56" s="146">
        <v>363</v>
      </c>
      <c r="R56" s="146">
        <v>365</v>
      </c>
      <c r="S56" s="226">
        <v>391</v>
      </c>
      <c r="T56" s="226">
        <v>413</v>
      </c>
      <c r="U56" s="159">
        <v>411</v>
      </c>
      <c r="V56" s="159">
        <v>382</v>
      </c>
      <c r="W56" s="146">
        <v>421</v>
      </c>
      <c r="X56" s="115">
        <v>435</v>
      </c>
      <c r="Y56" s="115">
        <v>416</v>
      </c>
      <c r="Z56" s="115">
        <v>393</v>
      </c>
      <c r="AA56" s="115">
        <v>433</v>
      </c>
      <c r="AB56" s="115">
        <v>455</v>
      </c>
      <c r="AC56" s="115">
        <v>411</v>
      </c>
      <c r="AD56" s="115">
        <v>418</v>
      </c>
      <c r="AE56" s="115">
        <v>442</v>
      </c>
      <c r="AF56" s="115">
        <v>444</v>
      </c>
      <c r="AG56" s="115">
        <v>410</v>
      </c>
      <c r="AH56" s="115">
        <v>416</v>
      </c>
      <c r="AI56" s="115">
        <v>392</v>
      </c>
    </row>
    <row r="57" spans="1:35" ht="17.25" customHeight="1">
      <c r="A57" s="156" t="s">
        <v>42</v>
      </c>
      <c r="B57" s="156"/>
      <c r="C57" s="157"/>
      <c r="D57" s="225">
        <v>10077</v>
      </c>
      <c r="E57" s="225">
        <v>11280</v>
      </c>
      <c r="F57" s="225">
        <v>11255</v>
      </c>
      <c r="G57" s="225">
        <v>11471</v>
      </c>
      <c r="H57" s="225">
        <v>11192</v>
      </c>
      <c r="I57" s="225">
        <v>11311</v>
      </c>
      <c r="J57" s="225">
        <v>11407</v>
      </c>
      <c r="K57" s="225">
        <v>11343</v>
      </c>
      <c r="L57" s="225">
        <v>12970</v>
      </c>
      <c r="M57" s="176">
        <v>13118</v>
      </c>
      <c r="N57" s="176">
        <v>13037</v>
      </c>
      <c r="O57" s="176">
        <v>12138</v>
      </c>
      <c r="P57" s="146">
        <v>11954</v>
      </c>
      <c r="Q57" s="146">
        <v>12172</v>
      </c>
      <c r="R57" s="146">
        <v>12683</v>
      </c>
      <c r="S57" s="226">
        <v>12855</v>
      </c>
      <c r="T57" s="226">
        <v>13522</v>
      </c>
      <c r="U57" s="159">
        <v>13919</v>
      </c>
      <c r="V57" s="159">
        <v>14193</v>
      </c>
      <c r="W57" s="146">
        <v>14621</v>
      </c>
      <c r="X57" s="115">
        <v>14717</v>
      </c>
      <c r="Y57" s="115">
        <v>14685</v>
      </c>
      <c r="Z57" s="115">
        <v>14589</v>
      </c>
      <c r="AA57" s="115">
        <v>15234</v>
      </c>
      <c r="AB57" s="115">
        <v>15541</v>
      </c>
      <c r="AC57" s="115">
        <v>15625</v>
      </c>
      <c r="AD57" s="115">
        <v>16291</v>
      </c>
      <c r="AE57" s="115">
        <v>16497</v>
      </c>
      <c r="AF57" s="115">
        <v>16816</v>
      </c>
      <c r="AG57" s="115">
        <v>16251</v>
      </c>
      <c r="AH57" s="115">
        <v>16424</v>
      </c>
      <c r="AI57" s="115">
        <v>15201</v>
      </c>
    </row>
    <row r="58" spans="1:35" ht="17.25" customHeight="1">
      <c r="A58" s="156" t="s">
        <v>43</v>
      </c>
      <c r="B58" s="156"/>
      <c r="C58" s="157"/>
      <c r="D58" s="225">
        <v>1637</v>
      </c>
      <c r="E58" s="225">
        <v>1961</v>
      </c>
      <c r="F58" s="225">
        <v>1994</v>
      </c>
      <c r="G58" s="225">
        <v>2197</v>
      </c>
      <c r="H58" s="225">
        <v>2318</v>
      </c>
      <c r="I58" s="225">
        <v>2471</v>
      </c>
      <c r="J58" s="225">
        <v>2755</v>
      </c>
      <c r="K58" s="225">
        <v>2853</v>
      </c>
      <c r="L58" s="225">
        <v>2511</v>
      </c>
      <c r="M58" s="176">
        <v>2461</v>
      </c>
      <c r="N58" s="176">
        <v>2331</v>
      </c>
      <c r="O58" s="176">
        <v>2112</v>
      </c>
      <c r="P58" s="146">
        <v>2100</v>
      </c>
      <c r="Q58" s="146">
        <v>2105</v>
      </c>
      <c r="R58" s="146">
        <v>2194</v>
      </c>
      <c r="S58" s="226">
        <v>2188</v>
      </c>
      <c r="T58" s="226">
        <v>2157</v>
      </c>
      <c r="U58" s="159">
        <v>2119</v>
      </c>
      <c r="V58" s="159">
        <v>2130</v>
      </c>
      <c r="W58" s="146">
        <v>2161</v>
      </c>
      <c r="X58" s="115">
        <v>2129</v>
      </c>
      <c r="Y58" s="115">
        <v>2014</v>
      </c>
      <c r="Z58" s="115">
        <v>1961</v>
      </c>
      <c r="AA58" s="115">
        <v>2019</v>
      </c>
      <c r="AB58" s="115">
        <v>1999</v>
      </c>
      <c r="AC58" s="115">
        <v>1976</v>
      </c>
      <c r="AD58" s="115">
        <v>2007</v>
      </c>
      <c r="AE58" s="115">
        <v>1979</v>
      </c>
      <c r="AF58" s="115">
        <v>2049</v>
      </c>
      <c r="AG58" s="115">
        <v>1925</v>
      </c>
      <c r="AH58" s="115">
        <v>1899</v>
      </c>
      <c r="AI58" s="115">
        <v>1905</v>
      </c>
    </row>
    <row r="59" spans="1:35" ht="17.25" customHeight="1">
      <c r="A59" s="156" t="s">
        <v>44</v>
      </c>
      <c r="B59" s="156"/>
      <c r="C59" s="157"/>
      <c r="D59" s="225">
        <v>421</v>
      </c>
      <c r="E59" s="225">
        <v>438</v>
      </c>
      <c r="F59" s="225">
        <v>446</v>
      </c>
      <c r="G59" s="225">
        <v>450</v>
      </c>
      <c r="H59" s="225">
        <v>453</v>
      </c>
      <c r="I59" s="225">
        <v>458</v>
      </c>
      <c r="J59" s="225">
        <v>510</v>
      </c>
      <c r="K59" s="225">
        <v>516</v>
      </c>
      <c r="L59" s="225">
        <v>522</v>
      </c>
      <c r="M59" s="176">
        <v>528</v>
      </c>
      <c r="N59" s="176">
        <v>561</v>
      </c>
      <c r="O59" s="176">
        <v>566</v>
      </c>
      <c r="P59" s="146">
        <v>571</v>
      </c>
      <c r="Q59" s="146">
        <v>577</v>
      </c>
      <c r="R59" s="146">
        <v>588</v>
      </c>
      <c r="S59" s="226">
        <v>570</v>
      </c>
      <c r="T59" s="226">
        <v>575</v>
      </c>
      <c r="U59" s="159">
        <v>612</v>
      </c>
      <c r="V59" s="159">
        <v>616</v>
      </c>
      <c r="W59" s="146">
        <v>625</v>
      </c>
      <c r="X59" s="115">
        <v>634</v>
      </c>
      <c r="Y59" s="115">
        <v>638</v>
      </c>
      <c r="Z59" s="115">
        <v>646</v>
      </c>
      <c r="AA59" s="115">
        <v>653</v>
      </c>
      <c r="AB59" s="115">
        <v>659</v>
      </c>
      <c r="AC59" s="115">
        <v>664</v>
      </c>
      <c r="AD59" s="115">
        <v>670</v>
      </c>
      <c r="AE59" s="115">
        <v>678</v>
      </c>
      <c r="AF59" s="115">
        <v>684</v>
      </c>
      <c r="AG59" s="115">
        <v>729</v>
      </c>
      <c r="AH59" s="115">
        <v>736</v>
      </c>
      <c r="AI59" s="115">
        <v>744</v>
      </c>
    </row>
    <row r="60" spans="1:35" ht="17.25" customHeight="1">
      <c r="A60" s="156" t="s">
        <v>45</v>
      </c>
      <c r="B60" s="156"/>
      <c r="C60" s="157"/>
      <c r="D60" s="227" t="s">
        <v>55</v>
      </c>
      <c r="E60" s="227" t="s">
        <v>55</v>
      </c>
      <c r="F60" s="227" t="s">
        <v>55</v>
      </c>
      <c r="G60" s="227" t="s">
        <v>55</v>
      </c>
      <c r="H60" s="227" t="s">
        <v>55</v>
      </c>
      <c r="I60" s="227" t="s">
        <v>55</v>
      </c>
      <c r="J60" s="227" t="s">
        <v>55</v>
      </c>
      <c r="K60" s="227" t="s">
        <v>55</v>
      </c>
      <c r="L60" s="225">
        <v>14</v>
      </c>
      <c r="M60" s="176">
        <v>14</v>
      </c>
      <c r="N60" s="176">
        <v>14</v>
      </c>
      <c r="O60" s="176">
        <v>59</v>
      </c>
      <c r="P60" s="146">
        <v>63</v>
      </c>
      <c r="Q60" s="146">
        <v>62</v>
      </c>
      <c r="R60" s="146">
        <v>64</v>
      </c>
      <c r="S60" s="226">
        <v>59</v>
      </c>
      <c r="T60" s="226">
        <v>62</v>
      </c>
      <c r="U60" s="159">
        <v>64</v>
      </c>
      <c r="V60" s="159">
        <v>66</v>
      </c>
      <c r="W60" s="146">
        <v>62</v>
      </c>
      <c r="X60" s="115">
        <v>65</v>
      </c>
      <c r="Y60" s="115">
        <v>65</v>
      </c>
      <c r="Z60" s="115">
        <v>67</v>
      </c>
      <c r="AA60" s="115">
        <v>60</v>
      </c>
      <c r="AB60" s="115">
        <v>0</v>
      </c>
      <c r="AC60" s="115">
        <v>0</v>
      </c>
      <c r="AD60" s="115">
        <v>0</v>
      </c>
      <c r="AE60" s="115">
        <v>0</v>
      </c>
      <c r="AF60" s="115">
        <v>0</v>
      </c>
      <c r="AG60" s="115">
        <v>0</v>
      </c>
      <c r="AH60" s="115">
        <v>0</v>
      </c>
      <c r="AI60" s="115">
        <v>0</v>
      </c>
    </row>
    <row r="61" spans="1:35" ht="17.25" customHeight="1">
      <c r="A61" s="156" t="s">
        <v>46</v>
      </c>
      <c r="B61" s="156"/>
      <c r="C61" s="157"/>
      <c r="D61" s="225">
        <v>59</v>
      </c>
      <c r="E61" s="225">
        <v>63</v>
      </c>
      <c r="F61" s="225">
        <v>62</v>
      </c>
      <c r="G61" s="225">
        <v>101</v>
      </c>
      <c r="H61" s="225">
        <v>102</v>
      </c>
      <c r="I61" s="225">
        <v>103</v>
      </c>
      <c r="J61" s="225">
        <v>104</v>
      </c>
      <c r="K61" s="225">
        <v>99</v>
      </c>
      <c r="L61" s="225">
        <v>59</v>
      </c>
      <c r="M61" s="176">
        <v>72</v>
      </c>
      <c r="N61" s="176">
        <v>58</v>
      </c>
      <c r="O61" s="176">
        <v>58</v>
      </c>
      <c r="P61" s="146">
        <v>56</v>
      </c>
      <c r="Q61" s="146">
        <v>58</v>
      </c>
      <c r="R61" s="146">
        <v>61</v>
      </c>
      <c r="S61" s="226">
        <v>69</v>
      </c>
      <c r="T61" s="226">
        <v>67</v>
      </c>
      <c r="U61" s="159">
        <v>67</v>
      </c>
      <c r="V61" s="159">
        <v>70</v>
      </c>
      <c r="W61" s="146">
        <v>72</v>
      </c>
      <c r="X61" s="115">
        <v>73</v>
      </c>
      <c r="Y61" s="115">
        <v>72</v>
      </c>
      <c r="Z61" s="115">
        <v>71</v>
      </c>
      <c r="AA61" s="115">
        <v>69</v>
      </c>
      <c r="AB61" s="115">
        <v>66</v>
      </c>
      <c r="AC61" s="115">
        <v>65</v>
      </c>
      <c r="AD61" s="115">
        <v>65</v>
      </c>
      <c r="AE61" s="115">
        <v>69</v>
      </c>
      <c r="AF61" s="115">
        <v>69</v>
      </c>
      <c r="AG61" s="115">
        <v>69</v>
      </c>
      <c r="AH61" s="115">
        <v>69</v>
      </c>
      <c r="AI61" s="115">
        <v>75</v>
      </c>
    </row>
    <row r="62" spans="1:35" ht="17.25" customHeight="1">
      <c r="A62" s="156" t="s">
        <v>47</v>
      </c>
      <c r="B62" s="156"/>
      <c r="C62" s="157"/>
      <c r="D62" s="225">
        <v>68</v>
      </c>
      <c r="E62" s="225">
        <v>103</v>
      </c>
      <c r="F62" s="225">
        <v>27</v>
      </c>
      <c r="G62" s="225">
        <v>5</v>
      </c>
      <c r="H62" s="225">
        <v>7</v>
      </c>
      <c r="I62" s="225">
        <v>4</v>
      </c>
      <c r="J62" s="225">
        <v>3</v>
      </c>
      <c r="K62" s="225">
        <v>3</v>
      </c>
      <c r="L62" s="225">
        <v>1</v>
      </c>
      <c r="M62" s="176">
        <v>42</v>
      </c>
      <c r="N62" s="176">
        <v>0</v>
      </c>
      <c r="O62" s="176">
        <v>2</v>
      </c>
      <c r="P62" s="146">
        <v>3</v>
      </c>
      <c r="Q62" s="146">
        <v>4</v>
      </c>
      <c r="R62" s="146">
        <v>7</v>
      </c>
      <c r="S62" s="226">
        <v>47</v>
      </c>
      <c r="T62" s="226">
        <v>59</v>
      </c>
      <c r="U62" s="159">
        <v>61</v>
      </c>
      <c r="V62" s="159">
        <v>57</v>
      </c>
      <c r="W62" s="146">
        <v>141</v>
      </c>
      <c r="X62" s="115">
        <v>152</v>
      </c>
      <c r="Y62" s="115">
        <v>152</v>
      </c>
      <c r="Z62" s="115">
        <v>148</v>
      </c>
      <c r="AA62" s="115">
        <v>150</v>
      </c>
      <c r="AB62" s="115">
        <v>174</v>
      </c>
      <c r="AC62" s="115">
        <v>170</v>
      </c>
      <c r="AD62" s="115">
        <v>178</v>
      </c>
      <c r="AE62" s="115">
        <v>177</v>
      </c>
      <c r="AF62" s="115">
        <v>128</v>
      </c>
      <c r="AG62" s="115">
        <v>138</v>
      </c>
      <c r="AH62" s="115">
        <v>169</v>
      </c>
      <c r="AI62" s="115">
        <v>130</v>
      </c>
    </row>
    <row r="63" spans="1:35" ht="17.25" customHeight="1">
      <c r="A63" s="156" t="s">
        <v>48</v>
      </c>
      <c r="B63" s="156"/>
      <c r="C63" s="157"/>
      <c r="D63" s="225">
        <v>121</v>
      </c>
      <c r="E63" s="225">
        <v>139</v>
      </c>
      <c r="F63" s="225">
        <v>102</v>
      </c>
      <c r="G63" s="225">
        <v>103</v>
      </c>
      <c r="H63" s="225">
        <v>123</v>
      </c>
      <c r="I63" s="225">
        <v>106</v>
      </c>
      <c r="J63" s="225">
        <v>117</v>
      </c>
      <c r="K63" s="225">
        <v>153</v>
      </c>
      <c r="L63" s="225">
        <v>172</v>
      </c>
      <c r="M63" s="176">
        <v>221</v>
      </c>
      <c r="N63" s="176">
        <v>242</v>
      </c>
      <c r="O63" s="176">
        <v>445</v>
      </c>
      <c r="P63" s="146">
        <v>516</v>
      </c>
      <c r="Q63" s="146">
        <v>275</v>
      </c>
      <c r="R63" s="146">
        <v>319</v>
      </c>
      <c r="S63" s="226">
        <v>195</v>
      </c>
      <c r="T63" s="226">
        <v>213</v>
      </c>
      <c r="U63" s="159">
        <v>196</v>
      </c>
      <c r="V63" s="159">
        <v>232</v>
      </c>
      <c r="W63" s="146">
        <v>183</v>
      </c>
      <c r="X63" s="115">
        <v>124</v>
      </c>
      <c r="Y63" s="115">
        <v>137</v>
      </c>
      <c r="Z63" s="115">
        <v>321</v>
      </c>
      <c r="AA63" s="115">
        <v>396</v>
      </c>
      <c r="AB63" s="115">
        <v>401</v>
      </c>
      <c r="AC63" s="115">
        <v>403</v>
      </c>
      <c r="AD63" s="115">
        <v>465</v>
      </c>
      <c r="AE63" s="115">
        <v>451</v>
      </c>
      <c r="AF63" s="115">
        <v>375</v>
      </c>
      <c r="AG63" s="115">
        <v>370</v>
      </c>
      <c r="AH63" s="115">
        <v>322</v>
      </c>
      <c r="AI63" s="115">
        <v>363</v>
      </c>
    </row>
    <row r="64" spans="1:35" ht="17.25" customHeight="1">
      <c r="A64" s="169" t="s">
        <v>49</v>
      </c>
      <c r="B64" s="169"/>
      <c r="C64" s="170"/>
      <c r="D64" s="228">
        <v>638</v>
      </c>
      <c r="E64" s="228">
        <v>650</v>
      </c>
      <c r="F64" s="228">
        <v>658</v>
      </c>
      <c r="G64" s="228">
        <v>680</v>
      </c>
      <c r="H64" s="228">
        <v>674</v>
      </c>
      <c r="I64" s="228">
        <v>695</v>
      </c>
      <c r="J64" s="228">
        <v>718</v>
      </c>
      <c r="K64" s="228">
        <v>736</v>
      </c>
      <c r="L64" s="228">
        <v>767</v>
      </c>
      <c r="M64" s="229">
        <v>811</v>
      </c>
      <c r="N64" s="229">
        <v>827</v>
      </c>
      <c r="O64" s="229">
        <v>742</v>
      </c>
      <c r="P64" s="192">
        <v>753</v>
      </c>
      <c r="Q64" s="192">
        <v>809</v>
      </c>
      <c r="R64" s="192">
        <v>908</v>
      </c>
      <c r="S64" s="230">
        <v>918</v>
      </c>
      <c r="T64" s="230">
        <v>1011</v>
      </c>
      <c r="U64" s="177">
        <v>1050</v>
      </c>
      <c r="V64" s="177">
        <v>1109</v>
      </c>
      <c r="W64" s="192">
        <v>1149</v>
      </c>
      <c r="X64" s="432">
        <v>1168</v>
      </c>
      <c r="Y64" s="432">
        <v>1139</v>
      </c>
      <c r="Z64" s="432">
        <v>1142</v>
      </c>
      <c r="AA64" s="432">
        <v>1196</v>
      </c>
      <c r="AB64" s="432">
        <v>1228</v>
      </c>
      <c r="AC64" s="432">
        <v>1250</v>
      </c>
      <c r="AD64" s="432">
        <v>1303</v>
      </c>
      <c r="AE64" s="432">
        <v>1384</v>
      </c>
      <c r="AF64" s="432">
        <v>1411</v>
      </c>
      <c r="AG64" s="432">
        <v>1360</v>
      </c>
      <c r="AH64" s="432">
        <v>1415</v>
      </c>
      <c r="AI64" s="432">
        <v>1463</v>
      </c>
    </row>
    <row r="65" spans="1:110" ht="18.75" customHeight="1">
      <c r="A65" s="155" t="s">
        <v>50</v>
      </c>
      <c r="B65" s="155"/>
      <c r="C65" s="157"/>
      <c r="D65" s="159">
        <f t="shared" ref="D65:W65" si="14">SUM(D56:D64)</f>
        <v>13106</v>
      </c>
      <c r="E65" s="159">
        <f t="shared" si="14"/>
        <v>14727</v>
      </c>
      <c r="F65" s="159">
        <f t="shared" si="14"/>
        <v>14632</v>
      </c>
      <c r="G65" s="159">
        <f t="shared" si="14"/>
        <v>15103</v>
      </c>
      <c r="H65" s="159">
        <f t="shared" si="14"/>
        <v>14958</v>
      </c>
      <c r="I65" s="159">
        <f t="shared" si="14"/>
        <v>15227</v>
      </c>
      <c r="J65" s="159">
        <f t="shared" si="14"/>
        <v>15690</v>
      </c>
      <c r="K65" s="159">
        <f t="shared" si="14"/>
        <v>15788</v>
      </c>
      <c r="L65" s="159">
        <f t="shared" si="14"/>
        <v>17432</v>
      </c>
      <c r="M65" s="159">
        <f t="shared" si="14"/>
        <v>17693</v>
      </c>
      <c r="N65" s="159">
        <f t="shared" si="14"/>
        <v>17497</v>
      </c>
      <c r="O65" s="159">
        <f t="shared" si="14"/>
        <v>16517</v>
      </c>
      <c r="P65" s="160">
        <f t="shared" si="14"/>
        <v>16386</v>
      </c>
      <c r="Q65" s="160">
        <f t="shared" si="14"/>
        <v>16425</v>
      </c>
      <c r="R65" s="160">
        <f t="shared" si="14"/>
        <v>17189</v>
      </c>
      <c r="S65" s="160">
        <f t="shared" si="14"/>
        <v>17292</v>
      </c>
      <c r="T65" s="160">
        <f t="shared" si="14"/>
        <v>18079</v>
      </c>
      <c r="U65" s="160">
        <f t="shared" si="14"/>
        <v>18499</v>
      </c>
      <c r="V65" s="160">
        <f t="shared" si="14"/>
        <v>18855</v>
      </c>
      <c r="W65" s="160">
        <f t="shared" si="14"/>
        <v>19435</v>
      </c>
      <c r="X65" s="119">
        <f t="shared" ref="X65:AH65" si="15">SUM(X56:X64)</f>
        <v>19497</v>
      </c>
      <c r="Y65" s="119">
        <f t="shared" si="15"/>
        <v>19318</v>
      </c>
      <c r="Z65" s="119">
        <f t="shared" si="15"/>
        <v>19338</v>
      </c>
      <c r="AA65" s="119">
        <f t="shared" si="15"/>
        <v>20210</v>
      </c>
      <c r="AB65" s="119">
        <f t="shared" si="15"/>
        <v>20523</v>
      </c>
      <c r="AC65" s="119">
        <f t="shared" si="15"/>
        <v>20564</v>
      </c>
      <c r="AD65" s="119">
        <f t="shared" si="15"/>
        <v>21397</v>
      </c>
      <c r="AE65" s="119">
        <f t="shared" si="15"/>
        <v>21677</v>
      </c>
      <c r="AF65" s="119">
        <f t="shared" si="15"/>
        <v>21976</v>
      </c>
      <c r="AG65" s="119">
        <f t="shared" si="15"/>
        <v>21252</v>
      </c>
      <c r="AH65" s="119">
        <f t="shared" si="15"/>
        <v>21450</v>
      </c>
      <c r="AI65" s="119">
        <f>SUM(AI56:AI64)</f>
        <v>20273</v>
      </c>
    </row>
    <row r="66" spans="1:110" ht="13.5" customHeight="1">
      <c r="A66" s="156"/>
      <c r="B66" s="156"/>
      <c r="C66" s="157"/>
      <c r="D66" s="158"/>
      <c r="E66" s="158"/>
      <c r="F66" s="158"/>
      <c r="G66" s="158"/>
      <c r="H66" s="158"/>
      <c r="I66" s="158"/>
      <c r="J66" s="158"/>
      <c r="K66" s="158"/>
      <c r="L66" s="158"/>
      <c r="M66" s="176"/>
      <c r="N66" s="176"/>
      <c r="O66" s="176"/>
      <c r="P66" s="146"/>
      <c r="Q66" s="146"/>
      <c r="R66" s="146"/>
      <c r="S66" s="146"/>
      <c r="T66" s="146"/>
      <c r="U66" s="146"/>
      <c r="V66" s="146"/>
      <c r="W66" s="146"/>
      <c r="Y66" s="115"/>
      <c r="AA66" s="115"/>
      <c r="AB66" s="115"/>
      <c r="AC66" s="115"/>
      <c r="AD66" s="115"/>
      <c r="AE66" s="115"/>
      <c r="AF66" s="115"/>
      <c r="AG66" s="115"/>
      <c r="AH66" s="115"/>
      <c r="AI66" s="115"/>
    </row>
    <row r="67" spans="1:110" ht="15.95" customHeight="1">
      <c r="A67" s="155" t="s">
        <v>51</v>
      </c>
      <c r="B67" s="156"/>
      <c r="C67" s="224"/>
      <c r="D67" s="158"/>
      <c r="E67" s="158"/>
      <c r="F67" s="158"/>
      <c r="G67" s="158"/>
      <c r="H67" s="158"/>
      <c r="I67" s="158"/>
      <c r="J67" s="158"/>
      <c r="K67" s="158"/>
      <c r="L67" s="158"/>
      <c r="M67" s="176"/>
      <c r="N67" s="176"/>
      <c r="O67" s="176"/>
      <c r="P67" s="146"/>
      <c r="Q67" s="146"/>
      <c r="R67" s="146"/>
      <c r="S67" s="146"/>
      <c r="T67" s="146"/>
      <c r="U67" s="146"/>
      <c r="V67" s="146"/>
      <c r="W67" s="146"/>
      <c r="Y67" s="115"/>
      <c r="AA67" s="115"/>
      <c r="AB67" s="115"/>
      <c r="AC67" s="115"/>
      <c r="AD67" s="115"/>
      <c r="AE67" s="115"/>
      <c r="AF67" s="115"/>
      <c r="AG67" s="115"/>
      <c r="AH67" s="115"/>
      <c r="AI67" s="115"/>
    </row>
    <row r="68" spans="1:110" ht="17.25" customHeight="1">
      <c r="A68" s="156" t="s">
        <v>52</v>
      </c>
      <c r="B68" s="156"/>
      <c r="C68" s="157"/>
      <c r="D68" s="159">
        <v>221</v>
      </c>
      <c r="E68" s="159">
        <v>237</v>
      </c>
      <c r="F68" s="159">
        <v>274</v>
      </c>
      <c r="G68" s="159">
        <v>329</v>
      </c>
      <c r="H68" s="159">
        <v>286</v>
      </c>
      <c r="I68" s="159">
        <v>301</v>
      </c>
      <c r="J68" s="159">
        <v>321</v>
      </c>
      <c r="K68" s="159">
        <v>285</v>
      </c>
      <c r="L68" s="159">
        <v>297</v>
      </c>
      <c r="M68" s="176">
        <v>316</v>
      </c>
      <c r="N68" s="176">
        <v>358</v>
      </c>
      <c r="O68" s="176">
        <v>444</v>
      </c>
      <c r="P68" s="146">
        <v>388</v>
      </c>
      <c r="Q68" s="146">
        <v>431</v>
      </c>
      <c r="R68" s="146">
        <v>463</v>
      </c>
      <c r="S68" s="160">
        <v>447</v>
      </c>
      <c r="T68" s="160">
        <v>356</v>
      </c>
      <c r="U68" s="159">
        <v>418</v>
      </c>
      <c r="V68" s="159">
        <v>455</v>
      </c>
      <c r="W68" s="146">
        <v>387</v>
      </c>
      <c r="X68" s="115">
        <v>318</v>
      </c>
      <c r="Y68" s="115">
        <v>410</v>
      </c>
      <c r="Z68" s="115">
        <v>471</v>
      </c>
      <c r="AA68" s="115">
        <v>528</v>
      </c>
      <c r="AB68" s="115">
        <v>479</v>
      </c>
      <c r="AC68" s="115">
        <v>470</v>
      </c>
      <c r="AD68" s="115">
        <v>487</v>
      </c>
      <c r="AE68" s="115">
        <v>428</v>
      </c>
      <c r="AF68" s="115">
        <v>329</v>
      </c>
      <c r="AG68" s="115">
        <v>372</v>
      </c>
      <c r="AH68" s="115">
        <v>376</v>
      </c>
      <c r="AI68" s="115">
        <v>375</v>
      </c>
    </row>
    <row r="69" spans="1:110" ht="17.25" customHeight="1">
      <c r="A69" s="156" t="s">
        <v>48</v>
      </c>
      <c r="B69" s="156"/>
      <c r="C69" s="157"/>
      <c r="D69" s="159">
        <v>123</v>
      </c>
      <c r="E69" s="159">
        <v>193</v>
      </c>
      <c r="F69" s="159">
        <v>183</v>
      </c>
      <c r="G69" s="159">
        <v>198</v>
      </c>
      <c r="H69" s="159">
        <v>329</v>
      </c>
      <c r="I69" s="159">
        <v>181</v>
      </c>
      <c r="J69" s="159">
        <v>125</v>
      </c>
      <c r="K69" s="159">
        <v>140</v>
      </c>
      <c r="L69" s="159">
        <v>185</v>
      </c>
      <c r="M69" s="176">
        <v>260</v>
      </c>
      <c r="N69" s="176">
        <v>368</v>
      </c>
      <c r="O69" s="176">
        <v>761</v>
      </c>
      <c r="P69" s="146">
        <v>718</v>
      </c>
      <c r="Q69" s="146">
        <v>371</v>
      </c>
      <c r="R69" s="146">
        <v>380</v>
      </c>
      <c r="S69" s="160">
        <v>182</v>
      </c>
      <c r="T69" s="160">
        <v>168</v>
      </c>
      <c r="U69" s="159">
        <v>142</v>
      </c>
      <c r="V69" s="159">
        <v>128</v>
      </c>
      <c r="W69" s="146">
        <v>148</v>
      </c>
      <c r="X69" s="115">
        <v>156</v>
      </c>
      <c r="Y69" s="115">
        <v>193</v>
      </c>
      <c r="Z69" s="115">
        <v>291</v>
      </c>
      <c r="AA69" s="115">
        <v>326</v>
      </c>
      <c r="AB69" s="115">
        <v>385</v>
      </c>
      <c r="AC69" s="115">
        <v>358</v>
      </c>
      <c r="AD69" s="115">
        <v>326</v>
      </c>
      <c r="AE69" s="115">
        <v>223</v>
      </c>
      <c r="AF69" s="115">
        <v>202</v>
      </c>
      <c r="AG69" s="115">
        <v>440</v>
      </c>
      <c r="AH69" s="115">
        <v>168</v>
      </c>
      <c r="AI69" s="115">
        <v>297</v>
      </c>
    </row>
    <row r="70" spans="1:110" ht="17.25" customHeight="1">
      <c r="A70" s="156" t="s">
        <v>53</v>
      </c>
      <c r="B70" s="156"/>
      <c r="C70" s="157"/>
      <c r="D70" s="159">
        <v>1044</v>
      </c>
      <c r="E70" s="159">
        <v>895</v>
      </c>
      <c r="F70" s="159">
        <v>1004</v>
      </c>
      <c r="G70" s="159">
        <v>1052</v>
      </c>
      <c r="H70" s="159">
        <v>1099</v>
      </c>
      <c r="I70" s="159">
        <v>863</v>
      </c>
      <c r="J70" s="159">
        <v>718</v>
      </c>
      <c r="K70" s="159">
        <v>1034</v>
      </c>
      <c r="L70" s="159">
        <v>1340</v>
      </c>
      <c r="M70" s="176">
        <v>1015</v>
      </c>
      <c r="N70" s="176">
        <v>1144</v>
      </c>
      <c r="O70" s="176">
        <v>1235</v>
      </c>
      <c r="P70" s="146">
        <v>1176</v>
      </c>
      <c r="Q70" s="146">
        <v>806</v>
      </c>
      <c r="R70" s="146">
        <v>712</v>
      </c>
      <c r="S70" s="160">
        <v>1030</v>
      </c>
      <c r="T70" s="160">
        <v>1217</v>
      </c>
      <c r="U70" s="159">
        <v>853</v>
      </c>
      <c r="V70" s="159">
        <v>784</v>
      </c>
      <c r="W70" s="146">
        <v>1284</v>
      </c>
      <c r="X70" s="115">
        <v>1189</v>
      </c>
      <c r="Y70" s="115">
        <v>787</v>
      </c>
      <c r="Z70" s="115">
        <v>724</v>
      </c>
      <c r="AA70" s="115">
        <v>1020</v>
      </c>
      <c r="AB70" s="115">
        <v>1079</v>
      </c>
      <c r="AC70" s="115">
        <v>745</v>
      </c>
      <c r="AD70" s="115">
        <v>739</v>
      </c>
      <c r="AE70" s="115">
        <v>1270</v>
      </c>
      <c r="AF70" s="115">
        <v>1309</v>
      </c>
      <c r="AG70" s="115">
        <v>825</v>
      </c>
      <c r="AH70" s="115">
        <v>741</v>
      </c>
      <c r="AI70" s="115">
        <v>1048</v>
      </c>
    </row>
    <row r="71" spans="1:110" ht="17.25" customHeight="1">
      <c r="A71" s="212" t="s">
        <v>54</v>
      </c>
      <c r="B71" s="156"/>
      <c r="C71" s="157"/>
      <c r="D71" s="159" t="s">
        <v>55</v>
      </c>
      <c r="E71" s="159" t="s">
        <v>55</v>
      </c>
      <c r="F71" s="159" t="s">
        <v>55</v>
      </c>
      <c r="G71" s="159" t="s">
        <v>55</v>
      </c>
      <c r="H71" s="159" t="s">
        <v>55</v>
      </c>
      <c r="I71" s="159" t="s">
        <v>55</v>
      </c>
      <c r="J71" s="159" t="s">
        <v>55</v>
      </c>
      <c r="K71" s="159" t="s">
        <v>55</v>
      </c>
      <c r="L71" s="159" t="s">
        <v>55</v>
      </c>
      <c r="M71" s="159" t="s">
        <v>55</v>
      </c>
      <c r="N71" s="176">
        <v>516</v>
      </c>
      <c r="O71" s="176">
        <v>588</v>
      </c>
      <c r="P71" s="146">
        <v>835</v>
      </c>
      <c r="Q71" s="146">
        <v>432</v>
      </c>
      <c r="R71" s="146">
        <v>395</v>
      </c>
      <c r="S71" s="208">
        <v>397</v>
      </c>
      <c r="T71" s="208">
        <v>395</v>
      </c>
      <c r="U71" s="182">
        <v>394</v>
      </c>
      <c r="V71" s="182">
        <v>9</v>
      </c>
      <c r="W71" s="146">
        <v>271</v>
      </c>
      <c r="X71" s="115">
        <v>158</v>
      </c>
      <c r="Y71" s="115">
        <v>131</v>
      </c>
      <c r="Z71" s="115">
        <v>119</v>
      </c>
      <c r="AA71" s="119" t="s">
        <v>55</v>
      </c>
      <c r="AB71" s="119" t="s">
        <v>55</v>
      </c>
      <c r="AC71" s="119" t="s">
        <v>55</v>
      </c>
      <c r="AD71" s="119" t="s">
        <v>55</v>
      </c>
      <c r="AE71" s="119" t="s">
        <v>55</v>
      </c>
      <c r="AF71" s="119" t="s">
        <v>55</v>
      </c>
      <c r="AG71" s="119" t="s">
        <v>55</v>
      </c>
      <c r="AH71" s="119" t="s">
        <v>55</v>
      </c>
      <c r="AI71" s="119" t="s">
        <v>55</v>
      </c>
    </row>
    <row r="72" spans="1:110" ht="17.25" customHeight="1">
      <c r="A72" s="191" t="s">
        <v>56</v>
      </c>
      <c r="B72" s="169"/>
      <c r="C72" s="170"/>
      <c r="D72" s="177">
        <v>207</v>
      </c>
      <c r="E72" s="177">
        <v>677</v>
      </c>
      <c r="F72" s="177">
        <v>811</v>
      </c>
      <c r="G72" s="177">
        <v>157</v>
      </c>
      <c r="H72" s="177">
        <v>1067</v>
      </c>
      <c r="I72" s="177">
        <v>879</v>
      </c>
      <c r="J72" s="177">
        <v>815</v>
      </c>
      <c r="K72" s="177">
        <v>427</v>
      </c>
      <c r="L72" s="177">
        <v>2237</v>
      </c>
      <c r="M72" s="229">
        <v>1247</v>
      </c>
      <c r="N72" s="229">
        <v>663</v>
      </c>
      <c r="O72" s="229">
        <v>733</v>
      </c>
      <c r="P72" s="192">
        <v>2206</v>
      </c>
      <c r="Q72" s="192">
        <v>1008</v>
      </c>
      <c r="R72" s="192">
        <v>420</v>
      </c>
      <c r="S72" s="173">
        <v>493</v>
      </c>
      <c r="T72" s="173">
        <v>1103</v>
      </c>
      <c r="U72" s="177">
        <v>300</v>
      </c>
      <c r="V72" s="177">
        <v>971</v>
      </c>
      <c r="W72" s="192">
        <v>285</v>
      </c>
      <c r="X72" s="432">
        <v>1171</v>
      </c>
      <c r="Y72" s="432">
        <v>680</v>
      </c>
      <c r="Z72" s="432">
        <v>566</v>
      </c>
      <c r="AA72" s="432">
        <v>731</v>
      </c>
      <c r="AB72" s="432">
        <v>1574</v>
      </c>
      <c r="AC72" s="432">
        <v>404</v>
      </c>
      <c r="AD72" s="432">
        <v>1117</v>
      </c>
      <c r="AE72" s="432">
        <v>963</v>
      </c>
      <c r="AF72" s="432">
        <v>1719</v>
      </c>
      <c r="AG72" s="432">
        <v>1028</v>
      </c>
      <c r="AH72" s="432">
        <v>1095</v>
      </c>
      <c r="AI72" s="432">
        <v>1254</v>
      </c>
    </row>
    <row r="73" spans="1:110" ht="17.25" customHeight="1">
      <c r="A73" s="156" t="s">
        <v>57</v>
      </c>
      <c r="B73" s="156"/>
      <c r="C73" s="157"/>
      <c r="D73" s="159">
        <f t="shared" ref="D73:W73" si="16">SUM(D71:D72)</f>
        <v>207</v>
      </c>
      <c r="E73" s="159">
        <f t="shared" si="16"/>
        <v>677</v>
      </c>
      <c r="F73" s="159">
        <f t="shared" si="16"/>
        <v>811</v>
      </c>
      <c r="G73" s="159">
        <f t="shared" si="16"/>
        <v>157</v>
      </c>
      <c r="H73" s="159">
        <f t="shared" si="16"/>
        <v>1067</v>
      </c>
      <c r="I73" s="159">
        <f t="shared" si="16"/>
        <v>879</v>
      </c>
      <c r="J73" s="159">
        <f t="shared" si="16"/>
        <v>815</v>
      </c>
      <c r="K73" s="159">
        <f t="shared" si="16"/>
        <v>427</v>
      </c>
      <c r="L73" s="159">
        <f t="shared" si="16"/>
        <v>2237</v>
      </c>
      <c r="M73" s="176">
        <f t="shared" si="16"/>
        <v>1247</v>
      </c>
      <c r="N73" s="176">
        <f t="shared" si="16"/>
        <v>1179</v>
      </c>
      <c r="O73" s="176">
        <f t="shared" si="16"/>
        <v>1321</v>
      </c>
      <c r="P73" s="146">
        <f t="shared" si="16"/>
        <v>3041</v>
      </c>
      <c r="Q73" s="146">
        <f t="shared" si="16"/>
        <v>1440</v>
      </c>
      <c r="R73" s="146">
        <f t="shared" si="16"/>
        <v>815</v>
      </c>
      <c r="S73" s="146">
        <f t="shared" si="16"/>
        <v>890</v>
      </c>
      <c r="T73" s="146">
        <f t="shared" si="16"/>
        <v>1498</v>
      </c>
      <c r="U73" s="146">
        <f t="shared" si="16"/>
        <v>694</v>
      </c>
      <c r="V73" s="146">
        <f t="shared" si="16"/>
        <v>980</v>
      </c>
      <c r="W73" s="146">
        <f t="shared" si="16"/>
        <v>556</v>
      </c>
      <c r="X73" s="115">
        <f t="shared" ref="X73:AH73" si="17">SUM(X71:X72)</f>
        <v>1329</v>
      </c>
      <c r="Y73" s="115">
        <f t="shared" si="17"/>
        <v>811</v>
      </c>
      <c r="Z73" s="115">
        <f t="shared" si="17"/>
        <v>685</v>
      </c>
      <c r="AA73" s="115">
        <f t="shared" si="17"/>
        <v>731</v>
      </c>
      <c r="AB73" s="115">
        <f t="shared" si="17"/>
        <v>1574</v>
      </c>
      <c r="AC73" s="115">
        <f t="shared" si="17"/>
        <v>404</v>
      </c>
      <c r="AD73" s="115">
        <f t="shared" si="17"/>
        <v>1117</v>
      </c>
      <c r="AE73" s="115">
        <f t="shared" si="17"/>
        <v>963</v>
      </c>
      <c r="AF73" s="115">
        <f t="shared" si="17"/>
        <v>1719</v>
      </c>
      <c r="AG73" s="115">
        <f t="shared" si="17"/>
        <v>1028</v>
      </c>
      <c r="AH73" s="115">
        <f t="shared" si="17"/>
        <v>1095</v>
      </c>
      <c r="AI73" s="115">
        <f>SUM(AI71:AI72)</f>
        <v>1254</v>
      </c>
    </row>
    <row r="74" spans="1:110" ht="17.25" customHeight="1">
      <c r="A74" s="156" t="s">
        <v>363</v>
      </c>
      <c r="B74" s="156"/>
      <c r="C74" s="157"/>
      <c r="D74" s="159"/>
      <c r="E74" s="159"/>
      <c r="F74" s="159"/>
      <c r="G74" s="159"/>
      <c r="H74" s="159"/>
      <c r="I74" s="159"/>
      <c r="J74" s="159"/>
      <c r="K74" s="159"/>
      <c r="L74" s="159"/>
      <c r="M74" s="176"/>
      <c r="N74" s="176"/>
      <c r="O74" s="176"/>
      <c r="P74" s="146"/>
      <c r="Q74" s="146"/>
      <c r="R74" s="146"/>
      <c r="S74" s="146"/>
      <c r="T74" s="146"/>
      <c r="U74" s="146"/>
      <c r="V74" s="146"/>
      <c r="W74" s="146">
        <v>154</v>
      </c>
      <c r="X74" s="115">
        <v>128</v>
      </c>
      <c r="Y74" s="416" t="s">
        <v>55</v>
      </c>
      <c r="Z74" s="119" t="s">
        <v>55</v>
      </c>
      <c r="AA74" s="115">
        <v>183</v>
      </c>
      <c r="AB74" s="119" t="s">
        <v>55</v>
      </c>
      <c r="AC74" s="119" t="s">
        <v>55</v>
      </c>
      <c r="AD74" s="119" t="s">
        <v>55</v>
      </c>
      <c r="AE74" s="119" t="s">
        <v>55</v>
      </c>
      <c r="AF74" s="119" t="s">
        <v>55</v>
      </c>
      <c r="AG74" s="119">
        <v>57</v>
      </c>
      <c r="AH74" s="119" t="s">
        <v>55</v>
      </c>
      <c r="AI74" s="119">
        <v>1173</v>
      </c>
    </row>
    <row r="75" spans="1:110" ht="18.75" customHeight="1">
      <c r="A75" s="155" t="s">
        <v>58</v>
      </c>
      <c r="B75" s="155"/>
      <c r="C75" s="157"/>
      <c r="D75" s="159">
        <f t="shared" ref="D75:N75" si="18">SUM(D68:D70)+D73</f>
        <v>1595</v>
      </c>
      <c r="E75" s="159">
        <f t="shared" si="18"/>
        <v>2002</v>
      </c>
      <c r="F75" s="159">
        <f t="shared" si="18"/>
        <v>2272</v>
      </c>
      <c r="G75" s="159">
        <f t="shared" si="18"/>
        <v>1736</v>
      </c>
      <c r="H75" s="159">
        <f t="shared" si="18"/>
        <v>2781</v>
      </c>
      <c r="I75" s="159">
        <f t="shared" si="18"/>
        <v>2224</v>
      </c>
      <c r="J75" s="159">
        <f t="shared" si="18"/>
        <v>1979</v>
      </c>
      <c r="K75" s="159">
        <f t="shared" si="18"/>
        <v>1886</v>
      </c>
      <c r="L75" s="159">
        <f t="shared" si="18"/>
        <v>4059</v>
      </c>
      <c r="M75" s="159">
        <f t="shared" si="18"/>
        <v>2838</v>
      </c>
      <c r="N75" s="159">
        <f t="shared" si="18"/>
        <v>3049</v>
      </c>
      <c r="O75" s="159">
        <f t="shared" ref="O75:V75" si="19">SUM(O68:O70)+O72+O71</f>
        <v>3761</v>
      </c>
      <c r="P75" s="160">
        <f t="shared" si="19"/>
        <v>5323</v>
      </c>
      <c r="Q75" s="160">
        <f t="shared" si="19"/>
        <v>3048</v>
      </c>
      <c r="R75" s="160">
        <f t="shared" si="19"/>
        <v>2370</v>
      </c>
      <c r="S75" s="160">
        <f t="shared" si="19"/>
        <v>2549</v>
      </c>
      <c r="T75" s="160">
        <f t="shared" si="19"/>
        <v>3239</v>
      </c>
      <c r="U75" s="160">
        <f t="shared" si="19"/>
        <v>2107</v>
      </c>
      <c r="V75" s="160">
        <f t="shared" si="19"/>
        <v>2347</v>
      </c>
      <c r="W75" s="160">
        <f>SUM(W68:W70)+W72+W71+W74</f>
        <v>2529</v>
      </c>
      <c r="X75" s="119">
        <f>SUM(X68:X70)+X72+X71+X74</f>
        <v>3120</v>
      </c>
      <c r="Y75" s="119">
        <f>SUM(Y68:Y70)+Y72+Y71</f>
        <v>2201</v>
      </c>
      <c r="Z75" s="119">
        <f>SUM(Z68:Z70)+Z72+Z71</f>
        <v>2171</v>
      </c>
      <c r="AA75" s="119">
        <f>SUM(AA68:AA70)+AA72+AA74</f>
        <v>2788</v>
      </c>
      <c r="AB75" s="119">
        <f>SUM(AB68:AB70)+AB72</f>
        <v>3517</v>
      </c>
      <c r="AC75" s="119">
        <f>SUM(AC68:AC70)+AC72</f>
        <v>1977</v>
      </c>
      <c r="AD75" s="119">
        <f>SUM(AD68:AD70)+AD72</f>
        <v>2669</v>
      </c>
      <c r="AE75" s="119">
        <f>SUM(AE68:AE70)+AE72</f>
        <v>2884</v>
      </c>
      <c r="AF75" s="119">
        <f>SUM(AF68:AF70)+AF72</f>
        <v>3559</v>
      </c>
      <c r="AG75" s="119">
        <f>SUM(AG68:AG70)+AG72+AG74</f>
        <v>2722</v>
      </c>
      <c r="AH75" s="119">
        <f>SUM(AH68:AH70)+AH72</f>
        <v>2380</v>
      </c>
      <c r="AI75" s="119">
        <f>SUM(AI68:AI70)+AI72+AI74</f>
        <v>4147</v>
      </c>
    </row>
    <row r="76" spans="1:110" ht="9.9499999999999993" customHeight="1">
      <c r="A76" s="156"/>
      <c r="B76" s="156"/>
      <c r="C76" s="157"/>
      <c r="D76" s="158"/>
      <c r="E76" s="158"/>
      <c r="F76" s="158"/>
      <c r="G76" s="158"/>
      <c r="H76" s="158"/>
      <c r="I76" s="158"/>
      <c r="J76" s="158"/>
      <c r="K76" s="158"/>
      <c r="L76" s="158"/>
      <c r="M76" s="176"/>
      <c r="N76" s="176"/>
      <c r="O76" s="176"/>
      <c r="P76" s="146"/>
      <c r="Q76" s="146"/>
      <c r="R76" s="146"/>
      <c r="S76" s="146"/>
      <c r="T76" s="146"/>
      <c r="U76" s="146"/>
      <c r="V76" s="146"/>
      <c r="W76" s="146"/>
      <c r="Y76" s="115"/>
      <c r="AA76" s="115"/>
      <c r="AB76" s="115"/>
      <c r="AC76" s="115"/>
      <c r="AD76" s="115"/>
      <c r="AE76" s="115"/>
      <c r="AF76" s="115"/>
      <c r="AG76" s="115"/>
      <c r="AH76" s="115"/>
      <c r="AI76" s="115"/>
    </row>
    <row r="77" spans="1:110" s="58" customFormat="1" ht="24.75" customHeight="1" thickBot="1">
      <c r="A77" s="217" t="s">
        <v>59</v>
      </c>
      <c r="B77" s="231"/>
      <c r="C77" s="231"/>
      <c r="D77" s="232">
        <f t="shared" ref="D77:AI77" si="20">D65+D75</f>
        <v>14701</v>
      </c>
      <c r="E77" s="232">
        <f t="shared" si="20"/>
        <v>16729</v>
      </c>
      <c r="F77" s="232">
        <f t="shared" si="20"/>
        <v>16904</v>
      </c>
      <c r="G77" s="232">
        <f t="shared" si="20"/>
        <v>16839</v>
      </c>
      <c r="H77" s="232">
        <f t="shared" si="20"/>
        <v>17739</v>
      </c>
      <c r="I77" s="232">
        <f t="shared" si="20"/>
        <v>17451</v>
      </c>
      <c r="J77" s="232">
        <f t="shared" si="20"/>
        <v>17669</v>
      </c>
      <c r="K77" s="232">
        <f t="shared" si="20"/>
        <v>17674</v>
      </c>
      <c r="L77" s="232">
        <f t="shared" si="20"/>
        <v>21491</v>
      </c>
      <c r="M77" s="232">
        <f t="shared" si="20"/>
        <v>20531</v>
      </c>
      <c r="N77" s="232">
        <f t="shared" si="20"/>
        <v>20546</v>
      </c>
      <c r="O77" s="232">
        <f t="shared" si="20"/>
        <v>20278</v>
      </c>
      <c r="P77" s="218">
        <f t="shared" si="20"/>
        <v>21709</v>
      </c>
      <c r="Q77" s="218">
        <f t="shared" si="20"/>
        <v>19473</v>
      </c>
      <c r="R77" s="218">
        <f t="shared" si="20"/>
        <v>19559</v>
      </c>
      <c r="S77" s="218">
        <f t="shared" si="20"/>
        <v>19841</v>
      </c>
      <c r="T77" s="218">
        <f t="shared" si="20"/>
        <v>21318</v>
      </c>
      <c r="U77" s="218">
        <f t="shared" si="20"/>
        <v>20606</v>
      </c>
      <c r="V77" s="218">
        <f t="shared" si="20"/>
        <v>21202</v>
      </c>
      <c r="W77" s="218">
        <f t="shared" si="20"/>
        <v>21964</v>
      </c>
      <c r="X77" s="437">
        <f t="shared" si="20"/>
        <v>22617</v>
      </c>
      <c r="Y77" s="437">
        <f t="shared" si="20"/>
        <v>21519</v>
      </c>
      <c r="Z77" s="437">
        <f t="shared" si="20"/>
        <v>21509</v>
      </c>
      <c r="AA77" s="437">
        <f t="shared" si="20"/>
        <v>22998</v>
      </c>
      <c r="AB77" s="437">
        <f t="shared" si="20"/>
        <v>24040</v>
      </c>
      <c r="AC77" s="437">
        <f t="shared" si="20"/>
        <v>22541</v>
      </c>
      <c r="AD77" s="437">
        <f t="shared" si="20"/>
        <v>24066</v>
      </c>
      <c r="AE77" s="437">
        <f t="shared" si="20"/>
        <v>24561</v>
      </c>
      <c r="AF77" s="437">
        <f t="shared" si="20"/>
        <v>25535</v>
      </c>
      <c r="AG77" s="437">
        <f t="shared" si="20"/>
        <v>23974</v>
      </c>
      <c r="AH77" s="437">
        <f t="shared" si="20"/>
        <v>23830</v>
      </c>
      <c r="AI77" s="437">
        <f t="shared" si="20"/>
        <v>24420</v>
      </c>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row>
    <row r="78" spans="1:110" ht="9.9499999999999993" customHeight="1" thickTop="1">
      <c r="A78" s="156"/>
      <c r="B78" s="156"/>
      <c r="C78" s="157"/>
      <c r="D78" s="158"/>
      <c r="E78" s="158"/>
      <c r="F78" s="158"/>
      <c r="G78" s="158"/>
      <c r="H78" s="158"/>
      <c r="I78" s="158"/>
      <c r="J78" s="158"/>
      <c r="K78" s="158"/>
      <c r="L78" s="158"/>
      <c r="M78" s="176"/>
      <c r="N78" s="176"/>
      <c r="O78" s="176"/>
      <c r="P78" s="146"/>
      <c r="Q78" s="146"/>
      <c r="R78" s="146"/>
      <c r="S78" s="146"/>
      <c r="T78" s="146"/>
      <c r="U78" s="146"/>
      <c r="V78" s="147"/>
      <c r="W78" s="146"/>
      <c r="Y78" s="115"/>
    </row>
    <row r="79" spans="1:110" ht="15.95" customHeight="1">
      <c r="A79" s="155" t="s">
        <v>60</v>
      </c>
      <c r="B79" s="233"/>
      <c r="C79" s="234"/>
      <c r="D79" s="158"/>
      <c r="E79" s="158"/>
      <c r="F79" s="158"/>
      <c r="G79" s="158"/>
      <c r="H79" s="158"/>
      <c r="I79" s="158"/>
      <c r="J79" s="158"/>
      <c r="K79" s="158"/>
      <c r="L79" s="158"/>
      <c r="M79" s="176"/>
      <c r="N79" s="176"/>
      <c r="O79" s="176"/>
      <c r="P79" s="146"/>
      <c r="Q79" s="146"/>
      <c r="R79" s="146"/>
      <c r="S79" s="146"/>
      <c r="T79" s="146"/>
      <c r="U79" s="146"/>
      <c r="V79" s="147"/>
      <c r="W79" s="146"/>
      <c r="Y79" s="115"/>
    </row>
    <row r="80" spans="1:110" ht="15.95" customHeight="1">
      <c r="A80" s="155" t="s">
        <v>61</v>
      </c>
      <c r="B80" s="156"/>
      <c r="C80" s="157"/>
      <c r="D80" s="158"/>
      <c r="E80" s="158"/>
      <c r="F80" s="158"/>
      <c r="G80" s="158"/>
      <c r="H80" s="158"/>
      <c r="I80" s="158"/>
      <c r="J80" s="158"/>
      <c r="K80" s="158"/>
      <c r="L80" s="158"/>
      <c r="M80" s="176"/>
      <c r="N80" s="176"/>
      <c r="O80" s="176"/>
      <c r="P80" s="146"/>
      <c r="Q80" s="146"/>
      <c r="R80" s="146"/>
      <c r="S80" s="146"/>
      <c r="T80" s="146"/>
      <c r="U80" s="146"/>
      <c r="V80" s="147"/>
      <c r="W80" s="146"/>
      <c r="Y80" s="115"/>
    </row>
    <row r="81" spans="1:110" ht="17.25" customHeight="1">
      <c r="A81" s="156" t="s">
        <v>62</v>
      </c>
      <c r="B81" s="156"/>
      <c r="C81" s="157"/>
      <c r="D81" s="159">
        <v>2997</v>
      </c>
      <c r="E81" s="159">
        <v>3001</v>
      </c>
      <c r="F81" s="159">
        <v>3003</v>
      </c>
      <c r="G81" s="159">
        <v>3023</v>
      </c>
      <c r="H81" s="159">
        <v>3034</v>
      </c>
      <c r="I81" s="159">
        <v>3037</v>
      </c>
      <c r="J81" s="159">
        <v>3039</v>
      </c>
      <c r="K81" s="159">
        <v>3040</v>
      </c>
      <c r="L81" s="159">
        <v>3042</v>
      </c>
      <c r="M81" s="176">
        <v>3042</v>
      </c>
      <c r="N81" s="176">
        <v>3043</v>
      </c>
      <c r="O81" s="176">
        <v>3044</v>
      </c>
      <c r="P81" s="146">
        <v>3045</v>
      </c>
      <c r="Q81" s="146">
        <v>3046</v>
      </c>
      <c r="R81" s="146">
        <v>3046</v>
      </c>
      <c r="S81" s="160">
        <v>3046</v>
      </c>
      <c r="T81" s="160">
        <v>3046</v>
      </c>
      <c r="U81" s="159">
        <v>3046</v>
      </c>
      <c r="V81" s="159">
        <v>3046</v>
      </c>
      <c r="W81" s="146">
        <v>3046</v>
      </c>
      <c r="X81" s="115">
        <v>3046</v>
      </c>
      <c r="Y81" s="115">
        <v>3046</v>
      </c>
      <c r="Z81" s="115">
        <v>3046</v>
      </c>
      <c r="AA81" s="115">
        <v>3046</v>
      </c>
      <c r="AB81" s="115">
        <v>3046</v>
      </c>
      <c r="AC81" s="115">
        <v>3046</v>
      </c>
      <c r="AD81" s="115">
        <v>3046</v>
      </c>
      <c r="AE81" s="115">
        <v>3046</v>
      </c>
      <c r="AF81" s="115">
        <v>3046</v>
      </c>
      <c r="AG81" s="115">
        <v>3046</v>
      </c>
      <c r="AH81" s="115">
        <v>3046</v>
      </c>
      <c r="AI81" s="115">
        <v>3046</v>
      </c>
    </row>
    <row r="82" spans="1:110" ht="17.25" customHeight="1">
      <c r="A82" s="156" t="s">
        <v>63</v>
      </c>
      <c r="B82" s="156"/>
      <c r="C82" s="157"/>
      <c r="D82" s="159">
        <v>72</v>
      </c>
      <c r="E82" s="159">
        <v>74</v>
      </c>
      <c r="F82" s="159">
        <v>72</v>
      </c>
      <c r="G82" s="159">
        <v>73</v>
      </c>
      <c r="H82" s="159">
        <v>74</v>
      </c>
      <c r="I82" s="159">
        <v>78</v>
      </c>
      <c r="J82" s="159">
        <v>78</v>
      </c>
      <c r="K82" s="159">
        <v>78</v>
      </c>
      <c r="L82" s="159">
        <v>73</v>
      </c>
      <c r="M82" s="176">
        <v>73</v>
      </c>
      <c r="N82" s="176">
        <v>73</v>
      </c>
      <c r="O82" s="176">
        <v>73</v>
      </c>
      <c r="P82" s="146">
        <v>73</v>
      </c>
      <c r="Q82" s="146">
        <v>73</v>
      </c>
      <c r="R82" s="146">
        <v>73</v>
      </c>
      <c r="S82" s="160">
        <v>73</v>
      </c>
      <c r="T82" s="160">
        <v>73</v>
      </c>
      <c r="U82" s="159">
        <v>73</v>
      </c>
      <c r="V82" s="159">
        <v>73</v>
      </c>
      <c r="W82" s="146">
        <v>73</v>
      </c>
      <c r="X82" s="115">
        <v>73</v>
      </c>
      <c r="Y82" s="115">
        <v>73</v>
      </c>
      <c r="Z82" s="115">
        <v>73</v>
      </c>
      <c r="AA82" s="115">
        <v>73</v>
      </c>
      <c r="AB82" s="115">
        <v>73</v>
      </c>
      <c r="AC82" s="115">
        <v>73</v>
      </c>
      <c r="AD82" s="115">
        <v>73</v>
      </c>
      <c r="AE82" s="115">
        <v>73</v>
      </c>
      <c r="AF82" s="115">
        <v>73</v>
      </c>
      <c r="AG82" s="115">
        <v>73</v>
      </c>
      <c r="AH82" s="115">
        <v>73</v>
      </c>
      <c r="AI82" s="115">
        <v>73</v>
      </c>
    </row>
    <row r="83" spans="1:110" ht="17.25" customHeight="1">
      <c r="A83" s="156" t="s">
        <v>64</v>
      </c>
      <c r="B83" s="156"/>
      <c r="C83" s="157"/>
      <c r="D83" s="159">
        <v>3574</v>
      </c>
      <c r="E83" s="159">
        <v>3815</v>
      </c>
      <c r="F83" s="159">
        <v>3982</v>
      </c>
      <c r="G83" s="159">
        <v>4330</v>
      </c>
      <c r="H83" s="159">
        <v>3673</v>
      </c>
      <c r="I83" s="159">
        <v>3917</v>
      </c>
      <c r="J83" s="159">
        <v>4356</v>
      </c>
      <c r="K83" s="159">
        <v>4526</v>
      </c>
      <c r="L83" s="159">
        <v>4933</v>
      </c>
      <c r="M83" s="176">
        <v>3970</v>
      </c>
      <c r="N83" s="176">
        <v>4263</v>
      </c>
      <c r="O83" s="176">
        <v>4312</v>
      </c>
      <c r="P83" s="146">
        <v>4512</v>
      </c>
      <c r="Q83" s="146">
        <v>4009</v>
      </c>
      <c r="R83" s="146">
        <v>4281</v>
      </c>
      <c r="S83" s="160">
        <v>4762</v>
      </c>
      <c r="T83" s="160">
        <v>4719</v>
      </c>
      <c r="U83" s="159">
        <v>5100</v>
      </c>
      <c r="V83" s="159">
        <v>5155</v>
      </c>
      <c r="W83" s="159">
        <v>5448</v>
      </c>
      <c r="X83" s="416">
        <v>5274</v>
      </c>
      <c r="Y83" s="416">
        <v>5721</v>
      </c>
      <c r="Z83" s="416">
        <v>5754</v>
      </c>
      <c r="AA83" s="416">
        <v>6318</v>
      </c>
      <c r="AB83" s="416">
        <v>7021</v>
      </c>
      <c r="AC83" s="416">
        <v>6177</v>
      </c>
      <c r="AD83" s="416">
        <v>6443</v>
      </c>
      <c r="AE83" s="416">
        <v>7020</v>
      </c>
      <c r="AF83" s="416">
        <v>7477</v>
      </c>
      <c r="AG83" s="416">
        <v>6574</v>
      </c>
      <c r="AH83" s="416">
        <v>6538</v>
      </c>
      <c r="AI83" s="416">
        <v>6851</v>
      </c>
    </row>
    <row r="84" spans="1:110" ht="17.25" customHeight="1">
      <c r="A84" s="169" t="s">
        <v>65</v>
      </c>
      <c r="B84" s="169"/>
      <c r="C84" s="170"/>
      <c r="D84" s="177">
        <v>-376</v>
      </c>
      <c r="E84" s="177">
        <v>10</v>
      </c>
      <c r="F84" s="177">
        <v>-34</v>
      </c>
      <c r="G84" s="177">
        <v>482</v>
      </c>
      <c r="H84" s="177">
        <v>542</v>
      </c>
      <c r="I84" s="177">
        <v>704</v>
      </c>
      <c r="J84" s="177">
        <v>746</v>
      </c>
      <c r="K84" s="177">
        <v>715</v>
      </c>
      <c r="L84" s="177">
        <v>407</v>
      </c>
      <c r="M84" s="229">
        <v>82</v>
      </c>
      <c r="N84" s="229">
        <v>200</v>
      </c>
      <c r="O84" s="229">
        <v>525</v>
      </c>
      <c r="P84" s="192">
        <v>661</v>
      </c>
      <c r="Q84" s="192">
        <v>348</v>
      </c>
      <c r="R84" s="192">
        <v>496</v>
      </c>
      <c r="S84" s="173">
        <v>153</v>
      </c>
      <c r="T84" s="173">
        <v>121</v>
      </c>
      <c r="U84" s="177">
        <v>-59</v>
      </c>
      <c r="V84" s="177">
        <v>-35</v>
      </c>
      <c r="W84" s="177">
        <v>-357</v>
      </c>
      <c r="X84" s="429">
        <v>-134</v>
      </c>
      <c r="Y84" s="429">
        <v>-17</v>
      </c>
      <c r="Z84" s="429">
        <v>57</v>
      </c>
      <c r="AA84" s="429">
        <v>195</v>
      </c>
      <c r="AB84" s="429">
        <v>62</v>
      </c>
      <c r="AC84" s="429">
        <v>30</v>
      </c>
      <c r="AD84" s="429">
        <v>-39</v>
      </c>
      <c r="AE84" s="429">
        <v>-99</v>
      </c>
      <c r="AF84" s="429">
        <v>-93</v>
      </c>
      <c r="AG84" s="429">
        <v>-22</v>
      </c>
      <c r="AH84" s="429">
        <v>-56</v>
      </c>
      <c r="AI84" s="429">
        <v>54</v>
      </c>
    </row>
    <row r="85" spans="1:110" s="48" customFormat="1" ht="18.75" customHeight="1">
      <c r="A85" s="155" t="s">
        <v>66</v>
      </c>
      <c r="B85" s="155"/>
      <c r="C85" s="157"/>
      <c r="D85" s="159">
        <f t="shared" ref="D85:W85" si="21">SUM(D81:D84)</f>
        <v>6267</v>
      </c>
      <c r="E85" s="159">
        <f t="shared" si="21"/>
        <v>6900</v>
      </c>
      <c r="F85" s="159">
        <f t="shared" si="21"/>
        <v>7023</v>
      </c>
      <c r="G85" s="159">
        <f t="shared" si="21"/>
        <v>7908</v>
      </c>
      <c r="H85" s="159">
        <f t="shared" si="21"/>
        <v>7323</v>
      </c>
      <c r="I85" s="159">
        <f t="shared" si="21"/>
        <v>7736</v>
      </c>
      <c r="J85" s="159">
        <f t="shared" si="21"/>
        <v>8219</v>
      </c>
      <c r="K85" s="159">
        <f t="shared" si="21"/>
        <v>8359</v>
      </c>
      <c r="L85" s="159">
        <f t="shared" si="21"/>
        <v>8455</v>
      </c>
      <c r="M85" s="159">
        <f t="shared" si="21"/>
        <v>7167</v>
      </c>
      <c r="N85" s="159">
        <f t="shared" si="21"/>
        <v>7579</v>
      </c>
      <c r="O85" s="159">
        <f t="shared" si="21"/>
        <v>7954</v>
      </c>
      <c r="P85" s="160">
        <f t="shared" si="21"/>
        <v>8291</v>
      </c>
      <c r="Q85" s="160">
        <f t="shared" si="21"/>
        <v>7476</v>
      </c>
      <c r="R85" s="160">
        <f t="shared" si="21"/>
        <v>7896</v>
      </c>
      <c r="S85" s="160">
        <f t="shared" si="21"/>
        <v>8034</v>
      </c>
      <c r="T85" s="160">
        <f t="shared" si="21"/>
        <v>7959</v>
      </c>
      <c r="U85" s="160">
        <f t="shared" si="21"/>
        <v>8160</v>
      </c>
      <c r="V85" s="160">
        <f t="shared" si="21"/>
        <v>8239</v>
      </c>
      <c r="W85" s="160">
        <f t="shared" si="21"/>
        <v>8210</v>
      </c>
      <c r="X85" s="119">
        <f t="shared" ref="X85:AH85" si="22">SUM(X81:X84)</f>
        <v>8259</v>
      </c>
      <c r="Y85" s="119">
        <f t="shared" si="22"/>
        <v>8823</v>
      </c>
      <c r="Z85" s="119">
        <f t="shared" si="22"/>
        <v>8930</v>
      </c>
      <c r="AA85" s="119">
        <f t="shared" si="22"/>
        <v>9632</v>
      </c>
      <c r="AB85" s="119">
        <f t="shared" si="22"/>
        <v>10202</v>
      </c>
      <c r="AC85" s="119">
        <f t="shared" si="22"/>
        <v>9326</v>
      </c>
      <c r="AD85" s="119">
        <f t="shared" si="22"/>
        <v>9523</v>
      </c>
      <c r="AE85" s="119">
        <f t="shared" si="22"/>
        <v>10040</v>
      </c>
      <c r="AF85" s="119">
        <f t="shared" si="22"/>
        <v>10503</v>
      </c>
      <c r="AG85" s="119">
        <f t="shared" si="22"/>
        <v>9671</v>
      </c>
      <c r="AH85" s="119">
        <f t="shared" si="22"/>
        <v>9601</v>
      </c>
      <c r="AI85" s="119">
        <f>SUM(AI81:AI84)</f>
        <v>10024</v>
      </c>
      <c r="AJ85" s="116"/>
      <c r="AK85" s="116"/>
      <c r="AL85" s="116"/>
      <c r="AM85" s="116"/>
      <c r="AN85" s="116"/>
      <c r="AO85" s="116"/>
      <c r="AP85" s="116"/>
      <c r="AQ85" s="116"/>
      <c r="AR85" s="116"/>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row>
    <row r="86" spans="1:110" s="48" customFormat="1" ht="17.25" customHeight="1">
      <c r="A86" s="235" t="s">
        <v>27</v>
      </c>
      <c r="B86" s="235"/>
      <c r="C86" s="170"/>
      <c r="D86" s="229">
        <v>231</v>
      </c>
      <c r="E86" s="229">
        <v>236</v>
      </c>
      <c r="F86" s="229">
        <v>223</v>
      </c>
      <c r="G86" s="229">
        <v>253</v>
      </c>
      <c r="H86" s="229">
        <v>271</v>
      </c>
      <c r="I86" s="229">
        <v>278</v>
      </c>
      <c r="J86" s="229">
        <v>274</v>
      </c>
      <c r="K86" s="229">
        <v>292</v>
      </c>
      <c r="L86" s="229">
        <v>948</v>
      </c>
      <c r="M86" s="229">
        <v>925</v>
      </c>
      <c r="N86" s="229">
        <v>478</v>
      </c>
      <c r="O86" s="229">
        <v>457</v>
      </c>
      <c r="P86" s="192">
        <v>438</v>
      </c>
      <c r="Q86" s="192">
        <v>427</v>
      </c>
      <c r="R86" s="192">
        <v>432</v>
      </c>
      <c r="S86" s="173">
        <v>457</v>
      </c>
      <c r="T86" s="173">
        <v>506</v>
      </c>
      <c r="U86" s="173">
        <v>502</v>
      </c>
      <c r="V86" s="173">
        <v>497</v>
      </c>
      <c r="W86" s="192">
        <v>532</v>
      </c>
      <c r="X86" s="432">
        <v>605</v>
      </c>
      <c r="Y86" s="432">
        <v>581</v>
      </c>
      <c r="Z86" s="432">
        <v>490</v>
      </c>
      <c r="AA86" s="432">
        <v>529</v>
      </c>
      <c r="AB86" s="432">
        <v>561</v>
      </c>
      <c r="AC86" s="432">
        <v>540</v>
      </c>
      <c r="AD86" s="432">
        <v>552</v>
      </c>
      <c r="AE86" s="432">
        <v>603</v>
      </c>
      <c r="AF86" s="432">
        <v>667</v>
      </c>
      <c r="AG86" s="432">
        <v>614</v>
      </c>
      <c r="AH86" s="432">
        <v>620</v>
      </c>
      <c r="AI86" s="432">
        <v>638</v>
      </c>
      <c r="AJ86" s="116"/>
      <c r="AK86" s="116"/>
      <c r="AL86" s="116"/>
      <c r="AM86" s="116"/>
      <c r="AN86" s="116"/>
      <c r="AO86" s="116"/>
      <c r="AP86" s="116"/>
      <c r="AQ86" s="116"/>
      <c r="AR86" s="116"/>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row>
    <row r="87" spans="1:110" s="48" customFormat="1" ht="18.75" customHeight="1">
      <c r="A87" s="155" t="s">
        <v>67</v>
      </c>
      <c r="B87" s="155"/>
      <c r="C87" s="157"/>
      <c r="D87" s="159">
        <f t="shared" ref="D87:AH87" si="23">D85+D86</f>
        <v>6498</v>
      </c>
      <c r="E87" s="159">
        <f t="shared" si="23"/>
        <v>7136</v>
      </c>
      <c r="F87" s="159">
        <f t="shared" si="23"/>
        <v>7246</v>
      </c>
      <c r="G87" s="159">
        <f t="shared" si="23"/>
        <v>8161</v>
      </c>
      <c r="H87" s="159">
        <f t="shared" si="23"/>
        <v>7594</v>
      </c>
      <c r="I87" s="159">
        <f t="shared" si="23"/>
        <v>8014</v>
      </c>
      <c r="J87" s="159">
        <f t="shared" si="23"/>
        <v>8493</v>
      </c>
      <c r="K87" s="159">
        <f t="shared" si="23"/>
        <v>8651</v>
      </c>
      <c r="L87" s="159">
        <f t="shared" si="23"/>
        <v>9403</v>
      </c>
      <c r="M87" s="159">
        <f t="shared" si="23"/>
        <v>8092</v>
      </c>
      <c r="N87" s="159">
        <f t="shared" si="23"/>
        <v>8057</v>
      </c>
      <c r="O87" s="159">
        <f t="shared" si="23"/>
        <v>8411</v>
      </c>
      <c r="P87" s="160">
        <f t="shared" si="23"/>
        <v>8729</v>
      </c>
      <c r="Q87" s="160">
        <f t="shared" si="23"/>
        <v>7903</v>
      </c>
      <c r="R87" s="160">
        <f t="shared" si="23"/>
        <v>8328</v>
      </c>
      <c r="S87" s="160">
        <f t="shared" si="23"/>
        <v>8491</v>
      </c>
      <c r="T87" s="160">
        <f t="shared" si="23"/>
        <v>8465</v>
      </c>
      <c r="U87" s="160">
        <f t="shared" si="23"/>
        <v>8662</v>
      </c>
      <c r="V87" s="160">
        <f t="shared" si="23"/>
        <v>8736</v>
      </c>
      <c r="W87" s="160">
        <f t="shared" si="23"/>
        <v>8742</v>
      </c>
      <c r="X87" s="119">
        <f t="shared" si="23"/>
        <v>8864</v>
      </c>
      <c r="Y87" s="119">
        <f t="shared" si="23"/>
        <v>9404</v>
      </c>
      <c r="Z87" s="119">
        <f t="shared" si="23"/>
        <v>9420</v>
      </c>
      <c r="AA87" s="119">
        <f t="shared" si="23"/>
        <v>10161</v>
      </c>
      <c r="AB87" s="119">
        <f t="shared" si="23"/>
        <v>10763</v>
      </c>
      <c r="AC87" s="119">
        <f t="shared" si="23"/>
        <v>9866</v>
      </c>
      <c r="AD87" s="119">
        <f t="shared" si="23"/>
        <v>10075</v>
      </c>
      <c r="AE87" s="119">
        <f t="shared" si="23"/>
        <v>10643</v>
      </c>
      <c r="AF87" s="119">
        <f t="shared" si="23"/>
        <v>11170</v>
      </c>
      <c r="AG87" s="119">
        <f t="shared" si="23"/>
        <v>10285</v>
      </c>
      <c r="AH87" s="119">
        <f t="shared" si="23"/>
        <v>10221</v>
      </c>
      <c r="AI87" s="119">
        <f>AI85+AI86</f>
        <v>10662</v>
      </c>
      <c r="AJ87" s="116"/>
      <c r="AK87" s="116"/>
      <c r="AL87" s="116"/>
      <c r="AM87" s="116"/>
      <c r="AN87" s="116"/>
      <c r="AO87" s="116"/>
      <c r="AP87" s="116"/>
      <c r="AQ87" s="116"/>
      <c r="AR87" s="116"/>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row>
    <row r="88" spans="1:110" ht="9.9499999999999993" customHeight="1">
      <c r="A88" s="155"/>
      <c r="B88" s="156"/>
      <c r="C88" s="157"/>
      <c r="D88" s="158"/>
      <c r="E88" s="158"/>
      <c r="F88" s="158"/>
      <c r="G88" s="158"/>
      <c r="H88" s="158"/>
      <c r="I88" s="158"/>
      <c r="J88" s="158"/>
      <c r="K88" s="158"/>
      <c r="L88" s="158"/>
      <c r="M88" s="176"/>
      <c r="N88" s="176"/>
      <c r="O88" s="176"/>
      <c r="P88" s="146"/>
      <c r="Q88" s="146"/>
      <c r="R88" s="146"/>
      <c r="S88" s="146"/>
      <c r="T88" s="146"/>
      <c r="U88" s="146"/>
      <c r="V88" s="146"/>
      <c r="W88" s="146"/>
      <c r="Y88" s="115"/>
      <c r="AA88" s="115"/>
      <c r="AB88" s="115"/>
      <c r="AC88" s="115"/>
      <c r="AD88" s="115"/>
      <c r="AE88" s="115"/>
      <c r="AF88" s="115"/>
      <c r="AG88" s="115"/>
      <c r="AH88" s="115"/>
      <c r="AI88" s="115"/>
    </row>
    <row r="89" spans="1:110" ht="15.95" customHeight="1">
      <c r="A89" s="155" t="s">
        <v>68</v>
      </c>
      <c r="B89" s="156"/>
      <c r="C89" s="157"/>
      <c r="D89" s="159"/>
      <c r="E89" s="159"/>
      <c r="F89" s="159"/>
      <c r="G89" s="159"/>
      <c r="H89" s="159"/>
      <c r="I89" s="159"/>
      <c r="J89" s="159"/>
      <c r="K89" s="159"/>
      <c r="L89" s="159"/>
      <c r="M89" s="176"/>
      <c r="N89" s="176"/>
      <c r="O89" s="176"/>
      <c r="P89" s="146"/>
      <c r="Q89" s="146"/>
      <c r="R89" s="146"/>
      <c r="S89" s="160"/>
      <c r="T89" s="160"/>
      <c r="U89" s="146"/>
      <c r="V89" s="146"/>
      <c r="W89" s="146"/>
      <c r="Y89" s="115"/>
      <c r="AA89" s="115"/>
      <c r="AB89" s="115"/>
      <c r="AC89" s="115"/>
      <c r="AD89" s="115"/>
      <c r="AE89" s="115"/>
      <c r="AF89" s="115"/>
      <c r="AG89" s="115"/>
      <c r="AH89" s="115"/>
      <c r="AI89" s="115"/>
    </row>
    <row r="90" spans="1:110" ht="15.95" customHeight="1">
      <c r="A90" s="155" t="s">
        <v>69</v>
      </c>
      <c r="B90" s="156"/>
      <c r="C90" s="157"/>
      <c r="D90" s="158"/>
      <c r="E90" s="158"/>
      <c r="F90" s="158"/>
      <c r="G90" s="158"/>
      <c r="H90" s="158"/>
      <c r="I90" s="158"/>
      <c r="J90" s="158"/>
      <c r="K90" s="158"/>
      <c r="L90" s="158"/>
      <c r="M90" s="176"/>
      <c r="N90" s="176"/>
      <c r="O90" s="176"/>
      <c r="P90" s="146"/>
      <c r="Q90" s="146"/>
      <c r="R90" s="146"/>
      <c r="S90" s="146"/>
      <c r="T90" s="146"/>
      <c r="U90" s="146"/>
      <c r="V90" s="146"/>
      <c r="W90" s="146"/>
      <c r="Y90" s="115"/>
      <c r="AA90" s="115"/>
      <c r="AB90" s="115"/>
      <c r="AC90" s="115"/>
      <c r="AD90" s="115"/>
      <c r="AE90" s="115"/>
      <c r="AF90" s="115"/>
      <c r="AG90" s="115"/>
      <c r="AH90" s="115"/>
      <c r="AI90" s="115"/>
    </row>
    <row r="91" spans="1:110" ht="17.25" customHeight="1">
      <c r="A91" s="156" t="s">
        <v>70</v>
      </c>
      <c r="B91" s="156"/>
      <c r="C91" s="157"/>
      <c r="D91" s="158">
        <v>3127</v>
      </c>
      <c r="E91" s="158">
        <v>4373</v>
      </c>
      <c r="F91" s="158">
        <v>4362</v>
      </c>
      <c r="G91" s="158">
        <v>4060</v>
      </c>
      <c r="H91" s="158">
        <v>3516</v>
      </c>
      <c r="I91" s="158">
        <v>4565</v>
      </c>
      <c r="J91" s="158">
        <v>4583</v>
      </c>
      <c r="K91" s="158">
        <v>4288</v>
      </c>
      <c r="L91" s="158">
        <v>6633</v>
      </c>
      <c r="M91" s="176">
        <v>6543</v>
      </c>
      <c r="N91" s="176">
        <v>6776</v>
      </c>
      <c r="O91" s="176">
        <v>6520</v>
      </c>
      <c r="P91" s="146">
        <v>6978</v>
      </c>
      <c r="Q91" s="146">
        <v>7061</v>
      </c>
      <c r="R91" s="146">
        <v>6531</v>
      </c>
      <c r="S91" s="156">
        <v>6002</v>
      </c>
      <c r="T91" s="156">
        <v>5833</v>
      </c>
      <c r="U91" s="159">
        <v>5681</v>
      </c>
      <c r="V91" s="159">
        <v>6464</v>
      </c>
      <c r="W91" s="146">
        <v>6520</v>
      </c>
      <c r="X91" s="115">
        <v>6557</v>
      </c>
      <c r="Y91" s="115">
        <v>6818</v>
      </c>
      <c r="Z91" s="115">
        <v>6901</v>
      </c>
      <c r="AA91" s="115">
        <v>6845</v>
      </c>
      <c r="AB91" s="115">
        <v>7192</v>
      </c>
      <c r="AC91" s="115">
        <v>7266</v>
      </c>
      <c r="AD91" s="115">
        <v>8277</v>
      </c>
      <c r="AE91" s="115">
        <v>7699</v>
      </c>
      <c r="AF91" s="115">
        <v>7344</v>
      </c>
      <c r="AG91" s="115">
        <v>7077</v>
      </c>
      <c r="AH91" s="115">
        <v>7086</v>
      </c>
      <c r="AI91" s="115">
        <v>6960</v>
      </c>
    </row>
    <row r="92" spans="1:110" ht="17.25" customHeight="1">
      <c r="A92" s="156" t="s">
        <v>48</v>
      </c>
      <c r="B92" s="156"/>
      <c r="C92" s="157"/>
      <c r="D92" s="158">
        <v>271</v>
      </c>
      <c r="E92" s="158">
        <v>255</v>
      </c>
      <c r="F92" s="158">
        <v>218</v>
      </c>
      <c r="G92" s="158">
        <v>134</v>
      </c>
      <c r="H92" s="158">
        <v>91</v>
      </c>
      <c r="I92" s="158">
        <v>135</v>
      </c>
      <c r="J92" s="158">
        <v>131</v>
      </c>
      <c r="K92" s="158">
        <v>139</v>
      </c>
      <c r="L92" s="158">
        <v>119</v>
      </c>
      <c r="M92" s="176">
        <v>373</v>
      </c>
      <c r="N92" s="176">
        <v>177</v>
      </c>
      <c r="O92" s="176">
        <v>120</v>
      </c>
      <c r="P92" s="146">
        <v>128</v>
      </c>
      <c r="Q92" s="146">
        <v>174</v>
      </c>
      <c r="R92" s="146">
        <v>173</v>
      </c>
      <c r="S92" s="156">
        <v>191</v>
      </c>
      <c r="T92" s="156">
        <v>157</v>
      </c>
      <c r="U92" s="159">
        <v>163</v>
      </c>
      <c r="V92" s="159">
        <v>157</v>
      </c>
      <c r="W92" s="146">
        <v>238</v>
      </c>
      <c r="X92" s="115">
        <v>200</v>
      </c>
      <c r="Y92" s="115">
        <v>132</v>
      </c>
      <c r="Z92" s="115">
        <v>160</v>
      </c>
      <c r="AA92" s="115">
        <v>192</v>
      </c>
      <c r="AB92" s="115">
        <v>179</v>
      </c>
      <c r="AC92" s="115">
        <v>160</v>
      </c>
      <c r="AD92" s="115">
        <v>207</v>
      </c>
      <c r="AE92" s="115">
        <v>182</v>
      </c>
      <c r="AF92" s="115">
        <v>179</v>
      </c>
      <c r="AG92" s="115">
        <v>123</v>
      </c>
      <c r="AH92" s="115">
        <v>153</v>
      </c>
      <c r="AI92" s="115">
        <v>177</v>
      </c>
    </row>
    <row r="93" spans="1:110" ht="17.25" customHeight="1">
      <c r="A93" s="156" t="s">
        <v>71</v>
      </c>
      <c r="B93" s="156"/>
      <c r="C93" s="156"/>
      <c r="D93" s="158">
        <v>1535</v>
      </c>
      <c r="E93" s="158">
        <v>1856</v>
      </c>
      <c r="F93" s="158">
        <v>1723</v>
      </c>
      <c r="G93" s="158">
        <v>1795</v>
      </c>
      <c r="H93" s="158">
        <v>1826</v>
      </c>
      <c r="I93" s="158">
        <v>1788</v>
      </c>
      <c r="J93" s="158">
        <v>1715</v>
      </c>
      <c r="K93" s="158">
        <v>1687</v>
      </c>
      <c r="L93" s="158">
        <v>1899</v>
      </c>
      <c r="M93" s="176">
        <v>1808</v>
      </c>
      <c r="N93" s="176">
        <v>1810</v>
      </c>
      <c r="O93" s="176">
        <v>1851</v>
      </c>
      <c r="P93" s="146">
        <v>1830</v>
      </c>
      <c r="Q93" s="146">
        <v>1762</v>
      </c>
      <c r="R93" s="146">
        <v>1810</v>
      </c>
      <c r="S93" s="156">
        <v>1750</v>
      </c>
      <c r="T93" s="156">
        <v>1814</v>
      </c>
      <c r="U93" s="159">
        <v>1784</v>
      </c>
      <c r="V93" s="159">
        <v>1810</v>
      </c>
      <c r="W93" s="146">
        <v>1725</v>
      </c>
      <c r="X93" s="115">
        <v>1825</v>
      </c>
      <c r="Y93" s="115">
        <v>1887</v>
      </c>
      <c r="Z93" s="115">
        <v>1885</v>
      </c>
      <c r="AA93" s="115">
        <v>2013</v>
      </c>
      <c r="AB93" s="115">
        <v>2021</v>
      </c>
      <c r="AC93" s="115">
        <v>2021</v>
      </c>
      <c r="AD93" s="115">
        <v>2071</v>
      </c>
      <c r="AE93" s="115">
        <v>1879</v>
      </c>
      <c r="AF93" s="115">
        <v>1842</v>
      </c>
      <c r="AG93" s="115">
        <v>1846</v>
      </c>
      <c r="AH93" s="115">
        <v>1845</v>
      </c>
      <c r="AI93" s="115">
        <v>1648</v>
      </c>
    </row>
    <row r="94" spans="1:110" ht="17.25" customHeight="1">
      <c r="A94" s="156" t="s">
        <v>72</v>
      </c>
      <c r="B94" s="156"/>
      <c r="C94" s="156"/>
      <c r="D94" s="158">
        <v>421</v>
      </c>
      <c r="E94" s="158">
        <v>438</v>
      </c>
      <c r="F94" s="158">
        <v>446</v>
      </c>
      <c r="G94" s="158">
        <v>450</v>
      </c>
      <c r="H94" s="158">
        <v>453</v>
      </c>
      <c r="I94" s="158">
        <v>458</v>
      </c>
      <c r="J94" s="158">
        <v>510</v>
      </c>
      <c r="K94" s="158">
        <v>516</v>
      </c>
      <c r="L94" s="158">
        <v>522</v>
      </c>
      <c r="M94" s="176">
        <v>528</v>
      </c>
      <c r="N94" s="176">
        <v>561</v>
      </c>
      <c r="O94" s="176">
        <v>566</v>
      </c>
      <c r="P94" s="146">
        <v>571</v>
      </c>
      <c r="Q94" s="146">
        <v>577</v>
      </c>
      <c r="R94" s="146">
        <v>588</v>
      </c>
      <c r="S94" s="156">
        <v>570</v>
      </c>
      <c r="T94" s="156">
        <v>575</v>
      </c>
      <c r="U94" s="159">
        <v>612</v>
      </c>
      <c r="V94" s="159">
        <v>616</v>
      </c>
      <c r="W94" s="146">
        <v>625</v>
      </c>
      <c r="X94" s="115">
        <v>634</v>
      </c>
      <c r="Y94" s="115">
        <v>638</v>
      </c>
      <c r="Z94" s="115">
        <v>646</v>
      </c>
      <c r="AA94" s="115">
        <v>653</v>
      </c>
      <c r="AB94" s="115">
        <v>659</v>
      </c>
      <c r="AC94" s="115">
        <v>664</v>
      </c>
      <c r="AD94" s="115">
        <v>670</v>
      </c>
      <c r="AE94" s="115">
        <v>678</v>
      </c>
      <c r="AF94" s="115">
        <v>684</v>
      </c>
      <c r="AG94" s="115">
        <v>729</v>
      </c>
      <c r="AH94" s="115">
        <v>736</v>
      </c>
      <c r="AI94" s="115">
        <v>744</v>
      </c>
    </row>
    <row r="95" spans="1:110" ht="17.25" customHeight="1">
      <c r="A95" s="156" t="s">
        <v>73</v>
      </c>
      <c r="B95" s="156"/>
      <c r="C95" s="157"/>
      <c r="D95" s="158">
        <v>67</v>
      </c>
      <c r="E95" s="158">
        <v>82</v>
      </c>
      <c r="F95" s="158">
        <v>79</v>
      </c>
      <c r="G95" s="158">
        <v>60</v>
      </c>
      <c r="H95" s="158">
        <v>33</v>
      </c>
      <c r="I95" s="158">
        <v>30</v>
      </c>
      <c r="J95" s="158">
        <v>30</v>
      </c>
      <c r="K95" s="158">
        <v>25</v>
      </c>
      <c r="L95" s="158">
        <v>219</v>
      </c>
      <c r="M95" s="176">
        <v>215</v>
      </c>
      <c r="N95" s="176">
        <v>229</v>
      </c>
      <c r="O95" s="176">
        <v>199</v>
      </c>
      <c r="P95" s="146">
        <v>192</v>
      </c>
      <c r="Q95" s="146">
        <v>201</v>
      </c>
      <c r="R95" s="146">
        <v>212</v>
      </c>
      <c r="S95" s="156">
        <v>209</v>
      </c>
      <c r="T95" s="156">
        <v>230</v>
      </c>
      <c r="U95" s="159">
        <v>242</v>
      </c>
      <c r="V95" s="159">
        <v>231</v>
      </c>
      <c r="W95" s="146">
        <v>239</v>
      </c>
      <c r="X95" s="115">
        <v>246</v>
      </c>
      <c r="Y95" s="115">
        <v>227</v>
      </c>
      <c r="Z95" s="115">
        <v>212</v>
      </c>
      <c r="AA95" s="115">
        <v>205</v>
      </c>
      <c r="AB95" s="115">
        <v>220</v>
      </c>
      <c r="AC95" s="115">
        <v>211</v>
      </c>
      <c r="AD95" s="115">
        <v>218</v>
      </c>
      <c r="AE95" s="115">
        <v>207</v>
      </c>
      <c r="AF95" s="115">
        <v>201</v>
      </c>
      <c r="AG95" s="115">
        <v>174</v>
      </c>
      <c r="AH95" s="115">
        <v>176</v>
      </c>
      <c r="AI95" s="115">
        <v>103</v>
      </c>
    </row>
    <row r="96" spans="1:110" ht="17.25" customHeight="1">
      <c r="A96" s="156" t="s">
        <v>74</v>
      </c>
      <c r="B96" s="156"/>
      <c r="C96" s="157"/>
      <c r="D96" s="158">
        <v>122</v>
      </c>
      <c r="E96" s="158">
        <v>129</v>
      </c>
      <c r="F96" s="158">
        <v>128</v>
      </c>
      <c r="G96" s="158">
        <v>126</v>
      </c>
      <c r="H96" s="158">
        <v>122</v>
      </c>
      <c r="I96" s="158">
        <v>122</v>
      </c>
      <c r="J96" s="158">
        <v>122</v>
      </c>
      <c r="K96" s="158">
        <v>119</v>
      </c>
      <c r="L96" s="158">
        <v>124</v>
      </c>
      <c r="M96" s="176">
        <v>55</v>
      </c>
      <c r="N96" s="176">
        <v>61</v>
      </c>
      <c r="O96" s="176">
        <v>51</v>
      </c>
      <c r="P96" s="146">
        <v>48</v>
      </c>
      <c r="Q96" s="146">
        <v>48</v>
      </c>
      <c r="R96" s="146">
        <v>50</v>
      </c>
      <c r="S96" s="156">
        <v>23</v>
      </c>
      <c r="T96" s="156">
        <v>23</v>
      </c>
      <c r="U96" s="159">
        <v>24</v>
      </c>
      <c r="V96" s="159">
        <v>22</v>
      </c>
      <c r="W96" s="146">
        <v>20</v>
      </c>
      <c r="X96" s="115">
        <v>28</v>
      </c>
      <c r="Y96" s="115">
        <v>30</v>
      </c>
      <c r="Z96" s="115">
        <v>28</v>
      </c>
      <c r="AA96" s="115">
        <v>26</v>
      </c>
      <c r="AB96" s="115">
        <v>119</v>
      </c>
      <c r="AC96" s="115">
        <v>121</v>
      </c>
      <c r="AD96" s="115">
        <v>127</v>
      </c>
      <c r="AE96" s="115">
        <v>152</v>
      </c>
      <c r="AF96" s="115">
        <v>154</v>
      </c>
      <c r="AG96" s="115">
        <v>148</v>
      </c>
      <c r="AH96" s="115">
        <v>121</v>
      </c>
      <c r="AI96" s="115">
        <v>65</v>
      </c>
    </row>
    <row r="97" spans="1:110" ht="17.25" customHeight="1">
      <c r="A97" s="169" t="s">
        <v>75</v>
      </c>
      <c r="B97" s="169"/>
      <c r="C97" s="170"/>
      <c r="D97" s="236">
        <v>311</v>
      </c>
      <c r="E97" s="236">
        <v>454</v>
      </c>
      <c r="F97" s="236">
        <v>460</v>
      </c>
      <c r="G97" s="236">
        <v>485</v>
      </c>
      <c r="H97" s="236">
        <v>485</v>
      </c>
      <c r="I97" s="236">
        <v>470</v>
      </c>
      <c r="J97" s="236">
        <v>476</v>
      </c>
      <c r="K97" s="236">
        <v>486</v>
      </c>
      <c r="L97" s="236">
        <v>459</v>
      </c>
      <c r="M97" s="229">
        <v>464</v>
      </c>
      <c r="N97" s="229">
        <v>464</v>
      </c>
      <c r="O97" s="229">
        <v>470</v>
      </c>
      <c r="P97" s="192">
        <v>459</v>
      </c>
      <c r="Q97" s="192">
        <v>460</v>
      </c>
      <c r="R97" s="192">
        <v>461</v>
      </c>
      <c r="S97" s="169">
        <v>472</v>
      </c>
      <c r="T97" s="169">
        <v>464</v>
      </c>
      <c r="U97" s="177">
        <v>464</v>
      </c>
      <c r="V97" s="177">
        <v>468</v>
      </c>
      <c r="W97" s="192">
        <v>471</v>
      </c>
      <c r="X97" s="432">
        <v>464</v>
      </c>
      <c r="Y97" s="432">
        <v>467</v>
      </c>
      <c r="Z97" s="432">
        <v>468</v>
      </c>
      <c r="AA97" s="432">
        <v>465</v>
      </c>
      <c r="AB97" s="432">
        <v>466</v>
      </c>
      <c r="AC97" s="432">
        <v>464</v>
      </c>
      <c r="AD97" s="432">
        <v>467</v>
      </c>
      <c r="AE97" s="432">
        <v>472</v>
      </c>
      <c r="AF97" s="432">
        <v>465</v>
      </c>
      <c r="AG97" s="432">
        <v>464</v>
      </c>
      <c r="AH97" s="432">
        <v>466</v>
      </c>
      <c r="AI97" s="432">
        <v>151</v>
      </c>
    </row>
    <row r="98" spans="1:110" s="48" customFormat="1" ht="18.75" customHeight="1">
      <c r="A98" s="155" t="s">
        <v>76</v>
      </c>
      <c r="B98" s="155"/>
      <c r="C98" s="224"/>
      <c r="D98" s="237">
        <f t="shared" ref="D98:W98" si="24">SUM(D91:D97)</f>
        <v>5854</v>
      </c>
      <c r="E98" s="237">
        <f t="shared" si="24"/>
        <v>7587</v>
      </c>
      <c r="F98" s="237">
        <f t="shared" si="24"/>
        <v>7416</v>
      </c>
      <c r="G98" s="237">
        <f t="shared" si="24"/>
        <v>7110</v>
      </c>
      <c r="H98" s="237">
        <f t="shared" si="24"/>
        <v>6526</v>
      </c>
      <c r="I98" s="237">
        <f t="shared" si="24"/>
        <v>7568</v>
      </c>
      <c r="J98" s="237">
        <f t="shared" si="24"/>
        <v>7567</v>
      </c>
      <c r="K98" s="237">
        <f t="shared" si="24"/>
        <v>7260</v>
      </c>
      <c r="L98" s="237">
        <f t="shared" si="24"/>
        <v>9975</v>
      </c>
      <c r="M98" s="237">
        <f t="shared" si="24"/>
        <v>9986</v>
      </c>
      <c r="N98" s="237">
        <f t="shared" si="24"/>
        <v>10078</v>
      </c>
      <c r="O98" s="237">
        <f t="shared" si="24"/>
        <v>9777</v>
      </c>
      <c r="P98" s="188">
        <f t="shared" si="24"/>
        <v>10206</v>
      </c>
      <c r="Q98" s="188">
        <f t="shared" si="24"/>
        <v>10283</v>
      </c>
      <c r="R98" s="188">
        <f t="shared" si="24"/>
        <v>9825</v>
      </c>
      <c r="S98" s="188">
        <f t="shared" si="24"/>
        <v>9217</v>
      </c>
      <c r="T98" s="188">
        <f t="shared" si="24"/>
        <v>9096</v>
      </c>
      <c r="U98" s="188">
        <f t="shared" si="24"/>
        <v>8970</v>
      </c>
      <c r="V98" s="188">
        <f t="shared" si="24"/>
        <v>9768</v>
      </c>
      <c r="W98" s="188">
        <f t="shared" si="24"/>
        <v>9838</v>
      </c>
      <c r="X98" s="438">
        <f t="shared" ref="X98:AH98" si="25">SUM(X91:X97)</f>
        <v>9954</v>
      </c>
      <c r="Y98" s="438">
        <f t="shared" si="25"/>
        <v>10199</v>
      </c>
      <c r="Z98" s="438">
        <f t="shared" si="25"/>
        <v>10300</v>
      </c>
      <c r="AA98" s="438">
        <f t="shared" si="25"/>
        <v>10399</v>
      </c>
      <c r="AB98" s="438">
        <f t="shared" si="25"/>
        <v>10856</v>
      </c>
      <c r="AC98" s="438">
        <f t="shared" si="25"/>
        <v>10907</v>
      </c>
      <c r="AD98" s="438">
        <f t="shared" si="25"/>
        <v>12037</v>
      </c>
      <c r="AE98" s="438">
        <f t="shared" si="25"/>
        <v>11269</v>
      </c>
      <c r="AF98" s="438">
        <f t="shared" si="25"/>
        <v>10869</v>
      </c>
      <c r="AG98" s="438">
        <f t="shared" si="25"/>
        <v>10561</v>
      </c>
      <c r="AH98" s="438">
        <f t="shared" si="25"/>
        <v>10583</v>
      </c>
      <c r="AI98" s="438">
        <f>SUM(AI91:AI97)</f>
        <v>9848</v>
      </c>
      <c r="AJ98" s="116"/>
      <c r="AK98" s="116"/>
      <c r="AL98" s="116"/>
      <c r="AM98" s="116"/>
      <c r="AN98" s="116"/>
      <c r="AO98" s="116"/>
      <c r="AP98" s="116"/>
      <c r="AQ98" s="116"/>
      <c r="AR98" s="116"/>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row>
    <row r="99" spans="1:110" ht="9.9499999999999993" customHeight="1">
      <c r="A99" s="156"/>
      <c r="B99" s="156"/>
      <c r="C99" s="224"/>
      <c r="D99" s="158"/>
      <c r="E99" s="158"/>
      <c r="F99" s="158"/>
      <c r="G99" s="158"/>
      <c r="H99" s="158"/>
      <c r="I99" s="158"/>
      <c r="J99" s="158"/>
      <c r="K99" s="158"/>
      <c r="L99" s="158"/>
      <c r="M99" s="176"/>
      <c r="N99" s="176"/>
      <c r="O99" s="176"/>
      <c r="P99" s="146"/>
      <c r="Q99" s="146"/>
      <c r="R99" s="146"/>
      <c r="S99" s="146"/>
      <c r="T99" s="146"/>
      <c r="U99" s="146"/>
      <c r="V99" s="146"/>
      <c r="W99" s="146"/>
      <c r="Y99" s="115"/>
      <c r="AA99" s="115"/>
      <c r="AB99" s="115"/>
      <c r="AC99" s="115"/>
      <c r="AD99" s="115"/>
      <c r="AE99" s="115"/>
      <c r="AF99" s="115"/>
      <c r="AG99" s="115"/>
      <c r="AH99" s="115"/>
      <c r="AI99" s="115"/>
    </row>
    <row r="100" spans="1:110" ht="17.25" customHeight="1">
      <c r="A100" s="155" t="s">
        <v>77</v>
      </c>
      <c r="B100" s="156"/>
      <c r="C100" s="157"/>
      <c r="D100" s="158"/>
      <c r="E100" s="158"/>
      <c r="F100" s="158"/>
      <c r="G100" s="158"/>
      <c r="H100" s="158"/>
      <c r="I100" s="158"/>
      <c r="J100" s="158"/>
      <c r="K100" s="158"/>
      <c r="L100" s="158"/>
      <c r="M100" s="176"/>
      <c r="N100" s="176"/>
      <c r="O100" s="176"/>
      <c r="P100" s="146"/>
      <c r="Q100" s="146"/>
      <c r="R100" s="146"/>
      <c r="S100" s="146"/>
      <c r="T100" s="146"/>
      <c r="U100" s="146"/>
      <c r="V100" s="146"/>
      <c r="W100" s="146"/>
      <c r="Y100" s="115"/>
      <c r="AA100" s="115"/>
      <c r="AB100" s="115"/>
      <c r="AC100" s="115"/>
      <c r="AD100" s="115"/>
      <c r="AE100" s="115"/>
      <c r="AF100" s="115"/>
      <c r="AG100" s="115"/>
      <c r="AH100" s="115"/>
      <c r="AI100" s="115"/>
    </row>
    <row r="101" spans="1:110" ht="17.25" customHeight="1">
      <c r="A101" s="156" t="s">
        <v>70</v>
      </c>
      <c r="B101" s="156"/>
      <c r="C101" s="157"/>
      <c r="D101" s="158">
        <v>980</v>
      </c>
      <c r="E101" s="158">
        <v>612</v>
      </c>
      <c r="F101" s="158">
        <v>608</v>
      </c>
      <c r="G101" s="158">
        <v>442</v>
      </c>
      <c r="H101" s="158">
        <v>1483</v>
      </c>
      <c r="I101" s="158">
        <v>924</v>
      </c>
      <c r="J101" s="158">
        <v>688</v>
      </c>
      <c r="K101" s="158">
        <v>605</v>
      </c>
      <c r="L101" s="158">
        <v>832</v>
      </c>
      <c r="M101" s="176">
        <v>958</v>
      </c>
      <c r="N101" s="176">
        <v>923</v>
      </c>
      <c r="O101" s="176">
        <v>980</v>
      </c>
      <c r="P101" s="146">
        <v>1697</v>
      </c>
      <c r="Q101" s="146">
        <v>383</v>
      </c>
      <c r="R101" s="146">
        <v>325</v>
      </c>
      <c r="S101" s="160">
        <v>857</v>
      </c>
      <c r="T101" s="160">
        <v>1344</v>
      </c>
      <c r="U101" s="159">
        <v>1519</v>
      </c>
      <c r="V101" s="159">
        <v>1124</v>
      </c>
      <c r="W101" s="146">
        <v>862</v>
      </c>
      <c r="X101" s="115">
        <v>1139</v>
      </c>
      <c r="Y101" s="115">
        <v>776</v>
      </c>
      <c r="Z101" s="115">
        <v>713</v>
      </c>
      <c r="AA101" s="115">
        <v>925</v>
      </c>
      <c r="AB101" s="115">
        <v>905</v>
      </c>
      <c r="AC101" s="115">
        <v>558</v>
      </c>
      <c r="AD101" s="115">
        <v>604</v>
      </c>
      <c r="AE101" s="115">
        <v>1078</v>
      </c>
      <c r="AF101" s="115">
        <v>1808</v>
      </c>
      <c r="AG101" s="115">
        <v>1986</v>
      </c>
      <c r="AH101" s="115">
        <v>1906</v>
      </c>
      <c r="AI101" s="115">
        <v>2138</v>
      </c>
    </row>
    <row r="102" spans="1:110" ht="17.25" customHeight="1">
      <c r="A102" s="156" t="s">
        <v>48</v>
      </c>
      <c r="B102" s="156"/>
      <c r="C102" s="157"/>
      <c r="D102" s="158">
        <v>513</v>
      </c>
      <c r="E102" s="158">
        <v>563</v>
      </c>
      <c r="F102" s="158">
        <v>662</v>
      </c>
      <c r="G102" s="158">
        <v>198</v>
      </c>
      <c r="H102" s="158">
        <v>92</v>
      </c>
      <c r="I102" s="158">
        <v>142</v>
      </c>
      <c r="J102" s="158">
        <v>172</v>
      </c>
      <c r="K102" s="158">
        <v>260</v>
      </c>
      <c r="L102" s="158">
        <v>165</v>
      </c>
      <c r="M102" s="176">
        <v>509</v>
      </c>
      <c r="N102" s="176">
        <v>331</v>
      </c>
      <c r="O102" s="176">
        <v>126</v>
      </c>
      <c r="P102" s="146">
        <v>115</v>
      </c>
      <c r="Q102" s="146">
        <v>125</v>
      </c>
      <c r="R102" s="146">
        <v>266</v>
      </c>
      <c r="S102" s="160">
        <v>276</v>
      </c>
      <c r="T102" s="160">
        <v>425</v>
      </c>
      <c r="U102" s="159">
        <v>531</v>
      </c>
      <c r="V102" s="159">
        <v>619</v>
      </c>
      <c r="W102" s="146">
        <v>1207</v>
      </c>
      <c r="X102" s="115">
        <v>570</v>
      </c>
      <c r="Y102" s="115">
        <v>248</v>
      </c>
      <c r="Z102" s="115">
        <v>229</v>
      </c>
      <c r="AA102" s="115">
        <v>219</v>
      </c>
      <c r="AB102" s="115">
        <v>293</v>
      </c>
      <c r="AC102" s="115">
        <v>324</v>
      </c>
      <c r="AD102" s="115">
        <v>445</v>
      </c>
      <c r="AE102" s="115">
        <v>264</v>
      </c>
      <c r="AF102" s="115">
        <v>339</v>
      </c>
      <c r="AG102" s="115">
        <v>128</v>
      </c>
      <c r="AH102" s="115">
        <v>128</v>
      </c>
      <c r="AI102" s="115">
        <v>85</v>
      </c>
    </row>
    <row r="103" spans="1:110" ht="19.5" customHeight="1">
      <c r="A103" s="156" t="s">
        <v>78</v>
      </c>
      <c r="B103" s="156"/>
      <c r="C103" s="157"/>
      <c r="D103" s="158">
        <v>856</v>
      </c>
      <c r="E103" s="158">
        <v>831</v>
      </c>
      <c r="F103" s="158">
        <v>972</v>
      </c>
      <c r="G103" s="158">
        <v>928</v>
      </c>
      <c r="H103" s="158">
        <v>2044</v>
      </c>
      <c r="I103" s="158">
        <v>803</v>
      </c>
      <c r="J103" s="158">
        <v>749</v>
      </c>
      <c r="K103" s="158">
        <v>898</v>
      </c>
      <c r="L103" s="158">
        <v>1116</v>
      </c>
      <c r="M103" s="176">
        <v>986</v>
      </c>
      <c r="N103" s="176">
        <v>1157</v>
      </c>
      <c r="O103" s="176">
        <v>984</v>
      </c>
      <c r="P103" s="146">
        <v>962</v>
      </c>
      <c r="Q103" s="146">
        <v>779</v>
      </c>
      <c r="R103" s="146">
        <v>815</v>
      </c>
      <c r="S103" s="160">
        <v>1000</v>
      </c>
      <c r="T103" s="160">
        <v>1988</v>
      </c>
      <c r="U103" s="159">
        <v>924</v>
      </c>
      <c r="V103" s="159">
        <v>955</v>
      </c>
      <c r="W103" s="146">
        <v>1265</v>
      </c>
      <c r="X103" s="115">
        <v>2090</v>
      </c>
      <c r="Y103" s="115">
        <v>892</v>
      </c>
      <c r="Z103" s="115">
        <v>847</v>
      </c>
      <c r="AA103" s="115">
        <v>1265</v>
      </c>
      <c r="AB103" s="115">
        <v>1223</v>
      </c>
      <c r="AC103" s="115">
        <v>886</v>
      </c>
      <c r="AD103" s="115">
        <v>905</v>
      </c>
      <c r="AE103" s="115">
        <v>1307</v>
      </c>
      <c r="AF103" s="115">
        <v>1349</v>
      </c>
      <c r="AG103" s="115">
        <v>1014</v>
      </c>
      <c r="AH103" s="115">
        <v>992</v>
      </c>
      <c r="AI103" s="115">
        <v>1147</v>
      </c>
    </row>
    <row r="104" spans="1:110" ht="19.5" customHeight="1">
      <c r="A104" s="169" t="s">
        <v>364</v>
      </c>
      <c r="B104" s="169"/>
      <c r="C104" s="170"/>
      <c r="D104" s="236"/>
      <c r="E104" s="236"/>
      <c r="F104" s="236"/>
      <c r="G104" s="236"/>
      <c r="H104" s="236"/>
      <c r="I104" s="236"/>
      <c r="J104" s="236"/>
      <c r="K104" s="236"/>
      <c r="L104" s="236"/>
      <c r="M104" s="229"/>
      <c r="N104" s="229"/>
      <c r="O104" s="229"/>
      <c r="P104" s="192"/>
      <c r="Q104" s="192"/>
      <c r="R104" s="192"/>
      <c r="S104" s="173"/>
      <c r="T104" s="173"/>
      <c r="U104" s="177"/>
      <c r="V104" s="177"/>
      <c r="W104" s="192">
        <v>50</v>
      </c>
      <c r="X104" s="439" t="s">
        <v>55</v>
      </c>
      <c r="Y104" s="439" t="s">
        <v>55</v>
      </c>
      <c r="Z104" s="439" t="s">
        <v>55</v>
      </c>
      <c r="AA104" s="439">
        <v>29</v>
      </c>
      <c r="AB104" s="439" t="s">
        <v>55</v>
      </c>
      <c r="AC104" s="439" t="s">
        <v>55</v>
      </c>
      <c r="AD104" s="439" t="s">
        <v>55</v>
      </c>
      <c r="AE104" s="439" t="s">
        <v>55</v>
      </c>
      <c r="AF104" s="439" t="s">
        <v>55</v>
      </c>
      <c r="AG104" s="439" t="s">
        <v>55</v>
      </c>
      <c r="AH104" s="439" t="s">
        <v>55</v>
      </c>
      <c r="AI104" s="439">
        <v>540</v>
      </c>
    </row>
    <row r="105" spans="1:110" s="48" customFormat="1" ht="18.75" customHeight="1">
      <c r="A105" s="155" t="s">
        <v>79</v>
      </c>
      <c r="B105" s="155"/>
      <c r="C105" s="157"/>
      <c r="D105" s="159">
        <f t="shared" ref="D105:V105" si="26">SUM(D101:D103)</f>
        <v>2349</v>
      </c>
      <c r="E105" s="159">
        <f t="shared" si="26"/>
        <v>2006</v>
      </c>
      <c r="F105" s="159">
        <f t="shared" si="26"/>
        <v>2242</v>
      </c>
      <c r="G105" s="159">
        <f t="shared" si="26"/>
        <v>1568</v>
      </c>
      <c r="H105" s="159">
        <f t="shared" si="26"/>
        <v>3619</v>
      </c>
      <c r="I105" s="159">
        <f t="shared" si="26"/>
        <v>1869</v>
      </c>
      <c r="J105" s="159">
        <f t="shared" si="26"/>
        <v>1609</v>
      </c>
      <c r="K105" s="159">
        <f t="shared" si="26"/>
        <v>1763</v>
      </c>
      <c r="L105" s="159">
        <f t="shared" si="26"/>
        <v>2113</v>
      </c>
      <c r="M105" s="159">
        <f t="shared" si="26"/>
        <v>2453</v>
      </c>
      <c r="N105" s="159">
        <f t="shared" si="26"/>
        <v>2411</v>
      </c>
      <c r="O105" s="159">
        <f t="shared" si="26"/>
        <v>2090</v>
      </c>
      <c r="P105" s="160">
        <f t="shared" si="26"/>
        <v>2774</v>
      </c>
      <c r="Q105" s="160">
        <f t="shared" si="26"/>
        <v>1287</v>
      </c>
      <c r="R105" s="160">
        <f t="shared" si="26"/>
        <v>1406</v>
      </c>
      <c r="S105" s="160">
        <f t="shared" si="26"/>
        <v>2133</v>
      </c>
      <c r="T105" s="160">
        <f t="shared" si="26"/>
        <v>3757</v>
      </c>
      <c r="U105" s="160">
        <f t="shared" si="26"/>
        <v>2974</v>
      </c>
      <c r="V105" s="160">
        <f t="shared" si="26"/>
        <v>2698</v>
      </c>
      <c r="W105" s="160">
        <f t="shared" ref="W105:AH105" si="27">SUM(W101:W104)</f>
        <v>3384</v>
      </c>
      <c r="X105" s="119">
        <f t="shared" si="27"/>
        <v>3799</v>
      </c>
      <c r="Y105" s="119">
        <f t="shared" si="27"/>
        <v>1916</v>
      </c>
      <c r="Z105" s="119">
        <f t="shared" si="27"/>
        <v>1789</v>
      </c>
      <c r="AA105" s="119">
        <f t="shared" si="27"/>
        <v>2438</v>
      </c>
      <c r="AB105" s="119">
        <f t="shared" si="27"/>
        <v>2421</v>
      </c>
      <c r="AC105" s="119">
        <f t="shared" si="27"/>
        <v>1768</v>
      </c>
      <c r="AD105" s="119">
        <f t="shared" si="27"/>
        <v>1954</v>
      </c>
      <c r="AE105" s="119">
        <f t="shared" si="27"/>
        <v>2649</v>
      </c>
      <c r="AF105" s="119">
        <f t="shared" si="27"/>
        <v>3496</v>
      </c>
      <c r="AG105" s="119">
        <f t="shared" si="27"/>
        <v>3128</v>
      </c>
      <c r="AH105" s="119">
        <f t="shared" si="27"/>
        <v>3026</v>
      </c>
      <c r="AI105" s="119">
        <f>SUM(AI101:AI104)</f>
        <v>3910</v>
      </c>
      <c r="AJ105" s="116"/>
      <c r="AK105" s="116"/>
      <c r="AL105" s="116"/>
      <c r="AM105" s="116"/>
      <c r="AN105" s="116"/>
      <c r="AO105" s="116"/>
      <c r="AP105" s="116"/>
      <c r="AQ105" s="116"/>
      <c r="AR105" s="116"/>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row>
    <row r="106" spans="1:110" ht="9.9499999999999993" customHeight="1">
      <c r="A106" s="156"/>
      <c r="B106" s="156"/>
      <c r="C106" s="157"/>
      <c r="D106" s="158"/>
      <c r="E106" s="158"/>
      <c r="F106" s="158"/>
      <c r="G106" s="158"/>
      <c r="H106" s="158"/>
      <c r="I106" s="158"/>
      <c r="J106" s="158"/>
      <c r="K106" s="158"/>
      <c r="L106" s="158"/>
      <c r="M106" s="176"/>
      <c r="N106" s="176"/>
      <c r="O106" s="176"/>
      <c r="P106" s="146"/>
      <c r="Q106" s="146"/>
      <c r="R106" s="146"/>
      <c r="S106" s="146"/>
      <c r="T106" s="146"/>
      <c r="U106" s="146"/>
      <c r="V106" s="146"/>
      <c r="W106" s="146"/>
      <c r="Y106" s="115"/>
      <c r="AA106" s="115"/>
      <c r="AB106" s="115"/>
      <c r="AC106" s="115"/>
      <c r="AD106" s="115"/>
      <c r="AE106" s="115"/>
      <c r="AF106" s="115"/>
      <c r="AG106" s="115"/>
      <c r="AH106" s="115"/>
      <c r="AI106" s="115"/>
    </row>
    <row r="107" spans="1:110" ht="18.75" customHeight="1">
      <c r="A107" s="235" t="s">
        <v>80</v>
      </c>
      <c r="B107" s="169"/>
      <c r="C107" s="170"/>
      <c r="D107" s="177">
        <f t="shared" ref="D107:AH107" si="28">+D105+D98</f>
        <v>8203</v>
      </c>
      <c r="E107" s="177">
        <f t="shared" si="28"/>
        <v>9593</v>
      </c>
      <c r="F107" s="177">
        <f t="shared" si="28"/>
        <v>9658</v>
      </c>
      <c r="G107" s="177">
        <f t="shared" si="28"/>
        <v>8678</v>
      </c>
      <c r="H107" s="177">
        <f t="shared" si="28"/>
        <v>10145</v>
      </c>
      <c r="I107" s="177">
        <f t="shared" si="28"/>
        <v>9437</v>
      </c>
      <c r="J107" s="177">
        <f t="shared" si="28"/>
        <v>9176</v>
      </c>
      <c r="K107" s="177">
        <f t="shared" si="28"/>
        <v>9023</v>
      </c>
      <c r="L107" s="177">
        <f t="shared" si="28"/>
        <v>12088</v>
      </c>
      <c r="M107" s="177">
        <f t="shared" si="28"/>
        <v>12439</v>
      </c>
      <c r="N107" s="177">
        <f t="shared" si="28"/>
        <v>12489</v>
      </c>
      <c r="O107" s="177">
        <f t="shared" si="28"/>
        <v>11867</v>
      </c>
      <c r="P107" s="173">
        <f t="shared" si="28"/>
        <v>12980</v>
      </c>
      <c r="Q107" s="173">
        <f t="shared" si="28"/>
        <v>11570</v>
      </c>
      <c r="R107" s="173">
        <f t="shared" si="28"/>
        <v>11231</v>
      </c>
      <c r="S107" s="173">
        <f t="shared" si="28"/>
        <v>11350</v>
      </c>
      <c r="T107" s="173">
        <f t="shared" si="28"/>
        <v>12853</v>
      </c>
      <c r="U107" s="173">
        <f t="shared" si="28"/>
        <v>11944</v>
      </c>
      <c r="V107" s="173">
        <f t="shared" si="28"/>
        <v>12466</v>
      </c>
      <c r="W107" s="173">
        <f t="shared" si="28"/>
        <v>13222</v>
      </c>
      <c r="X107" s="439">
        <f t="shared" si="28"/>
        <v>13753</v>
      </c>
      <c r="Y107" s="439">
        <f t="shared" si="28"/>
        <v>12115</v>
      </c>
      <c r="Z107" s="439">
        <f t="shared" si="28"/>
        <v>12089</v>
      </c>
      <c r="AA107" s="439">
        <f t="shared" si="28"/>
        <v>12837</v>
      </c>
      <c r="AB107" s="439">
        <f t="shared" si="28"/>
        <v>13277</v>
      </c>
      <c r="AC107" s="439">
        <f t="shared" si="28"/>
        <v>12675</v>
      </c>
      <c r="AD107" s="439">
        <f t="shared" si="28"/>
        <v>13991</v>
      </c>
      <c r="AE107" s="439">
        <f t="shared" si="28"/>
        <v>13918</v>
      </c>
      <c r="AF107" s="439">
        <f t="shared" si="28"/>
        <v>14365</v>
      </c>
      <c r="AG107" s="439">
        <f t="shared" si="28"/>
        <v>13689</v>
      </c>
      <c r="AH107" s="439">
        <f t="shared" si="28"/>
        <v>13609</v>
      </c>
      <c r="AI107" s="439">
        <f>+AI105+AI98</f>
        <v>13758</v>
      </c>
    </row>
    <row r="108" spans="1:110" ht="9.9499999999999993" customHeight="1">
      <c r="A108" s="156"/>
      <c r="B108" s="156"/>
      <c r="C108" s="157"/>
      <c r="D108" s="158"/>
      <c r="E108" s="158"/>
      <c r="F108" s="158"/>
      <c r="G108" s="158"/>
      <c r="H108" s="158"/>
      <c r="I108" s="158"/>
      <c r="J108" s="158"/>
      <c r="K108" s="158"/>
      <c r="L108" s="158"/>
      <c r="M108" s="176"/>
      <c r="N108" s="176"/>
      <c r="O108" s="176"/>
      <c r="P108" s="146"/>
      <c r="Q108" s="146"/>
      <c r="R108" s="146"/>
      <c r="S108" s="146"/>
      <c r="T108" s="146"/>
      <c r="U108" s="146"/>
      <c r="V108" s="146"/>
      <c r="W108" s="146"/>
      <c r="Y108" s="115"/>
      <c r="AA108" s="115"/>
      <c r="AB108" s="115"/>
      <c r="AC108" s="115"/>
      <c r="AD108" s="115"/>
      <c r="AE108" s="115"/>
      <c r="AF108" s="115"/>
      <c r="AG108" s="115"/>
      <c r="AH108" s="115"/>
      <c r="AI108" s="115"/>
    </row>
    <row r="109" spans="1:110" s="58" customFormat="1" ht="24.75" customHeight="1" thickBot="1">
      <c r="A109" s="217" t="s">
        <v>81</v>
      </c>
      <c r="B109" s="231"/>
      <c r="C109" s="231"/>
      <c r="D109" s="232">
        <f t="shared" ref="D109:AH109" si="29">D107+D87</f>
        <v>14701</v>
      </c>
      <c r="E109" s="232">
        <f t="shared" si="29"/>
        <v>16729</v>
      </c>
      <c r="F109" s="232">
        <f t="shared" si="29"/>
        <v>16904</v>
      </c>
      <c r="G109" s="232">
        <f t="shared" si="29"/>
        <v>16839</v>
      </c>
      <c r="H109" s="232">
        <f t="shared" si="29"/>
        <v>17739</v>
      </c>
      <c r="I109" s="232">
        <f t="shared" si="29"/>
        <v>17451</v>
      </c>
      <c r="J109" s="232">
        <f t="shared" si="29"/>
        <v>17669</v>
      </c>
      <c r="K109" s="232">
        <f t="shared" si="29"/>
        <v>17674</v>
      </c>
      <c r="L109" s="232">
        <f t="shared" si="29"/>
        <v>21491</v>
      </c>
      <c r="M109" s="232">
        <f t="shared" si="29"/>
        <v>20531</v>
      </c>
      <c r="N109" s="232">
        <f t="shared" si="29"/>
        <v>20546</v>
      </c>
      <c r="O109" s="232">
        <f t="shared" si="29"/>
        <v>20278</v>
      </c>
      <c r="P109" s="218">
        <f t="shared" si="29"/>
        <v>21709</v>
      </c>
      <c r="Q109" s="218">
        <f t="shared" si="29"/>
        <v>19473</v>
      </c>
      <c r="R109" s="218">
        <f t="shared" si="29"/>
        <v>19559</v>
      </c>
      <c r="S109" s="218">
        <f t="shared" si="29"/>
        <v>19841</v>
      </c>
      <c r="T109" s="218">
        <f t="shared" si="29"/>
        <v>21318</v>
      </c>
      <c r="U109" s="218">
        <f t="shared" si="29"/>
        <v>20606</v>
      </c>
      <c r="V109" s="218">
        <f t="shared" si="29"/>
        <v>21202</v>
      </c>
      <c r="W109" s="218">
        <f t="shared" si="29"/>
        <v>21964</v>
      </c>
      <c r="X109" s="437">
        <f t="shared" si="29"/>
        <v>22617</v>
      </c>
      <c r="Y109" s="437">
        <f t="shared" si="29"/>
        <v>21519</v>
      </c>
      <c r="Z109" s="437">
        <f t="shared" si="29"/>
        <v>21509</v>
      </c>
      <c r="AA109" s="437">
        <f t="shared" si="29"/>
        <v>22998</v>
      </c>
      <c r="AB109" s="437">
        <f t="shared" si="29"/>
        <v>24040</v>
      </c>
      <c r="AC109" s="437">
        <f t="shared" si="29"/>
        <v>22541</v>
      </c>
      <c r="AD109" s="437">
        <f t="shared" si="29"/>
        <v>24066</v>
      </c>
      <c r="AE109" s="437">
        <f t="shared" si="29"/>
        <v>24561</v>
      </c>
      <c r="AF109" s="437">
        <f t="shared" si="29"/>
        <v>25535</v>
      </c>
      <c r="AG109" s="437">
        <f t="shared" si="29"/>
        <v>23974</v>
      </c>
      <c r="AH109" s="437">
        <f t="shared" si="29"/>
        <v>23830</v>
      </c>
      <c r="AI109" s="437">
        <f>AI107+AI87</f>
        <v>24420</v>
      </c>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row>
    <row r="110" spans="1:110" ht="19.5" customHeight="1" thickTop="1">
      <c r="A110" s="238"/>
      <c r="B110" s="144"/>
      <c r="C110" s="144"/>
      <c r="D110" s="158"/>
      <c r="E110" s="158"/>
      <c r="F110" s="158"/>
      <c r="G110" s="158"/>
      <c r="H110" s="158"/>
      <c r="I110" s="158"/>
      <c r="J110" s="158"/>
      <c r="K110" s="158"/>
      <c r="L110" s="158"/>
      <c r="M110" s="176"/>
      <c r="N110" s="176"/>
      <c r="O110" s="176"/>
      <c r="P110" s="146"/>
      <c r="Q110" s="146"/>
      <c r="R110" s="146"/>
      <c r="S110" s="146"/>
      <c r="T110" s="146"/>
      <c r="U110" s="147"/>
      <c r="V110" s="146"/>
      <c r="W110" s="146"/>
      <c r="Y110" s="115"/>
    </row>
    <row r="111" spans="1:110" ht="18.75" customHeight="1">
      <c r="A111" s="148" t="s">
        <v>442</v>
      </c>
      <c r="B111" s="144"/>
      <c r="C111" s="144"/>
      <c r="D111" s="182"/>
      <c r="E111" s="182"/>
      <c r="F111" s="182"/>
      <c r="G111" s="182"/>
      <c r="H111" s="182"/>
      <c r="I111" s="182"/>
      <c r="J111" s="182"/>
      <c r="K111" s="182"/>
      <c r="L111" s="182"/>
      <c r="M111" s="182"/>
      <c r="N111" s="182"/>
      <c r="O111" s="182"/>
      <c r="P111" s="182"/>
      <c r="Q111" s="182"/>
      <c r="R111" s="182"/>
      <c r="S111" s="182"/>
      <c r="T111" s="182"/>
      <c r="U111" s="182"/>
      <c r="V111" s="182"/>
      <c r="W111" s="182"/>
      <c r="X111" s="123"/>
      <c r="Y111" s="123"/>
      <c r="Z111" s="123"/>
    </row>
    <row r="112" spans="1:110" ht="18.75" customHeight="1">
      <c r="A112" s="144"/>
      <c r="B112" s="144"/>
      <c r="C112" s="144"/>
      <c r="D112" s="182"/>
      <c r="E112" s="182"/>
      <c r="F112" s="182"/>
      <c r="G112" s="182"/>
      <c r="H112" s="182"/>
      <c r="I112" s="182"/>
      <c r="J112" s="182"/>
      <c r="K112" s="182"/>
      <c r="L112" s="182"/>
      <c r="M112" s="158"/>
      <c r="N112" s="176"/>
      <c r="O112" s="176"/>
      <c r="P112" s="146"/>
      <c r="Q112" s="146"/>
      <c r="R112" s="146"/>
      <c r="S112" s="146"/>
      <c r="T112" s="146"/>
      <c r="U112" s="147"/>
      <c r="V112" s="146"/>
      <c r="W112" s="146"/>
      <c r="Y112" s="115"/>
    </row>
    <row r="113" spans="1:110" ht="20.25" customHeight="1">
      <c r="A113" s="143" t="s">
        <v>82</v>
      </c>
      <c r="B113" s="143"/>
      <c r="C113" s="144"/>
      <c r="D113" s="182"/>
      <c r="E113" s="182"/>
      <c r="F113" s="182"/>
      <c r="G113" s="182"/>
      <c r="H113" s="182"/>
      <c r="I113" s="182"/>
      <c r="J113" s="182"/>
      <c r="K113" s="182"/>
      <c r="L113" s="182"/>
      <c r="M113" s="158"/>
      <c r="N113" s="176"/>
      <c r="O113" s="176"/>
      <c r="P113" s="146"/>
      <c r="Q113" s="146"/>
      <c r="R113" s="146"/>
      <c r="S113" s="146"/>
      <c r="T113" s="146"/>
      <c r="U113" s="147"/>
      <c r="V113" s="146"/>
      <c r="W113" s="146"/>
      <c r="Y113" s="115"/>
    </row>
    <row r="114" spans="1:110" ht="37.5" customHeight="1" thickBot="1">
      <c r="A114" s="239" t="s">
        <v>271</v>
      </c>
      <c r="B114" s="240"/>
      <c r="C114" s="241"/>
      <c r="D114" s="221" t="s">
        <v>245</v>
      </c>
      <c r="E114" s="221" t="s">
        <v>246</v>
      </c>
      <c r="F114" s="221" t="s">
        <v>247</v>
      </c>
      <c r="G114" s="221" t="s">
        <v>240</v>
      </c>
      <c r="H114" s="221" t="s">
        <v>248</v>
      </c>
      <c r="I114" s="221" t="s">
        <v>249</v>
      </c>
      <c r="J114" s="221" t="s">
        <v>250</v>
      </c>
      <c r="K114" s="221" t="s">
        <v>241</v>
      </c>
      <c r="L114" s="221" t="s">
        <v>2</v>
      </c>
      <c r="M114" s="221" t="s">
        <v>3</v>
      </c>
      <c r="N114" s="221" t="s">
        <v>4</v>
      </c>
      <c r="O114" s="153" t="s">
        <v>5</v>
      </c>
      <c r="P114" s="154" t="s">
        <v>6</v>
      </c>
      <c r="Q114" s="154" t="s">
        <v>7</v>
      </c>
      <c r="R114" s="154" t="s">
        <v>8</v>
      </c>
      <c r="S114" s="154" t="s">
        <v>9</v>
      </c>
      <c r="T114" s="154" t="s">
        <v>200</v>
      </c>
      <c r="U114" s="154" t="s">
        <v>285</v>
      </c>
      <c r="V114" s="154" t="s">
        <v>318</v>
      </c>
      <c r="W114" s="154" t="s">
        <v>361</v>
      </c>
      <c r="X114" s="425" t="s">
        <v>368</v>
      </c>
      <c r="Y114" s="425" t="s">
        <v>374</v>
      </c>
      <c r="Z114" s="425" t="s">
        <v>379</v>
      </c>
      <c r="AA114" s="425" t="s">
        <v>384</v>
      </c>
      <c r="AB114" s="425" t="s">
        <v>430</v>
      </c>
      <c r="AC114" s="425" t="s">
        <v>431</v>
      </c>
      <c r="AD114" s="425" t="s">
        <v>432</v>
      </c>
      <c r="AE114" s="425" t="s">
        <v>433</v>
      </c>
      <c r="AF114" s="425" t="s">
        <v>427</v>
      </c>
      <c r="AG114" s="425" t="s">
        <v>443</v>
      </c>
      <c r="AH114" s="425" t="s">
        <v>446</v>
      </c>
      <c r="AI114" s="425" t="s">
        <v>452</v>
      </c>
    </row>
    <row r="115" spans="1:110" ht="24.95" customHeight="1">
      <c r="A115" s="242" t="s">
        <v>83</v>
      </c>
      <c r="B115" s="243"/>
      <c r="C115" s="244"/>
      <c r="D115" s="158"/>
      <c r="E115" s="158"/>
      <c r="F115" s="158"/>
      <c r="G115" s="158"/>
      <c r="H115" s="158"/>
      <c r="I115" s="158"/>
      <c r="J115" s="158"/>
      <c r="K115" s="158"/>
      <c r="L115" s="158"/>
      <c r="M115" s="176"/>
      <c r="N115" s="176"/>
      <c r="O115" s="176"/>
      <c r="P115" s="146"/>
      <c r="Q115" s="146"/>
      <c r="R115" s="146"/>
      <c r="S115" s="146"/>
      <c r="T115" s="146"/>
      <c r="U115" s="146"/>
      <c r="V115" s="146"/>
      <c r="W115" s="146"/>
      <c r="Y115" s="115"/>
      <c r="AA115" s="115"/>
      <c r="AB115" s="115"/>
      <c r="AC115" s="115"/>
      <c r="AD115" s="115"/>
      <c r="AE115" s="115"/>
      <c r="AF115" s="115"/>
      <c r="AG115" s="115"/>
      <c r="AH115" s="115"/>
      <c r="AI115" s="115"/>
    </row>
    <row r="116" spans="1:110" ht="33" customHeight="1">
      <c r="A116" s="245" t="s">
        <v>84</v>
      </c>
      <c r="B116" s="195"/>
      <c r="C116" s="195"/>
      <c r="D116" s="158">
        <v>570</v>
      </c>
      <c r="E116" s="158">
        <v>409</v>
      </c>
      <c r="F116" s="158">
        <v>332</v>
      </c>
      <c r="G116" s="158">
        <v>573</v>
      </c>
      <c r="H116" s="158">
        <v>602</v>
      </c>
      <c r="I116" s="158">
        <v>438</v>
      </c>
      <c r="J116" s="158">
        <v>623</v>
      </c>
      <c r="K116" s="158">
        <v>635</v>
      </c>
      <c r="L116" s="158">
        <v>720</v>
      </c>
      <c r="M116" s="176">
        <v>483</v>
      </c>
      <c r="N116" s="176">
        <v>532</v>
      </c>
      <c r="O116" s="176">
        <v>743</v>
      </c>
      <c r="P116" s="146">
        <v>721</v>
      </c>
      <c r="Q116" s="146">
        <v>499</v>
      </c>
      <c r="R116" s="146">
        <v>414</v>
      </c>
      <c r="S116" s="146">
        <v>658</v>
      </c>
      <c r="T116" s="146">
        <v>861</v>
      </c>
      <c r="U116" s="146">
        <v>490</v>
      </c>
      <c r="V116" s="146">
        <v>452</v>
      </c>
      <c r="W116" s="146">
        <v>468</v>
      </c>
      <c r="X116" s="115">
        <v>1049</v>
      </c>
      <c r="Y116" s="115">
        <v>764</v>
      </c>
      <c r="Z116" s="115">
        <v>461</v>
      </c>
      <c r="AA116" s="115">
        <v>734</v>
      </c>
      <c r="AB116" s="115">
        <v>897</v>
      </c>
      <c r="AC116" s="115">
        <v>449</v>
      </c>
      <c r="AD116" s="115">
        <v>394</v>
      </c>
      <c r="AE116" s="115">
        <v>798</v>
      </c>
      <c r="AF116" s="115">
        <v>772</v>
      </c>
      <c r="AG116" s="115">
        <v>617</v>
      </c>
      <c r="AH116" s="115">
        <v>295</v>
      </c>
      <c r="AI116" s="115">
        <v>768</v>
      </c>
    </row>
    <row r="117" spans="1:110" ht="17.25" customHeight="1">
      <c r="A117" s="246" t="s">
        <v>85</v>
      </c>
      <c r="B117" s="243"/>
      <c r="C117" s="244"/>
      <c r="D117" s="158">
        <v>24</v>
      </c>
      <c r="E117" s="158">
        <v>-47</v>
      </c>
      <c r="F117" s="158">
        <v>2</v>
      </c>
      <c r="G117" s="158">
        <v>-71</v>
      </c>
      <c r="H117" s="158">
        <v>1</v>
      </c>
      <c r="I117" s="158">
        <v>-6</v>
      </c>
      <c r="J117" s="158">
        <v>-263</v>
      </c>
      <c r="K117" s="158">
        <v>-18</v>
      </c>
      <c r="L117" s="158">
        <v>-37</v>
      </c>
      <c r="M117" s="176">
        <v>55</v>
      </c>
      <c r="N117" s="176">
        <v>-56</v>
      </c>
      <c r="O117" s="176">
        <v>-237</v>
      </c>
      <c r="P117" s="146">
        <v>1</v>
      </c>
      <c r="Q117" s="146">
        <v>18</v>
      </c>
      <c r="R117" s="146">
        <v>31</v>
      </c>
      <c r="S117" s="146">
        <v>-4</v>
      </c>
      <c r="T117" s="146">
        <v>-67</v>
      </c>
      <c r="U117" s="244">
        <v>-6</v>
      </c>
      <c r="V117" s="146">
        <v>-25</v>
      </c>
      <c r="W117" s="146">
        <v>222</v>
      </c>
      <c r="X117" s="115">
        <v>-270</v>
      </c>
      <c r="Y117" s="115">
        <v>-299</v>
      </c>
      <c r="Z117" s="115">
        <v>-31</v>
      </c>
      <c r="AA117" s="115">
        <v>-126</v>
      </c>
      <c r="AB117" s="115">
        <v>-101</v>
      </c>
      <c r="AC117" s="115">
        <v>-18</v>
      </c>
      <c r="AD117" s="115">
        <v>-38</v>
      </c>
      <c r="AE117" s="115">
        <v>-35</v>
      </c>
      <c r="AF117" s="115">
        <v>27</v>
      </c>
      <c r="AG117" s="115">
        <v>-188</v>
      </c>
      <c r="AH117" s="115">
        <v>57</v>
      </c>
      <c r="AI117" s="115">
        <v>-156</v>
      </c>
    </row>
    <row r="118" spans="1:110" ht="34.5" customHeight="1">
      <c r="A118" s="776" t="s">
        <v>86</v>
      </c>
      <c r="B118" s="798"/>
      <c r="C118" s="798"/>
      <c r="D118" s="158">
        <v>26</v>
      </c>
      <c r="E118" s="158">
        <v>-4</v>
      </c>
      <c r="F118" s="158">
        <v>5</v>
      </c>
      <c r="G118" s="158">
        <v>-116</v>
      </c>
      <c r="H118" s="158">
        <v>-38</v>
      </c>
      <c r="I118" s="158">
        <v>133</v>
      </c>
      <c r="J118" s="158">
        <v>-6</v>
      </c>
      <c r="K118" s="158">
        <v>-99</v>
      </c>
      <c r="L118" s="158">
        <v>-45</v>
      </c>
      <c r="M118" s="176">
        <v>-35</v>
      </c>
      <c r="N118" s="176">
        <v>-13</v>
      </c>
      <c r="O118" s="176">
        <v>326</v>
      </c>
      <c r="P118" s="146">
        <v>139</v>
      </c>
      <c r="Q118" s="146">
        <v>160</v>
      </c>
      <c r="R118" s="146">
        <v>-51</v>
      </c>
      <c r="S118" s="146">
        <v>-102</v>
      </c>
      <c r="T118" s="146">
        <v>-177</v>
      </c>
      <c r="U118" s="146">
        <v>-146</v>
      </c>
      <c r="V118" s="146">
        <v>-126</v>
      </c>
      <c r="W118" s="146">
        <v>-192</v>
      </c>
      <c r="X118" s="115">
        <v>-302</v>
      </c>
      <c r="Y118" s="115">
        <v>12</v>
      </c>
      <c r="Z118" s="115">
        <v>0</v>
      </c>
      <c r="AA118" s="115">
        <v>-86</v>
      </c>
      <c r="AB118" s="115">
        <v>-142</v>
      </c>
      <c r="AC118" s="115">
        <v>-132</v>
      </c>
      <c r="AD118" s="115">
        <v>-161</v>
      </c>
      <c r="AE118" s="115">
        <v>-87</v>
      </c>
      <c r="AF118" s="115">
        <v>-216</v>
      </c>
      <c r="AG118" s="115">
        <v>-131</v>
      </c>
      <c r="AH118" s="115">
        <v>64</v>
      </c>
      <c r="AI118" s="115">
        <v>33</v>
      </c>
    </row>
    <row r="119" spans="1:110" ht="17.25" customHeight="1">
      <c r="A119" s="168" t="s">
        <v>87</v>
      </c>
      <c r="B119" s="247"/>
      <c r="C119" s="248"/>
      <c r="D119" s="236">
        <v>-136</v>
      </c>
      <c r="E119" s="236">
        <v>-56</v>
      </c>
      <c r="F119" s="236">
        <v>-68</v>
      </c>
      <c r="G119" s="236">
        <v>-114</v>
      </c>
      <c r="H119" s="236">
        <v>-118</v>
      </c>
      <c r="I119" s="236">
        <v>-119</v>
      </c>
      <c r="J119" s="236">
        <v>-83</v>
      </c>
      <c r="K119" s="236">
        <v>-63</v>
      </c>
      <c r="L119" s="236">
        <v>-77</v>
      </c>
      <c r="M119" s="229">
        <v>-123</v>
      </c>
      <c r="N119" s="229">
        <v>-79</v>
      </c>
      <c r="O119" s="229">
        <v>-53</v>
      </c>
      <c r="P119" s="192">
        <v>-14</v>
      </c>
      <c r="Q119" s="192">
        <v>-117</v>
      </c>
      <c r="R119" s="192">
        <v>-74</v>
      </c>
      <c r="S119" s="192">
        <v>-34</v>
      </c>
      <c r="T119" s="192">
        <v>-82</v>
      </c>
      <c r="U119" s="248">
        <v>-73</v>
      </c>
      <c r="V119" s="192">
        <v>-93</v>
      </c>
      <c r="W119" s="192">
        <v>-107</v>
      </c>
      <c r="X119" s="432">
        <v>-114</v>
      </c>
      <c r="Y119" s="432">
        <v>-144</v>
      </c>
      <c r="Z119" s="432">
        <v>-104</v>
      </c>
      <c r="AA119" s="432">
        <v>-32</v>
      </c>
      <c r="AB119" s="432">
        <v>-78</v>
      </c>
      <c r="AC119" s="432">
        <v>-89</v>
      </c>
      <c r="AD119" s="432">
        <v>-85</v>
      </c>
      <c r="AE119" s="432">
        <v>-17</v>
      </c>
      <c r="AF119" s="432">
        <v>-24</v>
      </c>
      <c r="AG119" s="432">
        <v>-58</v>
      </c>
      <c r="AH119" s="432">
        <v>-76</v>
      </c>
      <c r="AI119" s="432">
        <v>-71</v>
      </c>
    </row>
    <row r="120" spans="1:110" s="48" customFormat="1" ht="20.100000000000001" customHeight="1">
      <c r="A120" s="245" t="s">
        <v>317</v>
      </c>
      <c r="B120" s="249"/>
      <c r="C120" s="250"/>
      <c r="D120" s="251">
        <f t="shared" ref="D120:K120" si="30">SUM(D116:D119)</f>
        <v>484</v>
      </c>
      <c r="E120" s="251">
        <f t="shared" si="30"/>
        <v>302</v>
      </c>
      <c r="F120" s="251">
        <f t="shared" si="30"/>
        <v>271</v>
      </c>
      <c r="G120" s="251">
        <f t="shared" si="30"/>
        <v>272</v>
      </c>
      <c r="H120" s="251">
        <f t="shared" si="30"/>
        <v>447</v>
      </c>
      <c r="I120" s="251">
        <f t="shared" si="30"/>
        <v>446</v>
      </c>
      <c r="J120" s="251">
        <f t="shared" si="30"/>
        <v>271</v>
      </c>
      <c r="K120" s="251">
        <f t="shared" si="30"/>
        <v>455</v>
      </c>
      <c r="L120" s="251">
        <f t="shared" ref="L120:W120" si="31">SUM(L116:L119)</f>
        <v>561</v>
      </c>
      <c r="M120" s="251">
        <f t="shared" si="31"/>
        <v>380</v>
      </c>
      <c r="N120" s="251">
        <f t="shared" si="31"/>
        <v>384</v>
      </c>
      <c r="O120" s="251">
        <f t="shared" si="31"/>
        <v>779</v>
      </c>
      <c r="P120" s="244">
        <f t="shared" si="31"/>
        <v>847</v>
      </c>
      <c r="Q120" s="244">
        <f t="shared" si="31"/>
        <v>560</v>
      </c>
      <c r="R120" s="244">
        <f t="shared" si="31"/>
        <v>320</v>
      </c>
      <c r="S120" s="244">
        <f t="shared" si="31"/>
        <v>518</v>
      </c>
      <c r="T120" s="244">
        <f t="shared" si="31"/>
        <v>535</v>
      </c>
      <c r="U120" s="244">
        <f t="shared" si="31"/>
        <v>265</v>
      </c>
      <c r="V120" s="146">
        <f t="shared" si="31"/>
        <v>208</v>
      </c>
      <c r="W120" s="244">
        <f t="shared" si="31"/>
        <v>391</v>
      </c>
      <c r="X120" s="440">
        <f t="shared" ref="X120:AH120" si="32">SUM(X116:X119)</f>
        <v>363</v>
      </c>
      <c r="Y120" s="440">
        <f t="shared" si="32"/>
        <v>333</v>
      </c>
      <c r="Z120" s="440">
        <f t="shared" si="32"/>
        <v>326</v>
      </c>
      <c r="AA120" s="440">
        <f t="shared" si="32"/>
        <v>490</v>
      </c>
      <c r="AB120" s="440">
        <f t="shared" si="32"/>
        <v>576</v>
      </c>
      <c r="AC120" s="440">
        <f t="shared" si="32"/>
        <v>210</v>
      </c>
      <c r="AD120" s="440">
        <f t="shared" si="32"/>
        <v>110</v>
      </c>
      <c r="AE120" s="440">
        <f t="shared" si="32"/>
        <v>659</v>
      </c>
      <c r="AF120" s="440">
        <f t="shared" si="32"/>
        <v>559</v>
      </c>
      <c r="AG120" s="440">
        <f t="shared" si="32"/>
        <v>240</v>
      </c>
      <c r="AH120" s="440">
        <f t="shared" si="32"/>
        <v>340</v>
      </c>
      <c r="AI120" s="440">
        <f>SUM(AI116:AI119)</f>
        <v>574</v>
      </c>
      <c r="AJ120" s="116"/>
      <c r="AK120" s="116"/>
      <c r="AL120" s="116"/>
      <c r="AM120" s="116"/>
      <c r="AN120" s="116"/>
      <c r="AO120" s="116"/>
      <c r="AP120" s="116"/>
      <c r="AQ120" s="116"/>
      <c r="AR120" s="116"/>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row>
    <row r="121" spans="1:110" ht="17.25" customHeight="1">
      <c r="A121" s="168" t="s">
        <v>88</v>
      </c>
      <c r="B121" s="247"/>
      <c r="C121" s="248"/>
      <c r="D121" s="236">
        <v>-181</v>
      </c>
      <c r="E121" s="236">
        <v>181</v>
      </c>
      <c r="F121" s="236">
        <v>2</v>
      </c>
      <c r="G121" s="236">
        <v>-180</v>
      </c>
      <c r="H121" s="236">
        <v>50</v>
      </c>
      <c r="I121" s="236">
        <v>127</v>
      </c>
      <c r="J121" s="236">
        <v>-16</v>
      </c>
      <c r="K121" s="236">
        <v>-110</v>
      </c>
      <c r="L121" s="236">
        <v>-19</v>
      </c>
      <c r="M121" s="229">
        <v>117</v>
      </c>
      <c r="N121" s="229">
        <v>17</v>
      </c>
      <c r="O121" s="229">
        <v>-217</v>
      </c>
      <c r="P121" s="192">
        <v>-25</v>
      </c>
      <c r="Q121" s="192">
        <v>144</v>
      </c>
      <c r="R121" s="192">
        <v>22</v>
      </c>
      <c r="S121" s="248">
        <v>-122</v>
      </c>
      <c r="T121" s="248">
        <v>-14</v>
      </c>
      <c r="U121" s="248">
        <v>157</v>
      </c>
      <c r="V121" s="192">
        <v>65</v>
      </c>
      <c r="W121" s="192">
        <v>-170</v>
      </c>
      <c r="X121" s="432">
        <v>91</v>
      </c>
      <c r="Y121" s="432">
        <v>77</v>
      </c>
      <c r="Z121" s="432">
        <v>-49</v>
      </c>
      <c r="AA121" s="432">
        <v>-18</v>
      </c>
      <c r="AB121" s="432">
        <v>-23</v>
      </c>
      <c r="AC121" s="432">
        <v>109</v>
      </c>
      <c r="AD121" s="432">
        <v>1</v>
      </c>
      <c r="AE121" s="432">
        <v>-260</v>
      </c>
      <c r="AF121" s="432">
        <v>87</v>
      </c>
      <c r="AG121" s="432">
        <v>160</v>
      </c>
      <c r="AH121" s="432">
        <v>74</v>
      </c>
      <c r="AI121" s="432">
        <v>-198</v>
      </c>
    </row>
    <row r="122" spans="1:110" ht="20.100000000000001" customHeight="1">
      <c r="A122" s="143" t="s">
        <v>302</v>
      </c>
      <c r="B122" s="144"/>
      <c r="C122" s="144"/>
      <c r="D122" s="176">
        <v>303</v>
      </c>
      <c r="E122" s="176">
        <v>483</v>
      </c>
      <c r="F122" s="176">
        <v>273</v>
      </c>
      <c r="G122" s="176">
        <v>92</v>
      </c>
      <c r="H122" s="176">
        <v>497</v>
      </c>
      <c r="I122" s="176">
        <v>573</v>
      </c>
      <c r="J122" s="176">
        <v>255</v>
      </c>
      <c r="K122" s="176">
        <v>345</v>
      </c>
      <c r="L122" s="176">
        <v>542</v>
      </c>
      <c r="M122" s="176">
        <v>497</v>
      </c>
      <c r="N122" s="176">
        <v>401</v>
      </c>
      <c r="O122" s="176">
        <v>562</v>
      </c>
      <c r="P122" s="176">
        <v>822</v>
      </c>
      <c r="Q122" s="176">
        <v>704</v>
      </c>
      <c r="R122" s="176">
        <v>342</v>
      </c>
      <c r="S122" s="176">
        <v>396</v>
      </c>
      <c r="T122" s="176">
        <v>521</v>
      </c>
      <c r="U122" s="176">
        <v>422</v>
      </c>
      <c r="V122" s="176">
        <v>273</v>
      </c>
      <c r="W122" s="176">
        <v>221</v>
      </c>
      <c r="X122" s="122">
        <v>454</v>
      </c>
      <c r="Y122" s="122">
        <v>410</v>
      </c>
      <c r="Z122" s="122">
        <v>277</v>
      </c>
      <c r="AA122" s="122">
        <v>472</v>
      </c>
      <c r="AB122" s="122">
        <v>553</v>
      </c>
      <c r="AC122" s="122">
        <v>319</v>
      </c>
      <c r="AD122" s="122">
        <v>111</v>
      </c>
      <c r="AE122" s="122">
        <v>399</v>
      </c>
      <c r="AF122" s="122">
        <v>646</v>
      </c>
      <c r="AG122" s="122">
        <v>400</v>
      </c>
      <c r="AH122" s="122">
        <v>414</v>
      </c>
      <c r="AI122" s="122">
        <v>376</v>
      </c>
    </row>
    <row r="123" spans="1:110" ht="15.95" customHeight="1">
      <c r="A123" s="143"/>
      <c r="B123" s="144"/>
      <c r="C123" s="144"/>
      <c r="D123" s="158"/>
      <c r="E123" s="158"/>
      <c r="F123" s="158"/>
      <c r="G123" s="158"/>
      <c r="H123" s="158"/>
      <c r="I123" s="158"/>
      <c r="J123" s="158"/>
      <c r="K123" s="158"/>
      <c r="L123" s="158"/>
      <c r="M123" s="176"/>
      <c r="N123" s="176"/>
      <c r="O123" s="176"/>
      <c r="P123" s="146"/>
      <c r="Q123" s="146"/>
      <c r="R123" s="146"/>
      <c r="S123" s="146"/>
      <c r="T123" s="146"/>
      <c r="U123" s="146"/>
      <c r="V123" s="146"/>
      <c r="W123" s="146"/>
      <c r="Y123" s="115"/>
      <c r="AA123" s="115"/>
      <c r="AB123" s="115"/>
      <c r="AC123" s="115"/>
      <c r="AD123" s="115"/>
      <c r="AE123" s="115"/>
      <c r="AF123" s="115"/>
      <c r="AG123" s="115"/>
      <c r="AH123" s="115"/>
      <c r="AI123" s="115"/>
    </row>
    <row r="124" spans="1:110" ht="18" customHeight="1">
      <c r="A124" s="252" t="s">
        <v>89</v>
      </c>
      <c r="B124" s="144"/>
      <c r="C124" s="144"/>
      <c r="D124" s="158"/>
      <c r="E124" s="158"/>
      <c r="F124" s="158"/>
      <c r="G124" s="158"/>
      <c r="H124" s="158"/>
      <c r="I124" s="158"/>
      <c r="J124" s="158"/>
      <c r="K124" s="158"/>
      <c r="L124" s="158"/>
      <c r="M124" s="176"/>
      <c r="N124" s="176"/>
      <c r="O124" s="176"/>
      <c r="P124" s="146"/>
      <c r="Q124" s="146"/>
      <c r="R124" s="146"/>
      <c r="S124" s="146"/>
      <c r="T124" s="146"/>
      <c r="U124" s="146"/>
      <c r="V124" s="146"/>
      <c r="W124" s="146"/>
      <c r="Y124" s="115"/>
      <c r="AA124" s="115"/>
      <c r="AB124" s="115"/>
      <c r="AC124" s="115"/>
      <c r="AD124" s="115"/>
      <c r="AE124" s="115"/>
      <c r="AF124" s="115"/>
      <c r="AG124" s="115"/>
      <c r="AH124" s="115"/>
      <c r="AI124" s="115"/>
    </row>
    <row r="125" spans="1:110" ht="18" customHeight="1">
      <c r="A125" s="166" t="s">
        <v>90</v>
      </c>
      <c r="B125" s="144"/>
      <c r="C125" s="144"/>
      <c r="D125" s="158">
        <v>-71</v>
      </c>
      <c r="E125" s="158">
        <v>-103</v>
      </c>
      <c r="F125" s="158">
        <v>-123</v>
      </c>
      <c r="G125" s="158">
        <v>-188</v>
      </c>
      <c r="H125" s="158">
        <v>-100</v>
      </c>
      <c r="I125" s="158">
        <v>-113</v>
      </c>
      <c r="J125" s="158">
        <v>-128</v>
      </c>
      <c r="K125" s="158">
        <v>-251</v>
      </c>
      <c r="L125" s="158">
        <v>-164</v>
      </c>
      <c r="M125" s="176">
        <v>-215</v>
      </c>
      <c r="N125" s="176">
        <v>-301</v>
      </c>
      <c r="O125" s="176">
        <v>-338</v>
      </c>
      <c r="P125" s="146">
        <v>-180</v>
      </c>
      <c r="Q125" s="146">
        <v>-171</v>
      </c>
      <c r="R125" s="146">
        <v>-228</v>
      </c>
      <c r="S125" s="144">
        <v>-266</v>
      </c>
      <c r="T125" s="144">
        <v>-223</v>
      </c>
      <c r="U125" s="144">
        <v>-263</v>
      </c>
      <c r="V125" s="144">
        <v>-216</v>
      </c>
      <c r="W125" s="146">
        <v>-432</v>
      </c>
      <c r="X125" s="115">
        <v>-206</v>
      </c>
      <c r="Y125" s="115">
        <v>-297</v>
      </c>
      <c r="Z125" s="115">
        <v>-361</v>
      </c>
      <c r="AA125" s="115">
        <v>-421</v>
      </c>
      <c r="AB125" s="115">
        <v>-272</v>
      </c>
      <c r="AC125" s="115">
        <v>-305</v>
      </c>
      <c r="AD125" s="115">
        <v>-342</v>
      </c>
      <c r="AE125" s="115">
        <v>-503</v>
      </c>
      <c r="AF125" s="115">
        <v>-287</v>
      </c>
      <c r="AG125" s="115">
        <v>-260</v>
      </c>
      <c r="AH125" s="115">
        <v>-330</v>
      </c>
      <c r="AI125" s="115">
        <v>-394</v>
      </c>
    </row>
    <row r="126" spans="1:110" ht="18" customHeight="1">
      <c r="A126" s="166" t="s">
        <v>91</v>
      </c>
      <c r="B126" s="144"/>
      <c r="C126" s="144"/>
      <c r="D126" s="158">
        <v>-42</v>
      </c>
      <c r="E126" s="158">
        <v>-704</v>
      </c>
      <c r="F126" s="158">
        <v>-5</v>
      </c>
      <c r="G126" s="158">
        <v>-1</v>
      </c>
      <c r="H126" s="158">
        <v>-8</v>
      </c>
      <c r="I126" s="158">
        <v>0</v>
      </c>
      <c r="J126" s="158">
        <v>-2</v>
      </c>
      <c r="K126" s="158">
        <v>0</v>
      </c>
      <c r="L126" s="158">
        <v>-764</v>
      </c>
      <c r="M126" s="176">
        <v>0</v>
      </c>
      <c r="N126" s="176">
        <v>-442</v>
      </c>
      <c r="O126" s="176">
        <v>-4</v>
      </c>
      <c r="P126" s="146">
        <v>-19</v>
      </c>
      <c r="Q126" s="146">
        <v>-3</v>
      </c>
      <c r="R126" s="146">
        <v>-3</v>
      </c>
      <c r="S126" s="162">
        <v>-2</v>
      </c>
      <c r="T126" s="162">
        <v>0</v>
      </c>
      <c r="U126" s="162">
        <v>-1</v>
      </c>
      <c r="V126" s="162">
        <v>0</v>
      </c>
      <c r="W126" s="146">
        <v>0</v>
      </c>
      <c r="X126" s="115">
        <v>-19</v>
      </c>
      <c r="Y126" s="115">
        <v>0</v>
      </c>
      <c r="Z126" s="115">
        <v>-24</v>
      </c>
      <c r="AA126" s="115">
        <v>-1</v>
      </c>
      <c r="AB126" s="115">
        <v>0</v>
      </c>
      <c r="AC126" s="115">
        <v>-3</v>
      </c>
      <c r="AD126" s="115">
        <v>0</v>
      </c>
      <c r="AE126" s="115">
        <v>0</v>
      </c>
      <c r="AF126" s="115">
        <v>0</v>
      </c>
      <c r="AG126" s="115">
        <v>-11</v>
      </c>
      <c r="AH126" s="119" t="s">
        <v>55</v>
      </c>
      <c r="AI126" s="119">
        <v>-3</v>
      </c>
    </row>
    <row r="127" spans="1:110" ht="18" customHeight="1">
      <c r="A127" s="166" t="s">
        <v>92</v>
      </c>
      <c r="B127" s="144"/>
      <c r="C127" s="144"/>
      <c r="D127" s="158">
        <v>-1</v>
      </c>
      <c r="E127" s="158">
        <v>-1</v>
      </c>
      <c r="F127" s="158">
        <v>0</v>
      </c>
      <c r="G127" s="158">
        <v>-124</v>
      </c>
      <c r="H127" s="207" t="s">
        <v>55</v>
      </c>
      <c r="I127" s="158">
        <v>0</v>
      </c>
      <c r="J127" s="158">
        <v>-245</v>
      </c>
      <c r="K127" s="158">
        <v>-26</v>
      </c>
      <c r="L127" s="158">
        <v>-8</v>
      </c>
      <c r="M127" s="176">
        <v>0</v>
      </c>
      <c r="N127" s="176">
        <v>0</v>
      </c>
      <c r="O127" s="176">
        <v>-24</v>
      </c>
      <c r="P127" s="146">
        <v>-31</v>
      </c>
      <c r="Q127" s="146">
        <v>0</v>
      </c>
      <c r="R127" s="146">
        <v>-1</v>
      </c>
      <c r="S127" s="253">
        <v>-26</v>
      </c>
      <c r="T127" s="253" t="s">
        <v>55</v>
      </c>
      <c r="U127" s="162">
        <v>0</v>
      </c>
      <c r="V127" s="162">
        <v>-6</v>
      </c>
      <c r="W127" s="146">
        <v>-20</v>
      </c>
      <c r="X127" s="115">
        <v>0</v>
      </c>
      <c r="Y127" s="115">
        <v>0</v>
      </c>
      <c r="Z127" s="115">
        <v>0</v>
      </c>
      <c r="AA127" s="115">
        <v>-16</v>
      </c>
      <c r="AB127" s="119" t="s">
        <v>55</v>
      </c>
      <c r="AC127" s="119" t="s">
        <v>55</v>
      </c>
      <c r="AD127" s="119" t="s">
        <v>55</v>
      </c>
      <c r="AE127" s="119">
        <v>-10</v>
      </c>
      <c r="AF127" s="119">
        <v>0</v>
      </c>
      <c r="AG127" s="119" t="s">
        <v>55</v>
      </c>
      <c r="AH127" s="119" t="s">
        <v>55</v>
      </c>
      <c r="AI127" s="119" t="s">
        <v>55</v>
      </c>
    </row>
    <row r="128" spans="1:110" ht="18" customHeight="1">
      <c r="A128" s="166" t="s">
        <v>93</v>
      </c>
      <c r="B128" s="144"/>
      <c r="C128" s="144"/>
      <c r="D128" s="158">
        <v>0</v>
      </c>
      <c r="E128" s="158">
        <v>-2</v>
      </c>
      <c r="F128" s="158">
        <v>0</v>
      </c>
      <c r="G128" s="158">
        <v>-19</v>
      </c>
      <c r="H128" s="207" t="s">
        <v>55</v>
      </c>
      <c r="I128" s="158">
        <v>-2</v>
      </c>
      <c r="J128" s="158">
        <v>0</v>
      </c>
      <c r="K128" s="158">
        <v>-2</v>
      </c>
      <c r="L128" s="158">
        <v>0</v>
      </c>
      <c r="M128" s="176">
        <v>-1</v>
      </c>
      <c r="N128" s="176">
        <v>0</v>
      </c>
      <c r="O128" s="176">
        <v>0</v>
      </c>
      <c r="P128" s="146">
        <v>0</v>
      </c>
      <c r="Q128" s="146">
        <v>-1</v>
      </c>
      <c r="R128" s="146">
        <v>-1</v>
      </c>
      <c r="S128" s="162">
        <v>0</v>
      </c>
      <c r="T128" s="162">
        <v>0</v>
      </c>
      <c r="U128" s="162">
        <v>0</v>
      </c>
      <c r="V128" s="162">
        <v>-1</v>
      </c>
      <c r="W128" s="146">
        <v>0</v>
      </c>
      <c r="X128" s="115">
        <v>0</v>
      </c>
      <c r="Y128" s="115">
        <v>-1</v>
      </c>
      <c r="Z128" s="115">
        <v>0</v>
      </c>
      <c r="AA128" s="115">
        <v>-1</v>
      </c>
      <c r="AB128" s="115">
        <v>0</v>
      </c>
      <c r="AC128" s="115">
        <v>0</v>
      </c>
      <c r="AD128" s="115">
        <v>0</v>
      </c>
      <c r="AE128" s="115">
        <v>-1</v>
      </c>
      <c r="AF128" s="115">
        <v>-1</v>
      </c>
      <c r="AG128" s="119" t="s">
        <v>55</v>
      </c>
      <c r="AH128" s="119" t="s">
        <v>55</v>
      </c>
      <c r="AI128" s="119" t="s">
        <v>55</v>
      </c>
    </row>
    <row r="129" spans="1:35" ht="17.25" customHeight="1">
      <c r="A129" s="166" t="s">
        <v>94</v>
      </c>
      <c r="B129" s="144"/>
      <c r="C129" s="144"/>
      <c r="D129" s="158">
        <v>3</v>
      </c>
      <c r="E129" s="158">
        <v>6</v>
      </c>
      <c r="F129" s="158">
        <v>1</v>
      </c>
      <c r="G129" s="158">
        <v>73</v>
      </c>
      <c r="H129" s="158">
        <v>7</v>
      </c>
      <c r="I129" s="158">
        <v>2</v>
      </c>
      <c r="J129" s="158">
        <v>3</v>
      </c>
      <c r="K129" s="158">
        <v>2</v>
      </c>
      <c r="L129" s="158">
        <v>4</v>
      </c>
      <c r="M129" s="176">
        <v>1</v>
      </c>
      <c r="N129" s="176">
        <v>4</v>
      </c>
      <c r="O129" s="176">
        <v>28</v>
      </c>
      <c r="P129" s="146">
        <v>1</v>
      </c>
      <c r="Q129" s="146">
        <v>10</v>
      </c>
      <c r="R129" s="146">
        <v>27</v>
      </c>
      <c r="S129" s="144">
        <v>10</v>
      </c>
      <c r="T129" s="144">
        <v>2</v>
      </c>
      <c r="U129" s="144">
        <v>1</v>
      </c>
      <c r="V129" s="144">
        <v>0</v>
      </c>
      <c r="W129" s="146">
        <v>4</v>
      </c>
      <c r="X129" s="115">
        <v>1</v>
      </c>
      <c r="Y129" s="115">
        <v>2</v>
      </c>
      <c r="Z129" s="115">
        <v>8</v>
      </c>
      <c r="AA129" s="115">
        <v>4</v>
      </c>
      <c r="AB129" s="115">
        <v>0</v>
      </c>
      <c r="AC129" s="115">
        <v>9</v>
      </c>
      <c r="AD129" s="115">
        <v>0</v>
      </c>
      <c r="AE129" s="115">
        <v>4</v>
      </c>
      <c r="AF129" s="115">
        <v>2</v>
      </c>
      <c r="AG129" s="115">
        <v>1</v>
      </c>
      <c r="AH129" s="115">
        <v>13</v>
      </c>
      <c r="AI129" s="115">
        <v>50</v>
      </c>
    </row>
    <row r="130" spans="1:35" ht="36" customHeight="1">
      <c r="A130" s="771" t="s">
        <v>95</v>
      </c>
      <c r="B130" s="774"/>
      <c r="C130" s="774"/>
      <c r="D130" s="254">
        <v>0</v>
      </c>
      <c r="E130" s="254">
        <v>0</v>
      </c>
      <c r="F130" s="254">
        <v>1</v>
      </c>
      <c r="G130" s="254">
        <v>10</v>
      </c>
      <c r="H130" s="207" t="s">
        <v>55</v>
      </c>
      <c r="I130" s="254">
        <v>0</v>
      </c>
      <c r="J130" s="254">
        <v>0</v>
      </c>
      <c r="K130" s="254">
        <v>0</v>
      </c>
      <c r="L130" s="254" t="s">
        <v>55</v>
      </c>
      <c r="M130" s="176">
        <v>0</v>
      </c>
      <c r="N130" s="176">
        <v>1</v>
      </c>
      <c r="O130" s="176">
        <v>43</v>
      </c>
      <c r="P130" s="146">
        <v>11</v>
      </c>
      <c r="Q130" s="146">
        <v>0</v>
      </c>
      <c r="R130" s="146">
        <v>-1</v>
      </c>
      <c r="S130" s="162">
        <v>1</v>
      </c>
      <c r="T130" s="162" t="s">
        <v>55</v>
      </c>
      <c r="U130" s="162">
        <v>0</v>
      </c>
      <c r="V130" s="162">
        <v>1</v>
      </c>
      <c r="W130" s="146">
        <v>8</v>
      </c>
      <c r="X130" s="115">
        <v>110</v>
      </c>
      <c r="Y130" s="115">
        <v>2</v>
      </c>
      <c r="Z130" s="115">
        <v>0</v>
      </c>
      <c r="AA130" s="115">
        <v>5</v>
      </c>
      <c r="AB130" s="115">
        <v>126</v>
      </c>
      <c r="AC130" s="115">
        <v>0</v>
      </c>
      <c r="AD130" s="115">
        <v>0</v>
      </c>
      <c r="AE130" s="115">
        <v>97</v>
      </c>
      <c r="AF130" s="115">
        <v>13</v>
      </c>
      <c r="AG130" s="115">
        <v>2</v>
      </c>
      <c r="AH130" s="115">
        <v>3</v>
      </c>
      <c r="AI130" s="115">
        <v>4</v>
      </c>
    </row>
    <row r="131" spans="1:35" ht="17.25" customHeight="1">
      <c r="A131" s="166" t="s">
        <v>96</v>
      </c>
      <c r="B131" s="144"/>
      <c r="C131" s="144"/>
      <c r="D131" s="254">
        <v>0</v>
      </c>
      <c r="E131" s="254">
        <v>14</v>
      </c>
      <c r="F131" s="254">
        <v>15</v>
      </c>
      <c r="G131" s="254">
        <v>1</v>
      </c>
      <c r="H131" s="207" t="s">
        <v>55</v>
      </c>
      <c r="I131" s="254">
        <v>4</v>
      </c>
      <c r="J131" s="254">
        <v>298</v>
      </c>
      <c r="K131" s="254">
        <v>2</v>
      </c>
      <c r="L131" s="254" t="s">
        <v>55</v>
      </c>
      <c r="M131" s="176">
        <v>0</v>
      </c>
      <c r="N131" s="176">
        <v>24</v>
      </c>
      <c r="O131" s="176">
        <v>10</v>
      </c>
      <c r="P131" s="146">
        <v>0</v>
      </c>
      <c r="Q131" s="146">
        <v>0</v>
      </c>
      <c r="R131" s="146">
        <v>1</v>
      </c>
      <c r="S131" s="162">
        <v>1</v>
      </c>
      <c r="T131" s="162">
        <v>106</v>
      </c>
      <c r="U131" s="162">
        <v>5</v>
      </c>
      <c r="V131" s="162">
        <v>11</v>
      </c>
      <c r="W131" s="146">
        <v>-1</v>
      </c>
      <c r="X131" s="115">
        <v>7</v>
      </c>
      <c r="Y131" s="115">
        <v>326</v>
      </c>
      <c r="Z131" s="115">
        <v>29</v>
      </c>
      <c r="AA131" s="115">
        <v>13</v>
      </c>
      <c r="AB131" s="115">
        <v>3</v>
      </c>
      <c r="AC131" s="115">
        <v>3</v>
      </c>
      <c r="AD131" s="115">
        <v>3</v>
      </c>
      <c r="AE131" s="115">
        <v>4</v>
      </c>
      <c r="AF131" s="115">
        <v>0</v>
      </c>
      <c r="AG131" s="119" t="s">
        <v>55</v>
      </c>
      <c r="AH131" s="115">
        <v>89</v>
      </c>
      <c r="AI131" s="115">
        <v>11</v>
      </c>
    </row>
    <row r="132" spans="1:35" ht="17.25" customHeight="1">
      <c r="A132" s="166" t="s">
        <v>97</v>
      </c>
      <c r="B132" s="144"/>
      <c r="C132" s="144"/>
      <c r="D132" s="207" t="s">
        <v>55</v>
      </c>
      <c r="E132" s="254">
        <v>1</v>
      </c>
      <c r="F132" s="207" t="s">
        <v>55</v>
      </c>
      <c r="G132" s="254">
        <v>0</v>
      </c>
      <c r="H132" s="207" t="s">
        <v>55</v>
      </c>
      <c r="I132" s="254">
        <v>0</v>
      </c>
      <c r="J132" s="254">
        <v>0</v>
      </c>
      <c r="K132" s="254">
        <v>29</v>
      </c>
      <c r="L132" s="254">
        <v>0</v>
      </c>
      <c r="M132" s="176">
        <v>0</v>
      </c>
      <c r="N132" s="176">
        <v>0</v>
      </c>
      <c r="O132" s="176">
        <v>0</v>
      </c>
      <c r="P132" s="160" t="s">
        <v>55</v>
      </c>
      <c r="Q132" s="146">
        <v>1</v>
      </c>
      <c r="R132" s="146">
        <v>0</v>
      </c>
      <c r="S132" s="162">
        <v>0</v>
      </c>
      <c r="T132" s="162">
        <v>11</v>
      </c>
      <c r="U132" s="162">
        <v>0</v>
      </c>
      <c r="V132" s="162">
        <v>6</v>
      </c>
      <c r="W132" s="146">
        <v>0</v>
      </c>
      <c r="X132" s="115">
        <v>0</v>
      </c>
      <c r="Y132" s="115">
        <v>0</v>
      </c>
      <c r="Z132" s="119" t="s">
        <v>55</v>
      </c>
      <c r="AA132" s="119">
        <v>0</v>
      </c>
      <c r="AB132" s="119" t="s">
        <v>55</v>
      </c>
      <c r="AC132" s="119" t="s">
        <v>55</v>
      </c>
      <c r="AD132" s="119">
        <v>2</v>
      </c>
      <c r="AE132" s="119">
        <v>1</v>
      </c>
      <c r="AF132" s="119">
        <v>0</v>
      </c>
      <c r="AG132" s="119" t="s">
        <v>55</v>
      </c>
      <c r="AH132" s="119" t="s">
        <v>55</v>
      </c>
      <c r="AI132" s="119" t="s">
        <v>55</v>
      </c>
    </row>
    <row r="133" spans="1:35" ht="39.75" customHeight="1">
      <c r="A133" s="771" t="s">
        <v>404</v>
      </c>
      <c r="B133" s="772"/>
      <c r="C133" s="772"/>
      <c r="D133" s="207" t="s">
        <v>55</v>
      </c>
      <c r="E133" s="207" t="s">
        <v>55</v>
      </c>
      <c r="F133" s="207" t="s">
        <v>55</v>
      </c>
      <c r="G133" s="207" t="s">
        <v>55</v>
      </c>
      <c r="H133" s="207" t="s">
        <v>55</v>
      </c>
      <c r="I133" s="207" t="s">
        <v>55</v>
      </c>
      <c r="J133" s="207" t="s">
        <v>55</v>
      </c>
      <c r="K133" s="207" t="s">
        <v>55</v>
      </c>
      <c r="L133" s="207" t="s">
        <v>55</v>
      </c>
      <c r="M133" s="207" t="s">
        <v>55</v>
      </c>
      <c r="N133" s="207" t="s">
        <v>55</v>
      </c>
      <c r="O133" s="207" t="s">
        <v>55</v>
      </c>
      <c r="P133" s="207" t="s">
        <v>55</v>
      </c>
      <c r="Q133" s="207" t="s">
        <v>55</v>
      </c>
      <c r="R133" s="207" t="s">
        <v>55</v>
      </c>
      <c r="S133" s="207" t="s">
        <v>55</v>
      </c>
      <c r="T133" s="207" t="s">
        <v>55</v>
      </c>
      <c r="U133" s="207" t="s">
        <v>55</v>
      </c>
      <c r="V133" s="207" t="s">
        <v>55</v>
      </c>
      <c r="W133" s="207" t="s">
        <v>55</v>
      </c>
      <c r="X133" s="119">
        <v>90</v>
      </c>
      <c r="Y133" s="119">
        <v>0</v>
      </c>
      <c r="Z133" s="119">
        <v>-1</v>
      </c>
      <c r="AA133" s="119">
        <v>0</v>
      </c>
      <c r="AB133" s="119">
        <v>147</v>
      </c>
      <c r="AC133" s="119">
        <v>22</v>
      </c>
      <c r="AD133" s="119">
        <v>0</v>
      </c>
      <c r="AE133" s="119">
        <v>12</v>
      </c>
      <c r="AF133" s="119">
        <v>22</v>
      </c>
      <c r="AG133" s="119">
        <v>0</v>
      </c>
      <c r="AH133" s="119">
        <v>0</v>
      </c>
      <c r="AI133" s="119">
        <v>0</v>
      </c>
    </row>
    <row r="134" spans="1:35" ht="17.25" customHeight="1">
      <c r="A134" s="166" t="s">
        <v>405</v>
      </c>
      <c r="B134" s="144"/>
      <c r="C134" s="144"/>
      <c r="D134" s="207">
        <v>-19</v>
      </c>
      <c r="E134" s="254">
        <v>-1</v>
      </c>
      <c r="F134" s="207">
        <v>-17</v>
      </c>
      <c r="G134" s="254">
        <v>-8</v>
      </c>
      <c r="H134" s="207">
        <v>-21</v>
      </c>
      <c r="I134" s="254">
        <v>-16</v>
      </c>
      <c r="J134" s="254">
        <v>-26</v>
      </c>
      <c r="K134" s="254">
        <v>-24</v>
      </c>
      <c r="L134" s="254">
        <v>-33</v>
      </c>
      <c r="M134" s="176">
        <v>-16</v>
      </c>
      <c r="N134" s="176">
        <v>-11</v>
      </c>
      <c r="O134" s="176">
        <v>-54</v>
      </c>
      <c r="P134" s="160">
        <v>-25</v>
      </c>
      <c r="Q134" s="146">
        <v>-50</v>
      </c>
      <c r="R134" s="146">
        <v>-51</v>
      </c>
      <c r="S134" s="162">
        <v>-25</v>
      </c>
      <c r="T134" s="162">
        <v>-25</v>
      </c>
      <c r="U134" s="162">
        <v>-25</v>
      </c>
      <c r="V134" s="162">
        <v>-22</v>
      </c>
      <c r="W134" s="160">
        <v>-24</v>
      </c>
      <c r="X134" s="119">
        <v>-24</v>
      </c>
      <c r="Y134" s="119">
        <v>-5</v>
      </c>
      <c r="Z134" s="119">
        <v>-17</v>
      </c>
      <c r="AA134" s="119">
        <v>-63</v>
      </c>
      <c r="AB134" s="119">
        <v>-24</v>
      </c>
      <c r="AC134" s="119">
        <v>-3</v>
      </c>
      <c r="AD134" s="119">
        <v>-11</v>
      </c>
      <c r="AE134" s="119">
        <v>-100</v>
      </c>
      <c r="AF134" s="119">
        <v>6</v>
      </c>
      <c r="AG134" s="119">
        <v>-12</v>
      </c>
      <c r="AH134" s="119">
        <v>-39</v>
      </c>
      <c r="AI134" s="119">
        <v>-91</v>
      </c>
    </row>
    <row r="135" spans="1:35" ht="17.25" customHeight="1">
      <c r="A135" s="192" t="s">
        <v>406</v>
      </c>
      <c r="B135" s="192"/>
      <c r="C135" s="192"/>
      <c r="D135" s="236">
        <v>0</v>
      </c>
      <c r="E135" s="236">
        <v>5</v>
      </c>
      <c r="F135" s="236">
        <v>-9</v>
      </c>
      <c r="G135" s="236">
        <v>2</v>
      </c>
      <c r="H135" s="236">
        <v>-15</v>
      </c>
      <c r="I135" s="236">
        <v>15</v>
      </c>
      <c r="J135" s="236">
        <v>7</v>
      </c>
      <c r="K135" s="236">
        <v>1</v>
      </c>
      <c r="L135" s="236">
        <v>3</v>
      </c>
      <c r="M135" s="229">
        <v>-4</v>
      </c>
      <c r="N135" s="229">
        <v>-17</v>
      </c>
      <c r="O135" s="229">
        <v>-4</v>
      </c>
      <c r="P135" s="192">
        <v>6</v>
      </c>
      <c r="Q135" s="192">
        <v>37</v>
      </c>
      <c r="R135" s="192">
        <v>18</v>
      </c>
      <c r="S135" s="192">
        <v>-14</v>
      </c>
      <c r="T135" s="192">
        <v>-6</v>
      </c>
      <c r="U135" s="192">
        <v>3</v>
      </c>
      <c r="V135" s="192">
        <v>15</v>
      </c>
      <c r="W135" s="192">
        <v>-10</v>
      </c>
      <c r="X135" s="432">
        <v>26</v>
      </c>
      <c r="Y135" s="432">
        <v>6</v>
      </c>
      <c r="Z135" s="432">
        <v>0</v>
      </c>
      <c r="AA135" s="432">
        <v>3</v>
      </c>
      <c r="AB135" s="432">
        <v>3</v>
      </c>
      <c r="AC135" s="432">
        <v>1</v>
      </c>
      <c r="AD135" s="432">
        <v>3</v>
      </c>
      <c r="AE135" s="432">
        <v>6</v>
      </c>
      <c r="AF135" s="432">
        <v>0</v>
      </c>
      <c r="AG135" s="432">
        <v>-1</v>
      </c>
      <c r="AH135" s="432">
        <v>0</v>
      </c>
      <c r="AI135" s="432">
        <v>3</v>
      </c>
    </row>
    <row r="136" spans="1:35" ht="20.100000000000001" customHeight="1">
      <c r="A136" s="147" t="s">
        <v>303</v>
      </c>
      <c r="B136" s="255"/>
      <c r="C136" s="255"/>
      <c r="D136" s="176">
        <v>-130</v>
      </c>
      <c r="E136" s="176">
        <v>-785</v>
      </c>
      <c r="F136" s="176">
        <v>-137</v>
      </c>
      <c r="G136" s="176">
        <v>-254</v>
      </c>
      <c r="H136" s="176">
        <v>-137</v>
      </c>
      <c r="I136" s="176">
        <v>-110</v>
      </c>
      <c r="J136" s="176">
        <v>-93</v>
      </c>
      <c r="K136" s="176">
        <v>-269</v>
      </c>
      <c r="L136" s="176">
        <v>-962</v>
      </c>
      <c r="M136" s="176">
        <v>-235</v>
      </c>
      <c r="N136" s="176">
        <v>-742</v>
      </c>
      <c r="O136" s="176">
        <v>-343</v>
      </c>
      <c r="P136" s="176">
        <v>-237</v>
      </c>
      <c r="Q136" s="176">
        <v>-177</v>
      </c>
      <c r="R136" s="176">
        <v>-239</v>
      </c>
      <c r="S136" s="176">
        <v>-321</v>
      </c>
      <c r="T136" s="176">
        <v>-135</v>
      </c>
      <c r="U136" s="176">
        <v>-280</v>
      </c>
      <c r="V136" s="176">
        <v>-212</v>
      </c>
      <c r="W136" s="176">
        <v>-475</v>
      </c>
      <c r="X136" s="122">
        <v>-15</v>
      </c>
      <c r="Y136" s="122">
        <v>33</v>
      </c>
      <c r="Z136" s="122">
        <v>-366</v>
      </c>
      <c r="AA136" s="122">
        <v>-477</v>
      </c>
      <c r="AB136" s="122">
        <v>-17</v>
      </c>
      <c r="AC136" s="122">
        <v>-276</v>
      </c>
      <c r="AD136" s="122">
        <v>-345</v>
      </c>
      <c r="AE136" s="122">
        <v>-490</v>
      </c>
      <c r="AF136" s="122">
        <v>-245</v>
      </c>
      <c r="AG136" s="122">
        <v>-281</v>
      </c>
      <c r="AH136" s="122">
        <v>-264</v>
      </c>
      <c r="AI136" s="122">
        <v>-420</v>
      </c>
    </row>
    <row r="137" spans="1:35" ht="15.75" customHeight="1">
      <c r="A137" s="147"/>
      <c r="B137" s="255"/>
      <c r="C137" s="255"/>
      <c r="D137" s="158"/>
      <c r="E137" s="158"/>
      <c r="F137" s="158"/>
      <c r="G137" s="158"/>
      <c r="H137" s="158"/>
      <c r="I137" s="158"/>
      <c r="J137" s="158"/>
      <c r="K137" s="158"/>
      <c r="L137" s="158"/>
      <c r="M137" s="158"/>
      <c r="N137" s="158"/>
      <c r="O137" s="158"/>
      <c r="P137" s="158"/>
      <c r="Q137" s="158"/>
      <c r="R137" s="158"/>
      <c r="S137" s="158"/>
      <c r="T137" s="158"/>
      <c r="U137" s="158"/>
      <c r="V137" s="158"/>
      <c r="W137" s="146"/>
      <c r="Y137" s="115"/>
      <c r="AA137" s="115"/>
      <c r="AB137" s="115"/>
      <c r="AC137" s="115"/>
      <c r="AD137" s="115"/>
      <c r="AE137" s="115"/>
      <c r="AF137" s="115"/>
      <c r="AG137" s="115"/>
      <c r="AH137" s="115"/>
      <c r="AI137" s="115"/>
    </row>
    <row r="138" spans="1:35" ht="15.75" customHeight="1">
      <c r="A138" s="147" t="s">
        <v>98</v>
      </c>
      <c r="B138" s="255"/>
      <c r="C138" s="255"/>
      <c r="D138" s="158">
        <f t="shared" ref="D138:AI138" si="33">D122+D136</f>
        <v>173</v>
      </c>
      <c r="E138" s="158">
        <f t="shared" si="33"/>
        <v>-302</v>
      </c>
      <c r="F138" s="158">
        <f t="shared" si="33"/>
        <v>136</v>
      </c>
      <c r="G138" s="158">
        <f t="shared" si="33"/>
        <v>-162</v>
      </c>
      <c r="H138" s="158">
        <f t="shared" si="33"/>
        <v>360</v>
      </c>
      <c r="I138" s="158">
        <f t="shared" si="33"/>
        <v>463</v>
      </c>
      <c r="J138" s="158">
        <f t="shared" si="33"/>
        <v>162</v>
      </c>
      <c r="K138" s="158">
        <f t="shared" si="33"/>
        <v>76</v>
      </c>
      <c r="L138" s="158">
        <f t="shared" si="33"/>
        <v>-420</v>
      </c>
      <c r="M138" s="158">
        <f t="shared" si="33"/>
        <v>262</v>
      </c>
      <c r="N138" s="158">
        <f t="shared" si="33"/>
        <v>-341</v>
      </c>
      <c r="O138" s="158">
        <f t="shared" si="33"/>
        <v>219</v>
      </c>
      <c r="P138" s="158">
        <f t="shared" si="33"/>
        <v>585</v>
      </c>
      <c r="Q138" s="158">
        <f t="shared" si="33"/>
        <v>527</v>
      </c>
      <c r="R138" s="158">
        <f t="shared" si="33"/>
        <v>103</v>
      </c>
      <c r="S138" s="158">
        <f t="shared" si="33"/>
        <v>75</v>
      </c>
      <c r="T138" s="158">
        <f t="shared" si="33"/>
        <v>386</v>
      </c>
      <c r="U138" s="158">
        <f t="shared" si="33"/>
        <v>142</v>
      </c>
      <c r="V138" s="158">
        <f t="shared" si="33"/>
        <v>61</v>
      </c>
      <c r="W138" s="158">
        <f t="shared" si="33"/>
        <v>-254</v>
      </c>
      <c r="X138" s="138">
        <f t="shared" si="33"/>
        <v>439</v>
      </c>
      <c r="Y138" s="138">
        <f t="shared" si="33"/>
        <v>443</v>
      </c>
      <c r="Z138" s="138">
        <f t="shared" si="33"/>
        <v>-89</v>
      </c>
      <c r="AA138" s="138">
        <f t="shared" si="33"/>
        <v>-5</v>
      </c>
      <c r="AB138" s="138">
        <f t="shared" si="33"/>
        <v>536</v>
      </c>
      <c r="AC138" s="138">
        <f t="shared" si="33"/>
        <v>43</v>
      </c>
      <c r="AD138" s="138">
        <f t="shared" si="33"/>
        <v>-234</v>
      </c>
      <c r="AE138" s="138">
        <f t="shared" si="33"/>
        <v>-91</v>
      </c>
      <c r="AF138" s="138">
        <f t="shared" si="33"/>
        <v>401</v>
      </c>
      <c r="AG138" s="138">
        <f t="shared" si="33"/>
        <v>119</v>
      </c>
      <c r="AH138" s="138">
        <f t="shared" si="33"/>
        <v>150</v>
      </c>
      <c r="AI138" s="138">
        <f t="shared" si="33"/>
        <v>-44</v>
      </c>
    </row>
    <row r="139" spans="1:35" ht="15.75" customHeight="1">
      <c r="A139" s="147"/>
      <c r="B139" s="255"/>
      <c r="C139" s="255"/>
      <c r="D139" s="158"/>
      <c r="E139" s="158"/>
      <c r="F139" s="158"/>
      <c r="G139" s="158"/>
      <c r="H139" s="158"/>
      <c r="I139" s="158"/>
      <c r="J139" s="158"/>
      <c r="K139" s="158"/>
      <c r="L139" s="158"/>
      <c r="M139" s="176"/>
      <c r="N139" s="176"/>
      <c r="O139" s="176"/>
      <c r="P139" s="146"/>
      <c r="Q139" s="146"/>
      <c r="R139" s="146"/>
      <c r="S139" s="146"/>
      <c r="T139" s="146"/>
      <c r="U139" s="146"/>
      <c r="V139" s="146"/>
      <c r="W139" s="146"/>
      <c r="Y139" s="115"/>
      <c r="AA139" s="115"/>
      <c r="AB139" s="115"/>
      <c r="AC139" s="115"/>
      <c r="AD139" s="115"/>
      <c r="AE139" s="115"/>
      <c r="AF139" s="115"/>
      <c r="AG139" s="115"/>
      <c r="AH139" s="115"/>
      <c r="AI139" s="115"/>
    </row>
    <row r="140" spans="1:35" ht="18" customHeight="1">
      <c r="A140" s="252" t="s">
        <v>99</v>
      </c>
      <c r="B140" s="256"/>
      <c r="C140" s="255"/>
      <c r="D140" s="158"/>
      <c r="E140" s="158"/>
      <c r="F140" s="158"/>
      <c r="G140" s="158"/>
      <c r="H140" s="158"/>
      <c r="I140" s="158"/>
      <c r="J140" s="158"/>
      <c r="K140" s="158"/>
      <c r="L140" s="158"/>
      <c r="M140" s="176"/>
      <c r="N140" s="176"/>
      <c r="O140" s="176"/>
      <c r="P140" s="146"/>
      <c r="Q140" s="146"/>
      <c r="R140" s="146"/>
      <c r="S140" s="146"/>
      <c r="T140" s="146"/>
      <c r="U140" s="146"/>
      <c r="V140" s="146"/>
      <c r="W140" s="146"/>
      <c r="Y140" s="115"/>
      <c r="AA140" s="115"/>
      <c r="AB140" s="115"/>
      <c r="AC140" s="115"/>
      <c r="AD140" s="115"/>
      <c r="AE140" s="115"/>
      <c r="AF140" s="115"/>
      <c r="AG140" s="115"/>
      <c r="AH140" s="115"/>
      <c r="AI140" s="115"/>
    </row>
    <row r="141" spans="1:35" ht="17.25" customHeight="1">
      <c r="A141" s="166" t="s">
        <v>100</v>
      </c>
      <c r="B141" s="144"/>
      <c r="C141" s="144"/>
      <c r="D141" s="207">
        <v>164</v>
      </c>
      <c r="E141" s="207">
        <v>865</v>
      </c>
      <c r="F141" s="207">
        <v>-32</v>
      </c>
      <c r="G141" s="207">
        <v>-505</v>
      </c>
      <c r="H141" s="207">
        <v>540</v>
      </c>
      <c r="I141" s="207">
        <v>469</v>
      </c>
      <c r="J141" s="207">
        <v>-230</v>
      </c>
      <c r="K141" s="207">
        <v>-291</v>
      </c>
      <c r="L141" s="207">
        <v>2257</v>
      </c>
      <c r="M141" s="176">
        <v>64</v>
      </c>
      <c r="N141" s="176">
        <v>257</v>
      </c>
      <c r="O141" s="176">
        <v>44</v>
      </c>
      <c r="P141" s="146">
        <v>1207</v>
      </c>
      <c r="Q141" s="146">
        <v>-1242</v>
      </c>
      <c r="R141" s="146">
        <v>-722</v>
      </c>
      <c r="S141" s="144">
        <v>-1</v>
      </c>
      <c r="T141" s="144">
        <v>175</v>
      </c>
      <c r="U141" s="144">
        <v>-62</v>
      </c>
      <c r="V141" s="144">
        <v>277</v>
      </c>
      <c r="W141" s="146">
        <v>-187</v>
      </c>
      <c r="X141" s="115">
        <v>332</v>
      </c>
      <c r="Y141" s="115">
        <v>-54</v>
      </c>
      <c r="Z141" s="115">
        <v>-25</v>
      </c>
      <c r="AA141" s="115">
        <v>55</v>
      </c>
      <c r="AB141" s="115">
        <v>284</v>
      </c>
      <c r="AC141" s="115">
        <v>-294</v>
      </c>
      <c r="AD141" s="115">
        <v>945</v>
      </c>
      <c r="AE141" s="115">
        <v>-61</v>
      </c>
      <c r="AF141" s="115">
        <v>353</v>
      </c>
      <c r="AG141" s="115">
        <v>110</v>
      </c>
      <c r="AH141" s="115">
        <v>-85</v>
      </c>
      <c r="AI141" s="115">
        <v>208</v>
      </c>
    </row>
    <row r="142" spans="1:35" ht="17.25" customHeight="1">
      <c r="A142" s="166" t="s">
        <v>101</v>
      </c>
      <c r="B142" s="144"/>
      <c r="C142" s="144"/>
      <c r="D142" s="207">
        <v>-987</v>
      </c>
      <c r="E142" s="207" t="s">
        <v>55</v>
      </c>
      <c r="F142" s="207" t="s">
        <v>55</v>
      </c>
      <c r="G142" s="207" t="s">
        <v>55</v>
      </c>
      <c r="H142" s="207" t="s">
        <v>55</v>
      </c>
      <c r="I142" s="207">
        <v>-1122</v>
      </c>
      <c r="J142" s="207">
        <v>0</v>
      </c>
      <c r="K142" s="207">
        <v>0</v>
      </c>
      <c r="L142" s="207" t="s">
        <v>55</v>
      </c>
      <c r="M142" s="176">
        <v>-1198</v>
      </c>
      <c r="N142" s="159" t="s">
        <v>55</v>
      </c>
      <c r="O142" s="159" t="s">
        <v>55</v>
      </c>
      <c r="P142" s="160" t="s">
        <v>55</v>
      </c>
      <c r="Q142" s="160">
        <v>-888</v>
      </c>
      <c r="R142" s="160" t="s">
        <v>55</v>
      </c>
      <c r="S142" s="253" t="s">
        <v>55</v>
      </c>
      <c r="T142" s="253" t="s">
        <v>55</v>
      </c>
      <c r="U142" s="162">
        <v>-888</v>
      </c>
      <c r="V142" s="162">
        <v>0</v>
      </c>
      <c r="W142" s="146">
        <v>0</v>
      </c>
      <c r="X142" s="119" t="s">
        <v>55</v>
      </c>
      <c r="Y142" s="119">
        <v>-888</v>
      </c>
      <c r="Z142" s="119">
        <v>0</v>
      </c>
      <c r="AA142" s="119">
        <v>0</v>
      </c>
      <c r="AB142" s="119" t="s">
        <v>55</v>
      </c>
      <c r="AC142" s="119">
        <v>-888</v>
      </c>
      <c r="AD142" s="119" t="s">
        <v>55</v>
      </c>
      <c r="AE142" s="119">
        <v>0</v>
      </c>
      <c r="AF142" s="119" t="s">
        <v>55</v>
      </c>
      <c r="AG142" s="119">
        <v>-888</v>
      </c>
      <c r="AH142" s="119">
        <v>0</v>
      </c>
      <c r="AI142" s="119" t="s">
        <v>55</v>
      </c>
    </row>
    <row r="143" spans="1:35" ht="17.25" customHeight="1">
      <c r="A143" s="166" t="s">
        <v>301</v>
      </c>
      <c r="B143" s="144"/>
      <c r="C143" s="144"/>
      <c r="D143" s="207" t="s">
        <v>55</v>
      </c>
      <c r="E143" s="207">
        <v>-30</v>
      </c>
      <c r="F143" s="207" t="s">
        <v>55</v>
      </c>
      <c r="G143" s="207" t="s">
        <v>55</v>
      </c>
      <c r="H143" s="207" t="s">
        <v>55</v>
      </c>
      <c r="I143" s="207">
        <v>0</v>
      </c>
      <c r="J143" s="207">
        <v>0</v>
      </c>
      <c r="K143" s="207">
        <v>-175</v>
      </c>
      <c r="L143" s="207" t="s">
        <v>55</v>
      </c>
      <c r="M143" s="207" t="s">
        <v>55</v>
      </c>
      <c r="N143" s="207" t="s">
        <v>55</v>
      </c>
      <c r="O143" s="207" t="s">
        <v>55</v>
      </c>
      <c r="P143" s="207" t="s">
        <v>55</v>
      </c>
      <c r="Q143" s="207" t="s">
        <v>55</v>
      </c>
      <c r="R143" s="207" t="s">
        <v>55</v>
      </c>
      <c r="S143" s="207" t="s">
        <v>55</v>
      </c>
      <c r="T143" s="207" t="s">
        <v>55</v>
      </c>
      <c r="U143" s="162" t="s">
        <v>55</v>
      </c>
      <c r="V143" s="162" t="s">
        <v>55</v>
      </c>
      <c r="W143" s="160" t="s">
        <v>55</v>
      </c>
      <c r="X143" s="119" t="s">
        <v>55</v>
      </c>
      <c r="Y143" s="119" t="s">
        <v>55</v>
      </c>
      <c r="Z143" s="119" t="s">
        <v>55</v>
      </c>
      <c r="AA143" s="119" t="s">
        <v>55</v>
      </c>
      <c r="AB143" s="119" t="s">
        <v>55</v>
      </c>
      <c r="AC143" s="119" t="s">
        <v>55</v>
      </c>
      <c r="AD143" s="119" t="s">
        <v>55</v>
      </c>
      <c r="AE143" s="119" t="s">
        <v>55</v>
      </c>
      <c r="AF143" s="119" t="s">
        <v>55</v>
      </c>
      <c r="AG143" s="119" t="s">
        <v>55</v>
      </c>
      <c r="AH143" s="119" t="s">
        <v>55</v>
      </c>
      <c r="AI143" s="119" t="s">
        <v>55</v>
      </c>
    </row>
    <row r="144" spans="1:35" ht="17.25" customHeight="1">
      <c r="A144" s="168" t="s">
        <v>102</v>
      </c>
      <c r="B144" s="192"/>
      <c r="C144" s="192"/>
      <c r="D144" s="214">
        <v>71</v>
      </c>
      <c r="E144" s="214">
        <v>-68</v>
      </c>
      <c r="F144" s="214">
        <v>25</v>
      </c>
      <c r="G144" s="214">
        <v>21</v>
      </c>
      <c r="H144" s="214">
        <v>10</v>
      </c>
      <c r="I144" s="214">
        <v>1</v>
      </c>
      <c r="J144" s="214">
        <v>5</v>
      </c>
      <c r="K144" s="214">
        <v>2</v>
      </c>
      <c r="L144" s="214">
        <v>1</v>
      </c>
      <c r="M144" s="229">
        <v>-125</v>
      </c>
      <c r="N144" s="229">
        <v>-10</v>
      </c>
      <c r="O144" s="229">
        <v>30</v>
      </c>
      <c r="P144" s="192">
        <v>13</v>
      </c>
      <c r="Q144" s="192">
        <v>-21</v>
      </c>
      <c r="R144" s="192">
        <v>-4</v>
      </c>
      <c r="S144" s="192">
        <v>-13</v>
      </c>
      <c r="T144" s="192">
        <v>-5</v>
      </c>
      <c r="U144" s="192">
        <v>-14</v>
      </c>
      <c r="V144" s="192">
        <v>-13</v>
      </c>
      <c r="W144" s="192">
        <v>7</v>
      </c>
      <c r="X144" s="432">
        <v>-2</v>
      </c>
      <c r="Y144" s="432">
        <v>-18</v>
      </c>
      <c r="Z144" s="432">
        <v>6</v>
      </c>
      <c r="AA144" s="432">
        <v>4</v>
      </c>
      <c r="AB144" s="432">
        <v>-7</v>
      </c>
      <c r="AC144" s="432">
        <v>-19</v>
      </c>
      <c r="AD144" s="432">
        <v>-6</v>
      </c>
      <c r="AE144" s="432">
        <v>-1</v>
      </c>
      <c r="AF144" s="432">
        <v>-1</v>
      </c>
      <c r="AG144" s="432">
        <v>-17</v>
      </c>
      <c r="AH144" s="432">
        <v>4</v>
      </c>
      <c r="AI144" s="432">
        <v>12</v>
      </c>
    </row>
    <row r="145" spans="1:110" ht="20.100000000000001" customHeight="1">
      <c r="A145" s="143" t="s">
        <v>103</v>
      </c>
      <c r="B145" s="256"/>
      <c r="C145" s="255"/>
      <c r="D145" s="176">
        <v>-752</v>
      </c>
      <c r="E145" s="176">
        <v>767</v>
      </c>
      <c r="F145" s="176">
        <v>-7</v>
      </c>
      <c r="G145" s="176">
        <v>-484</v>
      </c>
      <c r="H145" s="176">
        <v>550</v>
      </c>
      <c r="I145" s="176">
        <v>-652</v>
      </c>
      <c r="J145" s="176">
        <v>-225</v>
      </c>
      <c r="K145" s="176">
        <v>-464</v>
      </c>
      <c r="L145" s="176">
        <v>2258</v>
      </c>
      <c r="M145" s="176">
        <v>-1259</v>
      </c>
      <c r="N145" s="176">
        <v>247</v>
      </c>
      <c r="O145" s="176">
        <v>74</v>
      </c>
      <c r="P145" s="176">
        <v>1220</v>
      </c>
      <c r="Q145" s="176">
        <v>-2151</v>
      </c>
      <c r="R145" s="176">
        <v>-726</v>
      </c>
      <c r="S145" s="176">
        <v>-14</v>
      </c>
      <c r="T145" s="176">
        <v>170</v>
      </c>
      <c r="U145" s="176">
        <v>-964</v>
      </c>
      <c r="V145" s="176">
        <v>264</v>
      </c>
      <c r="W145" s="176">
        <v>-180</v>
      </c>
      <c r="X145" s="122">
        <v>330</v>
      </c>
      <c r="Y145" s="122">
        <v>-960</v>
      </c>
      <c r="Z145" s="122">
        <v>-19</v>
      </c>
      <c r="AA145" s="122">
        <v>59</v>
      </c>
      <c r="AB145" s="122">
        <v>277</v>
      </c>
      <c r="AC145" s="122">
        <v>-1201</v>
      </c>
      <c r="AD145" s="122">
        <v>939</v>
      </c>
      <c r="AE145" s="122">
        <v>-62</v>
      </c>
      <c r="AF145" s="122">
        <v>352</v>
      </c>
      <c r="AG145" s="122">
        <v>-795</v>
      </c>
      <c r="AH145" s="122">
        <v>-81</v>
      </c>
      <c r="AI145" s="122">
        <v>220</v>
      </c>
    </row>
    <row r="146" spans="1:110" ht="11.25" customHeight="1">
      <c r="A146" s="257" t="s">
        <v>104</v>
      </c>
      <c r="B146" s="192"/>
      <c r="C146" s="192"/>
      <c r="D146" s="236"/>
      <c r="E146" s="236"/>
      <c r="F146" s="236"/>
      <c r="G146" s="236"/>
      <c r="H146" s="236"/>
      <c r="I146" s="236"/>
      <c r="J146" s="236"/>
      <c r="K146" s="236"/>
      <c r="L146" s="236"/>
      <c r="M146" s="229"/>
      <c r="N146" s="229"/>
      <c r="O146" s="229"/>
      <c r="P146" s="192"/>
      <c r="Q146" s="192"/>
      <c r="R146" s="192"/>
      <c r="S146" s="192"/>
      <c r="T146" s="192"/>
      <c r="U146" s="192"/>
      <c r="V146" s="192"/>
      <c r="W146" s="192"/>
      <c r="X146" s="432"/>
      <c r="Y146" s="432"/>
      <c r="Z146" s="432"/>
      <c r="AA146" s="432"/>
      <c r="AB146" s="432"/>
      <c r="AC146" s="432"/>
      <c r="AD146" s="432"/>
      <c r="AE146" s="432"/>
      <c r="AF146" s="432"/>
      <c r="AG146" s="432"/>
      <c r="AH146" s="432"/>
      <c r="AI146" s="432"/>
    </row>
    <row r="147" spans="1:110" ht="7.5" customHeight="1">
      <c r="A147" s="258"/>
      <c r="B147" s="146"/>
      <c r="C147" s="146"/>
      <c r="D147" s="158"/>
      <c r="E147" s="158"/>
      <c r="F147" s="158"/>
      <c r="G147" s="158"/>
      <c r="H147" s="158"/>
      <c r="I147" s="158"/>
      <c r="J147" s="158"/>
      <c r="K147" s="158"/>
      <c r="L147" s="158"/>
      <c r="M147" s="176"/>
      <c r="N147" s="176"/>
      <c r="O147" s="176"/>
      <c r="P147" s="146"/>
      <c r="Q147" s="146"/>
      <c r="R147" s="147"/>
      <c r="S147" s="146"/>
      <c r="T147" s="146"/>
      <c r="U147" s="146"/>
      <c r="V147" s="146"/>
      <c r="W147" s="146"/>
      <c r="Y147" s="115"/>
      <c r="AA147" s="115"/>
      <c r="AB147" s="115"/>
      <c r="AC147" s="115"/>
      <c r="AD147" s="115"/>
      <c r="AE147" s="115"/>
      <c r="AF147" s="115"/>
      <c r="AG147" s="115"/>
      <c r="AH147" s="115"/>
      <c r="AI147" s="115"/>
    </row>
    <row r="148" spans="1:110" ht="20.25" customHeight="1" thickBot="1">
      <c r="A148" s="217" t="s">
        <v>105</v>
      </c>
      <c r="B148" s="218"/>
      <c r="C148" s="218"/>
      <c r="D148" s="259">
        <f t="shared" ref="D148:AI148" si="34">D138+D145</f>
        <v>-579</v>
      </c>
      <c r="E148" s="259">
        <f t="shared" si="34"/>
        <v>465</v>
      </c>
      <c r="F148" s="259">
        <f t="shared" si="34"/>
        <v>129</v>
      </c>
      <c r="G148" s="259">
        <f t="shared" si="34"/>
        <v>-646</v>
      </c>
      <c r="H148" s="259">
        <f t="shared" si="34"/>
        <v>910</v>
      </c>
      <c r="I148" s="259">
        <f t="shared" si="34"/>
        <v>-189</v>
      </c>
      <c r="J148" s="259">
        <f t="shared" si="34"/>
        <v>-63</v>
      </c>
      <c r="K148" s="259">
        <f t="shared" si="34"/>
        <v>-388</v>
      </c>
      <c r="L148" s="259">
        <f t="shared" si="34"/>
        <v>1838</v>
      </c>
      <c r="M148" s="259">
        <f t="shared" si="34"/>
        <v>-997</v>
      </c>
      <c r="N148" s="259">
        <f t="shared" si="34"/>
        <v>-94</v>
      </c>
      <c r="O148" s="259">
        <f t="shared" si="34"/>
        <v>293</v>
      </c>
      <c r="P148" s="259">
        <f t="shared" si="34"/>
        <v>1805</v>
      </c>
      <c r="Q148" s="259">
        <f t="shared" si="34"/>
        <v>-1624</v>
      </c>
      <c r="R148" s="259">
        <f t="shared" si="34"/>
        <v>-623</v>
      </c>
      <c r="S148" s="259">
        <f t="shared" si="34"/>
        <v>61</v>
      </c>
      <c r="T148" s="259">
        <f t="shared" si="34"/>
        <v>556</v>
      </c>
      <c r="U148" s="259">
        <f t="shared" si="34"/>
        <v>-822</v>
      </c>
      <c r="V148" s="259">
        <f t="shared" si="34"/>
        <v>325</v>
      </c>
      <c r="W148" s="259">
        <f t="shared" si="34"/>
        <v>-434</v>
      </c>
      <c r="X148" s="441">
        <f t="shared" si="34"/>
        <v>769</v>
      </c>
      <c r="Y148" s="441">
        <f t="shared" si="34"/>
        <v>-517</v>
      </c>
      <c r="Z148" s="441">
        <f t="shared" si="34"/>
        <v>-108</v>
      </c>
      <c r="AA148" s="441">
        <f t="shared" si="34"/>
        <v>54</v>
      </c>
      <c r="AB148" s="441">
        <f t="shared" si="34"/>
        <v>813</v>
      </c>
      <c r="AC148" s="441">
        <f t="shared" si="34"/>
        <v>-1158</v>
      </c>
      <c r="AD148" s="441">
        <f t="shared" si="34"/>
        <v>705</v>
      </c>
      <c r="AE148" s="441">
        <f t="shared" si="34"/>
        <v>-153</v>
      </c>
      <c r="AF148" s="441">
        <f t="shared" si="34"/>
        <v>753</v>
      </c>
      <c r="AG148" s="441">
        <f t="shared" si="34"/>
        <v>-676</v>
      </c>
      <c r="AH148" s="441">
        <f t="shared" si="34"/>
        <v>69</v>
      </c>
      <c r="AI148" s="441">
        <f t="shared" si="34"/>
        <v>176</v>
      </c>
    </row>
    <row r="149" spans="1:110" s="58" customFormat="1" ht="21.75" customHeight="1" thickTop="1">
      <c r="A149" s="147"/>
      <c r="B149" s="328"/>
      <c r="C149" s="328"/>
      <c r="D149" s="176"/>
      <c r="E149" s="176"/>
      <c r="F149" s="176"/>
      <c r="G149" s="176"/>
      <c r="H149" s="176"/>
      <c r="I149" s="176"/>
      <c r="J149" s="176"/>
      <c r="K149" s="176"/>
      <c r="L149" s="176"/>
      <c r="M149" s="176"/>
      <c r="N149" s="176"/>
      <c r="O149" s="176"/>
      <c r="P149" s="176"/>
      <c r="Q149" s="176"/>
      <c r="R149" s="176"/>
      <c r="S149" s="176"/>
      <c r="T149" s="176"/>
      <c r="U149" s="176"/>
      <c r="V149" s="176"/>
      <c r="W149" s="176"/>
      <c r="X149" s="122"/>
      <c r="Y149" s="122"/>
      <c r="Z149" s="122"/>
      <c r="AA149" s="122"/>
      <c r="AB149" s="122"/>
      <c r="AC149" s="122"/>
      <c r="AD149" s="122"/>
      <c r="AE149" s="122"/>
      <c r="AF149" s="122"/>
      <c r="AG149" s="122"/>
      <c r="AH149" s="122"/>
      <c r="AI149" s="122"/>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row>
    <row r="150" spans="1:110" ht="19.5" customHeight="1">
      <c r="A150" s="148" t="s">
        <v>442</v>
      </c>
      <c r="B150" s="146"/>
      <c r="C150" s="146"/>
      <c r="D150" s="176"/>
      <c r="E150" s="176"/>
      <c r="F150" s="176"/>
      <c r="G150" s="176"/>
      <c r="H150" s="176"/>
      <c r="I150" s="176"/>
      <c r="J150" s="176"/>
      <c r="K150" s="176"/>
      <c r="L150" s="176"/>
      <c r="M150" s="158"/>
      <c r="N150" s="176"/>
      <c r="O150" s="176"/>
      <c r="P150" s="146"/>
      <c r="Q150" s="146"/>
      <c r="R150" s="146"/>
      <c r="S150" s="146"/>
      <c r="T150" s="146"/>
      <c r="U150" s="147"/>
      <c r="V150" s="146"/>
      <c r="W150" s="146"/>
      <c r="Y150" s="115"/>
    </row>
    <row r="151" spans="1:110" ht="15.75" customHeight="1">
      <c r="A151" s="147"/>
      <c r="B151" s="146"/>
      <c r="C151" s="146"/>
      <c r="D151" s="176"/>
      <c r="E151" s="176"/>
      <c r="F151" s="176"/>
      <c r="G151" s="176"/>
      <c r="H151" s="176"/>
      <c r="I151" s="176"/>
      <c r="J151" s="176"/>
      <c r="K151" s="176"/>
      <c r="L151" s="176"/>
      <c r="M151" s="158"/>
      <c r="N151" s="176"/>
      <c r="O151" s="176"/>
      <c r="P151" s="146"/>
      <c r="Q151" s="146"/>
      <c r="R151" s="146"/>
      <c r="S151" s="146"/>
      <c r="T151" s="146"/>
      <c r="U151" s="147"/>
      <c r="V151" s="146"/>
      <c r="W151" s="146"/>
      <c r="Y151" s="115"/>
    </row>
    <row r="152" spans="1:110" ht="20.25" customHeight="1">
      <c r="A152" s="149" t="s">
        <v>106</v>
      </c>
      <c r="B152" s="148"/>
      <c r="C152" s="144"/>
      <c r="D152" s="182"/>
      <c r="E152" s="182"/>
      <c r="F152" s="182"/>
      <c r="G152" s="182"/>
      <c r="H152" s="182"/>
      <c r="I152" s="182"/>
      <c r="J152" s="182"/>
      <c r="K152" s="182"/>
      <c r="L152" s="182"/>
      <c r="M152" s="158"/>
      <c r="N152" s="176"/>
      <c r="O152" s="176"/>
      <c r="P152" s="146"/>
      <c r="Q152" s="146"/>
      <c r="R152" s="146"/>
      <c r="S152" s="146"/>
      <c r="T152" s="146"/>
      <c r="U152" s="147"/>
      <c r="V152" s="146"/>
      <c r="W152" s="146"/>
      <c r="Y152" s="115"/>
    </row>
    <row r="153" spans="1:110" ht="20.25" customHeight="1">
      <c r="A153" s="163" t="s">
        <v>307</v>
      </c>
      <c r="B153" s="148"/>
      <c r="C153" s="144"/>
      <c r="D153" s="182"/>
      <c r="E153" s="182"/>
      <c r="F153" s="182"/>
      <c r="G153" s="182"/>
      <c r="H153" s="182"/>
      <c r="I153" s="182"/>
      <c r="J153" s="182"/>
      <c r="K153" s="182"/>
      <c r="L153" s="182"/>
      <c r="M153" s="158"/>
      <c r="N153" s="176"/>
      <c r="O153" s="176"/>
      <c r="P153" s="146"/>
      <c r="Q153" s="146"/>
      <c r="R153" s="146"/>
      <c r="S153" s="146"/>
      <c r="T153" s="146"/>
      <c r="U153" s="147"/>
      <c r="V153" s="146"/>
      <c r="W153" s="146"/>
      <c r="Y153" s="115"/>
    </row>
    <row r="154" spans="1:110" ht="20.25" customHeight="1">
      <c r="A154" s="149"/>
      <c r="B154" s="148"/>
      <c r="C154" s="144"/>
      <c r="D154" s="182"/>
      <c r="E154" s="182"/>
      <c r="F154" s="182"/>
      <c r="G154" s="182"/>
      <c r="H154" s="182"/>
      <c r="I154" s="182"/>
      <c r="J154" s="182"/>
      <c r="K154" s="182"/>
      <c r="L154" s="182"/>
      <c r="M154" s="158"/>
      <c r="N154" s="176"/>
      <c r="O154" s="176"/>
      <c r="P154" s="146"/>
      <c r="Q154" s="146"/>
      <c r="R154" s="146"/>
      <c r="S154" s="146"/>
      <c r="T154" s="146"/>
      <c r="U154" s="147"/>
      <c r="V154" s="146"/>
      <c r="W154" s="146"/>
      <c r="Y154" s="115"/>
    </row>
    <row r="155" spans="1:110" ht="37.5" customHeight="1" thickBot="1">
      <c r="A155" s="150" t="s">
        <v>271</v>
      </c>
      <c r="B155" s="220"/>
      <c r="C155" s="152"/>
      <c r="D155" s="221" t="s">
        <v>291</v>
      </c>
      <c r="E155" s="221" t="s">
        <v>292</v>
      </c>
      <c r="F155" s="221" t="s">
        <v>293</v>
      </c>
      <c r="G155" s="221" t="s">
        <v>294</v>
      </c>
      <c r="H155" s="221" t="s">
        <v>295</v>
      </c>
      <c r="I155" s="221" t="s">
        <v>296</v>
      </c>
      <c r="J155" s="221" t="s">
        <v>297</v>
      </c>
      <c r="K155" s="221" t="s">
        <v>298</v>
      </c>
      <c r="L155" s="221" t="s">
        <v>31</v>
      </c>
      <c r="M155" s="222" t="s">
        <v>32</v>
      </c>
      <c r="N155" s="222" t="s">
        <v>33</v>
      </c>
      <c r="O155" s="222" t="s">
        <v>34</v>
      </c>
      <c r="P155" s="221" t="s">
        <v>35</v>
      </c>
      <c r="Q155" s="223" t="s">
        <v>36</v>
      </c>
      <c r="R155" s="223" t="s">
        <v>37</v>
      </c>
      <c r="S155" s="223" t="s">
        <v>38</v>
      </c>
      <c r="T155" s="223" t="s">
        <v>261</v>
      </c>
      <c r="U155" s="221" t="s">
        <v>286</v>
      </c>
      <c r="V155" s="221" t="s">
        <v>319</v>
      </c>
      <c r="W155" s="221" t="s">
        <v>362</v>
      </c>
      <c r="X155" s="442" t="s">
        <v>370</v>
      </c>
      <c r="Y155" s="436" t="s">
        <v>375</v>
      </c>
      <c r="Z155" s="436" t="s">
        <v>382</v>
      </c>
      <c r="AA155" s="436" t="s">
        <v>385</v>
      </c>
      <c r="AB155" s="436" t="s">
        <v>434</v>
      </c>
      <c r="AC155" s="436" t="s">
        <v>435</v>
      </c>
      <c r="AD155" s="436" t="s">
        <v>436</v>
      </c>
      <c r="AE155" s="221" t="s">
        <v>437</v>
      </c>
      <c r="AF155" s="436" t="s">
        <v>428</v>
      </c>
      <c r="AG155" s="436" t="s">
        <v>458</v>
      </c>
      <c r="AH155" s="436" t="s">
        <v>459</v>
      </c>
      <c r="AI155" s="436" t="s">
        <v>453</v>
      </c>
    </row>
    <row r="156" spans="1:110" ht="24" customHeight="1">
      <c r="A156" s="261"/>
      <c r="B156" s="233"/>
      <c r="C156" s="234"/>
      <c r="D156" s="207"/>
      <c r="E156" s="207"/>
      <c r="F156" s="207"/>
      <c r="G156" s="207"/>
      <c r="H156" s="207"/>
      <c r="I156" s="207"/>
      <c r="J156" s="207"/>
      <c r="K156" s="207"/>
      <c r="L156" s="207"/>
      <c r="M156" s="176"/>
      <c r="N156" s="176"/>
      <c r="O156" s="176"/>
      <c r="P156" s="146"/>
      <c r="Q156" s="146"/>
      <c r="R156" s="146"/>
      <c r="S156" s="146"/>
      <c r="T156" s="146"/>
      <c r="U156" s="146"/>
      <c r="V156" s="146"/>
      <c r="W156" s="146"/>
      <c r="Y156" s="115"/>
      <c r="AA156" s="115"/>
      <c r="AB156" s="115"/>
      <c r="AC156" s="115"/>
      <c r="AD156" s="115"/>
      <c r="AE156" s="115"/>
      <c r="AF156" s="115"/>
      <c r="AG156" s="115"/>
      <c r="AH156" s="115"/>
      <c r="AI156" s="115"/>
    </row>
    <row r="157" spans="1:110" ht="21">
      <c r="A157" s="233" t="s">
        <v>329</v>
      </c>
      <c r="B157" s="233"/>
      <c r="C157" s="234"/>
      <c r="D157" s="262">
        <v>570</v>
      </c>
      <c r="E157" s="262">
        <v>979</v>
      </c>
      <c r="F157" s="262">
        <v>1311</v>
      </c>
      <c r="G157" s="262">
        <v>1884</v>
      </c>
      <c r="H157" s="262">
        <v>602</v>
      </c>
      <c r="I157" s="207">
        <v>1040</v>
      </c>
      <c r="J157" s="207">
        <v>1663</v>
      </c>
      <c r="K157" s="207">
        <v>2298</v>
      </c>
      <c r="L157" s="207">
        <v>720</v>
      </c>
      <c r="M157" s="176">
        <v>1203</v>
      </c>
      <c r="N157" s="176">
        <v>1735</v>
      </c>
      <c r="O157" s="176">
        <v>2478</v>
      </c>
      <c r="P157" s="162">
        <v>721</v>
      </c>
      <c r="Q157" s="162">
        <v>1220</v>
      </c>
      <c r="R157" s="162">
        <v>1634</v>
      </c>
      <c r="S157" s="144">
        <v>2292</v>
      </c>
      <c r="T157" s="144">
        <v>861</v>
      </c>
      <c r="U157" s="263">
        <v>1351</v>
      </c>
      <c r="V157" s="146">
        <v>1803</v>
      </c>
      <c r="W157" s="146">
        <v>2271</v>
      </c>
      <c r="X157" s="115">
        <v>1049</v>
      </c>
      <c r="Y157" s="115">
        <v>1813</v>
      </c>
      <c r="Z157" s="115">
        <v>2274</v>
      </c>
      <c r="AA157" s="115">
        <v>3008</v>
      </c>
      <c r="AB157" s="115">
        <v>897</v>
      </c>
      <c r="AC157" s="115">
        <v>1346</v>
      </c>
      <c r="AD157" s="115">
        <v>1740</v>
      </c>
      <c r="AE157" s="115">
        <v>2538</v>
      </c>
      <c r="AF157" s="115">
        <v>772</v>
      </c>
      <c r="AG157" s="115">
        <v>1389</v>
      </c>
      <c r="AH157" s="115">
        <v>1684</v>
      </c>
      <c r="AI157" s="115">
        <v>2452</v>
      </c>
    </row>
    <row r="158" spans="1:110" ht="23.25">
      <c r="A158" s="233" t="s">
        <v>391</v>
      </c>
      <c r="B158" s="233"/>
      <c r="C158" s="234"/>
      <c r="D158" s="262">
        <f>D289</f>
        <v>584</v>
      </c>
      <c r="E158" s="262">
        <f>E289+D158</f>
        <v>967</v>
      </c>
      <c r="F158" s="262">
        <f>F289+E158</f>
        <v>1308</v>
      </c>
      <c r="G158" s="262">
        <f>G289+F158</f>
        <v>1866</v>
      </c>
      <c r="H158" s="262">
        <f>H289</f>
        <v>624</v>
      </c>
      <c r="I158" s="262">
        <f>I289+H158</f>
        <v>1033</v>
      </c>
      <c r="J158" s="262">
        <f>J289+I158</f>
        <v>1384</v>
      </c>
      <c r="K158" s="262">
        <f>K289+J158</f>
        <v>2015</v>
      </c>
      <c r="L158" s="262">
        <f>L289</f>
        <v>692</v>
      </c>
      <c r="M158" s="262">
        <f>M289+L158</f>
        <v>1230</v>
      </c>
      <c r="N158" s="262">
        <f>N289+M158</f>
        <v>1720</v>
      </c>
      <c r="O158" s="262">
        <f>O289+N158</f>
        <v>2360</v>
      </c>
      <c r="P158" s="262">
        <f>P289</f>
        <v>724</v>
      </c>
      <c r="Q158" s="262">
        <f>Q289+P158</f>
        <v>1248</v>
      </c>
      <c r="R158" s="262">
        <f>R289+Q158</f>
        <v>1692</v>
      </c>
      <c r="S158" s="262">
        <f>S289+R158</f>
        <v>2398</v>
      </c>
      <c r="T158" s="144">
        <v>788</v>
      </c>
      <c r="U158" s="263">
        <v>1266</v>
      </c>
      <c r="V158" s="146">
        <v>1708</v>
      </c>
      <c r="W158" s="146">
        <v>2396</v>
      </c>
      <c r="X158" s="115">
        <v>798</v>
      </c>
      <c r="Y158" s="115">
        <v>1279</v>
      </c>
      <c r="Z158" s="115">
        <v>1723</v>
      </c>
      <c r="AA158" s="115">
        <v>2374</v>
      </c>
      <c r="AB158" s="115">
        <v>812</v>
      </c>
      <c r="AC158" s="115">
        <v>1259</v>
      </c>
      <c r="AD158" s="115">
        <v>1650</v>
      </c>
      <c r="AE158" s="115">
        <v>2416</v>
      </c>
      <c r="AF158" s="115">
        <v>819</v>
      </c>
      <c r="AG158" s="115">
        <v>1286</v>
      </c>
      <c r="AH158" s="115">
        <v>1650</v>
      </c>
      <c r="AI158" s="115">
        <v>2299</v>
      </c>
    </row>
    <row r="159" spans="1:110" ht="18" customHeight="1">
      <c r="A159" s="233"/>
      <c r="B159" s="233"/>
      <c r="C159" s="234"/>
      <c r="D159" s="207"/>
      <c r="E159" s="207"/>
      <c r="F159" s="207"/>
      <c r="G159" s="207"/>
      <c r="H159" s="207"/>
      <c r="I159" s="207"/>
      <c r="J159" s="207"/>
      <c r="K159" s="207"/>
      <c r="L159" s="207"/>
      <c r="M159" s="176"/>
      <c r="N159" s="176"/>
      <c r="O159" s="176"/>
      <c r="P159" s="146"/>
      <c r="Q159" s="146"/>
      <c r="R159" s="146"/>
      <c r="S159" s="144"/>
      <c r="T159" s="144"/>
      <c r="U159" s="263"/>
      <c r="V159" s="146"/>
      <c r="W159" s="146"/>
      <c r="Y159" s="115"/>
      <c r="AA159" s="115"/>
      <c r="AB159" s="115"/>
      <c r="AC159" s="115"/>
      <c r="AD159" s="115"/>
      <c r="AE159" s="115"/>
      <c r="AF159" s="115"/>
      <c r="AG159" s="115"/>
      <c r="AH159" s="115"/>
      <c r="AI159" s="115"/>
    </row>
    <row r="160" spans="1:110" ht="21">
      <c r="A160" s="233" t="s">
        <v>330</v>
      </c>
      <c r="B160" s="233"/>
      <c r="C160" s="234"/>
      <c r="D160" s="264">
        <v>0.39</v>
      </c>
      <c r="E160" s="203">
        <v>0.64</v>
      </c>
      <c r="F160" s="203">
        <v>0.83</v>
      </c>
      <c r="G160" s="265">
        <v>1.22</v>
      </c>
      <c r="H160" s="203">
        <v>0.59</v>
      </c>
      <c r="I160" s="203">
        <v>0.85</v>
      </c>
      <c r="J160" s="203">
        <v>1.33</v>
      </c>
      <c r="K160" s="203">
        <v>1.74</v>
      </c>
      <c r="L160" s="203">
        <v>0.51</v>
      </c>
      <c r="M160" s="203">
        <v>0.78</v>
      </c>
      <c r="N160" s="203">
        <v>1.1000000000000001</v>
      </c>
      <c r="O160" s="203">
        <v>1.74</v>
      </c>
      <c r="P160" s="266">
        <v>0.46</v>
      </c>
      <c r="Q160" s="267">
        <v>0.78</v>
      </c>
      <c r="R160" s="266">
        <v>1.02</v>
      </c>
      <c r="S160" s="266">
        <v>1.48</v>
      </c>
      <c r="T160" s="266">
        <v>0.63</v>
      </c>
      <c r="U160" s="203">
        <v>0.93</v>
      </c>
      <c r="V160" s="204">
        <v>1.2</v>
      </c>
      <c r="W160" s="268">
        <v>1.46</v>
      </c>
      <c r="X160" s="443">
        <v>0.76</v>
      </c>
      <c r="Y160" s="443">
        <v>1.29</v>
      </c>
      <c r="Z160" s="443">
        <v>1.52</v>
      </c>
      <c r="AA160" s="443">
        <v>1.99</v>
      </c>
      <c r="AB160" s="443">
        <v>0.56000000000000005</v>
      </c>
      <c r="AC160" s="443">
        <v>0.77</v>
      </c>
      <c r="AD160" s="443">
        <v>0.91</v>
      </c>
      <c r="AE160" s="443">
        <v>1.59</v>
      </c>
      <c r="AF160" s="443">
        <v>0.45</v>
      </c>
      <c r="AG160" s="443">
        <v>0.8</v>
      </c>
      <c r="AH160" s="443">
        <v>0.84</v>
      </c>
      <c r="AI160" s="443">
        <v>1.36</v>
      </c>
    </row>
    <row r="161" spans="1:110" ht="9.9499999999999993" customHeight="1">
      <c r="A161" s="261"/>
      <c r="B161" s="233"/>
      <c r="C161" s="234"/>
      <c r="D161" s="207"/>
      <c r="E161" s="207"/>
      <c r="F161" s="207"/>
      <c r="G161" s="207"/>
      <c r="H161" s="207"/>
      <c r="I161" s="207"/>
      <c r="J161" s="207"/>
      <c r="K161" s="207"/>
      <c r="L161" s="207"/>
      <c r="M161" s="176"/>
      <c r="N161" s="176"/>
      <c r="O161" s="176"/>
      <c r="P161" s="146"/>
      <c r="Q161" s="146"/>
      <c r="R161" s="146"/>
      <c r="S161" s="144"/>
      <c r="T161" s="144"/>
      <c r="U161" s="263"/>
      <c r="V161" s="146"/>
      <c r="W161" s="146"/>
      <c r="Y161" s="115"/>
      <c r="AA161" s="115"/>
      <c r="AB161" s="115"/>
      <c r="AC161" s="115"/>
      <c r="AD161" s="115"/>
      <c r="AE161" s="115"/>
      <c r="AF161" s="115"/>
      <c r="AG161" s="115"/>
      <c r="AH161" s="115"/>
      <c r="AI161" s="115"/>
    </row>
    <row r="162" spans="1:110" s="59" customFormat="1" ht="21.75" customHeight="1">
      <c r="A162" s="146" t="s">
        <v>272</v>
      </c>
      <c r="B162" s="146"/>
      <c r="C162" s="146"/>
      <c r="D162" s="269">
        <v>10605</v>
      </c>
      <c r="E162" s="176">
        <v>12121</v>
      </c>
      <c r="F162" s="176">
        <v>12216</v>
      </c>
      <c r="G162" s="176">
        <v>12663</v>
      </c>
      <c r="H162" s="176">
        <v>12593</v>
      </c>
      <c r="I162" s="270">
        <v>13503</v>
      </c>
      <c r="J162" s="270">
        <v>13764</v>
      </c>
      <c r="K162" s="270">
        <v>13544</v>
      </c>
      <c r="L162" s="270">
        <v>16868</v>
      </c>
      <c r="M162" s="271">
        <v>15593</v>
      </c>
      <c r="N162" s="271">
        <v>15756</v>
      </c>
      <c r="O162" s="271">
        <v>15911</v>
      </c>
      <c r="P162" s="162">
        <v>17404</v>
      </c>
      <c r="Q162" s="162">
        <v>15347</v>
      </c>
      <c r="R162" s="162">
        <v>15184</v>
      </c>
      <c r="S162" s="144">
        <v>15350</v>
      </c>
      <c r="T162" s="144">
        <v>15642</v>
      </c>
      <c r="U162" s="263">
        <v>15862</v>
      </c>
      <c r="V162" s="272">
        <v>16324</v>
      </c>
      <c r="W162" s="272">
        <v>16124</v>
      </c>
      <c r="X162" s="124">
        <v>16560</v>
      </c>
      <c r="Y162" s="124">
        <v>16998</v>
      </c>
      <c r="Z162" s="124">
        <v>17034</v>
      </c>
      <c r="AA162" s="124">
        <v>17931</v>
      </c>
      <c r="AB162" s="124">
        <v>18860</v>
      </c>
      <c r="AC162" s="124">
        <v>17690</v>
      </c>
      <c r="AD162" s="124">
        <v>18956</v>
      </c>
      <c r="AE162" s="124">
        <v>19420</v>
      </c>
      <c r="AF162" s="124">
        <v>20322</v>
      </c>
      <c r="AG162" s="124">
        <v>19348</v>
      </c>
      <c r="AH162" s="124">
        <v>19213</v>
      </c>
      <c r="AI162" s="124">
        <v>19780</v>
      </c>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row>
    <row r="163" spans="1:110" s="59" customFormat="1" ht="18.95" customHeight="1">
      <c r="A163" s="163" t="s">
        <v>273</v>
      </c>
      <c r="B163" s="272"/>
      <c r="C163" s="272"/>
      <c r="D163" s="159">
        <v>3900</v>
      </c>
      <c r="E163" s="182">
        <v>4308</v>
      </c>
      <c r="F163" s="182">
        <v>4159</v>
      </c>
      <c r="G163" s="182">
        <v>4345</v>
      </c>
      <c r="H163" s="182">
        <v>3932</v>
      </c>
      <c r="I163" s="270">
        <v>4610</v>
      </c>
      <c r="J163" s="270">
        <v>4456</v>
      </c>
      <c r="K163" s="270">
        <v>4466</v>
      </c>
      <c r="L163" s="270">
        <v>5228</v>
      </c>
      <c r="M163" s="271">
        <v>6254</v>
      </c>
      <c r="N163" s="271">
        <v>6520</v>
      </c>
      <c r="O163" s="271">
        <v>6179</v>
      </c>
      <c r="P163" s="274">
        <v>5634</v>
      </c>
      <c r="Q163" s="274">
        <v>6004</v>
      </c>
      <c r="R163" s="274">
        <v>6041</v>
      </c>
      <c r="S163" s="144">
        <v>5969</v>
      </c>
      <c r="T163" s="144">
        <v>5679</v>
      </c>
      <c r="U163" s="263">
        <v>6506</v>
      </c>
      <c r="V163" s="272">
        <v>6608</v>
      </c>
      <c r="W163" s="272">
        <v>6826</v>
      </c>
      <c r="X163" s="124">
        <v>6367</v>
      </c>
      <c r="Y163" s="124">
        <v>6783</v>
      </c>
      <c r="Z163" s="124">
        <v>6929</v>
      </c>
      <c r="AA163" s="124">
        <v>7023</v>
      </c>
      <c r="AB163" s="124">
        <v>6523</v>
      </c>
      <c r="AC163" s="124">
        <v>7420</v>
      </c>
      <c r="AD163" s="124">
        <v>7764</v>
      </c>
      <c r="AE163" s="124">
        <v>7814</v>
      </c>
      <c r="AF163" s="124">
        <v>7433</v>
      </c>
      <c r="AG163" s="124">
        <v>8035</v>
      </c>
      <c r="AH163" s="124">
        <v>7897</v>
      </c>
      <c r="AI163" s="124">
        <v>7849</v>
      </c>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c r="CX163" s="125"/>
      <c r="CY163" s="125"/>
      <c r="CZ163" s="125"/>
      <c r="DA163" s="125"/>
      <c r="DB163" s="125"/>
      <c r="DC163" s="125"/>
      <c r="DD163" s="125"/>
      <c r="DE163" s="125"/>
      <c r="DF163" s="125"/>
    </row>
    <row r="164" spans="1:110" ht="18" customHeight="1">
      <c r="A164" s="144"/>
      <c r="B164" s="143"/>
      <c r="C164" s="143"/>
      <c r="D164" s="207"/>
      <c r="E164" s="207"/>
      <c r="F164" s="207"/>
      <c r="G164" s="207"/>
      <c r="H164" s="207"/>
      <c r="I164" s="207"/>
      <c r="J164" s="207"/>
      <c r="K164" s="207"/>
      <c r="L164" s="207"/>
      <c r="M164" s="176"/>
      <c r="N164" s="176"/>
      <c r="O164" s="176"/>
      <c r="P164" s="146"/>
      <c r="Q164" s="146"/>
      <c r="R164" s="146"/>
      <c r="S164" s="144"/>
      <c r="T164" s="144"/>
      <c r="U164" s="263"/>
      <c r="V164" s="146"/>
      <c r="W164" s="146"/>
      <c r="Y164" s="115"/>
      <c r="AA164" s="115"/>
      <c r="AB164" s="115"/>
      <c r="AC164" s="115"/>
      <c r="AD164" s="115"/>
      <c r="AE164" s="115"/>
      <c r="AF164" s="115"/>
      <c r="AG164" s="115"/>
      <c r="AH164" s="115"/>
      <c r="AI164" s="115"/>
    </row>
    <row r="165" spans="1:110" ht="37.5" customHeight="1">
      <c r="A165" s="773" t="s">
        <v>331</v>
      </c>
      <c r="B165" s="774"/>
      <c r="C165" s="774"/>
      <c r="D165" s="159">
        <v>114</v>
      </c>
      <c r="E165" s="182">
        <v>935</v>
      </c>
      <c r="F165" s="182">
        <v>1063</v>
      </c>
      <c r="G165" s="182">
        <v>1395</v>
      </c>
      <c r="H165" s="182">
        <v>115</v>
      </c>
      <c r="I165" s="207">
        <v>253</v>
      </c>
      <c r="J165" s="207">
        <v>646</v>
      </c>
      <c r="K165" s="207">
        <v>972</v>
      </c>
      <c r="L165" s="207">
        <v>1227</v>
      </c>
      <c r="M165" s="176">
        <v>1459</v>
      </c>
      <c r="N165" s="176">
        <v>2210</v>
      </c>
      <c r="O165" s="176">
        <v>2624.057498447261</v>
      </c>
      <c r="P165" s="162">
        <v>181</v>
      </c>
      <c r="Q165" s="144">
        <v>412</v>
      </c>
      <c r="R165" s="144">
        <v>634</v>
      </c>
      <c r="S165" s="144">
        <v>929</v>
      </c>
      <c r="T165" s="144">
        <v>216</v>
      </c>
      <c r="U165" s="146">
        <v>513</v>
      </c>
      <c r="V165" s="146">
        <v>750</v>
      </c>
      <c r="W165" s="146">
        <v>1249</v>
      </c>
      <c r="X165" s="115">
        <v>205</v>
      </c>
      <c r="Y165" s="115">
        <v>572</v>
      </c>
      <c r="Z165" s="115">
        <v>962</v>
      </c>
      <c r="AA165" s="115">
        <v>1482</v>
      </c>
      <c r="AB165" s="115">
        <v>218</v>
      </c>
      <c r="AC165" s="115">
        <v>566</v>
      </c>
      <c r="AD165" s="115">
        <v>942</v>
      </c>
      <c r="AE165" s="115">
        <v>1574</v>
      </c>
      <c r="AF165" s="115">
        <v>222</v>
      </c>
      <c r="AG165" s="115">
        <v>533</v>
      </c>
      <c r="AH165" s="115">
        <v>862</v>
      </c>
      <c r="AI165" s="115">
        <v>1299</v>
      </c>
    </row>
    <row r="166" spans="1:110" ht="21">
      <c r="A166" s="163" t="s">
        <v>332</v>
      </c>
      <c r="B166" s="144"/>
      <c r="C166" s="144"/>
      <c r="D166" s="159">
        <v>71</v>
      </c>
      <c r="E166" s="182">
        <v>174</v>
      </c>
      <c r="F166" s="182">
        <v>297</v>
      </c>
      <c r="G166" s="182">
        <v>485</v>
      </c>
      <c r="H166" s="182">
        <v>100</v>
      </c>
      <c r="I166" s="207">
        <v>236</v>
      </c>
      <c r="J166" s="207">
        <v>382</v>
      </c>
      <c r="K166" s="207">
        <v>655</v>
      </c>
      <c r="L166" s="207">
        <v>175</v>
      </c>
      <c r="M166" s="176">
        <v>408</v>
      </c>
      <c r="N166" s="176">
        <v>716</v>
      </c>
      <c r="O166" s="176">
        <v>1108</v>
      </c>
      <c r="P166" s="256">
        <v>150</v>
      </c>
      <c r="Q166" s="144">
        <v>352</v>
      </c>
      <c r="R166" s="144">
        <v>571</v>
      </c>
      <c r="S166" s="256">
        <v>862</v>
      </c>
      <c r="T166" s="256">
        <v>196</v>
      </c>
      <c r="U166" s="263">
        <v>493</v>
      </c>
      <c r="V166" s="146">
        <v>723</v>
      </c>
      <c r="W166" s="146">
        <v>1222</v>
      </c>
      <c r="X166" s="115">
        <v>167</v>
      </c>
      <c r="Y166" s="115">
        <v>533</v>
      </c>
      <c r="Z166" s="115">
        <v>899</v>
      </c>
      <c r="AA166" s="115">
        <v>1408</v>
      </c>
      <c r="AB166" s="115">
        <v>218</v>
      </c>
      <c r="AC166" s="115">
        <v>561</v>
      </c>
      <c r="AD166" s="115">
        <v>937</v>
      </c>
      <c r="AE166" s="115">
        <v>1558</v>
      </c>
      <c r="AF166" s="115">
        <v>221</v>
      </c>
      <c r="AG166" s="115">
        <v>521</v>
      </c>
      <c r="AH166" s="115">
        <v>850</v>
      </c>
      <c r="AI166" s="115">
        <v>1284</v>
      </c>
    </row>
    <row r="167" spans="1:110">
      <c r="A167" s="163"/>
      <c r="B167" s="144"/>
      <c r="C167" s="144"/>
      <c r="D167" s="207"/>
      <c r="E167" s="207"/>
      <c r="F167" s="207"/>
      <c r="G167" s="207"/>
      <c r="H167" s="207"/>
      <c r="I167" s="207"/>
      <c r="J167" s="207"/>
      <c r="K167" s="207"/>
      <c r="L167" s="207"/>
      <c r="M167" s="176"/>
      <c r="N167" s="176"/>
      <c r="O167" s="176"/>
      <c r="P167" s="146"/>
      <c r="Q167" s="146"/>
      <c r="R167" s="146"/>
      <c r="S167" s="144"/>
      <c r="T167" s="144"/>
      <c r="U167" s="263"/>
      <c r="V167" s="146"/>
      <c r="W167" s="146"/>
      <c r="Y167" s="115"/>
      <c r="AA167" s="115"/>
      <c r="AB167" s="115"/>
      <c r="AC167" s="115"/>
      <c r="AD167" s="115"/>
      <c r="AE167" s="115"/>
      <c r="AF167" s="115"/>
      <c r="AG167" s="115"/>
      <c r="AH167" s="115"/>
      <c r="AI167" s="115"/>
    </row>
    <row r="168" spans="1:110" ht="19.5" customHeight="1">
      <c r="A168" s="163" t="s">
        <v>333</v>
      </c>
      <c r="B168" s="144"/>
      <c r="C168" s="144"/>
      <c r="D168" s="276">
        <v>19.399999999999999</v>
      </c>
      <c r="E168" s="277">
        <v>14.6</v>
      </c>
      <c r="F168" s="278">
        <v>12.5</v>
      </c>
      <c r="G168" s="277">
        <v>13.4</v>
      </c>
      <c r="H168" s="278">
        <v>18</v>
      </c>
      <c r="I168" s="275">
        <v>14.8</v>
      </c>
      <c r="J168" s="275">
        <v>15.1</v>
      </c>
      <c r="K168" s="275">
        <v>16.5</v>
      </c>
      <c r="L168" s="275">
        <v>17.3</v>
      </c>
      <c r="M168" s="275">
        <v>14.6</v>
      </c>
      <c r="N168" s="275">
        <v>13.7</v>
      </c>
      <c r="O168" s="275">
        <v>15</v>
      </c>
      <c r="P168" s="279">
        <v>14.5</v>
      </c>
      <c r="Q168" s="279">
        <v>13.1</v>
      </c>
      <c r="R168" s="279">
        <v>11.4</v>
      </c>
      <c r="S168" s="279">
        <v>12.1</v>
      </c>
      <c r="T168" s="279">
        <v>18.7</v>
      </c>
      <c r="U168" s="277">
        <v>14.3</v>
      </c>
      <c r="V168" s="280">
        <v>12.2</v>
      </c>
      <c r="W168" s="281">
        <v>11.6</v>
      </c>
      <c r="X168" s="126">
        <v>19.100000000000001</v>
      </c>
      <c r="Y168" s="126">
        <v>16.100000000000001</v>
      </c>
      <c r="Z168" s="126">
        <v>14.3</v>
      </c>
      <c r="AA168" s="126">
        <v>14.8</v>
      </c>
      <c r="AB168" s="126">
        <v>14.6</v>
      </c>
      <c r="AC168" s="126">
        <v>11.3</v>
      </c>
      <c r="AD168" s="126">
        <v>9.1</v>
      </c>
      <c r="AE168" s="126">
        <v>10.199999999999999</v>
      </c>
      <c r="AF168" s="126">
        <v>13.4</v>
      </c>
      <c r="AG168" s="126">
        <v>10.8</v>
      </c>
      <c r="AH168" s="126">
        <v>8.1999999999999993</v>
      </c>
      <c r="AI168" s="126">
        <v>9.1999999999999993</v>
      </c>
    </row>
    <row r="169" spans="1:110" ht="19.5" customHeight="1">
      <c r="A169" s="163" t="s">
        <v>334</v>
      </c>
      <c r="B169" s="144"/>
      <c r="C169" s="144"/>
      <c r="D169" s="275">
        <v>15</v>
      </c>
      <c r="E169" s="278">
        <v>14.5</v>
      </c>
      <c r="F169" s="278">
        <v>14</v>
      </c>
      <c r="G169" s="278">
        <v>13.4</v>
      </c>
      <c r="H169" s="278">
        <v>15.3</v>
      </c>
      <c r="I169" s="275">
        <v>14.1</v>
      </c>
      <c r="J169" s="275">
        <v>16.100000000000001</v>
      </c>
      <c r="K169" s="275">
        <v>16.5</v>
      </c>
      <c r="L169" s="275">
        <v>14.4</v>
      </c>
      <c r="M169" s="275">
        <v>14.9</v>
      </c>
      <c r="N169" s="275">
        <v>14.1</v>
      </c>
      <c r="O169" s="275">
        <v>15</v>
      </c>
      <c r="P169" s="282">
        <v>12.6</v>
      </c>
      <c r="Q169" s="282">
        <v>14.1</v>
      </c>
      <c r="R169" s="282">
        <v>13.2</v>
      </c>
      <c r="S169" s="282">
        <v>12.1</v>
      </c>
      <c r="T169" s="282">
        <v>12.3</v>
      </c>
      <c r="U169" s="277">
        <v>12.8</v>
      </c>
      <c r="V169" s="280">
        <v>12.9</v>
      </c>
      <c r="W169" s="281">
        <v>11.6</v>
      </c>
      <c r="X169" s="126">
        <v>12.6</v>
      </c>
      <c r="Y169" s="126">
        <v>13.8</v>
      </c>
      <c r="Z169" s="126">
        <v>13.5</v>
      </c>
      <c r="AA169" s="126">
        <v>14.8</v>
      </c>
      <c r="AB169" s="126">
        <v>12.8</v>
      </c>
      <c r="AC169" s="126">
        <v>11.3</v>
      </c>
      <c r="AD169" s="126">
        <v>10.4</v>
      </c>
      <c r="AE169" s="126">
        <v>10.199999999999999</v>
      </c>
      <c r="AF169" s="126">
        <v>9.1</v>
      </c>
      <c r="AG169" s="126">
        <v>10.5</v>
      </c>
      <c r="AH169" s="126">
        <v>9.5</v>
      </c>
      <c r="AI169" s="126">
        <v>9.1999999999999993</v>
      </c>
    </row>
    <row r="170" spans="1:110" ht="18" customHeight="1">
      <c r="A170" s="163"/>
      <c r="B170" s="144"/>
      <c r="C170" s="162"/>
      <c r="D170" s="284"/>
      <c r="E170" s="202"/>
      <c r="F170" s="202"/>
      <c r="G170" s="144"/>
      <c r="H170" s="202"/>
      <c r="I170" s="284"/>
      <c r="J170" s="285"/>
      <c r="K170" s="144"/>
      <c r="L170" s="182"/>
      <c r="M170" s="182"/>
      <c r="N170" s="182"/>
      <c r="O170" s="182"/>
      <c r="P170" s="144"/>
      <c r="Q170" s="144"/>
      <c r="R170" s="144"/>
      <c r="S170" s="256"/>
      <c r="T170" s="256"/>
      <c r="U170" s="263"/>
      <c r="V170" s="188"/>
      <c r="W170" s="144"/>
      <c r="X170" s="116"/>
      <c r="Y170" s="116"/>
      <c r="Z170" s="116"/>
    </row>
    <row r="171" spans="1:110" ht="21">
      <c r="A171" s="163" t="s">
        <v>335</v>
      </c>
      <c r="B171" s="144"/>
      <c r="C171" s="144"/>
      <c r="D171" s="283">
        <v>21.4</v>
      </c>
      <c r="E171" s="283">
        <v>16.3</v>
      </c>
      <c r="F171" s="283">
        <v>13.7</v>
      </c>
      <c r="G171" s="286">
        <v>14.4</v>
      </c>
      <c r="H171" s="285">
        <v>21.1</v>
      </c>
      <c r="I171" s="283">
        <v>17.2</v>
      </c>
      <c r="J171" s="283">
        <v>17.8</v>
      </c>
      <c r="K171" s="283">
        <v>19.100000000000001</v>
      </c>
      <c r="L171" s="283">
        <v>21</v>
      </c>
      <c r="M171" s="283">
        <v>17.2</v>
      </c>
      <c r="N171" s="283">
        <v>15.7</v>
      </c>
      <c r="O171" s="283">
        <v>18.7</v>
      </c>
      <c r="P171" s="287">
        <v>19.600000000000001</v>
      </c>
      <c r="Q171" s="287">
        <v>17.399999999999999</v>
      </c>
      <c r="R171" s="287">
        <v>14.6</v>
      </c>
      <c r="S171" s="288">
        <v>16</v>
      </c>
      <c r="T171" s="288">
        <v>25.7</v>
      </c>
      <c r="U171" s="286">
        <v>19.3</v>
      </c>
      <c r="V171" s="289">
        <v>16.600000000000001</v>
      </c>
      <c r="W171" s="281">
        <v>15.7</v>
      </c>
      <c r="X171" s="126">
        <v>26.9</v>
      </c>
      <c r="Y171" s="126">
        <v>22</v>
      </c>
      <c r="Z171" s="126">
        <v>19.100000000000001</v>
      </c>
      <c r="AA171" s="126">
        <v>19.7</v>
      </c>
      <c r="AB171" s="126">
        <v>18.2</v>
      </c>
      <c r="AC171" s="126">
        <v>13.7</v>
      </c>
      <c r="AD171" s="126">
        <v>10.9</v>
      </c>
      <c r="AE171" s="126">
        <v>14.6</v>
      </c>
      <c r="AF171" s="126">
        <v>17.8</v>
      </c>
      <c r="AG171" s="126">
        <v>13.7</v>
      </c>
      <c r="AH171" s="126">
        <v>10.1</v>
      </c>
      <c r="AI171" s="126">
        <v>12</v>
      </c>
    </row>
    <row r="172" spans="1:110" ht="21">
      <c r="A172" s="163" t="s">
        <v>336</v>
      </c>
      <c r="B172" s="144"/>
      <c r="C172" s="144"/>
      <c r="D172" s="283">
        <v>16</v>
      </c>
      <c r="E172" s="283">
        <v>15.6</v>
      </c>
      <c r="F172" s="283">
        <v>15.2</v>
      </c>
      <c r="G172" s="290">
        <v>14.4</v>
      </c>
      <c r="H172" s="283">
        <v>18.399999999999999</v>
      </c>
      <c r="I172" s="283">
        <v>17.3</v>
      </c>
      <c r="J172" s="283">
        <v>20</v>
      </c>
      <c r="K172" s="283">
        <v>19.100000000000001</v>
      </c>
      <c r="L172" s="283">
        <v>18</v>
      </c>
      <c r="M172" s="283">
        <v>19.100000000000001</v>
      </c>
      <c r="N172" s="283">
        <v>16.7</v>
      </c>
      <c r="O172" s="283">
        <v>18.7</v>
      </c>
      <c r="P172" s="288">
        <v>17</v>
      </c>
      <c r="Q172" s="288">
        <v>19.899999999999999</v>
      </c>
      <c r="R172" s="288">
        <v>18.600000000000001</v>
      </c>
      <c r="S172" s="288">
        <v>16</v>
      </c>
      <c r="T172" s="288">
        <v>17.600000000000001</v>
      </c>
      <c r="U172" s="286">
        <v>18</v>
      </c>
      <c r="V172" s="291">
        <v>17.899999999999999</v>
      </c>
      <c r="W172" s="281">
        <v>15.7</v>
      </c>
      <c r="X172" s="126">
        <v>17.5</v>
      </c>
      <c r="Y172" s="126">
        <v>19.100000000000001</v>
      </c>
      <c r="Z172" s="126">
        <v>18.5</v>
      </c>
      <c r="AA172" s="126">
        <v>19.7</v>
      </c>
      <c r="AB172" s="126">
        <v>16.7</v>
      </c>
      <c r="AC172" s="126">
        <v>14</v>
      </c>
      <c r="AD172" s="126">
        <v>13.1</v>
      </c>
      <c r="AE172" s="126">
        <v>14.6</v>
      </c>
      <c r="AF172" s="126">
        <v>13</v>
      </c>
      <c r="AG172" s="126">
        <v>15.4</v>
      </c>
      <c r="AH172" s="126">
        <v>14.4</v>
      </c>
      <c r="AI172" s="126">
        <v>12</v>
      </c>
    </row>
    <row r="173" spans="1:110" ht="18" customHeight="1">
      <c r="A173" s="163"/>
      <c r="B173" s="144"/>
      <c r="C173" s="162"/>
      <c r="D173" s="292"/>
      <c r="E173" s="292"/>
      <c r="F173" s="292"/>
      <c r="G173" s="292"/>
      <c r="H173" s="292"/>
      <c r="I173" s="292"/>
      <c r="J173" s="292"/>
      <c r="K173" s="292"/>
      <c r="L173" s="292"/>
      <c r="M173" s="292"/>
      <c r="N173" s="292"/>
      <c r="O173" s="292"/>
      <c r="P173" s="294"/>
      <c r="Q173" s="294"/>
      <c r="R173" s="294"/>
      <c r="S173" s="295"/>
      <c r="T173" s="295"/>
      <c r="U173" s="296"/>
      <c r="V173" s="291"/>
      <c r="W173" s="144"/>
      <c r="X173" s="116"/>
      <c r="Y173" s="116"/>
      <c r="Z173" s="116"/>
    </row>
    <row r="174" spans="1:110" s="84" customFormat="1" ht="21">
      <c r="A174" s="297" t="s">
        <v>337</v>
      </c>
      <c r="B174" s="294"/>
      <c r="C174" s="294"/>
      <c r="D174" s="285">
        <v>1.7</v>
      </c>
      <c r="E174" s="286">
        <v>2.2000000000000002</v>
      </c>
      <c r="F174" s="286">
        <v>2.4</v>
      </c>
      <c r="G174" s="286">
        <v>2.2999999999999998</v>
      </c>
      <c r="H174" s="286">
        <v>1.6</v>
      </c>
      <c r="I174" s="283">
        <v>2.2000000000000002</v>
      </c>
      <c r="J174" s="283">
        <v>2.1</v>
      </c>
      <c r="K174" s="283">
        <v>1.9</v>
      </c>
      <c r="L174" s="283">
        <v>1.8</v>
      </c>
      <c r="M174" s="283">
        <v>2.6</v>
      </c>
      <c r="N174" s="283">
        <v>2.8</v>
      </c>
      <c r="O174" s="283">
        <v>2.5</v>
      </c>
      <c r="P174" s="287">
        <v>2</v>
      </c>
      <c r="Q174" s="287">
        <v>2.5</v>
      </c>
      <c r="R174" s="287">
        <v>2.8</v>
      </c>
      <c r="S174" s="287">
        <v>2.6</v>
      </c>
      <c r="T174" s="287">
        <v>1.7</v>
      </c>
      <c r="U174" s="286">
        <v>2.5</v>
      </c>
      <c r="V174" s="298">
        <v>2.8</v>
      </c>
      <c r="W174" s="281">
        <v>3</v>
      </c>
      <c r="X174" s="126">
        <v>1.8</v>
      </c>
      <c r="Y174" s="126">
        <v>2.2000000000000002</v>
      </c>
      <c r="Z174" s="126">
        <v>2.4</v>
      </c>
      <c r="AA174" s="126">
        <v>2.2999999999999998</v>
      </c>
      <c r="AB174" s="126">
        <v>2</v>
      </c>
      <c r="AC174" s="126">
        <v>2.8</v>
      </c>
      <c r="AD174" s="126">
        <v>3.4</v>
      </c>
      <c r="AE174" s="126">
        <v>3.1</v>
      </c>
      <c r="AF174" s="126">
        <v>2.2999999999999998</v>
      </c>
      <c r="AG174" s="126">
        <v>3</v>
      </c>
      <c r="AH174" s="126">
        <v>3.5</v>
      </c>
      <c r="AI174" s="126">
        <v>3.2</v>
      </c>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row>
    <row r="175" spans="1:110" s="84" customFormat="1" ht="21">
      <c r="A175" s="297" t="s">
        <v>415</v>
      </c>
      <c r="B175" s="294"/>
      <c r="C175" s="294"/>
      <c r="D175" s="283" t="s">
        <v>55</v>
      </c>
      <c r="E175" s="283" t="s">
        <v>55</v>
      </c>
      <c r="F175" s="283" t="s">
        <v>55</v>
      </c>
      <c r="G175" s="286">
        <v>2.2999999999999998</v>
      </c>
      <c r="H175" s="283" t="s">
        <v>55</v>
      </c>
      <c r="I175" s="283" t="s">
        <v>55</v>
      </c>
      <c r="J175" s="283" t="s">
        <v>55</v>
      </c>
      <c r="K175" s="283">
        <v>2.2000000000000002</v>
      </c>
      <c r="L175" s="283" t="s">
        <v>55</v>
      </c>
      <c r="M175" s="283" t="s">
        <v>55</v>
      </c>
      <c r="N175" s="283" t="s">
        <v>55</v>
      </c>
      <c r="O175" s="283">
        <v>2.6</v>
      </c>
      <c r="P175" s="283" t="s">
        <v>55</v>
      </c>
      <c r="Q175" s="283" t="s">
        <v>55</v>
      </c>
      <c r="R175" s="283" t="s">
        <v>55</v>
      </c>
      <c r="S175" s="287">
        <v>2.5</v>
      </c>
      <c r="T175" s="283" t="s">
        <v>55</v>
      </c>
      <c r="U175" s="283" t="s">
        <v>55</v>
      </c>
      <c r="V175" s="283" t="s">
        <v>55</v>
      </c>
      <c r="W175" s="281">
        <v>2.8</v>
      </c>
      <c r="X175" s="283" t="s">
        <v>55</v>
      </c>
      <c r="Y175" s="283" t="s">
        <v>55</v>
      </c>
      <c r="Z175" s="283" t="s">
        <v>55</v>
      </c>
      <c r="AA175" s="126">
        <v>3</v>
      </c>
      <c r="AB175" s="283" t="s">
        <v>55</v>
      </c>
      <c r="AC175" s="283" t="s">
        <v>55</v>
      </c>
      <c r="AD175" s="283" t="s">
        <v>55</v>
      </c>
      <c r="AE175" s="283">
        <v>3.2</v>
      </c>
      <c r="AF175" s="283">
        <v>2.2999999999999998</v>
      </c>
      <c r="AG175" s="283">
        <v>3.1</v>
      </c>
      <c r="AH175" s="283">
        <v>3.6</v>
      </c>
      <c r="AI175" s="283">
        <v>3.4</v>
      </c>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row>
    <row r="176" spans="1:110" ht="19.5" customHeight="1">
      <c r="A176" s="163"/>
      <c r="B176" s="144"/>
      <c r="C176" s="144"/>
      <c r="D176" s="283"/>
      <c r="E176" s="283"/>
      <c r="F176" s="283"/>
      <c r="G176" s="283"/>
      <c r="H176" s="286"/>
      <c r="I176" s="283"/>
      <c r="J176" s="283"/>
      <c r="K176" s="283"/>
      <c r="L176" s="283"/>
      <c r="M176" s="293"/>
      <c r="N176" s="293"/>
      <c r="O176" s="293"/>
      <c r="P176" s="281"/>
      <c r="Q176" s="281"/>
      <c r="R176" s="281"/>
      <c r="S176" s="295"/>
      <c r="T176" s="295"/>
      <c r="U176" s="296"/>
      <c r="V176" s="289"/>
      <c r="W176" s="146"/>
      <c r="Y176" s="115"/>
      <c r="AA176" s="115"/>
      <c r="AB176" s="115"/>
      <c r="AC176" s="115"/>
      <c r="AD176" s="115"/>
      <c r="AE176" s="115"/>
      <c r="AF176" s="115"/>
      <c r="AG176" s="115"/>
      <c r="AH176" s="115"/>
      <c r="AI176" s="115"/>
    </row>
    <row r="177" spans="1:110" ht="21">
      <c r="A177" s="163" t="s">
        <v>338</v>
      </c>
      <c r="B177" s="144"/>
      <c r="C177" s="144"/>
      <c r="D177" s="285">
        <v>16.899999999999999</v>
      </c>
      <c r="E177" s="286">
        <v>13.7</v>
      </c>
      <c r="F177" s="290">
        <v>10.9</v>
      </c>
      <c r="G177" s="286">
        <v>11.5</v>
      </c>
      <c r="H177" s="286">
        <v>15.3</v>
      </c>
      <c r="I177" s="283">
        <v>11.5</v>
      </c>
      <c r="J177" s="283">
        <v>12.4</v>
      </c>
      <c r="K177" s="283">
        <v>12.8</v>
      </c>
      <c r="L177" s="283">
        <v>14.1</v>
      </c>
      <c r="M177" s="283">
        <v>8.6</v>
      </c>
      <c r="N177" s="283">
        <v>7.6</v>
      </c>
      <c r="O177" s="283">
        <v>9.4</v>
      </c>
      <c r="P177" s="287">
        <v>16</v>
      </c>
      <c r="Q177" s="288">
        <v>12.3</v>
      </c>
      <c r="R177" s="287">
        <v>11.3</v>
      </c>
      <c r="S177" s="287">
        <v>12.4</v>
      </c>
      <c r="T177" s="287">
        <v>24.2</v>
      </c>
      <c r="U177" s="286">
        <v>18.7</v>
      </c>
      <c r="V177" s="298">
        <v>15.9</v>
      </c>
      <c r="W177" s="281">
        <v>13.7</v>
      </c>
      <c r="X177" s="126">
        <v>19</v>
      </c>
      <c r="Y177" s="126">
        <v>14.8</v>
      </c>
      <c r="Z177" s="126">
        <v>11.2</v>
      </c>
      <c r="AA177" s="126">
        <v>10.5</v>
      </c>
      <c r="AB177" s="126">
        <v>11.9</v>
      </c>
      <c r="AC177" s="126">
        <v>8.3000000000000007</v>
      </c>
      <c r="AD177" s="126">
        <v>6.7</v>
      </c>
      <c r="AE177" s="126">
        <v>7.6</v>
      </c>
      <c r="AF177" s="126">
        <v>10.199999999999999</v>
      </c>
      <c r="AG177" s="126">
        <v>8.1999999999999993</v>
      </c>
      <c r="AH177" s="126">
        <v>6</v>
      </c>
      <c r="AI177" s="126">
        <v>6.8</v>
      </c>
    </row>
    <row r="178" spans="1:110" ht="21">
      <c r="A178" s="163" t="s">
        <v>339</v>
      </c>
      <c r="B178" s="144"/>
      <c r="C178" s="144"/>
      <c r="D178" s="285">
        <v>16.899999999999999</v>
      </c>
      <c r="E178" s="286">
        <v>13.7</v>
      </c>
      <c r="F178" s="290">
        <v>10.9</v>
      </c>
      <c r="G178" s="286">
        <v>11.5</v>
      </c>
      <c r="H178" s="286">
        <v>15.3</v>
      </c>
      <c r="I178" s="283">
        <v>11.5</v>
      </c>
      <c r="J178" s="283">
        <v>12.4</v>
      </c>
      <c r="K178" s="283">
        <v>12.8</v>
      </c>
      <c r="L178" s="283">
        <v>13.8</v>
      </c>
      <c r="M178" s="283">
        <v>8.1</v>
      </c>
      <c r="N178" s="283">
        <v>7.1</v>
      </c>
      <c r="O178" s="283">
        <v>8.6</v>
      </c>
      <c r="P178" s="288">
        <v>12.9</v>
      </c>
      <c r="Q178" s="288">
        <v>10.5</v>
      </c>
      <c r="R178" s="287">
        <v>9.5</v>
      </c>
      <c r="S178" s="287">
        <v>10.3</v>
      </c>
      <c r="T178" s="287">
        <v>18.7</v>
      </c>
      <c r="U178" s="286">
        <v>13.7</v>
      </c>
      <c r="V178" s="298">
        <v>11.4</v>
      </c>
      <c r="W178" s="281">
        <v>10</v>
      </c>
      <c r="X178" s="126">
        <v>15.1</v>
      </c>
      <c r="Y178" s="126">
        <v>12</v>
      </c>
      <c r="Z178" s="126">
        <v>9.1</v>
      </c>
      <c r="AA178" s="126">
        <v>8.5</v>
      </c>
      <c r="AB178" s="126">
        <v>9.3000000000000007</v>
      </c>
      <c r="AC178" s="126">
        <v>6.4</v>
      </c>
      <c r="AD178" s="126">
        <v>5.0999999999999996</v>
      </c>
      <c r="AE178" s="126">
        <v>5.7</v>
      </c>
      <c r="AF178" s="126">
        <v>7.2</v>
      </c>
      <c r="AG178" s="126">
        <v>6.3</v>
      </c>
      <c r="AH178" s="126">
        <v>4.7</v>
      </c>
      <c r="AI178" s="126">
        <v>5.3</v>
      </c>
    </row>
    <row r="179" spans="1:110" ht="19.5" customHeight="1">
      <c r="A179" s="163" t="s">
        <v>340</v>
      </c>
      <c r="B179" s="144"/>
      <c r="C179" s="144"/>
      <c r="D179" s="283">
        <v>49.6</v>
      </c>
      <c r="E179" s="283">
        <v>36.5</v>
      </c>
      <c r="F179" s="283">
        <v>33.9</v>
      </c>
      <c r="G179" s="283">
        <v>30.6</v>
      </c>
      <c r="H179" s="283">
        <v>45.5</v>
      </c>
      <c r="I179" s="283">
        <v>36.1</v>
      </c>
      <c r="J179" s="283">
        <v>33.9</v>
      </c>
      <c r="K179" s="283">
        <v>36.299999999999997</v>
      </c>
      <c r="L179" s="283">
        <v>42.9</v>
      </c>
      <c r="M179" s="285">
        <v>30.1</v>
      </c>
      <c r="N179" s="283">
        <v>27.1</v>
      </c>
      <c r="O179" s="283">
        <v>34.1</v>
      </c>
      <c r="P179" s="298">
        <v>45.1</v>
      </c>
      <c r="Q179" s="298">
        <v>38.9</v>
      </c>
      <c r="R179" s="287">
        <v>35.700000000000003</v>
      </c>
      <c r="S179" s="287">
        <v>37.6</v>
      </c>
      <c r="T179" s="287">
        <v>44.9</v>
      </c>
      <c r="U179" s="290">
        <v>28.8</v>
      </c>
      <c r="V179" s="298">
        <v>22.3</v>
      </c>
      <c r="W179" s="281">
        <v>20.5</v>
      </c>
      <c r="X179" s="126">
        <v>34.799999999999997</v>
      </c>
      <c r="Y179" s="461">
        <v>24.2</v>
      </c>
      <c r="Z179" s="461">
        <v>20.7</v>
      </c>
      <c r="AA179" s="461">
        <v>21.5</v>
      </c>
      <c r="AB179" s="461">
        <v>39.200000000000003</v>
      </c>
      <c r="AC179" s="461">
        <v>22.7</v>
      </c>
      <c r="AD179" s="461">
        <v>16.399999999999999</v>
      </c>
      <c r="AE179" s="461">
        <v>19.899999999999999</v>
      </c>
      <c r="AF179" s="461">
        <v>34.4</v>
      </c>
      <c r="AG179" s="461">
        <v>21.6</v>
      </c>
      <c r="AH179" s="461">
        <v>19.399999999999999</v>
      </c>
      <c r="AI179" s="461">
        <v>21.8</v>
      </c>
    </row>
    <row r="180" spans="1:110" ht="18" customHeight="1">
      <c r="A180" s="163"/>
      <c r="B180" s="144"/>
      <c r="C180" s="144"/>
      <c r="D180" s="207"/>
      <c r="E180" s="207"/>
      <c r="F180" s="207"/>
      <c r="G180" s="207"/>
      <c r="H180" s="207"/>
      <c r="I180" s="207"/>
      <c r="J180" s="207"/>
      <c r="K180" s="207"/>
      <c r="L180" s="207"/>
      <c r="M180" s="176"/>
      <c r="N180" s="176"/>
      <c r="O180" s="176"/>
      <c r="P180" s="146"/>
      <c r="Q180" s="146"/>
      <c r="R180" s="146"/>
      <c r="S180" s="256"/>
      <c r="T180" s="256"/>
      <c r="U180" s="263"/>
      <c r="V180" s="160"/>
      <c r="W180" s="146"/>
      <c r="Y180" s="115"/>
      <c r="AA180" s="115"/>
      <c r="AB180" s="115"/>
      <c r="AC180" s="115"/>
      <c r="AD180" s="115"/>
      <c r="AE180" s="115"/>
      <c r="AF180" s="115"/>
      <c r="AG180" s="115"/>
      <c r="AH180" s="115"/>
      <c r="AI180" s="115"/>
    </row>
    <row r="181" spans="1:110" ht="18" customHeight="1">
      <c r="A181" s="144" t="s">
        <v>108</v>
      </c>
      <c r="B181" s="144"/>
      <c r="C181" s="144"/>
      <c r="D181" s="159">
        <v>60</v>
      </c>
      <c r="E181" s="182">
        <v>60</v>
      </c>
      <c r="F181" s="182">
        <v>57</v>
      </c>
      <c r="G181" s="182">
        <v>53</v>
      </c>
      <c r="H181" s="182">
        <v>52</v>
      </c>
      <c r="I181" s="207">
        <v>58</v>
      </c>
      <c r="J181" s="207">
        <v>52</v>
      </c>
      <c r="K181" s="207">
        <v>52</v>
      </c>
      <c r="L181" s="207">
        <v>56</v>
      </c>
      <c r="M181" s="176">
        <v>77</v>
      </c>
      <c r="N181" s="176">
        <v>81</v>
      </c>
      <c r="O181" s="176">
        <v>73</v>
      </c>
      <c r="P181" s="256">
        <v>65</v>
      </c>
      <c r="Q181" s="256">
        <v>76</v>
      </c>
      <c r="R181" s="256">
        <v>73</v>
      </c>
      <c r="S181" s="256">
        <v>70</v>
      </c>
      <c r="T181" s="256">
        <v>67</v>
      </c>
      <c r="U181" s="263">
        <v>75</v>
      </c>
      <c r="V181" s="160">
        <v>76</v>
      </c>
      <c r="W181" s="146">
        <v>78</v>
      </c>
      <c r="X181" s="115">
        <v>72</v>
      </c>
      <c r="Y181" s="115">
        <v>72</v>
      </c>
      <c r="Z181" s="115">
        <v>74</v>
      </c>
      <c r="AA181" s="115">
        <v>69</v>
      </c>
      <c r="AB181" s="115">
        <v>61</v>
      </c>
      <c r="AC181" s="115">
        <v>75</v>
      </c>
      <c r="AD181" s="115">
        <v>77</v>
      </c>
      <c r="AE181" s="115">
        <v>73</v>
      </c>
      <c r="AF181" s="115">
        <v>67</v>
      </c>
      <c r="AG181" s="115">
        <v>78</v>
      </c>
      <c r="AH181" s="115">
        <v>77</v>
      </c>
      <c r="AI181" s="115">
        <v>74</v>
      </c>
    </row>
    <row r="182" spans="1:110" ht="18" customHeight="1">
      <c r="A182" s="144" t="s">
        <v>109</v>
      </c>
      <c r="B182" s="144"/>
      <c r="C182" s="144"/>
      <c r="D182" s="299">
        <v>7.11</v>
      </c>
      <c r="E182" s="197">
        <v>7.83</v>
      </c>
      <c r="F182" s="197">
        <v>7.97</v>
      </c>
      <c r="G182" s="197">
        <v>8.91</v>
      </c>
      <c r="H182" s="197">
        <v>8.2200000000000006</v>
      </c>
      <c r="I182" s="198">
        <v>8.68</v>
      </c>
      <c r="J182" s="198">
        <v>9.2100000000000009</v>
      </c>
      <c r="K182" s="198">
        <v>9.43</v>
      </c>
      <c r="L182" s="198">
        <v>9.5299999999999994</v>
      </c>
      <c r="M182" s="198">
        <v>8.08</v>
      </c>
      <c r="N182" s="198">
        <v>8.49</v>
      </c>
      <c r="O182" s="198">
        <v>8.9600000000000009</v>
      </c>
      <c r="P182" s="300">
        <v>9.34</v>
      </c>
      <c r="Q182" s="300">
        <v>8.42</v>
      </c>
      <c r="R182" s="300">
        <v>8.89</v>
      </c>
      <c r="S182" s="300">
        <v>9.0399999999999991</v>
      </c>
      <c r="T182" s="300">
        <v>8.9600000000000009</v>
      </c>
      <c r="U182" s="197">
        <v>9.19</v>
      </c>
      <c r="V182" s="199">
        <v>9.27</v>
      </c>
      <c r="W182" s="268">
        <v>9.24</v>
      </c>
      <c r="X182" s="443">
        <v>9.3000000000000007</v>
      </c>
      <c r="Y182" s="443">
        <v>9.93</v>
      </c>
      <c r="Z182" s="443">
        <v>10.050000000000001</v>
      </c>
      <c r="AA182" s="443">
        <v>10.84</v>
      </c>
      <c r="AB182" s="443">
        <v>11.48</v>
      </c>
      <c r="AC182" s="443">
        <v>10.5</v>
      </c>
      <c r="AD182" s="443">
        <v>10.72</v>
      </c>
      <c r="AE182" s="443">
        <v>11.3</v>
      </c>
      <c r="AF182" s="443">
        <v>11.82</v>
      </c>
      <c r="AG182" s="443">
        <v>10.89</v>
      </c>
      <c r="AH182" s="443">
        <v>10.81</v>
      </c>
      <c r="AI182" s="443">
        <v>11.28</v>
      </c>
    </row>
    <row r="183" spans="1:110" s="58" customFormat="1" ht="18" customHeight="1">
      <c r="A183" s="156" t="s">
        <v>110</v>
      </c>
      <c r="B183" s="255"/>
      <c r="C183" s="255"/>
      <c r="D183" s="251">
        <v>44</v>
      </c>
      <c r="E183" s="301">
        <v>43</v>
      </c>
      <c r="F183" s="302">
        <v>43</v>
      </c>
      <c r="G183" s="302">
        <v>48</v>
      </c>
      <c r="H183" s="302">
        <v>43</v>
      </c>
      <c r="I183" s="251">
        <v>46</v>
      </c>
      <c r="J183" s="251">
        <v>48</v>
      </c>
      <c r="K183" s="251">
        <v>49</v>
      </c>
      <c r="L183" s="251">
        <v>44</v>
      </c>
      <c r="M183" s="302">
        <v>39</v>
      </c>
      <c r="N183" s="302">
        <v>39</v>
      </c>
      <c r="O183" s="302">
        <v>41</v>
      </c>
      <c r="P183" s="163">
        <v>40</v>
      </c>
      <c r="Q183" s="163">
        <v>41</v>
      </c>
      <c r="R183" s="163">
        <v>43</v>
      </c>
      <c r="S183" s="163">
        <v>43</v>
      </c>
      <c r="T183" s="163">
        <v>40</v>
      </c>
      <c r="U183" s="263">
        <v>42</v>
      </c>
      <c r="V183" s="160">
        <v>41</v>
      </c>
      <c r="W183" s="255">
        <v>40</v>
      </c>
      <c r="X183" s="120">
        <v>39</v>
      </c>
      <c r="Y183" s="120">
        <v>44</v>
      </c>
      <c r="Z183" s="120">
        <v>44</v>
      </c>
      <c r="AA183" s="120">
        <v>44</v>
      </c>
      <c r="AB183" s="120">
        <v>45</v>
      </c>
      <c r="AC183" s="120">
        <v>44</v>
      </c>
      <c r="AD183" s="120">
        <v>42</v>
      </c>
      <c r="AE183" s="120">
        <v>43</v>
      </c>
      <c r="AF183" s="120">
        <v>44</v>
      </c>
      <c r="AG183" s="120">
        <v>43</v>
      </c>
      <c r="AH183" s="120">
        <v>43</v>
      </c>
      <c r="AI183" s="120">
        <v>44</v>
      </c>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row>
    <row r="184" spans="1:110" ht="9" customHeight="1">
      <c r="A184" s="144"/>
      <c r="B184" s="144"/>
      <c r="C184" s="144"/>
      <c r="D184" s="207"/>
      <c r="E184" s="207"/>
      <c r="F184" s="207"/>
      <c r="G184" s="207"/>
      <c r="H184" s="207"/>
      <c r="I184" s="207"/>
      <c r="J184" s="207"/>
      <c r="K184" s="207"/>
      <c r="L184" s="207"/>
      <c r="M184" s="176"/>
      <c r="N184" s="176"/>
      <c r="O184" s="176"/>
      <c r="P184" s="146"/>
      <c r="Q184" s="146"/>
      <c r="R184" s="146"/>
      <c r="S184" s="144"/>
      <c r="T184" s="144"/>
      <c r="U184" s="263"/>
      <c r="V184" s="160"/>
      <c r="W184" s="146"/>
      <c r="Y184" s="115"/>
      <c r="AA184" s="115"/>
      <c r="AB184" s="115"/>
      <c r="AC184" s="115"/>
      <c r="AD184" s="115"/>
      <c r="AE184" s="115"/>
      <c r="AF184" s="115"/>
      <c r="AG184" s="115"/>
      <c r="AH184" s="115"/>
      <c r="AI184" s="115"/>
    </row>
    <row r="185" spans="1:110" s="58" customFormat="1" ht="21">
      <c r="A185" s="156" t="s">
        <v>341</v>
      </c>
      <c r="B185" s="146"/>
      <c r="C185" s="146"/>
      <c r="D185" s="207">
        <v>8903</v>
      </c>
      <c r="E185" s="207">
        <v>9605</v>
      </c>
      <c r="F185" s="207">
        <v>9182</v>
      </c>
      <c r="G185" s="251">
        <v>8134</v>
      </c>
      <c r="H185" s="302">
        <v>8190</v>
      </c>
      <c r="I185" s="251">
        <v>8541</v>
      </c>
      <c r="J185" s="251">
        <v>8306</v>
      </c>
      <c r="K185" s="251">
        <v>8303</v>
      </c>
      <c r="L185" s="251">
        <v>15689</v>
      </c>
      <c r="M185" s="302">
        <v>16069</v>
      </c>
      <c r="N185" s="302">
        <v>15785</v>
      </c>
      <c r="O185" s="302">
        <v>15579</v>
      </c>
      <c r="P185" s="256">
        <v>14267</v>
      </c>
      <c r="Q185" s="256">
        <v>13586</v>
      </c>
      <c r="R185" s="256">
        <v>12054</v>
      </c>
      <c r="S185" s="144">
        <v>11613</v>
      </c>
      <c r="T185" s="144">
        <v>11290</v>
      </c>
      <c r="U185" s="263">
        <v>11406</v>
      </c>
      <c r="V185" s="244">
        <v>10865</v>
      </c>
      <c r="W185" s="255">
        <v>10585</v>
      </c>
      <c r="X185" s="120">
        <v>10976</v>
      </c>
      <c r="Y185" s="120">
        <v>11342</v>
      </c>
      <c r="Z185" s="120">
        <v>11041</v>
      </c>
      <c r="AA185" s="120">
        <v>10780</v>
      </c>
      <c r="AB185" s="120">
        <v>10542</v>
      </c>
      <c r="AC185" s="120">
        <v>10848</v>
      </c>
      <c r="AD185" s="120">
        <v>10584</v>
      </c>
      <c r="AE185" s="120">
        <v>10371</v>
      </c>
      <c r="AF185" s="120">
        <v>10313</v>
      </c>
      <c r="AG185" s="120">
        <v>10506</v>
      </c>
      <c r="AH185" s="120">
        <v>10105</v>
      </c>
      <c r="AI185" s="120">
        <v>9886</v>
      </c>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c r="CZ185" s="121"/>
      <c r="DA185" s="121"/>
      <c r="DB185" s="121"/>
      <c r="DC185" s="121"/>
      <c r="DD185" s="121"/>
      <c r="DE185" s="121"/>
      <c r="DF185" s="121"/>
    </row>
    <row r="186" spans="1:110" s="58" customFormat="1" ht="21">
      <c r="A186" s="156" t="s">
        <v>342</v>
      </c>
      <c r="B186" s="146"/>
      <c r="C186" s="146"/>
      <c r="D186" s="159">
        <v>8886</v>
      </c>
      <c r="E186" s="176">
        <v>9024</v>
      </c>
      <c r="F186" s="302">
        <v>9085</v>
      </c>
      <c r="G186" s="302">
        <v>8910</v>
      </c>
      <c r="H186" s="302">
        <v>8165</v>
      </c>
      <c r="I186" s="251">
        <v>8257</v>
      </c>
      <c r="J186" s="251">
        <v>8305</v>
      </c>
      <c r="K186" s="251">
        <v>8304</v>
      </c>
      <c r="L186" s="251">
        <v>8356</v>
      </c>
      <c r="M186" s="302">
        <v>12603</v>
      </c>
      <c r="N186" s="302">
        <v>13585</v>
      </c>
      <c r="O186" s="302">
        <v>14077</v>
      </c>
      <c r="P186" s="256">
        <v>14644</v>
      </c>
      <c r="Q186" s="256">
        <v>14310</v>
      </c>
      <c r="R186" s="256">
        <v>13737</v>
      </c>
      <c r="S186" s="144">
        <v>13278</v>
      </c>
      <c r="T186" s="144">
        <v>11435</v>
      </c>
      <c r="U186" s="263">
        <v>11393</v>
      </c>
      <c r="V186" s="160">
        <v>11302</v>
      </c>
      <c r="W186" s="255">
        <v>11156</v>
      </c>
      <c r="X186" s="120">
        <v>10913</v>
      </c>
      <c r="Y186" s="120">
        <v>11030</v>
      </c>
      <c r="Z186" s="120">
        <v>11062</v>
      </c>
      <c r="AA186" s="120">
        <v>11010</v>
      </c>
      <c r="AB186" s="120">
        <v>10587</v>
      </c>
      <c r="AC186" s="120">
        <v>10644</v>
      </c>
      <c r="AD186" s="120">
        <v>10661</v>
      </c>
      <c r="AE186" s="120">
        <v>10600</v>
      </c>
      <c r="AF186" s="120">
        <v>10335</v>
      </c>
      <c r="AG186" s="120">
        <v>10368</v>
      </c>
      <c r="AH186" s="120">
        <v>10328</v>
      </c>
      <c r="AI186" s="120">
        <v>10246</v>
      </c>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c r="CZ186" s="121"/>
      <c r="DA186" s="121"/>
      <c r="DB186" s="121"/>
      <c r="DC186" s="121"/>
      <c r="DD186" s="121"/>
      <c r="DE186" s="121"/>
      <c r="DF186" s="121"/>
    </row>
    <row r="187" spans="1:110" ht="9" customHeight="1">
      <c r="A187" s="163"/>
      <c r="B187" s="144"/>
      <c r="C187" s="144"/>
      <c r="D187" s="207"/>
      <c r="E187" s="207"/>
      <c r="F187" s="207"/>
      <c r="G187" s="207"/>
      <c r="H187" s="207"/>
      <c r="I187" s="207"/>
      <c r="J187" s="207"/>
      <c r="K187" s="207"/>
      <c r="L187" s="207"/>
      <c r="M187" s="176"/>
      <c r="N187" s="176"/>
      <c r="O187" s="176"/>
      <c r="P187" s="146"/>
      <c r="Q187" s="146"/>
      <c r="R187" s="146"/>
      <c r="S187" s="144"/>
      <c r="T187" s="144"/>
      <c r="U187" s="263"/>
      <c r="V187" s="244"/>
      <c r="W187" s="146"/>
      <c r="Y187" s="115"/>
      <c r="AA187" s="115"/>
      <c r="AB187" s="115"/>
      <c r="AC187" s="115"/>
      <c r="AD187" s="115"/>
      <c r="AE187" s="115"/>
      <c r="AF187" s="115"/>
      <c r="AG187" s="115"/>
      <c r="AH187" s="115"/>
      <c r="AI187" s="115"/>
    </row>
    <row r="188" spans="1:110" s="58" customFormat="1" ht="18" customHeight="1">
      <c r="A188" s="156" t="s">
        <v>111</v>
      </c>
      <c r="B188" s="146"/>
      <c r="C188" s="146"/>
      <c r="D188" s="159">
        <v>880725</v>
      </c>
      <c r="E188" s="176">
        <v>880508</v>
      </c>
      <c r="F188" s="302">
        <v>880695</v>
      </c>
      <c r="G188" s="302">
        <v>881194</v>
      </c>
      <c r="H188" s="302">
        <v>890263</v>
      </c>
      <c r="I188" s="251">
        <v>890770</v>
      </c>
      <c r="J188" s="251">
        <v>890984</v>
      </c>
      <c r="K188" s="251">
        <v>889997</v>
      </c>
      <c r="L188" s="251">
        <v>887085</v>
      </c>
      <c r="M188" s="302">
        <v>887131</v>
      </c>
      <c r="N188" s="302">
        <v>887241</v>
      </c>
      <c r="O188" s="302">
        <v>887256</v>
      </c>
      <c r="P188" s="162">
        <v>888095</v>
      </c>
      <c r="Q188" s="162">
        <v>888230</v>
      </c>
      <c r="R188" s="162">
        <v>888230</v>
      </c>
      <c r="S188" s="162">
        <v>888230</v>
      </c>
      <c r="T188" s="162">
        <v>888367</v>
      </c>
      <c r="U188" s="161">
        <v>888367</v>
      </c>
      <c r="V188" s="244">
        <v>888367</v>
      </c>
      <c r="W188" s="255">
        <v>888367</v>
      </c>
      <c r="X188" s="120">
        <v>888367</v>
      </c>
      <c r="Y188" s="120">
        <v>888367</v>
      </c>
      <c r="Z188" s="120">
        <v>888367</v>
      </c>
      <c r="AA188" s="120">
        <v>888367</v>
      </c>
      <c r="AB188" s="120">
        <v>888367</v>
      </c>
      <c r="AC188" s="120">
        <v>888367</v>
      </c>
      <c r="AD188" s="120">
        <v>888367</v>
      </c>
      <c r="AE188" s="120">
        <v>888367</v>
      </c>
      <c r="AF188" s="120">
        <v>888367</v>
      </c>
      <c r="AG188" s="120">
        <v>888367</v>
      </c>
      <c r="AH188" s="120">
        <v>888367</v>
      </c>
      <c r="AI188" s="120">
        <v>888367</v>
      </c>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c r="CZ188" s="121"/>
      <c r="DA188" s="121"/>
      <c r="DB188" s="121"/>
      <c r="DC188" s="121"/>
      <c r="DD188" s="121"/>
      <c r="DE188" s="121"/>
      <c r="DF188" s="121"/>
    </row>
    <row r="189" spans="1:110" s="58" customFormat="1" ht="18" customHeight="1">
      <c r="A189" s="156" t="s">
        <v>112</v>
      </c>
      <c r="B189" s="146"/>
      <c r="C189" s="146"/>
      <c r="D189" s="159">
        <v>892406</v>
      </c>
      <c r="E189" s="176">
        <v>891451</v>
      </c>
      <c r="F189" s="302">
        <v>891217</v>
      </c>
      <c r="G189" s="302">
        <v>886929</v>
      </c>
      <c r="H189" s="302">
        <v>893252</v>
      </c>
      <c r="I189" s="251">
        <v>893140</v>
      </c>
      <c r="J189" s="251">
        <v>892815</v>
      </c>
      <c r="K189" s="251">
        <v>891395</v>
      </c>
      <c r="L189" s="251">
        <v>888177</v>
      </c>
      <c r="M189" s="302">
        <v>888165</v>
      </c>
      <c r="N189" s="302">
        <v>887986</v>
      </c>
      <c r="O189" s="302">
        <v>887839</v>
      </c>
      <c r="P189" s="162">
        <f>888250</f>
        <v>888250</v>
      </c>
      <c r="Q189" s="162">
        <v>888230</v>
      </c>
      <c r="R189" s="162">
        <v>888230</v>
      </c>
      <c r="S189" s="162">
        <v>888230</v>
      </c>
      <c r="T189" s="162">
        <v>888367</v>
      </c>
      <c r="U189" s="161">
        <v>888367</v>
      </c>
      <c r="V189" s="160">
        <v>888367</v>
      </c>
      <c r="W189" s="255">
        <v>888367</v>
      </c>
      <c r="X189" s="120">
        <v>888367</v>
      </c>
      <c r="Y189" s="120">
        <v>888367</v>
      </c>
      <c r="Z189" s="120">
        <v>888367</v>
      </c>
      <c r="AA189" s="120">
        <v>888367</v>
      </c>
      <c r="AB189" s="120">
        <v>888367</v>
      </c>
      <c r="AC189" s="120">
        <v>888367</v>
      </c>
      <c r="AD189" s="120">
        <v>888367</v>
      </c>
      <c r="AE189" s="120">
        <v>888367</v>
      </c>
      <c r="AF189" s="120">
        <v>888367</v>
      </c>
      <c r="AG189" s="120">
        <v>888367</v>
      </c>
      <c r="AH189" s="120">
        <v>888367</v>
      </c>
      <c r="AI189" s="120">
        <v>888367</v>
      </c>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row>
    <row r="190" spans="1:110" s="58" customFormat="1" ht="18" customHeight="1">
      <c r="A190" s="169" t="s">
        <v>113</v>
      </c>
      <c r="B190" s="192"/>
      <c r="C190" s="192"/>
      <c r="D190" s="177">
        <v>881546</v>
      </c>
      <c r="E190" s="229">
        <v>882708</v>
      </c>
      <c r="F190" s="229">
        <v>883274</v>
      </c>
      <c r="G190" s="229">
        <v>887394</v>
      </c>
      <c r="H190" s="229">
        <v>890685</v>
      </c>
      <c r="I190" s="304">
        <v>891472</v>
      </c>
      <c r="J190" s="304">
        <v>892119</v>
      </c>
      <c r="K190" s="304">
        <v>886683</v>
      </c>
      <c r="L190" s="304">
        <v>887123</v>
      </c>
      <c r="M190" s="303">
        <v>887191</v>
      </c>
      <c r="N190" s="303">
        <v>887517</v>
      </c>
      <c r="O190" s="303">
        <v>887638</v>
      </c>
      <c r="P190" s="173">
        <v>888166</v>
      </c>
      <c r="Q190" s="173">
        <v>888367</v>
      </c>
      <c r="R190" s="173">
        <v>888367</v>
      </c>
      <c r="S190" s="173">
        <v>888367</v>
      </c>
      <c r="T190" s="173">
        <v>888367</v>
      </c>
      <c r="U190" s="177">
        <v>888367</v>
      </c>
      <c r="V190" s="248">
        <v>888367</v>
      </c>
      <c r="W190" s="305">
        <v>888367</v>
      </c>
      <c r="X190" s="444">
        <v>888367</v>
      </c>
      <c r="Y190" s="444">
        <v>888367</v>
      </c>
      <c r="Z190" s="444">
        <v>888367</v>
      </c>
      <c r="AA190" s="444">
        <v>888367</v>
      </c>
      <c r="AB190" s="444">
        <v>888367</v>
      </c>
      <c r="AC190" s="444">
        <v>888367</v>
      </c>
      <c r="AD190" s="444">
        <v>888367</v>
      </c>
      <c r="AE190" s="444">
        <v>888367</v>
      </c>
      <c r="AF190" s="444">
        <v>888367</v>
      </c>
      <c r="AG190" s="444">
        <v>888367</v>
      </c>
      <c r="AH190" s="444">
        <v>888367</v>
      </c>
      <c r="AI190" s="444">
        <v>888367</v>
      </c>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c r="CP190" s="121"/>
      <c r="CQ190" s="121"/>
      <c r="CR190" s="121"/>
      <c r="CS190" s="121"/>
      <c r="CT190" s="121"/>
      <c r="CU190" s="121"/>
      <c r="CV190" s="121"/>
      <c r="CW190" s="121"/>
      <c r="CX190" s="121"/>
      <c r="CY190" s="121"/>
      <c r="CZ190" s="121"/>
      <c r="DA190" s="121"/>
      <c r="DB190" s="121"/>
      <c r="DC190" s="121"/>
      <c r="DD190" s="121"/>
      <c r="DE190" s="121"/>
      <c r="DF190" s="121"/>
    </row>
    <row r="191" spans="1:110" s="58" customFormat="1" ht="18" customHeight="1">
      <c r="A191" s="156"/>
      <c r="B191" s="146"/>
      <c r="C191" s="146"/>
      <c r="D191" s="176"/>
      <c r="E191" s="176"/>
      <c r="F191" s="176"/>
      <c r="G191" s="176"/>
      <c r="H191" s="176"/>
      <c r="I191" s="176"/>
      <c r="J191" s="176"/>
      <c r="K191" s="176"/>
      <c r="L191" s="176"/>
      <c r="M191" s="251"/>
      <c r="N191" s="301"/>
      <c r="O191" s="301"/>
      <c r="P191" s="255"/>
      <c r="Q191" s="160"/>
      <c r="R191" s="160"/>
      <c r="S191" s="160"/>
      <c r="T191" s="160"/>
      <c r="U191" s="189"/>
      <c r="V191" s="256"/>
      <c r="W191" s="255"/>
      <c r="X191" s="120"/>
      <c r="Y191" s="120"/>
      <c r="Z191" s="120"/>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121"/>
      <c r="CB191" s="121"/>
      <c r="CC191" s="121"/>
      <c r="CD191" s="121"/>
      <c r="CE191" s="121"/>
      <c r="CF191" s="121"/>
      <c r="CG191" s="121"/>
      <c r="CH191" s="121"/>
      <c r="CI191" s="121"/>
      <c r="CJ191" s="121"/>
      <c r="CK191" s="121"/>
      <c r="CL191" s="121"/>
      <c r="CM191" s="121"/>
      <c r="CN191" s="121"/>
      <c r="CO191" s="121"/>
      <c r="CP191" s="121"/>
      <c r="CQ191" s="121"/>
      <c r="CR191" s="121"/>
      <c r="CS191" s="121"/>
      <c r="CT191" s="121"/>
      <c r="CU191" s="121"/>
      <c r="CV191" s="121"/>
      <c r="CW191" s="121"/>
      <c r="CX191" s="121"/>
      <c r="CY191" s="121"/>
      <c r="CZ191" s="121"/>
      <c r="DA191" s="121"/>
      <c r="DB191" s="121"/>
      <c r="DC191" s="121"/>
      <c r="DD191" s="121"/>
      <c r="DE191" s="121"/>
      <c r="DF191" s="121"/>
    </row>
    <row r="192" spans="1:110" s="58" customFormat="1" ht="18" customHeight="1">
      <c r="A192" s="306" t="s">
        <v>328</v>
      </c>
      <c r="B192" s="146"/>
      <c r="C192" s="146"/>
      <c r="D192" s="176"/>
      <c r="E192" s="176"/>
      <c r="F192" s="176"/>
      <c r="G192" s="176"/>
      <c r="H192" s="176"/>
      <c r="I192" s="176"/>
      <c r="J192" s="176"/>
      <c r="K192" s="176"/>
      <c r="L192" s="176"/>
      <c r="M192" s="251"/>
      <c r="N192" s="301"/>
      <c r="O192" s="301"/>
      <c r="P192" s="255"/>
      <c r="Q192" s="160"/>
      <c r="R192" s="160"/>
      <c r="S192" s="160"/>
      <c r="T192" s="160"/>
      <c r="U192" s="189"/>
      <c r="V192" s="256"/>
      <c r="W192" s="255"/>
      <c r="X192" s="120"/>
      <c r="Y192" s="120"/>
      <c r="Z192" s="120"/>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121"/>
      <c r="CB192" s="121"/>
      <c r="CC192" s="121"/>
      <c r="CD192" s="121"/>
      <c r="CE192" s="121"/>
      <c r="CF192" s="121"/>
      <c r="CG192" s="121"/>
      <c r="CH192" s="121"/>
      <c r="CI192" s="121"/>
      <c r="CJ192" s="121"/>
      <c r="CK192" s="121"/>
      <c r="CL192" s="121"/>
      <c r="CM192" s="121"/>
      <c r="CN192" s="121"/>
      <c r="CO192" s="121"/>
      <c r="CP192" s="121"/>
      <c r="CQ192" s="121"/>
      <c r="CR192" s="121"/>
      <c r="CS192" s="121"/>
      <c r="CT192" s="121"/>
      <c r="CU192" s="121"/>
      <c r="CV192" s="121"/>
      <c r="CW192" s="121"/>
      <c r="CX192" s="121"/>
      <c r="CY192" s="121"/>
      <c r="CZ192" s="121"/>
      <c r="DA192" s="121"/>
      <c r="DB192" s="121"/>
      <c r="DC192" s="121"/>
      <c r="DD192" s="121"/>
      <c r="DE192" s="121"/>
      <c r="DF192" s="121"/>
    </row>
    <row r="193" spans="1:110" s="58" customFormat="1" ht="19.5" customHeight="1">
      <c r="A193" s="306" t="s">
        <v>325</v>
      </c>
      <c r="B193" s="255"/>
      <c r="C193" s="255"/>
      <c r="D193" s="301"/>
      <c r="E193" s="301"/>
      <c r="F193" s="301"/>
      <c r="G193" s="301"/>
      <c r="H193" s="301"/>
      <c r="I193" s="301"/>
      <c r="J193" s="301"/>
      <c r="K193" s="301"/>
      <c r="L193" s="301"/>
      <c r="M193" s="307"/>
      <c r="N193" s="307"/>
      <c r="O193" s="301"/>
      <c r="P193" s="255"/>
      <c r="Q193" s="255"/>
      <c r="R193" s="255"/>
      <c r="S193" s="256"/>
      <c r="T193" s="256"/>
      <c r="U193" s="308"/>
      <c r="V193" s="255"/>
      <c r="W193" s="255"/>
      <c r="X193" s="120"/>
      <c r="Y193" s="120"/>
      <c r="Z193" s="120"/>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c r="CL193" s="121"/>
      <c r="CM193" s="121"/>
      <c r="CN193" s="121"/>
      <c r="CO193" s="121"/>
      <c r="CP193" s="121"/>
      <c r="CQ193" s="121"/>
      <c r="CR193" s="121"/>
      <c r="CS193" s="121"/>
      <c r="CT193" s="121"/>
      <c r="CU193" s="121"/>
      <c r="CV193" s="121"/>
      <c r="CW193" s="121"/>
      <c r="CX193" s="121"/>
      <c r="CY193" s="121"/>
      <c r="CZ193" s="121"/>
      <c r="DA193" s="121"/>
      <c r="DB193" s="121"/>
      <c r="DC193" s="121"/>
      <c r="DD193" s="121"/>
      <c r="DE193" s="121"/>
      <c r="DF193" s="121"/>
    </row>
    <row r="194" spans="1:110" s="54" customFormat="1" ht="19.5" customHeight="1">
      <c r="A194" s="163" t="s">
        <v>573</v>
      </c>
      <c r="B194" s="255"/>
      <c r="C194" s="255"/>
      <c r="D194" s="301"/>
      <c r="E194" s="301"/>
      <c r="F194" s="301"/>
      <c r="G194" s="301"/>
      <c r="H194" s="302"/>
      <c r="I194" s="251"/>
      <c r="J194" s="251"/>
      <c r="K194" s="251"/>
      <c r="L194" s="301"/>
      <c r="M194" s="263"/>
      <c r="N194" s="263"/>
      <c r="O194" s="263"/>
      <c r="P194" s="163"/>
      <c r="Q194" s="163"/>
      <c r="R194" s="163"/>
      <c r="S194" s="163"/>
      <c r="T194" s="163"/>
      <c r="U194" s="149"/>
      <c r="V194" s="255"/>
      <c r="W194" s="163"/>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row>
    <row r="195" spans="1:110" s="54" customFormat="1" ht="19.5" customHeight="1">
      <c r="A195" s="309" t="s">
        <v>326</v>
      </c>
      <c r="B195" s="255"/>
      <c r="C195" s="255"/>
      <c r="D195" s="301"/>
      <c r="E195" s="301"/>
      <c r="F195" s="301"/>
      <c r="G195" s="301"/>
      <c r="H195" s="302"/>
      <c r="I195" s="251"/>
      <c r="J195" s="251"/>
      <c r="K195" s="251"/>
      <c r="L195" s="301"/>
      <c r="M195" s="263"/>
      <c r="N195" s="263"/>
      <c r="O195" s="263"/>
      <c r="P195" s="163"/>
      <c r="Q195" s="163"/>
      <c r="R195" s="163"/>
      <c r="S195" s="163"/>
      <c r="T195" s="163"/>
      <c r="U195" s="149"/>
      <c r="V195" s="255"/>
      <c r="W195" s="163"/>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row>
    <row r="196" spans="1:110" s="54" customFormat="1" ht="19.5" customHeight="1">
      <c r="A196" s="309" t="s">
        <v>327</v>
      </c>
      <c r="B196" s="255"/>
      <c r="C196" s="255"/>
      <c r="D196" s="301"/>
      <c r="E196" s="301"/>
      <c r="F196" s="301"/>
      <c r="G196" s="301"/>
      <c r="H196" s="163"/>
      <c r="I196" s="163"/>
      <c r="J196" s="163"/>
      <c r="K196" s="163"/>
      <c r="L196" s="301"/>
      <c r="M196" s="263"/>
      <c r="N196" s="263"/>
      <c r="O196" s="263"/>
      <c r="P196" s="163"/>
      <c r="Q196" s="163"/>
      <c r="R196" s="163"/>
      <c r="S196" s="163"/>
      <c r="T196" s="163"/>
      <c r="U196" s="149"/>
      <c r="V196" s="255"/>
      <c r="W196" s="163"/>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row>
    <row r="197" spans="1:110" s="54" customFormat="1" ht="19.5" customHeight="1">
      <c r="A197" s="309" t="s">
        <v>392</v>
      </c>
      <c r="B197" s="255"/>
      <c r="C197" s="255"/>
      <c r="D197" s="301"/>
      <c r="E197" s="301"/>
      <c r="F197" s="301"/>
      <c r="G197" s="301"/>
      <c r="H197" s="163"/>
      <c r="I197" s="163"/>
      <c r="J197" s="163"/>
      <c r="K197" s="163"/>
      <c r="L197" s="301"/>
      <c r="M197" s="263"/>
      <c r="N197" s="263"/>
      <c r="O197" s="263"/>
      <c r="P197" s="163"/>
      <c r="Q197" s="163"/>
      <c r="R197" s="163"/>
      <c r="S197" s="163"/>
      <c r="T197" s="163"/>
      <c r="U197" s="149"/>
      <c r="V197" s="255"/>
      <c r="W197" s="163"/>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row>
    <row r="198" spans="1:110" s="54" customFormat="1" ht="19.5" customHeight="1">
      <c r="A198" s="163" t="s">
        <v>393</v>
      </c>
      <c r="B198" s="255"/>
      <c r="C198" s="255"/>
      <c r="D198" s="301"/>
      <c r="E198" s="301"/>
      <c r="F198" s="301"/>
      <c r="G198" s="301"/>
      <c r="H198" s="163"/>
      <c r="I198" s="163"/>
      <c r="J198" s="163"/>
      <c r="K198" s="163"/>
      <c r="L198" s="301"/>
      <c r="M198" s="263"/>
      <c r="N198" s="263"/>
      <c r="O198" s="263"/>
      <c r="P198" s="163"/>
      <c r="Q198" s="163"/>
      <c r="R198" s="163"/>
      <c r="S198" s="163"/>
      <c r="T198" s="163"/>
      <c r="U198" s="149"/>
      <c r="V198" s="255"/>
      <c r="W198" s="163"/>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row>
    <row r="199" spans="1:110" s="54" customFormat="1" ht="19.5" customHeight="1">
      <c r="A199" s="148" t="s">
        <v>442</v>
      </c>
      <c r="B199" s="255"/>
      <c r="C199" s="255"/>
      <c r="D199" s="301"/>
      <c r="E199" s="301"/>
      <c r="F199" s="301"/>
      <c r="G199" s="301"/>
      <c r="H199" s="301"/>
      <c r="I199" s="301"/>
      <c r="J199" s="301"/>
      <c r="K199" s="301"/>
      <c r="L199" s="301"/>
      <c r="M199" s="263"/>
      <c r="N199" s="263"/>
      <c r="O199" s="263"/>
      <c r="P199" s="163"/>
      <c r="Q199" s="163"/>
      <c r="R199" s="163"/>
      <c r="S199" s="163"/>
      <c r="T199" s="163"/>
      <c r="U199" s="149"/>
      <c r="V199" s="163"/>
      <c r="W199" s="163"/>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row>
    <row r="200" spans="1:110" s="54" customFormat="1" ht="19.5" customHeight="1">
      <c r="A200" s="163"/>
      <c r="B200" s="255"/>
      <c r="C200" s="255"/>
      <c r="D200" s="301"/>
      <c r="E200" s="301"/>
      <c r="F200" s="301"/>
      <c r="G200" s="301"/>
      <c r="H200" s="301"/>
      <c r="I200" s="301"/>
      <c r="J200" s="301"/>
      <c r="K200" s="301"/>
      <c r="L200" s="301"/>
      <c r="M200" s="263"/>
      <c r="N200" s="263"/>
      <c r="O200" s="263"/>
      <c r="P200" s="163"/>
      <c r="Q200" s="163"/>
      <c r="R200" s="163"/>
      <c r="S200" s="163"/>
      <c r="T200" s="163"/>
      <c r="U200" s="149"/>
      <c r="V200" s="163"/>
      <c r="W200" s="163"/>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row>
    <row r="201" spans="1:110" s="54" customFormat="1" ht="19.5" customHeight="1">
      <c r="A201" s="143" t="s">
        <v>270</v>
      </c>
      <c r="B201" s="255"/>
      <c r="C201" s="255"/>
      <c r="D201" s="301"/>
      <c r="E201" s="301"/>
      <c r="F201" s="301"/>
      <c r="G201" s="301"/>
      <c r="H201" s="301"/>
      <c r="I201" s="301"/>
      <c r="J201" s="301"/>
      <c r="K201" s="301"/>
      <c r="L201" s="301"/>
      <c r="M201" s="263"/>
      <c r="N201" s="263"/>
      <c r="O201" s="263"/>
      <c r="P201" s="163"/>
      <c r="Q201" s="163"/>
      <c r="R201" s="163"/>
      <c r="S201" s="163"/>
      <c r="T201" s="163"/>
      <c r="U201" s="149"/>
      <c r="V201" s="163"/>
      <c r="W201" s="163"/>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row>
    <row r="202" spans="1:110" s="54" customFormat="1" ht="19.5" customHeight="1">
      <c r="A202" s="163"/>
      <c r="B202" s="255"/>
      <c r="C202" s="255"/>
      <c r="D202" s="301"/>
      <c r="E202" s="301"/>
      <c r="F202" s="301"/>
      <c r="G202" s="301"/>
      <c r="H202" s="301"/>
      <c r="I202" s="301"/>
      <c r="J202" s="301"/>
      <c r="K202" s="301"/>
      <c r="L202" s="301"/>
      <c r="M202" s="263"/>
      <c r="N202" s="263"/>
      <c r="O202" s="263"/>
      <c r="P202" s="163"/>
      <c r="Q202" s="163"/>
      <c r="R202" s="163"/>
      <c r="S202" s="163"/>
      <c r="T202" s="163"/>
      <c r="U202" s="149"/>
      <c r="V202" s="163"/>
      <c r="W202" s="163"/>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row>
    <row r="203" spans="1:110" s="54" customFormat="1" ht="19.5" customHeight="1">
      <c r="A203" s="163" t="s">
        <v>322</v>
      </c>
      <c r="B203" s="255"/>
      <c r="C203" s="255"/>
      <c r="D203" s="301"/>
      <c r="E203" s="301"/>
      <c r="F203" s="301"/>
      <c r="G203" s="301"/>
      <c r="H203" s="301"/>
      <c r="I203" s="301"/>
      <c r="J203" s="301"/>
      <c r="K203" s="301"/>
      <c r="L203" s="301"/>
      <c r="M203" s="263"/>
      <c r="N203" s="263"/>
      <c r="O203" s="263"/>
      <c r="P203" s="163"/>
      <c r="Q203" s="163"/>
      <c r="R203" s="163"/>
      <c r="S203" s="163"/>
      <c r="T203" s="163"/>
      <c r="U203" s="149"/>
      <c r="V203" s="163"/>
      <c r="W203" s="163"/>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row>
    <row r="204" spans="1:110" s="54" customFormat="1" ht="19.5" customHeight="1">
      <c r="A204" s="163" t="s">
        <v>323</v>
      </c>
      <c r="B204" s="255"/>
      <c r="C204" s="255"/>
      <c r="D204" s="301"/>
      <c r="E204" s="301"/>
      <c r="F204" s="301"/>
      <c r="G204" s="301"/>
      <c r="H204" s="301"/>
      <c r="I204" s="301"/>
      <c r="J204" s="301"/>
      <c r="K204" s="301"/>
      <c r="L204" s="301"/>
      <c r="M204" s="263"/>
      <c r="N204" s="263"/>
      <c r="O204" s="263"/>
      <c r="P204" s="163"/>
      <c r="Q204" s="163"/>
      <c r="R204" s="163"/>
      <c r="S204" s="163"/>
      <c r="T204" s="163"/>
      <c r="U204" s="149"/>
      <c r="V204" s="163"/>
      <c r="W204" s="163"/>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row>
    <row r="205" spans="1:110" s="54" customFormat="1" ht="19.5" customHeight="1">
      <c r="A205" s="163" t="s">
        <v>308</v>
      </c>
      <c r="B205" s="255"/>
      <c r="C205" s="255"/>
      <c r="D205" s="301"/>
      <c r="E205" s="301"/>
      <c r="F205" s="301"/>
      <c r="G205" s="301"/>
      <c r="H205" s="301"/>
      <c r="I205" s="301"/>
      <c r="J205" s="301"/>
      <c r="K205" s="301"/>
      <c r="L205" s="301"/>
      <c r="M205" s="263"/>
      <c r="N205" s="263"/>
      <c r="O205" s="263"/>
      <c r="P205" s="163"/>
      <c r="Q205" s="163"/>
      <c r="R205" s="163"/>
      <c r="S205" s="163"/>
      <c r="T205" s="163"/>
      <c r="U205" s="149"/>
      <c r="V205" s="163"/>
      <c r="W205" s="163"/>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row>
    <row r="206" spans="1:110" s="54" customFormat="1" ht="19.5" customHeight="1">
      <c r="A206" s="163"/>
      <c r="B206" s="255"/>
      <c r="C206" s="255"/>
      <c r="D206" s="301"/>
      <c r="E206" s="301"/>
      <c r="F206" s="301"/>
      <c r="G206" s="301"/>
      <c r="H206" s="301"/>
      <c r="I206" s="301"/>
      <c r="J206" s="301"/>
      <c r="K206" s="301"/>
      <c r="L206" s="301"/>
      <c r="M206" s="263"/>
      <c r="N206" s="263"/>
      <c r="O206" s="263"/>
      <c r="P206" s="163"/>
      <c r="Q206" s="163"/>
      <c r="R206" s="163"/>
      <c r="S206" s="163"/>
      <c r="T206" s="163"/>
      <c r="U206" s="149"/>
      <c r="V206" s="163"/>
      <c r="W206" s="163"/>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row>
    <row r="207" spans="1:110" ht="20.25" customHeight="1">
      <c r="A207" s="143" t="s">
        <v>343</v>
      </c>
      <c r="B207" s="144"/>
      <c r="C207" s="144"/>
      <c r="D207" s="182"/>
      <c r="E207" s="182"/>
      <c r="F207" s="182"/>
      <c r="G207" s="182"/>
      <c r="H207" s="182"/>
      <c r="I207" s="182"/>
      <c r="J207" s="182"/>
      <c r="K207" s="182"/>
      <c r="L207" s="182"/>
      <c r="M207" s="158"/>
      <c r="N207" s="158"/>
      <c r="O207" s="176"/>
      <c r="P207" s="146"/>
      <c r="Q207" s="146"/>
      <c r="R207" s="146"/>
      <c r="S207" s="146"/>
      <c r="T207" s="146"/>
      <c r="U207" s="147"/>
      <c r="V207" s="146"/>
      <c r="W207" s="146"/>
      <c r="Y207" s="115"/>
    </row>
    <row r="208" spans="1:110" s="58" customFormat="1" ht="37.5" customHeight="1" thickBot="1">
      <c r="A208" s="239" t="s">
        <v>271</v>
      </c>
      <c r="B208" s="310"/>
      <c r="C208" s="311"/>
      <c r="D208" s="312" t="s">
        <v>245</v>
      </c>
      <c r="E208" s="312" t="s">
        <v>246</v>
      </c>
      <c r="F208" s="312" t="s">
        <v>247</v>
      </c>
      <c r="G208" s="312" t="s">
        <v>240</v>
      </c>
      <c r="H208" s="312" t="s">
        <v>248</v>
      </c>
      <c r="I208" s="312" t="s">
        <v>249</v>
      </c>
      <c r="J208" s="312" t="s">
        <v>250</v>
      </c>
      <c r="K208" s="312" t="s">
        <v>241</v>
      </c>
      <c r="L208" s="312" t="s">
        <v>2</v>
      </c>
      <c r="M208" s="153" t="s">
        <v>3</v>
      </c>
      <c r="N208" s="153" t="s">
        <v>4</v>
      </c>
      <c r="O208" s="153" t="s">
        <v>5</v>
      </c>
      <c r="P208" s="154" t="s">
        <v>6</v>
      </c>
      <c r="Q208" s="154" t="s">
        <v>7</v>
      </c>
      <c r="R208" s="154" t="s">
        <v>8</v>
      </c>
      <c r="S208" s="154" t="s">
        <v>9</v>
      </c>
      <c r="T208" s="154" t="s">
        <v>200</v>
      </c>
      <c r="U208" s="154" t="s">
        <v>285</v>
      </c>
      <c r="V208" s="154" t="s">
        <v>318</v>
      </c>
      <c r="W208" s="154" t="s">
        <v>361</v>
      </c>
      <c r="X208" s="425" t="s">
        <v>368</v>
      </c>
      <c r="Y208" s="425" t="s">
        <v>374</v>
      </c>
      <c r="Z208" s="425" t="s">
        <v>379</v>
      </c>
      <c r="AA208" s="425" t="s">
        <v>384</v>
      </c>
      <c r="AB208" s="425" t="s">
        <v>394</v>
      </c>
      <c r="AC208" s="425" t="s">
        <v>408</v>
      </c>
      <c r="AD208" s="425" t="s">
        <v>411</v>
      </c>
      <c r="AE208" s="425" t="s">
        <v>416</v>
      </c>
      <c r="AF208" s="425" t="s">
        <v>427</v>
      </c>
      <c r="AG208" s="425" t="s">
        <v>443</v>
      </c>
      <c r="AH208" s="425" t="s">
        <v>446</v>
      </c>
      <c r="AI208" s="425" t="s">
        <v>452</v>
      </c>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c r="BN208" s="121"/>
      <c r="BO208" s="121"/>
      <c r="BP208" s="121"/>
      <c r="BQ208" s="121"/>
      <c r="BR208" s="121"/>
      <c r="BS208" s="121"/>
      <c r="BT208" s="121"/>
      <c r="BU208" s="121"/>
      <c r="BV208" s="121"/>
      <c r="BW208" s="121"/>
      <c r="BX208" s="121"/>
      <c r="BY208" s="121"/>
      <c r="BZ208" s="121"/>
      <c r="CA208" s="121"/>
      <c r="CB208" s="121"/>
      <c r="CC208" s="121"/>
      <c r="CD208" s="121"/>
      <c r="CE208" s="121"/>
      <c r="CF208" s="121"/>
      <c r="CG208" s="121"/>
      <c r="CH208" s="121"/>
      <c r="CI208" s="121"/>
      <c r="CJ208" s="121"/>
      <c r="CK208" s="121"/>
      <c r="CL208" s="121"/>
      <c r="CM208" s="121"/>
      <c r="CN208" s="121"/>
      <c r="CO208" s="121"/>
      <c r="CP208" s="121"/>
      <c r="CQ208" s="121"/>
      <c r="CR208" s="121"/>
      <c r="CS208" s="121"/>
      <c r="CT208" s="121"/>
      <c r="CU208" s="121"/>
      <c r="CV208" s="121"/>
      <c r="CW208" s="121"/>
      <c r="CX208" s="121"/>
      <c r="CY208" s="121"/>
      <c r="CZ208" s="121"/>
      <c r="DA208" s="121"/>
      <c r="DB208" s="121"/>
      <c r="DC208" s="121"/>
      <c r="DD208" s="121"/>
      <c r="DE208" s="121"/>
      <c r="DF208" s="121"/>
    </row>
    <row r="209" spans="1:110" ht="17.25" customHeight="1">
      <c r="A209" s="263" t="s">
        <v>464</v>
      </c>
      <c r="B209" s="144"/>
      <c r="C209" s="144"/>
      <c r="D209" s="176">
        <v>643</v>
      </c>
      <c r="E209" s="176">
        <v>560</v>
      </c>
      <c r="F209" s="176">
        <v>569</v>
      </c>
      <c r="G209" s="176">
        <v>667</v>
      </c>
      <c r="H209" s="182">
        <v>641</v>
      </c>
      <c r="I209" s="158">
        <v>522</v>
      </c>
      <c r="J209" s="158">
        <v>502</v>
      </c>
      <c r="K209" s="158">
        <v>685</v>
      </c>
      <c r="L209" s="158">
        <v>717</v>
      </c>
      <c r="M209" s="176">
        <v>721</v>
      </c>
      <c r="N209" s="176">
        <v>718</v>
      </c>
      <c r="O209" s="176">
        <v>736</v>
      </c>
      <c r="P209" s="176">
        <v>688</v>
      </c>
      <c r="Q209" s="176">
        <v>608</v>
      </c>
      <c r="R209" s="176">
        <v>572</v>
      </c>
      <c r="S209" s="176">
        <v>663</v>
      </c>
      <c r="T209" s="176">
        <v>769</v>
      </c>
      <c r="U209" s="176">
        <v>597</v>
      </c>
      <c r="V209" s="176">
        <v>584</v>
      </c>
      <c r="W209" s="146">
        <v>752</v>
      </c>
      <c r="X209" s="115">
        <v>693</v>
      </c>
      <c r="Y209" s="115">
        <v>574</v>
      </c>
      <c r="Z209" s="115">
        <v>560</v>
      </c>
      <c r="AA209" s="115">
        <v>654</v>
      </c>
      <c r="AB209" s="115">
        <v>655</v>
      </c>
      <c r="AC209" s="115">
        <v>535</v>
      </c>
      <c r="AD209" s="115">
        <v>506</v>
      </c>
      <c r="AE209" s="115">
        <v>719</v>
      </c>
      <c r="AF209" s="115">
        <v>664</v>
      </c>
      <c r="AG209" s="115">
        <v>547</v>
      </c>
      <c r="AH209" s="115">
        <v>495</v>
      </c>
      <c r="AI209" s="115">
        <v>542</v>
      </c>
    </row>
    <row r="210" spans="1:110" s="53" customFormat="1" ht="17.25" customHeight="1">
      <c r="A210" s="797" t="s">
        <v>114</v>
      </c>
      <c r="B210" s="797"/>
      <c r="C210" s="797"/>
      <c r="D210" s="314">
        <v>-50</v>
      </c>
      <c r="E210" s="314">
        <v>-17</v>
      </c>
      <c r="F210" s="314">
        <v>-102</v>
      </c>
      <c r="G210" s="314">
        <v>36</v>
      </c>
      <c r="H210" s="315">
        <v>156</v>
      </c>
      <c r="I210" s="316">
        <v>92</v>
      </c>
      <c r="J210" s="316">
        <v>70</v>
      </c>
      <c r="K210" s="316">
        <v>5</v>
      </c>
      <c r="L210" s="316">
        <v>53</v>
      </c>
      <c r="M210" s="315">
        <v>21</v>
      </c>
      <c r="N210" s="315">
        <v>-79</v>
      </c>
      <c r="O210" s="315">
        <v>5</v>
      </c>
      <c r="P210" s="314">
        <v>70</v>
      </c>
      <c r="Q210" s="314">
        <v>64</v>
      </c>
      <c r="R210" s="314">
        <v>70</v>
      </c>
      <c r="S210" s="314">
        <v>50</v>
      </c>
      <c r="T210" s="314">
        <v>-124</v>
      </c>
      <c r="U210" s="314">
        <v>-10</v>
      </c>
      <c r="V210" s="314">
        <v>-10</v>
      </c>
      <c r="W210" s="317">
        <v>-137</v>
      </c>
      <c r="X210" s="129">
        <v>-103</v>
      </c>
      <c r="Y210" s="129">
        <v>-24</v>
      </c>
      <c r="Z210" s="129">
        <v>35</v>
      </c>
      <c r="AA210" s="129">
        <v>68</v>
      </c>
      <c r="AB210" s="129">
        <v>47</v>
      </c>
      <c r="AC210" s="129">
        <v>79</v>
      </c>
      <c r="AD210" s="129">
        <v>113</v>
      </c>
      <c r="AE210" s="129">
        <v>57</v>
      </c>
      <c r="AF210" s="129">
        <v>23</v>
      </c>
      <c r="AG210" s="129">
        <v>13</v>
      </c>
      <c r="AH210" s="129">
        <v>9</v>
      </c>
      <c r="AI210" s="129">
        <v>25</v>
      </c>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c r="CI210" s="130"/>
      <c r="CJ210" s="130"/>
      <c r="CK210" s="130"/>
      <c r="CL210" s="130"/>
      <c r="CM210" s="130"/>
      <c r="CN210" s="130"/>
      <c r="CO210" s="130"/>
      <c r="CP210" s="130"/>
      <c r="CQ210" s="130"/>
      <c r="CR210" s="130"/>
      <c r="CS210" s="130"/>
      <c r="CT210" s="130"/>
      <c r="CU210" s="130"/>
      <c r="CV210" s="130"/>
      <c r="CW210" s="130"/>
      <c r="CX210" s="130"/>
      <c r="CY210" s="130"/>
      <c r="CZ210" s="130"/>
      <c r="DA210" s="130"/>
      <c r="DB210" s="130"/>
      <c r="DC210" s="130"/>
      <c r="DD210" s="130"/>
      <c r="DE210" s="130"/>
      <c r="DF210" s="130"/>
    </row>
    <row r="211" spans="1:110" ht="17.25" customHeight="1">
      <c r="A211" s="263" t="s">
        <v>280</v>
      </c>
      <c r="B211" s="144"/>
      <c r="C211" s="144"/>
      <c r="D211" s="176">
        <v>480</v>
      </c>
      <c r="E211" s="176">
        <v>229</v>
      </c>
      <c r="F211" s="176">
        <v>178</v>
      </c>
      <c r="G211" s="176">
        <v>381</v>
      </c>
      <c r="H211" s="182">
        <v>479</v>
      </c>
      <c r="I211" s="158">
        <v>252</v>
      </c>
      <c r="J211" s="158">
        <v>186</v>
      </c>
      <c r="K211" s="158">
        <v>439</v>
      </c>
      <c r="L211" s="158">
        <v>493</v>
      </c>
      <c r="M211" s="176">
        <v>284</v>
      </c>
      <c r="N211" s="176">
        <v>226</v>
      </c>
      <c r="O211" s="176">
        <v>463</v>
      </c>
      <c r="P211" s="176">
        <v>514</v>
      </c>
      <c r="Q211" s="176">
        <v>250</v>
      </c>
      <c r="R211" s="176">
        <v>177</v>
      </c>
      <c r="S211" s="176">
        <v>458</v>
      </c>
      <c r="T211" s="176">
        <v>651</v>
      </c>
      <c r="U211" s="176">
        <v>301</v>
      </c>
      <c r="V211" s="176">
        <v>220</v>
      </c>
      <c r="W211" s="146">
        <v>598</v>
      </c>
      <c r="X211" s="115">
        <v>725</v>
      </c>
      <c r="Y211" s="115">
        <v>322</v>
      </c>
      <c r="Z211" s="115">
        <v>212</v>
      </c>
      <c r="AA211" s="115">
        <v>478</v>
      </c>
      <c r="AB211" s="115">
        <v>625</v>
      </c>
      <c r="AC211" s="115">
        <v>321</v>
      </c>
      <c r="AD211" s="115">
        <v>205</v>
      </c>
      <c r="AE211" s="115">
        <v>477</v>
      </c>
      <c r="AF211" s="115">
        <v>629</v>
      </c>
      <c r="AG211" s="115">
        <v>283</v>
      </c>
      <c r="AH211" s="115">
        <v>214</v>
      </c>
      <c r="AI211" s="115">
        <v>439</v>
      </c>
    </row>
    <row r="212" spans="1:110" s="53" customFormat="1" ht="17.25" customHeight="1">
      <c r="A212" s="799" t="s">
        <v>114</v>
      </c>
      <c r="B212" s="799"/>
      <c r="C212" s="799"/>
      <c r="D212" s="314">
        <v>-8</v>
      </c>
      <c r="E212" s="314">
        <v>-7</v>
      </c>
      <c r="F212" s="314">
        <v>-12</v>
      </c>
      <c r="G212" s="314">
        <v>-5</v>
      </c>
      <c r="H212" s="315">
        <v>24</v>
      </c>
      <c r="I212" s="316">
        <v>11</v>
      </c>
      <c r="J212" s="316">
        <v>4</v>
      </c>
      <c r="K212" s="316">
        <v>-1</v>
      </c>
      <c r="L212" s="316">
        <v>7</v>
      </c>
      <c r="M212" s="315">
        <v>0</v>
      </c>
      <c r="N212" s="315">
        <v>-4</v>
      </c>
      <c r="O212" s="315">
        <v>-3</v>
      </c>
      <c r="P212" s="314">
        <v>9</v>
      </c>
      <c r="Q212" s="314">
        <v>4</v>
      </c>
      <c r="R212" s="314">
        <v>2</v>
      </c>
      <c r="S212" s="314">
        <v>8</v>
      </c>
      <c r="T212" s="314">
        <v>-6</v>
      </c>
      <c r="U212" s="314">
        <v>2</v>
      </c>
      <c r="V212" s="314">
        <v>1</v>
      </c>
      <c r="W212" s="317">
        <v>-5</v>
      </c>
      <c r="X212" s="129">
        <v>-1</v>
      </c>
      <c r="Y212" s="129">
        <v>1</v>
      </c>
      <c r="Z212" s="129">
        <v>2</v>
      </c>
      <c r="AA212" s="129">
        <v>6</v>
      </c>
      <c r="AB212" s="129">
        <v>9</v>
      </c>
      <c r="AC212" s="129">
        <v>2</v>
      </c>
      <c r="AD212" s="129">
        <v>1</v>
      </c>
      <c r="AE212" s="129">
        <v>6</v>
      </c>
      <c r="AF212" s="129">
        <v>3</v>
      </c>
      <c r="AG212" s="129">
        <v>2</v>
      </c>
      <c r="AH212" s="129">
        <v>1</v>
      </c>
      <c r="AI212" s="129">
        <v>2</v>
      </c>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c r="CI212" s="130"/>
      <c r="CJ212" s="130"/>
      <c r="CK212" s="130"/>
      <c r="CL212" s="130"/>
      <c r="CM212" s="130"/>
      <c r="CN212" s="130"/>
      <c r="CO212" s="130"/>
      <c r="CP212" s="130"/>
      <c r="CQ212" s="130"/>
      <c r="CR212" s="130"/>
      <c r="CS212" s="130"/>
      <c r="CT212" s="130"/>
      <c r="CU212" s="130"/>
      <c r="CV212" s="130"/>
      <c r="CW212" s="130"/>
      <c r="CX212" s="130"/>
      <c r="CY212" s="130"/>
      <c r="CZ212" s="130"/>
      <c r="DA212" s="130"/>
      <c r="DB212" s="130"/>
      <c r="DC212" s="130"/>
      <c r="DD212" s="130"/>
      <c r="DE212" s="130"/>
      <c r="DF212" s="130"/>
    </row>
    <row r="213" spans="1:110" ht="17.25" customHeight="1">
      <c r="A213" s="263" t="s">
        <v>117</v>
      </c>
      <c r="B213" s="144"/>
      <c r="C213" s="144"/>
      <c r="D213" s="318" t="s">
        <v>55</v>
      </c>
      <c r="E213" s="318" t="s">
        <v>55</v>
      </c>
      <c r="F213" s="318" t="s">
        <v>55</v>
      </c>
      <c r="G213" s="318" t="s">
        <v>55</v>
      </c>
      <c r="H213" s="202" t="s">
        <v>55</v>
      </c>
      <c r="I213" s="202" t="s">
        <v>55</v>
      </c>
      <c r="J213" s="202" t="s">
        <v>55</v>
      </c>
      <c r="K213" s="237" t="s">
        <v>55</v>
      </c>
      <c r="L213" s="207" t="s">
        <v>55</v>
      </c>
      <c r="M213" s="182">
        <v>152</v>
      </c>
      <c r="N213" s="182">
        <v>140</v>
      </c>
      <c r="O213" s="182">
        <v>197</v>
      </c>
      <c r="P213" s="319">
        <v>186</v>
      </c>
      <c r="Q213" s="159">
        <v>138</v>
      </c>
      <c r="R213" s="159">
        <v>111</v>
      </c>
      <c r="S213" s="319">
        <v>197</v>
      </c>
      <c r="T213" s="319">
        <v>244</v>
      </c>
      <c r="U213" s="319">
        <v>169</v>
      </c>
      <c r="V213" s="319">
        <v>137</v>
      </c>
      <c r="W213" s="146">
        <v>254</v>
      </c>
      <c r="X213" s="115">
        <v>295</v>
      </c>
      <c r="Y213" s="115">
        <v>195</v>
      </c>
      <c r="Z213" s="115">
        <v>156</v>
      </c>
      <c r="AA213" s="115">
        <v>274</v>
      </c>
      <c r="AB213" s="115">
        <v>310</v>
      </c>
      <c r="AC213" s="115">
        <v>198</v>
      </c>
      <c r="AD213" s="115">
        <v>203</v>
      </c>
      <c r="AE213" s="115">
        <v>319</v>
      </c>
      <c r="AF213" s="115">
        <v>344</v>
      </c>
      <c r="AG213" s="115">
        <v>251</v>
      </c>
      <c r="AH213" s="115">
        <v>210</v>
      </c>
      <c r="AI213" s="115">
        <v>314</v>
      </c>
    </row>
    <row r="214" spans="1:110" s="53" customFormat="1" ht="17.25" customHeight="1">
      <c r="A214" s="797" t="s">
        <v>114</v>
      </c>
      <c r="B214" s="797"/>
      <c r="C214" s="797"/>
      <c r="D214" s="318" t="s">
        <v>55</v>
      </c>
      <c r="E214" s="318" t="s">
        <v>55</v>
      </c>
      <c r="F214" s="318" t="s">
        <v>55</v>
      </c>
      <c r="G214" s="318" t="s">
        <v>55</v>
      </c>
      <c r="H214" s="320" t="s">
        <v>55</v>
      </c>
      <c r="I214" s="320" t="s">
        <v>55</v>
      </c>
      <c r="J214" s="320" t="s">
        <v>55</v>
      </c>
      <c r="K214" s="321" t="s">
        <v>55</v>
      </c>
      <c r="L214" s="322" t="s">
        <v>55</v>
      </c>
      <c r="M214" s="322" t="s">
        <v>55</v>
      </c>
      <c r="N214" s="322" t="s">
        <v>55</v>
      </c>
      <c r="O214" s="322" t="s">
        <v>55</v>
      </c>
      <c r="P214" s="323" t="s">
        <v>55</v>
      </c>
      <c r="Q214" s="323" t="s">
        <v>55</v>
      </c>
      <c r="R214" s="324" t="s">
        <v>55</v>
      </c>
      <c r="S214" s="323" t="s">
        <v>55</v>
      </c>
      <c r="T214" s="323" t="s">
        <v>55</v>
      </c>
      <c r="U214" s="323" t="s">
        <v>55</v>
      </c>
      <c r="V214" s="323" t="s">
        <v>55</v>
      </c>
      <c r="W214" s="323" t="s">
        <v>55</v>
      </c>
      <c r="X214" s="445" t="s">
        <v>55</v>
      </c>
      <c r="Y214" s="445" t="s">
        <v>55</v>
      </c>
      <c r="Z214" s="445" t="s">
        <v>55</v>
      </c>
      <c r="AA214" s="445" t="s">
        <v>55</v>
      </c>
      <c r="AB214" s="445" t="s">
        <v>55</v>
      </c>
      <c r="AC214" s="445" t="s">
        <v>55</v>
      </c>
      <c r="AD214" s="445" t="s">
        <v>55</v>
      </c>
      <c r="AE214" s="445" t="s">
        <v>55</v>
      </c>
      <c r="AF214" s="445" t="s">
        <v>55</v>
      </c>
      <c r="AG214" s="445" t="s">
        <v>55</v>
      </c>
      <c r="AH214" s="445" t="s">
        <v>55</v>
      </c>
      <c r="AI214" s="445" t="s">
        <v>55</v>
      </c>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c r="CI214" s="130"/>
      <c r="CJ214" s="130"/>
      <c r="CK214" s="130"/>
      <c r="CL214" s="130"/>
      <c r="CM214" s="130"/>
      <c r="CN214" s="130"/>
      <c r="CO214" s="130"/>
      <c r="CP214" s="130"/>
      <c r="CQ214" s="130"/>
      <c r="CR214" s="130"/>
      <c r="CS214" s="130"/>
      <c r="CT214" s="130"/>
      <c r="CU214" s="130"/>
      <c r="CV214" s="130"/>
      <c r="CW214" s="130"/>
      <c r="CX214" s="130"/>
      <c r="CY214" s="130"/>
      <c r="CZ214" s="130"/>
      <c r="DA214" s="130"/>
      <c r="DB214" s="130"/>
      <c r="DC214" s="130"/>
      <c r="DD214" s="130"/>
      <c r="DE214" s="130"/>
      <c r="DF214" s="130"/>
    </row>
    <row r="215" spans="1:110" ht="17.25" customHeight="1">
      <c r="A215" s="263" t="s">
        <v>116</v>
      </c>
      <c r="B215" s="144"/>
      <c r="C215" s="144"/>
      <c r="D215" s="176">
        <v>219</v>
      </c>
      <c r="E215" s="176">
        <v>162</v>
      </c>
      <c r="F215" s="176">
        <v>162</v>
      </c>
      <c r="G215" s="176">
        <v>210</v>
      </c>
      <c r="H215" s="182">
        <v>225</v>
      </c>
      <c r="I215" s="158">
        <v>172</v>
      </c>
      <c r="J215" s="158">
        <v>166</v>
      </c>
      <c r="K215" s="158">
        <v>206</v>
      </c>
      <c r="L215" s="158">
        <v>232</v>
      </c>
      <c r="M215" s="176">
        <v>180</v>
      </c>
      <c r="N215" s="176">
        <v>171</v>
      </c>
      <c r="O215" s="176">
        <v>206</v>
      </c>
      <c r="P215" s="176">
        <v>229</v>
      </c>
      <c r="Q215" s="176">
        <v>176</v>
      </c>
      <c r="R215" s="176">
        <v>168</v>
      </c>
      <c r="S215" s="176">
        <v>227</v>
      </c>
      <c r="T215" s="176">
        <v>280</v>
      </c>
      <c r="U215" s="176">
        <v>200</v>
      </c>
      <c r="V215" s="176">
        <v>196</v>
      </c>
      <c r="W215" s="146">
        <v>287</v>
      </c>
      <c r="X215" s="115">
        <v>311</v>
      </c>
      <c r="Y215" s="115">
        <v>215</v>
      </c>
      <c r="Z215" s="115">
        <v>203</v>
      </c>
      <c r="AA215" s="115">
        <v>244</v>
      </c>
      <c r="AB215" s="115">
        <v>308</v>
      </c>
      <c r="AC215" s="115">
        <v>223</v>
      </c>
      <c r="AD215" s="115">
        <v>225</v>
      </c>
      <c r="AE215" s="115">
        <v>314</v>
      </c>
      <c r="AF215" s="115">
        <v>342</v>
      </c>
      <c r="AG215" s="115">
        <v>230</v>
      </c>
      <c r="AH215" s="115">
        <v>219</v>
      </c>
      <c r="AI215" s="115">
        <v>284</v>
      </c>
    </row>
    <row r="216" spans="1:110" s="53" customFormat="1" ht="17.25" customHeight="1">
      <c r="A216" s="797" t="s">
        <v>114</v>
      </c>
      <c r="B216" s="797"/>
      <c r="C216" s="797"/>
      <c r="D216" s="314">
        <v>2</v>
      </c>
      <c r="E216" s="314">
        <v>2</v>
      </c>
      <c r="F216" s="314">
        <v>2</v>
      </c>
      <c r="G216" s="314">
        <v>2</v>
      </c>
      <c r="H216" s="315">
        <v>2</v>
      </c>
      <c r="I216" s="316">
        <v>2</v>
      </c>
      <c r="J216" s="316">
        <v>2</v>
      </c>
      <c r="K216" s="316">
        <v>3</v>
      </c>
      <c r="L216" s="316">
        <v>3</v>
      </c>
      <c r="M216" s="315">
        <v>2</v>
      </c>
      <c r="N216" s="315">
        <v>2</v>
      </c>
      <c r="O216" s="315">
        <v>3</v>
      </c>
      <c r="P216" s="314">
        <v>1</v>
      </c>
      <c r="Q216" s="314">
        <v>3</v>
      </c>
      <c r="R216" s="314">
        <v>2</v>
      </c>
      <c r="S216" s="314">
        <v>7</v>
      </c>
      <c r="T216" s="314">
        <v>4</v>
      </c>
      <c r="U216" s="314">
        <v>3</v>
      </c>
      <c r="V216" s="314">
        <v>3</v>
      </c>
      <c r="W216" s="317">
        <v>8</v>
      </c>
      <c r="X216" s="129">
        <v>4</v>
      </c>
      <c r="Y216" s="129">
        <v>4</v>
      </c>
      <c r="Z216" s="129">
        <v>3</v>
      </c>
      <c r="AA216" s="129">
        <v>4</v>
      </c>
      <c r="AB216" s="129">
        <v>10</v>
      </c>
      <c r="AC216" s="129">
        <v>7</v>
      </c>
      <c r="AD216" s="129">
        <v>8</v>
      </c>
      <c r="AE216" s="129">
        <v>12</v>
      </c>
      <c r="AF216" s="129">
        <v>9</v>
      </c>
      <c r="AG216" s="129">
        <v>8</v>
      </c>
      <c r="AH216" s="129">
        <v>9</v>
      </c>
      <c r="AI216" s="129">
        <v>10</v>
      </c>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c r="BI216" s="130"/>
      <c r="BJ216" s="130"/>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c r="CI216" s="130"/>
      <c r="CJ216" s="130"/>
      <c r="CK216" s="130"/>
      <c r="CL216" s="130"/>
      <c r="CM216" s="130"/>
      <c r="CN216" s="130"/>
      <c r="CO216" s="130"/>
      <c r="CP216" s="130"/>
      <c r="CQ216" s="130"/>
      <c r="CR216" s="130"/>
      <c r="CS216" s="130"/>
      <c r="CT216" s="130"/>
      <c r="CU216" s="130"/>
      <c r="CV216" s="130"/>
      <c r="CW216" s="130"/>
      <c r="CX216" s="130"/>
      <c r="CY216" s="130"/>
      <c r="CZ216" s="130"/>
      <c r="DA216" s="130"/>
      <c r="DB216" s="130"/>
      <c r="DC216" s="130"/>
      <c r="DD216" s="130"/>
      <c r="DE216" s="130"/>
      <c r="DF216" s="130"/>
    </row>
    <row r="217" spans="1:110" ht="17.25" customHeight="1">
      <c r="A217" s="800" t="s">
        <v>281</v>
      </c>
      <c r="B217" s="800"/>
      <c r="C217" s="800"/>
      <c r="D217" s="176">
        <v>547</v>
      </c>
      <c r="E217" s="176">
        <v>400</v>
      </c>
      <c r="F217" s="176">
        <v>436</v>
      </c>
      <c r="G217" s="176">
        <v>529</v>
      </c>
      <c r="H217" s="182">
        <v>519</v>
      </c>
      <c r="I217" s="158">
        <v>351</v>
      </c>
      <c r="J217" s="158">
        <v>331</v>
      </c>
      <c r="K217" s="158">
        <v>482</v>
      </c>
      <c r="L217" s="158">
        <v>519</v>
      </c>
      <c r="M217" s="176">
        <v>411</v>
      </c>
      <c r="N217" s="176">
        <v>461</v>
      </c>
      <c r="O217" s="176">
        <v>531</v>
      </c>
      <c r="P217" s="176">
        <v>469</v>
      </c>
      <c r="Q217" s="176">
        <v>298</v>
      </c>
      <c r="R217" s="176">
        <v>272</v>
      </c>
      <c r="S217" s="176">
        <v>410</v>
      </c>
      <c r="T217" s="176">
        <v>637</v>
      </c>
      <c r="U217" s="176">
        <v>327</v>
      </c>
      <c r="V217" s="176">
        <v>305</v>
      </c>
      <c r="W217" s="146">
        <v>529</v>
      </c>
      <c r="X217" s="115">
        <v>373</v>
      </c>
      <c r="Y217" s="115">
        <v>183</v>
      </c>
      <c r="Z217" s="115">
        <v>139</v>
      </c>
      <c r="AA217" s="115">
        <v>205</v>
      </c>
      <c r="AB217" s="115">
        <v>247</v>
      </c>
      <c r="AC217" s="115">
        <v>135</v>
      </c>
      <c r="AD217" s="115">
        <v>119</v>
      </c>
      <c r="AE217" s="115">
        <v>221</v>
      </c>
      <c r="AF217" s="115">
        <v>262</v>
      </c>
      <c r="AG217" s="115">
        <v>153</v>
      </c>
      <c r="AH217" s="115">
        <v>133</v>
      </c>
      <c r="AI217" s="115">
        <v>196</v>
      </c>
    </row>
    <row r="218" spans="1:110" s="53" customFormat="1" ht="17.25" customHeight="1">
      <c r="A218" s="797" t="s">
        <v>114</v>
      </c>
      <c r="B218" s="797"/>
      <c r="C218" s="797"/>
      <c r="D218" s="314">
        <v>41</v>
      </c>
      <c r="E218" s="314">
        <v>35</v>
      </c>
      <c r="F218" s="314">
        <v>30</v>
      </c>
      <c r="G218" s="314">
        <v>43</v>
      </c>
      <c r="H218" s="315">
        <v>44</v>
      </c>
      <c r="I218" s="316">
        <v>32</v>
      </c>
      <c r="J218" s="316">
        <v>30</v>
      </c>
      <c r="K218" s="316">
        <v>49</v>
      </c>
      <c r="L218" s="316">
        <v>32</v>
      </c>
      <c r="M218" s="315">
        <v>34</v>
      </c>
      <c r="N218" s="315">
        <v>61</v>
      </c>
      <c r="O218" s="315">
        <v>50</v>
      </c>
      <c r="P218" s="314">
        <v>22</v>
      </c>
      <c r="Q218" s="314">
        <v>8</v>
      </c>
      <c r="R218" s="314">
        <v>9</v>
      </c>
      <c r="S218" s="314">
        <v>28</v>
      </c>
      <c r="T218" s="314">
        <v>61</v>
      </c>
      <c r="U218" s="314">
        <v>19</v>
      </c>
      <c r="V218" s="314">
        <v>20</v>
      </c>
      <c r="W218" s="317">
        <v>58</v>
      </c>
      <c r="X218" s="129">
        <v>49</v>
      </c>
      <c r="Y218" s="129">
        <v>22</v>
      </c>
      <c r="Z218" s="129">
        <v>11</v>
      </c>
      <c r="AA218" s="129">
        <v>13</v>
      </c>
      <c r="AB218" s="129">
        <v>26</v>
      </c>
      <c r="AC218" s="129">
        <v>6</v>
      </c>
      <c r="AD218" s="129">
        <v>1</v>
      </c>
      <c r="AE218" s="129">
        <v>22</v>
      </c>
      <c r="AF218" s="129">
        <v>27</v>
      </c>
      <c r="AG218" s="129">
        <v>16</v>
      </c>
      <c r="AH218" s="129">
        <v>13</v>
      </c>
      <c r="AI218" s="129">
        <v>17</v>
      </c>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row>
    <row r="219" spans="1:110" ht="17.25" customHeight="1">
      <c r="A219" s="263" t="s">
        <v>282</v>
      </c>
      <c r="B219" s="144"/>
      <c r="C219" s="144"/>
      <c r="D219" s="176">
        <v>20</v>
      </c>
      <c r="E219" s="176">
        <v>20</v>
      </c>
      <c r="F219" s="176">
        <v>19</v>
      </c>
      <c r="G219" s="176">
        <v>19</v>
      </c>
      <c r="H219" s="182">
        <v>19</v>
      </c>
      <c r="I219" s="158">
        <v>22</v>
      </c>
      <c r="J219" s="158">
        <v>19</v>
      </c>
      <c r="K219" s="158">
        <v>21</v>
      </c>
      <c r="L219" s="158">
        <v>20</v>
      </c>
      <c r="M219" s="176">
        <v>21</v>
      </c>
      <c r="N219" s="176">
        <v>21</v>
      </c>
      <c r="O219" s="176">
        <v>21</v>
      </c>
      <c r="P219" s="176">
        <v>19</v>
      </c>
      <c r="Q219" s="176">
        <v>19</v>
      </c>
      <c r="R219" s="176">
        <v>16</v>
      </c>
      <c r="S219" s="176">
        <v>17</v>
      </c>
      <c r="T219" s="176">
        <v>5</v>
      </c>
      <c r="U219" s="176">
        <v>16</v>
      </c>
      <c r="V219" s="176">
        <v>23</v>
      </c>
      <c r="W219" s="146">
        <v>7</v>
      </c>
      <c r="X219" s="115">
        <v>30</v>
      </c>
      <c r="Y219" s="115">
        <v>19</v>
      </c>
      <c r="Z219" s="115">
        <v>27</v>
      </c>
      <c r="AA219" s="115">
        <v>32</v>
      </c>
      <c r="AB219" s="115">
        <v>44</v>
      </c>
      <c r="AC219" s="115">
        <v>29</v>
      </c>
      <c r="AD219" s="115">
        <v>23</v>
      </c>
      <c r="AE219" s="115">
        <v>41</v>
      </c>
      <c r="AF219" s="115">
        <v>16</v>
      </c>
      <c r="AG219" s="115">
        <v>15</v>
      </c>
      <c r="AH219" s="115">
        <v>16</v>
      </c>
      <c r="AI219" s="115">
        <v>22</v>
      </c>
    </row>
    <row r="220" spans="1:110" s="53" customFormat="1" ht="17.25" customHeight="1">
      <c r="A220" s="325" t="s">
        <v>114</v>
      </c>
      <c r="B220" s="148"/>
      <c r="C220" s="148"/>
      <c r="D220" s="314">
        <v>15</v>
      </c>
      <c r="E220" s="314">
        <v>15</v>
      </c>
      <c r="F220" s="314">
        <v>16</v>
      </c>
      <c r="G220" s="314">
        <v>16</v>
      </c>
      <c r="H220" s="315">
        <v>16</v>
      </c>
      <c r="I220" s="316">
        <v>19</v>
      </c>
      <c r="J220" s="316">
        <v>17</v>
      </c>
      <c r="K220" s="316">
        <v>20</v>
      </c>
      <c r="L220" s="316">
        <v>20</v>
      </c>
      <c r="M220" s="315">
        <v>21</v>
      </c>
      <c r="N220" s="315">
        <v>20</v>
      </c>
      <c r="O220" s="315">
        <v>21</v>
      </c>
      <c r="P220" s="314">
        <v>13</v>
      </c>
      <c r="Q220" s="314">
        <v>4</v>
      </c>
      <c r="R220" s="314">
        <v>-13</v>
      </c>
      <c r="S220" s="314">
        <v>-9</v>
      </c>
      <c r="T220" s="314">
        <v>21</v>
      </c>
      <c r="U220" s="314">
        <v>40</v>
      </c>
      <c r="V220" s="314">
        <v>35</v>
      </c>
      <c r="W220" s="317">
        <v>73</v>
      </c>
      <c r="X220" s="129">
        <v>78</v>
      </c>
      <c r="Y220" s="129">
        <v>39</v>
      </c>
      <c r="Z220" s="129">
        <v>3</v>
      </c>
      <c r="AA220" s="129">
        <v>-5</v>
      </c>
      <c r="AB220" s="129">
        <v>8</v>
      </c>
      <c r="AC220" s="129">
        <v>-25</v>
      </c>
      <c r="AD220" s="129">
        <v>-48</v>
      </c>
      <c r="AE220" s="129">
        <v>-1</v>
      </c>
      <c r="AF220" s="129">
        <v>16</v>
      </c>
      <c r="AG220" s="129">
        <v>15</v>
      </c>
      <c r="AH220" s="129">
        <v>15</v>
      </c>
      <c r="AI220" s="129">
        <v>21</v>
      </c>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c r="BO220" s="130"/>
      <c r="BP220" s="130"/>
      <c r="BQ220" s="130"/>
      <c r="BR220" s="130"/>
      <c r="BS220" s="130"/>
      <c r="BT220" s="130"/>
      <c r="BU220" s="130"/>
      <c r="BV220" s="130"/>
      <c r="BW220" s="130"/>
      <c r="BX220" s="130"/>
      <c r="BY220" s="130"/>
      <c r="BZ220" s="130"/>
      <c r="CA220" s="130"/>
      <c r="CB220" s="130"/>
      <c r="CC220" s="130"/>
      <c r="CD220" s="130"/>
      <c r="CE220" s="130"/>
      <c r="CF220" s="130"/>
      <c r="CG220" s="130"/>
      <c r="CH220" s="130"/>
      <c r="CI220" s="130"/>
      <c r="CJ220" s="130"/>
      <c r="CK220" s="130"/>
      <c r="CL220" s="130"/>
      <c r="CM220" s="130"/>
      <c r="CN220" s="130"/>
      <c r="CO220" s="130"/>
      <c r="CP220" s="130"/>
      <c r="CQ220" s="130"/>
      <c r="CR220" s="130"/>
      <c r="CS220" s="130"/>
      <c r="CT220" s="130"/>
      <c r="CU220" s="130"/>
      <c r="CV220" s="130"/>
      <c r="CW220" s="130"/>
      <c r="CX220" s="130"/>
      <c r="CY220" s="130"/>
      <c r="CZ220" s="130"/>
      <c r="DA220" s="130"/>
      <c r="DB220" s="130"/>
      <c r="DC220" s="130"/>
      <c r="DD220" s="130"/>
      <c r="DE220" s="130"/>
      <c r="DF220" s="130"/>
    </row>
    <row r="221" spans="1:110" s="53" customFormat="1" ht="21.75">
      <c r="A221" s="146" t="s">
        <v>278</v>
      </c>
      <c r="B221" s="148"/>
      <c r="C221" s="148"/>
      <c r="D221" s="158">
        <v>-566</v>
      </c>
      <c r="E221" s="158">
        <v>-394</v>
      </c>
      <c r="F221" s="158">
        <v>-485</v>
      </c>
      <c r="G221" s="158">
        <v>-460</v>
      </c>
      <c r="H221" s="315">
        <v>-301</v>
      </c>
      <c r="I221" s="316">
        <v>-204</v>
      </c>
      <c r="J221" s="316">
        <v>-221</v>
      </c>
      <c r="K221" s="316">
        <v>-437</v>
      </c>
      <c r="L221" s="158">
        <v>-426</v>
      </c>
      <c r="M221" s="182">
        <v>-369</v>
      </c>
      <c r="N221" s="182">
        <v>-465</v>
      </c>
      <c r="O221" s="182">
        <v>-476</v>
      </c>
      <c r="P221" s="176">
        <v>-358</v>
      </c>
      <c r="Q221" s="176">
        <v>-212</v>
      </c>
      <c r="R221" s="176">
        <v>-200</v>
      </c>
      <c r="S221" s="176">
        <v>-325</v>
      </c>
      <c r="T221" s="176">
        <v>-683</v>
      </c>
      <c r="U221" s="176">
        <v>-261</v>
      </c>
      <c r="V221" s="176">
        <v>-264</v>
      </c>
      <c r="W221" s="146">
        <v>-528</v>
      </c>
      <c r="X221" s="115">
        <v>-366</v>
      </c>
      <c r="Y221" s="115">
        <v>-150</v>
      </c>
      <c r="Z221" s="115">
        <v>-99</v>
      </c>
      <c r="AA221" s="115">
        <v>-134</v>
      </c>
      <c r="AB221" s="115">
        <v>-188</v>
      </c>
      <c r="AC221" s="115">
        <v>-88</v>
      </c>
      <c r="AD221" s="115">
        <v>-66</v>
      </c>
      <c r="AE221" s="115">
        <v>-161</v>
      </c>
      <c r="AF221" s="115">
        <v>-188</v>
      </c>
      <c r="AG221" s="115">
        <v>-98</v>
      </c>
      <c r="AH221" s="115">
        <v>-92</v>
      </c>
      <c r="AI221" s="115">
        <v>-132</v>
      </c>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c r="BO221" s="130"/>
      <c r="BP221" s="130"/>
      <c r="BQ221" s="130"/>
      <c r="BR221" s="130"/>
      <c r="BS221" s="130"/>
      <c r="BT221" s="130"/>
      <c r="BU221" s="130"/>
      <c r="BV221" s="130"/>
      <c r="BW221" s="130"/>
      <c r="BX221" s="130"/>
      <c r="BY221" s="130"/>
      <c r="BZ221" s="130"/>
      <c r="CA221" s="130"/>
      <c r="CB221" s="130"/>
      <c r="CC221" s="130"/>
      <c r="CD221" s="130"/>
      <c r="CE221" s="130"/>
      <c r="CF221" s="130"/>
      <c r="CG221" s="130"/>
      <c r="CH221" s="130"/>
      <c r="CI221" s="130"/>
      <c r="CJ221" s="130"/>
      <c r="CK221" s="130"/>
      <c r="CL221" s="130"/>
      <c r="CM221" s="130"/>
      <c r="CN221" s="130"/>
      <c r="CO221" s="130"/>
      <c r="CP221" s="130"/>
      <c r="CQ221" s="130"/>
      <c r="CR221" s="130"/>
      <c r="CS221" s="130"/>
      <c r="CT221" s="130"/>
      <c r="CU221" s="130"/>
      <c r="CV221" s="130"/>
      <c r="CW221" s="130"/>
      <c r="CX221" s="130"/>
      <c r="CY221" s="130"/>
      <c r="CZ221" s="130"/>
      <c r="DA221" s="130"/>
      <c r="DB221" s="130"/>
      <c r="DC221" s="130"/>
      <c r="DD221" s="130"/>
      <c r="DE221" s="130"/>
      <c r="DF221" s="130"/>
    </row>
    <row r="222" spans="1:110" ht="17.25" customHeight="1">
      <c r="A222" s="192" t="s">
        <v>119</v>
      </c>
      <c r="B222" s="192"/>
      <c r="C222" s="192"/>
      <c r="D222" s="229">
        <v>0</v>
      </c>
      <c r="E222" s="229">
        <v>-29</v>
      </c>
      <c r="F222" s="229">
        <v>67</v>
      </c>
      <c r="G222" s="229">
        <v>-92</v>
      </c>
      <c r="H222" s="229">
        <v>-242</v>
      </c>
      <c r="I222" s="236">
        <v>-156</v>
      </c>
      <c r="J222" s="236">
        <v>-123</v>
      </c>
      <c r="K222" s="236">
        <v>-76</v>
      </c>
      <c r="L222" s="236">
        <v>-115</v>
      </c>
      <c r="M222" s="229">
        <v>-78</v>
      </c>
      <c r="N222" s="229">
        <v>0</v>
      </c>
      <c r="O222" s="229">
        <v>-76</v>
      </c>
      <c r="P222" s="229">
        <v>-115</v>
      </c>
      <c r="Q222" s="229">
        <v>-83</v>
      </c>
      <c r="R222" s="229">
        <v>-70</v>
      </c>
      <c r="S222" s="229">
        <v>-84</v>
      </c>
      <c r="T222" s="229">
        <v>44</v>
      </c>
      <c r="U222" s="229">
        <v>-54</v>
      </c>
      <c r="V222" s="229">
        <v>-49</v>
      </c>
      <c r="W222" s="192">
        <v>3</v>
      </c>
      <c r="X222" s="432">
        <v>-27</v>
      </c>
      <c r="Y222" s="432">
        <v>-42</v>
      </c>
      <c r="Z222" s="432">
        <v>-54</v>
      </c>
      <c r="AA222" s="432">
        <v>-86</v>
      </c>
      <c r="AB222" s="432">
        <v>-100</v>
      </c>
      <c r="AC222" s="432">
        <v>-69</v>
      </c>
      <c r="AD222" s="432">
        <v>-75</v>
      </c>
      <c r="AE222" s="432">
        <v>-96</v>
      </c>
      <c r="AF222" s="432">
        <v>-78</v>
      </c>
      <c r="AG222" s="432">
        <v>-54</v>
      </c>
      <c r="AH222" s="432">
        <v>-47</v>
      </c>
      <c r="AI222" s="432">
        <v>-75</v>
      </c>
    </row>
    <row r="223" spans="1:110" s="58" customFormat="1" ht="24.75" customHeight="1" thickBot="1">
      <c r="A223" s="326" t="s">
        <v>120</v>
      </c>
      <c r="B223" s="327"/>
      <c r="C223" s="327"/>
      <c r="D223" s="232">
        <f t="shared" ref="D223:L223" si="35">D209+D211+D215+D217+D219+D221+D222</f>
        <v>1343</v>
      </c>
      <c r="E223" s="232">
        <f t="shared" si="35"/>
        <v>948</v>
      </c>
      <c r="F223" s="232">
        <f t="shared" si="35"/>
        <v>946</v>
      </c>
      <c r="G223" s="232">
        <f t="shared" si="35"/>
        <v>1254</v>
      </c>
      <c r="H223" s="232">
        <f t="shared" si="35"/>
        <v>1340</v>
      </c>
      <c r="I223" s="232">
        <f t="shared" si="35"/>
        <v>959</v>
      </c>
      <c r="J223" s="232">
        <f t="shared" si="35"/>
        <v>860</v>
      </c>
      <c r="K223" s="232">
        <f t="shared" si="35"/>
        <v>1320</v>
      </c>
      <c r="L223" s="232">
        <f t="shared" si="35"/>
        <v>1440</v>
      </c>
      <c r="M223" s="232">
        <f t="shared" ref="M223:AH223" si="36">M209+M211+M215+M217+M213+M219+M221+M222</f>
        <v>1322</v>
      </c>
      <c r="N223" s="232">
        <f t="shared" si="36"/>
        <v>1272</v>
      </c>
      <c r="O223" s="232">
        <f t="shared" si="36"/>
        <v>1602</v>
      </c>
      <c r="P223" s="218">
        <f t="shared" si="36"/>
        <v>1632</v>
      </c>
      <c r="Q223" s="218">
        <f t="shared" si="36"/>
        <v>1194</v>
      </c>
      <c r="R223" s="218">
        <f t="shared" si="36"/>
        <v>1046</v>
      </c>
      <c r="S223" s="218">
        <f t="shared" si="36"/>
        <v>1563</v>
      </c>
      <c r="T223" s="218">
        <f t="shared" si="36"/>
        <v>1947</v>
      </c>
      <c r="U223" s="218">
        <f t="shared" si="36"/>
        <v>1295</v>
      </c>
      <c r="V223" s="218">
        <f t="shared" si="36"/>
        <v>1152</v>
      </c>
      <c r="W223" s="218">
        <f t="shared" si="36"/>
        <v>1902</v>
      </c>
      <c r="X223" s="437">
        <f t="shared" si="36"/>
        <v>2034</v>
      </c>
      <c r="Y223" s="437">
        <f t="shared" si="36"/>
        <v>1316</v>
      </c>
      <c r="Z223" s="437">
        <f t="shared" si="36"/>
        <v>1144</v>
      </c>
      <c r="AA223" s="437">
        <f t="shared" si="36"/>
        <v>1667</v>
      </c>
      <c r="AB223" s="437">
        <f t="shared" si="36"/>
        <v>1901</v>
      </c>
      <c r="AC223" s="437">
        <f t="shared" si="36"/>
        <v>1284</v>
      </c>
      <c r="AD223" s="437">
        <f t="shared" si="36"/>
        <v>1140</v>
      </c>
      <c r="AE223" s="437">
        <f t="shared" si="36"/>
        <v>1834</v>
      </c>
      <c r="AF223" s="437">
        <f t="shared" si="36"/>
        <v>1991</v>
      </c>
      <c r="AG223" s="437">
        <f t="shared" si="36"/>
        <v>1327</v>
      </c>
      <c r="AH223" s="437">
        <f t="shared" si="36"/>
        <v>1148</v>
      </c>
      <c r="AI223" s="437">
        <f>AI209+AI211+AI215+AI217+AI213+AI219+AI221+AI222</f>
        <v>1590</v>
      </c>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row>
    <row r="224" spans="1:110" s="58" customFormat="1" ht="18.75" customHeight="1" thickTop="1">
      <c r="A224" s="147"/>
      <c r="B224" s="328"/>
      <c r="C224" s="328"/>
      <c r="D224" s="176"/>
      <c r="E224" s="176"/>
      <c r="F224" s="176"/>
      <c r="G224" s="176"/>
      <c r="H224" s="176"/>
      <c r="I224" s="176"/>
      <c r="J224" s="176"/>
      <c r="K224" s="176"/>
      <c r="L224" s="176"/>
      <c r="M224" s="176"/>
      <c r="N224" s="176"/>
      <c r="O224" s="176"/>
      <c r="P224" s="146"/>
      <c r="Q224" s="146"/>
      <c r="R224" s="146"/>
      <c r="S224" s="146"/>
      <c r="T224" s="146"/>
      <c r="U224" s="147"/>
      <c r="V224" s="255"/>
      <c r="W224" s="255"/>
      <c r="X224" s="120"/>
      <c r="Y224" s="120"/>
      <c r="Z224" s="120"/>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1"/>
      <c r="BV224" s="121"/>
      <c r="BW224" s="121"/>
      <c r="BX224" s="121"/>
      <c r="BY224" s="121"/>
      <c r="BZ224" s="121"/>
      <c r="CA224" s="121"/>
      <c r="CB224" s="121"/>
      <c r="CC224" s="121"/>
      <c r="CD224" s="121"/>
      <c r="CE224" s="121"/>
      <c r="CF224" s="121"/>
      <c r="CG224" s="121"/>
      <c r="CH224" s="12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row>
    <row r="225" spans="1:110" s="57" customFormat="1" ht="18.75" customHeight="1">
      <c r="A225" s="329" t="s">
        <v>400</v>
      </c>
      <c r="B225" s="329"/>
      <c r="C225" s="329"/>
      <c r="D225" s="330"/>
      <c r="E225" s="330"/>
      <c r="F225" s="330"/>
      <c r="G225" s="330"/>
      <c r="H225" s="330"/>
      <c r="I225" s="330"/>
      <c r="J225" s="330"/>
      <c r="K225" s="330"/>
      <c r="L225" s="330"/>
      <c r="M225" s="330"/>
      <c r="N225" s="330"/>
      <c r="O225" s="330"/>
      <c r="P225" s="330"/>
      <c r="Q225" s="330"/>
      <c r="R225" s="330"/>
      <c r="S225" s="330"/>
      <c r="T225" s="330"/>
      <c r="U225" s="255"/>
      <c r="V225" s="255"/>
      <c r="W225" s="255"/>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row>
    <row r="226" spans="1:110" s="58" customFormat="1" ht="18.75" customHeight="1">
      <c r="A226" s="331" t="s">
        <v>360</v>
      </c>
      <c r="B226" s="332"/>
      <c r="C226" s="332"/>
      <c r="D226" s="332"/>
      <c r="E226" s="332"/>
      <c r="F226" s="332"/>
      <c r="G226" s="332"/>
      <c r="H226" s="332"/>
      <c r="I226" s="332"/>
      <c r="J226" s="332"/>
      <c r="K226" s="332"/>
      <c r="L226" s="332"/>
      <c r="M226" s="332"/>
      <c r="N226" s="332"/>
      <c r="O226" s="176"/>
      <c r="P226" s="146"/>
      <c r="Q226" s="146"/>
      <c r="R226" s="146"/>
      <c r="S226" s="146"/>
      <c r="T226" s="146"/>
      <c r="U226" s="147"/>
      <c r="V226" s="255"/>
      <c r="W226" s="255"/>
      <c r="X226" s="120"/>
      <c r="Y226" s="120"/>
      <c r="Z226" s="120"/>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row>
    <row r="227" spans="1:110" s="58" customFormat="1" ht="20.25" customHeight="1">
      <c r="A227" s="333" t="s">
        <v>277</v>
      </c>
      <c r="B227" s="334"/>
      <c r="C227" s="334"/>
      <c r="D227" s="335"/>
      <c r="E227" s="335"/>
      <c r="F227" s="335"/>
      <c r="G227" s="335"/>
      <c r="H227" s="335"/>
      <c r="I227" s="335"/>
      <c r="J227" s="335"/>
      <c r="K227" s="335"/>
      <c r="L227" s="335"/>
      <c r="M227" s="307"/>
      <c r="N227" s="301"/>
      <c r="O227" s="301"/>
      <c r="P227" s="255"/>
      <c r="Q227" s="255"/>
      <c r="R227" s="255"/>
      <c r="S227" s="255"/>
      <c r="T227" s="255"/>
      <c r="U227" s="328"/>
      <c r="V227" s="255"/>
      <c r="W227" s="255"/>
      <c r="X227" s="120"/>
      <c r="Y227" s="120"/>
      <c r="Z227" s="120"/>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row>
    <row r="228" spans="1:110" s="58" customFormat="1" ht="19.5" customHeight="1">
      <c r="A228" s="336" t="s">
        <v>121</v>
      </c>
      <c r="B228" s="337"/>
      <c r="C228" s="337"/>
      <c r="D228" s="338"/>
      <c r="E228" s="338"/>
      <c r="F228" s="338"/>
      <c r="G228" s="338"/>
      <c r="H228" s="338"/>
      <c r="I228" s="338"/>
      <c r="J228" s="338"/>
      <c r="K228" s="338"/>
      <c r="L228" s="338"/>
      <c r="M228" s="307"/>
      <c r="N228" s="301"/>
      <c r="O228" s="301"/>
      <c r="P228" s="255"/>
      <c r="Q228" s="255"/>
      <c r="R228" s="255"/>
      <c r="S228" s="255"/>
      <c r="T228" s="255"/>
      <c r="U228" s="328"/>
      <c r="V228" s="255"/>
      <c r="W228" s="255"/>
      <c r="X228" s="120"/>
      <c r="Y228" s="120"/>
      <c r="Z228" s="120"/>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c r="CU228" s="121"/>
      <c r="CV228" s="121"/>
      <c r="CW228" s="121"/>
      <c r="CX228" s="121"/>
      <c r="CY228" s="121"/>
      <c r="CZ228" s="121"/>
      <c r="DA228" s="121"/>
      <c r="DB228" s="121"/>
      <c r="DC228" s="121"/>
      <c r="DD228" s="121"/>
      <c r="DE228" s="121"/>
      <c r="DF228" s="121"/>
    </row>
    <row r="229" spans="1:110" s="58" customFormat="1" ht="18" customHeight="1">
      <c r="A229" s="339"/>
      <c r="B229" s="337"/>
      <c r="C229" s="337"/>
      <c r="D229" s="338"/>
      <c r="E229" s="338"/>
      <c r="F229" s="338"/>
      <c r="G229" s="338"/>
      <c r="H229" s="338"/>
      <c r="I229" s="338"/>
      <c r="J229" s="338"/>
      <c r="K229" s="338"/>
      <c r="L229" s="338"/>
      <c r="M229" s="307"/>
      <c r="N229" s="301"/>
      <c r="O229" s="301"/>
      <c r="P229" s="255"/>
      <c r="Q229" s="255"/>
      <c r="R229" s="255"/>
      <c r="S229" s="255"/>
      <c r="T229" s="255"/>
      <c r="U229" s="328"/>
      <c r="V229" s="255"/>
      <c r="W229" s="255"/>
      <c r="X229" s="120"/>
      <c r="Y229" s="120"/>
      <c r="Z229" s="120"/>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row>
    <row r="230" spans="1:110" s="58" customFormat="1" ht="18" customHeight="1">
      <c r="A230" s="340"/>
      <c r="B230" s="337"/>
      <c r="C230" s="337"/>
      <c r="D230" s="338"/>
      <c r="E230" s="338"/>
      <c r="F230" s="338"/>
      <c r="G230" s="338"/>
      <c r="H230" s="338"/>
      <c r="I230" s="338"/>
      <c r="J230" s="338"/>
      <c r="K230" s="338"/>
      <c r="L230" s="338"/>
      <c r="M230" s="307"/>
      <c r="N230" s="301"/>
      <c r="O230" s="301"/>
      <c r="P230" s="255"/>
      <c r="Q230" s="255"/>
      <c r="R230" s="255"/>
      <c r="S230" s="255"/>
      <c r="T230" s="255"/>
      <c r="U230" s="328"/>
      <c r="V230" s="255"/>
      <c r="W230" s="255"/>
      <c r="X230" s="120"/>
      <c r="Y230" s="120"/>
      <c r="Z230" s="120"/>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row>
    <row r="231" spans="1:110" s="58" customFormat="1" ht="18" customHeight="1">
      <c r="A231" s="143" t="s">
        <v>345</v>
      </c>
      <c r="B231" s="166"/>
      <c r="C231" s="166"/>
      <c r="D231" s="341"/>
      <c r="E231" s="341"/>
      <c r="F231" s="341"/>
      <c r="G231" s="341"/>
      <c r="H231" s="341"/>
      <c r="I231" s="341"/>
      <c r="J231" s="341"/>
      <c r="K231" s="341"/>
      <c r="L231" s="341"/>
      <c r="M231" s="307"/>
      <c r="N231" s="301"/>
      <c r="O231" s="301"/>
      <c r="P231" s="255"/>
      <c r="Q231" s="255"/>
      <c r="R231" s="255"/>
      <c r="S231" s="255"/>
      <c r="T231" s="255"/>
      <c r="U231" s="328"/>
      <c r="V231" s="255"/>
      <c r="W231" s="255"/>
      <c r="X231" s="120"/>
      <c r="Y231" s="120"/>
      <c r="Z231" s="120"/>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row>
    <row r="232" spans="1:110" s="58" customFormat="1" ht="37.5" customHeight="1" thickBot="1">
      <c r="A232" s="150" t="s">
        <v>271</v>
      </c>
      <c r="B232" s="151"/>
      <c r="C232" s="152"/>
      <c r="D232" s="221" t="s">
        <v>245</v>
      </c>
      <c r="E232" s="221" t="s">
        <v>246</v>
      </c>
      <c r="F232" s="221" t="s">
        <v>247</v>
      </c>
      <c r="G232" s="221" t="s">
        <v>240</v>
      </c>
      <c r="H232" s="221" t="s">
        <v>248</v>
      </c>
      <c r="I232" s="221" t="s">
        <v>249</v>
      </c>
      <c r="J232" s="221" t="s">
        <v>250</v>
      </c>
      <c r="K232" s="221" t="s">
        <v>241</v>
      </c>
      <c r="L232" s="221" t="s">
        <v>2</v>
      </c>
      <c r="M232" s="153" t="s">
        <v>3</v>
      </c>
      <c r="N232" s="153" t="s">
        <v>4</v>
      </c>
      <c r="O232" s="153" t="s">
        <v>5</v>
      </c>
      <c r="P232" s="154" t="s">
        <v>6</v>
      </c>
      <c r="Q232" s="154" t="s">
        <v>7</v>
      </c>
      <c r="R232" s="154" t="s">
        <v>8</v>
      </c>
      <c r="S232" s="154" t="s">
        <v>9</v>
      </c>
      <c r="T232" s="154" t="s">
        <v>200</v>
      </c>
      <c r="U232" s="154" t="s">
        <v>285</v>
      </c>
      <c r="V232" s="154" t="s">
        <v>318</v>
      </c>
      <c r="W232" s="154" t="s">
        <v>361</v>
      </c>
      <c r="X232" s="425" t="s">
        <v>368</v>
      </c>
      <c r="Y232" s="425" t="s">
        <v>374</v>
      </c>
      <c r="Z232" s="425" t="s">
        <v>379</v>
      </c>
      <c r="AA232" s="425" t="s">
        <v>384</v>
      </c>
      <c r="AB232" s="425" t="s">
        <v>430</v>
      </c>
      <c r="AC232" s="425" t="s">
        <v>431</v>
      </c>
      <c r="AD232" s="425" t="s">
        <v>432</v>
      </c>
      <c r="AE232" s="425" t="s">
        <v>433</v>
      </c>
      <c r="AF232" s="425" t="s">
        <v>427</v>
      </c>
      <c r="AG232" s="425" t="s">
        <v>443</v>
      </c>
      <c r="AH232" s="425" t="s">
        <v>446</v>
      </c>
      <c r="AI232" s="425" t="s">
        <v>452</v>
      </c>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row>
    <row r="233" spans="1:110" s="58" customFormat="1" ht="18" customHeight="1">
      <c r="A233" s="163" t="s">
        <v>465</v>
      </c>
      <c r="B233" s="342"/>
      <c r="C233" s="343"/>
      <c r="D233" s="251">
        <v>293</v>
      </c>
      <c r="E233" s="319">
        <v>208</v>
      </c>
      <c r="F233" s="319">
        <v>195</v>
      </c>
      <c r="G233" s="319">
        <v>289</v>
      </c>
      <c r="H233" s="319">
        <v>330</v>
      </c>
      <c r="I233" s="158">
        <v>217</v>
      </c>
      <c r="J233" s="158">
        <v>185</v>
      </c>
      <c r="K233" s="158">
        <v>363</v>
      </c>
      <c r="L233" s="158">
        <v>395</v>
      </c>
      <c r="M233" s="302">
        <v>384</v>
      </c>
      <c r="N233" s="302">
        <v>371</v>
      </c>
      <c r="O233" s="302">
        <v>378</v>
      </c>
      <c r="P233" s="319">
        <v>415</v>
      </c>
      <c r="Q233" s="319">
        <v>340</v>
      </c>
      <c r="R233" s="319">
        <v>308</v>
      </c>
      <c r="S233" s="344">
        <v>391</v>
      </c>
      <c r="T233" s="344">
        <v>424</v>
      </c>
      <c r="U233" s="344">
        <v>271</v>
      </c>
      <c r="V233" s="344">
        <v>267</v>
      </c>
      <c r="W233" s="244">
        <v>336</v>
      </c>
      <c r="X233" s="440">
        <v>325</v>
      </c>
      <c r="Y233" s="440">
        <v>257</v>
      </c>
      <c r="Z233" s="440">
        <v>268</v>
      </c>
      <c r="AA233" s="440">
        <v>351</v>
      </c>
      <c r="AB233" s="440">
        <v>342</v>
      </c>
      <c r="AC233" s="440">
        <v>222</v>
      </c>
      <c r="AD233" s="440">
        <v>201</v>
      </c>
      <c r="AE233" s="440">
        <v>381</v>
      </c>
      <c r="AF233" s="440">
        <v>303</v>
      </c>
      <c r="AG233" s="440">
        <v>210</v>
      </c>
      <c r="AH233" s="440">
        <v>138</v>
      </c>
      <c r="AI233" s="440">
        <v>207</v>
      </c>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row>
    <row r="234" spans="1:110" s="58" customFormat="1" ht="18" customHeight="1">
      <c r="A234" s="144" t="s">
        <v>115</v>
      </c>
      <c r="B234" s="342"/>
      <c r="C234" s="343"/>
      <c r="D234" s="251">
        <v>126</v>
      </c>
      <c r="E234" s="319">
        <v>35</v>
      </c>
      <c r="F234" s="319">
        <v>-3</v>
      </c>
      <c r="G234" s="319">
        <v>95</v>
      </c>
      <c r="H234" s="319">
        <v>137</v>
      </c>
      <c r="I234" s="158">
        <v>36</v>
      </c>
      <c r="J234" s="158">
        <v>-3</v>
      </c>
      <c r="K234" s="158">
        <v>120</v>
      </c>
      <c r="L234" s="158">
        <v>121</v>
      </c>
      <c r="M234" s="302">
        <v>27</v>
      </c>
      <c r="N234" s="302">
        <v>-7</v>
      </c>
      <c r="O234" s="302">
        <v>109</v>
      </c>
      <c r="P234" s="319">
        <v>114</v>
      </c>
      <c r="Q234" s="319">
        <v>26</v>
      </c>
      <c r="R234" s="319">
        <v>-13</v>
      </c>
      <c r="S234" s="251">
        <v>104</v>
      </c>
      <c r="T234" s="251">
        <v>132</v>
      </c>
      <c r="U234" s="251">
        <v>33</v>
      </c>
      <c r="V234" s="251">
        <v>-12</v>
      </c>
      <c r="W234" s="244">
        <v>122</v>
      </c>
      <c r="X234" s="440">
        <v>171</v>
      </c>
      <c r="Y234" s="440">
        <v>25</v>
      </c>
      <c r="Z234" s="440">
        <v>-14</v>
      </c>
      <c r="AA234" s="440">
        <v>96</v>
      </c>
      <c r="AB234" s="440">
        <v>162</v>
      </c>
      <c r="AC234" s="440">
        <v>24</v>
      </c>
      <c r="AD234" s="440">
        <v>-9</v>
      </c>
      <c r="AE234" s="440">
        <v>94</v>
      </c>
      <c r="AF234" s="440">
        <v>170</v>
      </c>
      <c r="AG234" s="440">
        <v>11</v>
      </c>
      <c r="AH234" s="440">
        <v>-14</v>
      </c>
      <c r="AI234" s="440">
        <v>106</v>
      </c>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c r="BN234" s="121"/>
      <c r="BO234" s="121"/>
      <c r="BP234" s="121"/>
      <c r="BQ234" s="121"/>
      <c r="BR234" s="121"/>
      <c r="BS234" s="121"/>
      <c r="BT234" s="121"/>
      <c r="BU234" s="121"/>
      <c r="BV234" s="121"/>
      <c r="BW234" s="121"/>
      <c r="BX234" s="121"/>
      <c r="BY234" s="121"/>
      <c r="BZ234" s="121"/>
      <c r="CA234" s="121"/>
      <c r="CB234" s="121"/>
      <c r="CC234" s="121"/>
      <c r="CD234" s="121"/>
      <c r="CE234" s="121"/>
      <c r="CF234" s="121"/>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1"/>
      <c r="DF234" s="121"/>
    </row>
    <row r="235" spans="1:110" s="58" customFormat="1" ht="18" customHeight="1">
      <c r="A235" s="163" t="s">
        <v>117</v>
      </c>
      <c r="B235" s="342"/>
      <c r="C235" s="343"/>
      <c r="D235" s="318" t="s">
        <v>55</v>
      </c>
      <c r="E235" s="318" t="s">
        <v>55</v>
      </c>
      <c r="F235" s="318" t="s">
        <v>55</v>
      </c>
      <c r="G235" s="318" t="s">
        <v>55</v>
      </c>
      <c r="H235" s="345" t="s">
        <v>55</v>
      </c>
      <c r="I235" s="345" t="s">
        <v>55</v>
      </c>
      <c r="J235" s="345" t="s">
        <v>55</v>
      </c>
      <c r="K235" s="345" t="s">
        <v>55</v>
      </c>
      <c r="L235" s="207" t="s">
        <v>55</v>
      </c>
      <c r="M235" s="302">
        <v>-33</v>
      </c>
      <c r="N235" s="302">
        <v>-39</v>
      </c>
      <c r="O235" s="302">
        <v>-20</v>
      </c>
      <c r="P235" s="237">
        <v>6</v>
      </c>
      <c r="Q235" s="319">
        <v>-14</v>
      </c>
      <c r="R235" s="319">
        <v>-20</v>
      </c>
      <c r="S235" s="159">
        <v>8</v>
      </c>
      <c r="T235" s="159">
        <v>16</v>
      </c>
      <c r="U235" s="159">
        <v>-9</v>
      </c>
      <c r="V235" s="159">
        <v>-16</v>
      </c>
      <c r="W235" s="244">
        <v>17</v>
      </c>
      <c r="X235" s="440">
        <v>34</v>
      </c>
      <c r="Y235" s="440">
        <v>21</v>
      </c>
      <c r="Z235" s="440">
        <v>-16</v>
      </c>
      <c r="AA235" s="440">
        <v>35</v>
      </c>
      <c r="AB235" s="440">
        <v>48</v>
      </c>
      <c r="AC235" s="440">
        <v>4</v>
      </c>
      <c r="AD235" s="440">
        <v>-12</v>
      </c>
      <c r="AE235" s="440">
        <v>28</v>
      </c>
      <c r="AF235" s="440">
        <v>41</v>
      </c>
      <c r="AG235" s="440">
        <v>20</v>
      </c>
      <c r="AH235" s="440">
        <v>-15</v>
      </c>
      <c r="AI235" s="440">
        <v>110</v>
      </c>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row>
    <row r="236" spans="1:110" s="58" customFormat="1" ht="18" customHeight="1">
      <c r="A236" s="163" t="s">
        <v>116</v>
      </c>
      <c r="B236" s="342"/>
      <c r="C236" s="343"/>
      <c r="D236" s="251">
        <v>81</v>
      </c>
      <c r="E236" s="319">
        <v>53</v>
      </c>
      <c r="F236" s="319">
        <v>39</v>
      </c>
      <c r="G236" s="319">
        <v>77</v>
      </c>
      <c r="H236" s="319">
        <v>78</v>
      </c>
      <c r="I236" s="158">
        <v>52</v>
      </c>
      <c r="J236" s="158">
        <v>51</v>
      </c>
      <c r="K236" s="158">
        <v>50</v>
      </c>
      <c r="L236" s="158">
        <v>87</v>
      </c>
      <c r="M236" s="302">
        <v>49</v>
      </c>
      <c r="N236" s="302">
        <v>49</v>
      </c>
      <c r="O236" s="302">
        <v>63</v>
      </c>
      <c r="P236" s="319">
        <v>81</v>
      </c>
      <c r="Q236" s="319">
        <v>54</v>
      </c>
      <c r="R236" s="319">
        <v>47</v>
      </c>
      <c r="S236" s="251">
        <v>80</v>
      </c>
      <c r="T236" s="251">
        <v>102</v>
      </c>
      <c r="U236" s="251">
        <v>53</v>
      </c>
      <c r="V236" s="251">
        <v>61</v>
      </c>
      <c r="W236" s="244">
        <v>91</v>
      </c>
      <c r="X236" s="440">
        <v>124</v>
      </c>
      <c r="Y236" s="440">
        <v>60</v>
      </c>
      <c r="Z236" s="440">
        <v>62</v>
      </c>
      <c r="AA236" s="440">
        <v>49</v>
      </c>
      <c r="AB236" s="440">
        <v>110</v>
      </c>
      <c r="AC236" s="440">
        <v>51</v>
      </c>
      <c r="AD236" s="440">
        <v>57</v>
      </c>
      <c r="AE236" s="440">
        <v>102</v>
      </c>
      <c r="AF236" s="440">
        <v>137</v>
      </c>
      <c r="AG236" s="440">
        <v>60</v>
      </c>
      <c r="AH236" s="440">
        <v>57</v>
      </c>
      <c r="AI236" s="440">
        <v>77</v>
      </c>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1"/>
      <c r="BR236" s="121"/>
      <c r="BS236" s="121"/>
      <c r="BT236" s="121"/>
      <c r="BU236" s="121"/>
      <c r="BV236" s="121"/>
      <c r="BW236" s="121"/>
      <c r="BX236" s="121"/>
      <c r="BY236" s="121"/>
      <c r="BZ236" s="121"/>
      <c r="CA236" s="121"/>
      <c r="CB236" s="121"/>
      <c r="CC236" s="121"/>
      <c r="CD236" s="121"/>
      <c r="CE236" s="121"/>
      <c r="CF236" s="121"/>
      <c r="CG236" s="121"/>
      <c r="CH236" s="121"/>
      <c r="CI236" s="121"/>
      <c r="CJ236" s="121"/>
      <c r="CK236" s="121"/>
      <c r="CL236" s="121"/>
      <c r="CM236" s="121"/>
      <c r="CN236" s="121"/>
      <c r="CO236" s="121"/>
      <c r="CP236" s="121"/>
      <c r="CQ236" s="121"/>
      <c r="CR236" s="121"/>
      <c r="CS236" s="121"/>
      <c r="CT236" s="121"/>
      <c r="CU236" s="121"/>
      <c r="CV236" s="121"/>
      <c r="CW236" s="121"/>
      <c r="CX236" s="121"/>
      <c r="CY236" s="121"/>
      <c r="CZ236" s="121"/>
      <c r="DA236" s="121"/>
      <c r="DB236" s="121"/>
      <c r="DC236" s="121"/>
      <c r="DD236" s="121"/>
      <c r="DE236" s="121"/>
      <c r="DF236" s="121"/>
    </row>
    <row r="237" spans="1:110" s="58" customFormat="1" ht="18" customHeight="1">
      <c r="A237" s="163" t="s">
        <v>266</v>
      </c>
      <c r="B237" s="342"/>
      <c r="C237" s="343"/>
      <c r="D237" s="251">
        <v>0</v>
      </c>
      <c r="E237" s="319">
        <v>2</v>
      </c>
      <c r="F237" s="319">
        <v>2</v>
      </c>
      <c r="G237" s="319">
        <v>-8</v>
      </c>
      <c r="H237" s="319">
        <v>-14</v>
      </c>
      <c r="I237" s="158">
        <v>3</v>
      </c>
      <c r="J237" s="158">
        <v>11</v>
      </c>
      <c r="K237" s="158">
        <v>-1</v>
      </c>
      <c r="L237" s="158">
        <v>-10</v>
      </c>
      <c r="M237" s="302">
        <v>-15</v>
      </c>
      <c r="N237" s="302">
        <v>-8</v>
      </c>
      <c r="O237" s="302">
        <v>0</v>
      </c>
      <c r="P237" s="319">
        <v>-2</v>
      </c>
      <c r="Q237" s="319">
        <v>6</v>
      </c>
      <c r="R237" s="319">
        <v>7</v>
      </c>
      <c r="S237" s="251">
        <v>11</v>
      </c>
      <c r="T237" s="251">
        <v>-13</v>
      </c>
      <c r="U237" s="251">
        <v>10</v>
      </c>
      <c r="V237" s="251">
        <v>11</v>
      </c>
      <c r="W237" s="244">
        <v>3</v>
      </c>
      <c r="X237" s="440">
        <v>11</v>
      </c>
      <c r="Y237" s="440">
        <v>10</v>
      </c>
      <c r="Z237" s="440">
        <v>4</v>
      </c>
      <c r="AA237" s="440">
        <v>2</v>
      </c>
      <c r="AB237" s="440">
        <v>9</v>
      </c>
      <c r="AC237" s="440">
        <v>11</v>
      </c>
      <c r="AD237" s="440">
        <v>9</v>
      </c>
      <c r="AE237" s="440">
        <v>10</v>
      </c>
      <c r="AF237" s="440">
        <v>15</v>
      </c>
      <c r="AG237" s="440">
        <v>13</v>
      </c>
      <c r="AH237" s="440">
        <v>13</v>
      </c>
      <c r="AI237" s="440">
        <v>7</v>
      </c>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c r="CU237" s="121"/>
      <c r="CV237" s="121"/>
      <c r="CW237" s="121"/>
      <c r="CX237" s="121"/>
      <c r="CY237" s="121"/>
      <c r="CZ237" s="121"/>
      <c r="DA237" s="121"/>
      <c r="DB237" s="121"/>
      <c r="DC237" s="121"/>
      <c r="DD237" s="121"/>
      <c r="DE237" s="121"/>
      <c r="DF237" s="121"/>
    </row>
    <row r="238" spans="1:110" s="58" customFormat="1" ht="18" customHeight="1">
      <c r="A238" s="169" t="s">
        <v>118</v>
      </c>
      <c r="B238" s="192"/>
      <c r="C238" s="192"/>
      <c r="D238" s="304">
        <v>-14</v>
      </c>
      <c r="E238" s="304">
        <v>-12</v>
      </c>
      <c r="F238" s="304">
        <v>-8</v>
      </c>
      <c r="G238" s="304">
        <v>-13</v>
      </c>
      <c r="H238" s="304">
        <v>-19</v>
      </c>
      <c r="I238" s="236">
        <v>-10</v>
      </c>
      <c r="J238" s="236">
        <v>-6</v>
      </c>
      <c r="K238" s="236">
        <v>-16</v>
      </c>
      <c r="L238" s="236">
        <v>-12</v>
      </c>
      <c r="M238" s="303">
        <v>-9</v>
      </c>
      <c r="N238" s="303">
        <v>-13</v>
      </c>
      <c r="O238" s="303">
        <v>-22</v>
      </c>
      <c r="P238" s="304">
        <v>-12</v>
      </c>
      <c r="Q238" s="304">
        <v>-12</v>
      </c>
      <c r="R238" s="304">
        <v>-13</v>
      </c>
      <c r="S238" s="229">
        <v>-24</v>
      </c>
      <c r="T238" s="229">
        <v>-10</v>
      </c>
      <c r="U238" s="229">
        <v>-19</v>
      </c>
      <c r="V238" s="229">
        <v>-9</v>
      </c>
      <c r="W238" s="248">
        <v>-28</v>
      </c>
      <c r="X238" s="446">
        <v>-16</v>
      </c>
      <c r="Y238" s="446">
        <v>-25</v>
      </c>
      <c r="Z238" s="446">
        <v>-7</v>
      </c>
      <c r="AA238" s="446">
        <v>-25</v>
      </c>
      <c r="AB238" s="446">
        <v>-17</v>
      </c>
      <c r="AC238" s="446">
        <v>-28</v>
      </c>
      <c r="AD238" s="446">
        <v>-23</v>
      </c>
      <c r="AE238" s="446">
        <v>-24</v>
      </c>
      <c r="AF238" s="446">
        <v>-16</v>
      </c>
      <c r="AG238" s="446">
        <v>-16</v>
      </c>
      <c r="AH238" s="446">
        <v>-13</v>
      </c>
      <c r="AI238" s="446">
        <v>-14</v>
      </c>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121"/>
      <c r="CB238" s="121"/>
      <c r="CC238" s="121"/>
      <c r="CD238" s="121"/>
      <c r="CE238" s="121"/>
      <c r="CF238" s="121"/>
      <c r="CG238" s="121"/>
      <c r="CH238" s="121"/>
      <c r="CI238" s="121"/>
      <c r="CJ238" s="121"/>
      <c r="CK238" s="121"/>
      <c r="CL238" s="121"/>
      <c r="CM238" s="121"/>
      <c r="CN238" s="121"/>
      <c r="CO238" s="121"/>
      <c r="CP238" s="121"/>
      <c r="CQ238" s="121"/>
      <c r="CR238" s="121"/>
      <c r="CS238" s="121"/>
      <c r="CT238" s="121"/>
      <c r="CU238" s="121"/>
      <c r="CV238" s="121"/>
      <c r="CW238" s="121"/>
      <c r="CX238" s="121"/>
      <c r="CY238" s="121"/>
      <c r="CZ238" s="121"/>
      <c r="DA238" s="121"/>
      <c r="DB238" s="121"/>
      <c r="DC238" s="121"/>
      <c r="DD238" s="121"/>
      <c r="DE238" s="121"/>
      <c r="DF238" s="121"/>
    </row>
    <row r="239" spans="1:110" s="58" customFormat="1" ht="19.5" customHeight="1">
      <c r="A239" s="149" t="s">
        <v>122</v>
      </c>
      <c r="B239" s="342"/>
      <c r="C239" s="343"/>
      <c r="D239" s="251">
        <f t="shared" ref="D239:W239" si="37">SUM(D233:D238)</f>
        <v>486</v>
      </c>
      <c r="E239" s="251">
        <f t="shared" si="37"/>
        <v>286</v>
      </c>
      <c r="F239" s="251">
        <f t="shared" si="37"/>
        <v>225</v>
      </c>
      <c r="G239" s="251">
        <f t="shared" si="37"/>
        <v>440</v>
      </c>
      <c r="H239" s="251">
        <f t="shared" si="37"/>
        <v>512</v>
      </c>
      <c r="I239" s="251">
        <f t="shared" si="37"/>
        <v>298</v>
      </c>
      <c r="J239" s="251">
        <f t="shared" si="37"/>
        <v>238</v>
      </c>
      <c r="K239" s="251">
        <f t="shared" si="37"/>
        <v>516</v>
      </c>
      <c r="L239" s="251">
        <f t="shared" si="37"/>
        <v>581</v>
      </c>
      <c r="M239" s="251">
        <f t="shared" si="37"/>
        <v>403</v>
      </c>
      <c r="N239" s="251">
        <f t="shared" si="37"/>
        <v>353</v>
      </c>
      <c r="O239" s="251">
        <f t="shared" si="37"/>
        <v>508</v>
      </c>
      <c r="P239" s="244">
        <f t="shared" si="37"/>
        <v>602</v>
      </c>
      <c r="Q239" s="244">
        <f t="shared" si="37"/>
        <v>400</v>
      </c>
      <c r="R239" s="244">
        <f t="shared" si="37"/>
        <v>316</v>
      </c>
      <c r="S239" s="244">
        <f t="shared" si="37"/>
        <v>570</v>
      </c>
      <c r="T239" s="244">
        <f t="shared" si="37"/>
        <v>651</v>
      </c>
      <c r="U239" s="244">
        <f t="shared" si="37"/>
        <v>339</v>
      </c>
      <c r="V239" s="244">
        <f t="shared" si="37"/>
        <v>302</v>
      </c>
      <c r="W239" s="244">
        <f t="shared" si="37"/>
        <v>541</v>
      </c>
      <c r="X239" s="440">
        <f t="shared" ref="X239:AH239" si="38">SUM(X233:X238)</f>
        <v>649</v>
      </c>
      <c r="Y239" s="440">
        <f t="shared" si="38"/>
        <v>348</v>
      </c>
      <c r="Z239" s="440">
        <f t="shared" si="38"/>
        <v>297</v>
      </c>
      <c r="AA239" s="440">
        <f t="shared" si="38"/>
        <v>508</v>
      </c>
      <c r="AB239" s="440">
        <f t="shared" si="38"/>
        <v>654</v>
      </c>
      <c r="AC239" s="440">
        <f t="shared" si="38"/>
        <v>284</v>
      </c>
      <c r="AD239" s="440">
        <f t="shared" si="38"/>
        <v>223</v>
      </c>
      <c r="AE239" s="440">
        <f t="shared" si="38"/>
        <v>591</v>
      </c>
      <c r="AF239" s="440">
        <f t="shared" si="38"/>
        <v>650</v>
      </c>
      <c r="AG239" s="440">
        <f t="shared" si="38"/>
        <v>298</v>
      </c>
      <c r="AH239" s="440">
        <f t="shared" si="38"/>
        <v>166</v>
      </c>
      <c r="AI239" s="440">
        <f>SUM(AI233:AI238)</f>
        <v>493</v>
      </c>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121"/>
      <c r="CB239" s="121"/>
      <c r="CC239" s="121"/>
      <c r="CD239" s="121"/>
      <c r="CE239" s="121"/>
      <c r="CF239" s="121"/>
      <c r="CG239" s="121"/>
      <c r="CH239" s="121"/>
      <c r="CI239" s="121"/>
      <c r="CJ239" s="121"/>
      <c r="CK239" s="121"/>
      <c r="CL239" s="121"/>
      <c r="CM239" s="121"/>
      <c r="CN239" s="121"/>
      <c r="CO239" s="121"/>
      <c r="CP239" s="121"/>
      <c r="CQ239" s="121"/>
      <c r="CR239" s="121"/>
      <c r="CS239" s="121"/>
      <c r="CT239" s="121"/>
      <c r="CU239" s="121"/>
      <c r="CV239" s="121"/>
      <c r="CW239" s="121"/>
      <c r="CX239" s="121"/>
      <c r="CY239" s="121"/>
      <c r="CZ239" s="121"/>
      <c r="DA239" s="121"/>
      <c r="DB239" s="121"/>
      <c r="DC239" s="121"/>
      <c r="DD239" s="121"/>
      <c r="DE239" s="121"/>
      <c r="DF239" s="121"/>
    </row>
    <row r="240" spans="1:110" s="58" customFormat="1" ht="10.5" customHeight="1">
      <c r="A240" s="340"/>
      <c r="B240" s="337"/>
      <c r="C240" s="337"/>
      <c r="D240" s="338"/>
      <c r="E240" s="338"/>
      <c r="F240" s="338"/>
      <c r="G240" s="338"/>
      <c r="H240" s="338"/>
      <c r="I240" s="338"/>
      <c r="J240" s="338"/>
      <c r="K240" s="338"/>
      <c r="L240" s="338"/>
      <c r="M240" s="307"/>
      <c r="N240" s="301"/>
      <c r="O240" s="301"/>
      <c r="P240" s="255"/>
      <c r="Q240" s="255"/>
      <c r="R240" s="255"/>
      <c r="S240" s="255"/>
      <c r="T240" s="255"/>
      <c r="U240" s="328"/>
      <c r="V240" s="255"/>
      <c r="W240" s="255"/>
      <c r="X240" s="120"/>
      <c r="Y240" s="120"/>
      <c r="Z240" s="120"/>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row>
    <row r="241" spans="1:245" s="58" customFormat="1" ht="18" customHeight="1">
      <c r="A241" s="340"/>
      <c r="B241" s="337"/>
      <c r="C241" s="337"/>
      <c r="D241" s="338"/>
      <c r="E241" s="338"/>
      <c r="F241" s="338"/>
      <c r="G241" s="338"/>
      <c r="H241" s="338"/>
      <c r="I241" s="338"/>
      <c r="J241" s="338"/>
      <c r="K241" s="338"/>
      <c r="L241" s="338"/>
      <c r="M241" s="307"/>
      <c r="N241" s="301"/>
      <c r="O241" s="301"/>
      <c r="P241" s="255"/>
      <c r="Q241" s="255"/>
      <c r="R241" s="255"/>
      <c r="S241" s="255"/>
      <c r="T241" s="255"/>
      <c r="U241" s="328"/>
      <c r="V241" s="255"/>
      <c r="W241" s="255"/>
      <c r="X241" s="120"/>
      <c r="Y241" s="120"/>
      <c r="Z241" s="120"/>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21"/>
      <c r="BO241" s="121"/>
      <c r="BP241" s="121"/>
      <c r="BQ241" s="121"/>
      <c r="BR241" s="121"/>
      <c r="BS241" s="121"/>
      <c r="BT241" s="121"/>
      <c r="BU241" s="121"/>
      <c r="BV241" s="121"/>
      <c r="BW241" s="121"/>
      <c r="BX241" s="121"/>
      <c r="BY241" s="121"/>
      <c r="BZ241" s="121"/>
      <c r="CA241" s="121"/>
      <c r="CB241" s="121"/>
      <c r="CC241" s="121"/>
      <c r="CD241" s="121"/>
      <c r="CE241" s="121"/>
      <c r="CF241" s="121"/>
      <c r="CG241" s="121"/>
      <c r="CH241" s="121"/>
      <c r="CI241" s="121"/>
      <c r="CJ241" s="121"/>
      <c r="CK241" s="121"/>
      <c r="CL241" s="121"/>
      <c r="CM241" s="121"/>
      <c r="CN241" s="121"/>
      <c r="CO241" s="121"/>
      <c r="CP241" s="121"/>
      <c r="CQ241" s="121"/>
      <c r="CR241" s="121"/>
      <c r="CS241" s="121"/>
      <c r="CT241" s="121"/>
      <c r="CU241" s="121"/>
      <c r="CV241" s="121"/>
      <c r="CW241" s="121"/>
      <c r="CX241" s="121"/>
      <c r="CY241" s="121"/>
      <c r="CZ241" s="121"/>
      <c r="DA241" s="121"/>
      <c r="DB241" s="121"/>
      <c r="DC241" s="121"/>
      <c r="DD241" s="121"/>
      <c r="DE241" s="121"/>
      <c r="DF241" s="121"/>
    </row>
    <row r="242" spans="1:245" s="58" customFormat="1" ht="18" customHeight="1">
      <c r="A242" s="340"/>
      <c r="B242" s="337"/>
      <c r="C242" s="337"/>
      <c r="D242" s="338"/>
      <c r="E242" s="338"/>
      <c r="F242" s="338"/>
      <c r="G242" s="338"/>
      <c r="H242" s="338"/>
      <c r="I242" s="338"/>
      <c r="J242" s="338"/>
      <c r="K242" s="338"/>
      <c r="L242" s="338"/>
      <c r="M242" s="307"/>
      <c r="N242" s="301"/>
      <c r="O242" s="301"/>
      <c r="P242" s="255"/>
      <c r="Q242" s="255"/>
      <c r="R242" s="255"/>
      <c r="S242" s="255"/>
      <c r="T242" s="255"/>
      <c r="U242" s="328"/>
      <c r="V242" s="255"/>
      <c r="W242" s="255"/>
      <c r="X242" s="120"/>
      <c r="Y242" s="120"/>
      <c r="Z242" s="120"/>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1"/>
      <c r="BQ242" s="121"/>
      <c r="BR242" s="121"/>
      <c r="BS242" s="121"/>
      <c r="BT242" s="121"/>
      <c r="BU242" s="121"/>
      <c r="BV242" s="121"/>
      <c r="BW242" s="121"/>
      <c r="BX242" s="121"/>
      <c r="BY242" s="121"/>
      <c r="BZ242" s="121"/>
      <c r="CA242" s="121"/>
      <c r="CB242" s="121"/>
      <c r="CC242" s="121"/>
      <c r="CD242" s="121"/>
      <c r="CE242" s="121"/>
      <c r="CF242" s="121"/>
      <c r="CG242" s="121"/>
      <c r="CH242" s="121"/>
      <c r="CI242" s="121"/>
      <c r="CJ242" s="121"/>
      <c r="CK242" s="121"/>
      <c r="CL242" s="121"/>
      <c r="CM242" s="121"/>
      <c r="CN242" s="121"/>
      <c r="CO242" s="121"/>
      <c r="CP242" s="121"/>
      <c r="CQ242" s="121"/>
      <c r="CR242" s="121"/>
      <c r="CS242" s="121"/>
      <c r="CT242" s="121"/>
      <c r="CU242" s="121"/>
      <c r="CV242" s="121"/>
      <c r="CW242" s="121"/>
      <c r="CX242" s="121"/>
      <c r="CY242" s="121"/>
      <c r="CZ242" s="121"/>
      <c r="DA242" s="121"/>
      <c r="DB242" s="121"/>
      <c r="DC242" s="121"/>
      <c r="DD242" s="121"/>
      <c r="DE242" s="121"/>
      <c r="DF242" s="121"/>
    </row>
    <row r="243" spans="1:245" s="55" customFormat="1" ht="20.25" customHeight="1">
      <c r="A243" s="143" t="s">
        <v>344</v>
      </c>
      <c r="B243" s="166"/>
      <c r="C243" s="166"/>
      <c r="D243" s="341"/>
      <c r="E243" s="341"/>
      <c r="F243" s="341"/>
      <c r="G243" s="341"/>
      <c r="H243" s="341"/>
      <c r="I243" s="341"/>
      <c r="J243" s="341"/>
      <c r="K243" s="341"/>
      <c r="L243" s="341"/>
      <c r="M243" s="346"/>
      <c r="N243" s="347"/>
      <c r="O243" s="347"/>
      <c r="P243" s="246"/>
      <c r="Q243" s="246"/>
      <c r="R243" s="246"/>
      <c r="S243" s="246"/>
      <c r="T243" s="246"/>
      <c r="U243" s="245"/>
      <c r="V243" s="246"/>
      <c r="W243" s="246"/>
      <c r="X243" s="131"/>
      <c r="Y243" s="131"/>
      <c r="Z243" s="131"/>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c r="DF243" s="132"/>
    </row>
    <row r="244" spans="1:245" ht="37.5" customHeight="1" thickBot="1">
      <c r="A244" s="150" t="s">
        <v>271</v>
      </c>
      <c r="B244" s="151"/>
      <c r="C244" s="152"/>
      <c r="D244" s="312" t="s">
        <v>245</v>
      </c>
      <c r="E244" s="312" t="s">
        <v>246</v>
      </c>
      <c r="F244" s="312" t="s">
        <v>247</v>
      </c>
      <c r="G244" s="312" t="s">
        <v>240</v>
      </c>
      <c r="H244" s="312" t="s">
        <v>248</v>
      </c>
      <c r="I244" s="312" t="s">
        <v>249</v>
      </c>
      <c r="J244" s="312" t="s">
        <v>250</v>
      </c>
      <c r="K244" s="312" t="s">
        <v>241</v>
      </c>
      <c r="L244" s="312" t="s">
        <v>2</v>
      </c>
      <c r="M244" s="153" t="s">
        <v>3</v>
      </c>
      <c r="N244" s="153" t="s">
        <v>4</v>
      </c>
      <c r="O244" s="153" t="s">
        <v>5</v>
      </c>
      <c r="P244" s="154" t="s">
        <v>6</v>
      </c>
      <c r="Q244" s="154" t="s">
        <v>7</v>
      </c>
      <c r="R244" s="154" t="s">
        <v>8</v>
      </c>
      <c r="S244" s="154" t="s">
        <v>9</v>
      </c>
      <c r="T244" s="154" t="s">
        <v>200</v>
      </c>
      <c r="U244" s="154" t="s">
        <v>285</v>
      </c>
      <c r="V244" s="154" t="s">
        <v>318</v>
      </c>
      <c r="W244" s="154" t="s">
        <v>361</v>
      </c>
      <c r="X244" s="425" t="s">
        <v>368</v>
      </c>
      <c r="Y244" s="425" t="s">
        <v>374</v>
      </c>
      <c r="Z244" s="425" t="s">
        <v>379</v>
      </c>
      <c r="AA244" s="425" t="s">
        <v>384</v>
      </c>
      <c r="AB244" s="425" t="s">
        <v>430</v>
      </c>
      <c r="AC244" s="425" t="s">
        <v>431</v>
      </c>
      <c r="AD244" s="425" t="s">
        <v>432</v>
      </c>
      <c r="AE244" s="425" t="s">
        <v>433</v>
      </c>
      <c r="AF244" s="425" t="s">
        <v>427</v>
      </c>
      <c r="AG244" s="425" t="s">
        <v>443</v>
      </c>
      <c r="AH244" s="425" t="s">
        <v>446</v>
      </c>
      <c r="AI244" s="425" t="s">
        <v>452</v>
      </c>
    </row>
    <row r="245" spans="1:245" s="61" customFormat="1" ht="18" customHeight="1">
      <c r="A245" s="163" t="s">
        <v>465</v>
      </c>
      <c r="B245" s="342"/>
      <c r="C245" s="343"/>
      <c r="D245" s="344">
        <v>284</v>
      </c>
      <c r="E245" s="344">
        <v>222</v>
      </c>
      <c r="F245" s="344">
        <v>184</v>
      </c>
      <c r="G245" s="344">
        <v>290</v>
      </c>
      <c r="H245" s="344">
        <v>300</v>
      </c>
      <c r="I245" s="158">
        <v>243</v>
      </c>
      <c r="J245" s="158">
        <v>221</v>
      </c>
      <c r="K245" s="344">
        <v>351</v>
      </c>
      <c r="L245" s="158">
        <v>431</v>
      </c>
      <c r="M245" s="319">
        <v>260</v>
      </c>
      <c r="N245" s="319">
        <v>438</v>
      </c>
      <c r="O245" s="319">
        <v>470</v>
      </c>
      <c r="P245" s="344">
        <v>432</v>
      </c>
      <c r="Q245" s="344">
        <v>307</v>
      </c>
      <c r="R245" s="344">
        <v>297</v>
      </c>
      <c r="S245" s="344">
        <v>327</v>
      </c>
      <c r="T245" s="344">
        <v>467</v>
      </c>
      <c r="U245" s="344">
        <v>280</v>
      </c>
      <c r="V245" s="344">
        <v>256</v>
      </c>
      <c r="W245" s="244">
        <v>129</v>
      </c>
      <c r="X245" s="440">
        <v>489</v>
      </c>
      <c r="Y245" s="440">
        <v>271</v>
      </c>
      <c r="Z245" s="440">
        <v>273</v>
      </c>
      <c r="AA245" s="440">
        <v>443</v>
      </c>
      <c r="AB245" s="440">
        <v>368</v>
      </c>
      <c r="AC245" s="440">
        <v>214</v>
      </c>
      <c r="AD245" s="440">
        <v>205</v>
      </c>
      <c r="AE245" s="440">
        <v>388</v>
      </c>
      <c r="AF245" s="440">
        <v>263</v>
      </c>
      <c r="AG245" s="440">
        <v>337</v>
      </c>
      <c r="AH245" s="440">
        <v>43</v>
      </c>
      <c r="AI245" s="440">
        <v>278</v>
      </c>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row>
    <row r="246" spans="1:245" s="61" customFormat="1" ht="18" customHeight="1">
      <c r="A246" s="144" t="s">
        <v>115</v>
      </c>
      <c r="B246" s="342"/>
      <c r="C246" s="343"/>
      <c r="D246" s="251">
        <v>119</v>
      </c>
      <c r="E246" s="251">
        <v>41</v>
      </c>
      <c r="F246" s="251">
        <v>-15</v>
      </c>
      <c r="G246" s="251">
        <v>119</v>
      </c>
      <c r="H246" s="251">
        <v>142</v>
      </c>
      <c r="I246" s="158">
        <v>33</v>
      </c>
      <c r="J246" s="158">
        <v>-2</v>
      </c>
      <c r="K246" s="251">
        <v>121</v>
      </c>
      <c r="L246" s="158">
        <v>130</v>
      </c>
      <c r="M246" s="319">
        <v>37</v>
      </c>
      <c r="N246" s="319">
        <v>-15</v>
      </c>
      <c r="O246" s="319">
        <v>155</v>
      </c>
      <c r="P246" s="251">
        <v>115</v>
      </c>
      <c r="Q246" s="251">
        <v>39</v>
      </c>
      <c r="R246" s="251">
        <v>-11</v>
      </c>
      <c r="S246" s="251">
        <v>109</v>
      </c>
      <c r="T246" s="251">
        <v>159</v>
      </c>
      <c r="U246" s="251">
        <v>35</v>
      </c>
      <c r="V246" s="251">
        <v>-15</v>
      </c>
      <c r="W246" s="244">
        <v>124</v>
      </c>
      <c r="X246" s="440">
        <v>265</v>
      </c>
      <c r="Y246" s="440">
        <v>25</v>
      </c>
      <c r="Z246" s="440">
        <v>-10</v>
      </c>
      <c r="AA246" s="440">
        <v>100</v>
      </c>
      <c r="AB246" s="440">
        <v>214</v>
      </c>
      <c r="AC246" s="440">
        <v>21</v>
      </c>
      <c r="AD246" s="440">
        <v>-10</v>
      </c>
      <c r="AE246" s="440">
        <v>119</v>
      </c>
      <c r="AF246" s="440">
        <v>175</v>
      </c>
      <c r="AG246" s="440">
        <v>8</v>
      </c>
      <c r="AH246" s="440">
        <v>-3</v>
      </c>
      <c r="AI246" s="440">
        <v>108</v>
      </c>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row>
    <row r="247" spans="1:245" s="61" customFormat="1" ht="18" customHeight="1">
      <c r="A247" s="163" t="s">
        <v>117</v>
      </c>
      <c r="B247" s="342"/>
      <c r="C247" s="343"/>
      <c r="D247" s="318" t="s">
        <v>55</v>
      </c>
      <c r="E247" s="318" t="s">
        <v>55</v>
      </c>
      <c r="F247" s="318" t="s">
        <v>55</v>
      </c>
      <c r="G247" s="318" t="s">
        <v>55</v>
      </c>
      <c r="H247" s="345" t="s">
        <v>55</v>
      </c>
      <c r="I247" s="345" t="s">
        <v>55</v>
      </c>
      <c r="J247" s="345">
        <v>232</v>
      </c>
      <c r="K247" s="345">
        <v>12</v>
      </c>
      <c r="L247" s="207" t="s">
        <v>55</v>
      </c>
      <c r="M247" s="319">
        <v>-33</v>
      </c>
      <c r="N247" s="319">
        <v>-39</v>
      </c>
      <c r="O247" s="319">
        <v>-19</v>
      </c>
      <c r="P247" s="251">
        <v>6</v>
      </c>
      <c r="Q247" s="251">
        <v>-15</v>
      </c>
      <c r="R247" s="251">
        <v>-19</v>
      </c>
      <c r="S247" s="251">
        <v>8</v>
      </c>
      <c r="T247" s="251">
        <v>32</v>
      </c>
      <c r="U247" s="251">
        <v>-9</v>
      </c>
      <c r="V247" s="251">
        <v>14</v>
      </c>
      <c r="W247" s="244">
        <v>16</v>
      </c>
      <c r="X247" s="440">
        <v>34</v>
      </c>
      <c r="Y247" s="440">
        <v>21</v>
      </c>
      <c r="Z247" s="440">
        <v>-16</v>
      </c>
      <c r="AA247" s="440">
        <v>35</v>
      </c>
      <c r="AB247" s="440">
        <v>48</v>
      </c>
      <c r="AC247" s="440">
        <v>15</v>
      </c>
      <c r="AD247" s="440">
        <v>-12</v>
      </c>
      <c r="AE247" s="440">
        <v>28</v>
      </c>
      <c r="AF247" s="440">
        <v>40</v>
      </c>
      <c r="AG247" s="440">
        <v>21</v>
      </c>
      <c r="AH247" s="440">
        <v>-15</v>
      </c>
      <c r="AI247" s="440">
        <v>110</v>
      </c>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row>
    <row r="248" spans="1:245" s="61" customFormat="1" ht="18" customHeight="1">
      <c r="A248" s="163" t="s">
        <v>116</v>
      </c>
      <c r="B248" s="342"/>
      <c r="C248" s="343"/>
      <c r="D248" s="251">
        <v>81</v>
      </c>
      <c r="E248" s="251">
        <v>55</v>
      </c>
      <c r="F248" s="251">
        <v>42</v>
      </c>
      <c r="G248" s="251">
        <v>74</v>
      </c>
      <c r="H248" s="251">
        <v>79</v>
      </c>
      <c r="I248" s="158">
        <v>53</v>
      </c>
      <c r="J248" s="158">
        <v>50</v>
      </c>
      <c r="K248" s="251">
        <v>51</v>
      </c>
      <c r="L248" s="158">
        <v>86</v>
      </c>
      <c r="M248" s="319">
        <v>51</v>
      </c>
      <c r="N248" s="319">
        <v>50</v>
      </c>
      <c r="O248" s="319">
        <v>61</v>
      </c>
      <c r="P248" s="251">
        <v>81</v>
      </c>
      <c r="Q248" s="251">
        <v>54</v>
      </c>
      <c r="R248" s="251">
        <v>47</v>
      </c>
      <c r="S248" s="251">
        <v>81</v>
      </c>
      <c r="T248" s="251">
        <v>113</v>
      </c>
      <c r="U248" s="251">
        <v>53</v>
      </c>
      <c r="V248" s="251">
        <v>62</v>
      </c>
      <c r="W248" s="244">
        <v>93</v>
      </c>
      <c r="X248" s="440">
        <v>125</v>
      </c>
      <c r="Y248" s="440">
        <v>252</v>
      </c>
      <c r="Z248" s="440">
        <v>60</v>
      </c>
      <c r="AA248" s="440">
        <v>41</v>
      </c>
      <c r="AB248" s="440">
        <v>117</v>
      </c>
      <c r="AC248" s="440">
        <v>52</v>
      </c>
      <c r="AD248" s="440">
        <v>58</v>
      </c>
      <c r="AE248" s="440">
        <v>104</v>
      </c>
      <c r="AF248" s="440">
        <v>136</v>
      </c>
      <c r="AG248" s="440">
        <v>61</v>
      </c>
      <c r="AH248" s="440">
        <v>75</v>
      </c>
      <c r="AI248" s="440">
        <v>76</v>
      </c>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row>
    <row r="249" spans="1:245" s="61" customFormat="1" ht="18" customHeight="1">
      <c r="A249" s="163" t="s">
        <v>266</v>
      </c>
      <c r="B249" s="342"/>
      <c r="C249" s="343"/>
      <c r="D249" s="251">
        <v>3</v>
      </c>
      <c r="E249" s="251">
        <v>3</v>
      </c>
      <c r="F249" s="251">
        <v>6</v>
      </c>
      <c r="G249" s="251">
        <v>-18</v>
      </c>
      <c r="H249" s="251">
        <v>-12</v>
      </c>
      <c r="I249" s="158">
        <v>7</v>
      </c>
      <c r="J249" s="158">
        <v>15</v>
      </c>
      <c r="K249" s="251">
        <v>2</v>
      </c>
      <c r="L249" s="158">
        <v>-20</v>
      </c>
      <c r="M249" s="319">
        <v>31</v>
      </c>
      <c r="N249" s="319">
        <v>-17</v>
      </c>
      <c r="O249" s="319">
        <v>-29</v>
      </c>
      <c r="P249" s="251">
        <v>-21</v>
      </c>
      <c r="Q249" s="251">
        <v>20</v>
      </c>
      <c r="R249" s="251">
        <v>-7</v>
      </c>
      <c r="S249" s="251">
        <v>37</v>
      </c>
      <c r="T249" s="251">
        <v>-29</v>
      </c>
      <c r="U249" s="251">
        <v>23</v>
      </c>
      <c r="V249" s="251">
        <v>12</v>
      </c>
      <c r="W249" s="244">
        <v>40</v>
      </c>
      <c r="X249" s="440">
        <v>-20</v>
      </c>
      <c r="Y249" s="440">
        <v>23</v>
      </c>
      <c r="Z249" s="440">
        <v>6</v>
      </c>
      <c r="AA249" s="440">
        <v>-6</v>
      </c>
      <c r="AB249" s="440">
        <v>11</v>
      </c>
      <c r="AC249" s="440">
        <v>11</v>
      </c>
      <c r="AD249" s="440">
        <v>11</v>
      </c>
      <c r="AE249" s="440">
        <v>6</v>
      </c>
      <c r="AF249" s="440">
        <v>5</v>
      </c>
      <c r="AG249" s="440">
        <v>26</v>
      </c>
      <c r="AH249" s="440">
        <v>14</v>
      </c>
      <c r="AI249" s="440">
        <v>11</v>
      </c>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row>
    <row r="250" spans="1:245" ht="18" customHeight="1">
      <c r="A250" s="169" t="s">
        <v>118</v>
      </c>
      <c r="B250" s="192"/>
      <c r="C250" s="192"/>
      <c r="D250" s="229">
        <v>-15</v>
      </c>
      <c r="E250" s="229">
        <v>-9</v>
      </c>
      <c r="F250" s="229">
        <v>-1</v>
      </c>
      <c r="G250" s="229">
        <v>-10</v>
      </c>
      <c r="H250" s="229">
        <v>-19</v>
      </c>
      <c r="I250" s="236">
        <v>-9</v>
      </c>
      <c r="J250" s="236">
        <v>-6</v>
      </c>
      <c r="K250" s="229">
        <v>-17</v>
      </c>
      <c r="L250" s="236">
        <v>-18</v>
      </c>
      <c r="M250" s="229">
        <v>2</v>
      </c>
      <c r="N250" s="229">
        <v>-22</v>
      </c>
      <c r="O250" s="229">
        <v>-27</v>
      </c>
      <c r="P250" s="304">
        <v>-14</v>
      </c>
      <c r="Q250" s="304">
        <v>-30</v>
      </c>
      <c r="R250" s="304">
        <v>-21</v>
      </c>
      <c r="S250" s="304">
        <v>-40</v>
      </c>
      <c r="T250" s="304">
        <v>-18</v>
      </c>
      <c r="U250" s="304">
        <v>-31</v>
      </c>
      <c r="V250" s="304">
        <v>-17</v>
      </c>
      <c r="W250" s="173">
        <v>-81</v>
      </c>
      <c r="X250" s="432">
        <v>7</v>
      </c>
      <c r="Y250" s="432">
        <v>17</v>
      </c>
      <c r="Z250" s="432">
        <v>1</v>
      </c>
      <c r="AA250" s="432">
        <v>-34</v>
      </c>
      <c r="AB250" s="432">
        <v>-19</v>
      </c>
      <c r="AC250" s="446">
        <v>-27</v>
      </c>
      <c r="AD250" s="446">
        <v>-26</v>
      </c>
      <c r="AE250" s="446">
        <v>-22</v>
      </c>
      <c r="AF250" s="446">
        <v>-16</v>
      </c>
      <c r="AG250" s="446">
        <v>-15</v>
      </c>
      <c r="AH250" s="446">
        <v>-17</v>
      </c>
      <c r="AI250" s="446">
        <v>-9</v>
      </c>
    </row>
    <row r="251" spans="1:245" s="58" customFormat="1" ht="26.1" customHeight="1" thickBot="1">
      <c r="A251" s="326" t="s">
        <v>120</v>
      </c>
      <c r="B251" s="348"/>
      <c r="C251" s="348"/>
      <c r="D251" s="232">
        <f t="shared" ref="D251:W251" si="39">SUM(D245:D250)</f>
        <v>472</v>
      </c>
      <c r="E251" s="232">
        <f t="shared" si="39"/>
        <v>312</v>
      </c>
      <c r="F251" s="232">
        <f t="shared" si="39"/>
        <v>216</v>
      </c>
      <c r="G251" s="232">
        <f t="shared" si="39"/>
        <v>455</v>
      </c>
      <c r="H251" s="232">
        <f t="shared" si="39"/>
        <v>490</v>
      </c>
      <c r="I251" s="232">
        <f t="shared" si="39"/>
        <v>327</v>
      </c>
      <c r="J251" s="232">
        <f t="shared" si="39"/>
        <v>510</v>
      </c>
      <c r="K251" s="232">
        <f t="shared" si="39"/>
        <v>520</v>
      </c>
      <c r="L251" s="232">
        <f t="shared" si="39"/>
        <v>609</v>
      </c>
      <c r="M251" s="232">
        <f t="shared" si="39"/>
        <v>348</v>
      </c>
      <c r="N251" s="232">
        <f t="shared" si="39"/>
        <v>395</v>
      </c>
      <c r="O251" s="232">
        <f t="shared" si="39"/>
        <v>611</v>
      </c>
      <c r="P251" s="218">
        <f t="shared" si="39"/>
        <v>599</v>
      </c>
      <c r="Q251" s="218">
        <f t="shared" si="39"/>
        <v>375</v>
      </c>
      <c r="R251" s="218">
        <f t="shared" si="39"/>
        <v>286</v>
      </c>
      <c r="S251" s="218">
        <f t="shared" si="39"/>
        <v>522</v>
      </c>
      <c r="T251" s="218">
        <f t="shared" si="39"/>
        <v>724</v>
      </c>
      <c r="U251" s="218">
        <f t="shared" si="39"/>
        <v>351</v>
      </c>
      <c r="V251" s="218">
        <f t="shared" si="39"/>
        <v>312</v>
      </c>
      <c r="W251" s="218">
        <f t="shared" si="39"/>
        <v>321</v>
      </c>
      <c r="X251" s="437">
        <f t="shared" ref="X251:AH251" si="40">SUM(X245:X250)</f>
        <v>900</v>
      </c>
      <c r="Y251" s="437">
        <f t="shared" si="40"/>
        <v>609</v>
      </c>
      <c r="Z251" s="437">
        <f t="shared" si="40"/>
        <v>314</v>
      </c>
      <c r="AA251" s="437">
        <f t="shared" si="40"/>
        <v>579</v>
      </c>
      <c r="AB251" s="437">
        <f t="shared" si="40"/>
        <v>739</v>
      </c>
      <c r="AC251" s="437">
        <f t="shared" si="40"/>
        <v>286</v>
      </c>
      <c r="AD251" s="437">
        <f t="shared" si="40"/>
        <v>226</v>
      </c>
      <c r="AE251" s="437">
        <f t="shared" si="40"/>
        <v>623</v>
      </c>
      <c r="AF251" s="437">
        <f t="shared" si="40"/>
        <v>603</v>
      </c>
      <c r="AG251" s="437">
        <f t="shared" si="40"/>
        <v>438</v>
      </c>
      <c r="AH251" s="437">
        <f t="shared" si="40"/>
        <v>97</v>
      </c>
      <c r="AI251" s="437">
        <f>SUM(AI245:AI250)</f>
        <v>574</v>
      </c>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121"/>
      <c r="BJ251" s="121"/>
      <c r="BK251" s="121"/>
      <c r="BL251" s="121"/>
      <c r="BM251" s="121"/>
      <c r="BN251" s="121"/>
      <c r="BO251" s="121"/>
      <c r="BP251" s="121"/>
      <c r="BQ251" s="121"/>
      <c r="BR251" s="121"/>
      <c r="BS251" s="121"/>
      <c r="BT251" s="121"/>
      <c r="BU251" s="121"/>
      <c r="BV251" s="121"/>
      <c r="BW251" s="121"/>
      <c r="BX251" s="121"/>
      <c r="BY251" s="121"/>
      <c r="BZ251" s="121"/>
      <c r="CA251" s="121"/>
      <c r="CB251" s="121"/>
      <c r="CC251" s="121"/>
      <c r="CD251" s="121"/>
      <c r="CE251" s="121"/>
      <c r="CF251" s="121"/>
      <c r="CG251" s="121"/>
      <c r="CH251" s="121"/>
      <c r="CI251" s="121"/>
      <c r="CJ251" s="121"/>
      <c r="CK251" s="121"/>
      <c r="CL251" s="121"/>
      <c r="CM251" s="121"/>
      <c r="CN251" s="121"/>
      <c r="CO251" s="121"/>
      <c r="CP251" s="121"/>
      <c r="CQ251" s="121"/>
      <c r="CR251" s="121"/>
      <c r="CS251" s="121"/>
      <c r="CT251" s="121"/>
      <c r="CU251" s="121"/>
      <c r="CV251" s="121"/>
      <c r="CW251" s="121"/>
      <c r="CX251" s="121"/>
      <c r="CY251" s="121"/>
      <c r="CZ251" s="121"/>
      <c r="DA251" s="121"/>
      <c r="DB251" s="121"/>
      <c r="DC251" s="121"/>
      <c r="DD251" s="121"/>
      <c r="DE251" s="121"/>
      <c r="DF251" s="121"/>
    </row>
    <row r="252" spans="1:245" s="58" customFormat="1" ht="10.5" customHeight="1" thickTop="1">
      <c r="A252" s="147"/>
      <c r="B252" s="255"/>
      <c r="C252" s="255"/>
      <c r="D252" s="301"/>
      <c r="E252" s="301"/>
      <c r="F252" s="301"/>
      <c r="G252" s="301"/>
      <c r="H252" s="301"/>
      <c r="I252" s="301"/>
      <c r="J252" s="301"/>
      <c r="K252" s="301"/>
      <c r="L252" s="301"/>
      <c r="M252" s="307"/>
      <c r="N252" s="301"/>
      <c r="O252" s="301"/>
      <c r="P252" s="255"/>
      <c r="Q252" s="255"/>
      <c r="R252" s="255"/>
      <c r="S252" s="255"/>
      <c r="T252" s="255"/>
      <c r="U252" s="328"/>
      <c r="V252" s="255"/>
      <c r="W252" s="255"/>
      <c r="X252" s="120"/>
      <c r="Y252" s="120"/>
      <c r="Z252" s="120"/>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row>
    <row r="253" spans="1:245">
      <c r="A253" s="144"/>
      <c r="B253" s="144"/>
      <c r="C253" s="144"/>
      <c r="D253" s="182"/>
      <c r="E253" s="182"/>
      <c r="F253" s="182"/>
      <c r="G253" s="182"/>
      <c r="H253" s="182"/>
      <c r="I253" s="182"/>
      <c r="J253" s="182"/>
      <c r="K253" s="182"/>
      <c r="L253" s="182"/>
      <c r="M253" s="158"/>
      <c r="N253" s="176"/>
      <c r="O253" s="176"/>
      <c r="P253" s="146"/>
      <c r="Q253" s="146"/>
      <c r="R253" s="146"/>
      <c r="S253" s="146"/>
      <c r="T253" s="146"/>
      <c r="U253" s="147"/>
      <c r="V253" s="146"/>
      <c r="W253" s="146"/>
      <c r="Y253" s="115"/>
    </row>
    <row r="254" spans="1:245">
      <c r="A254" s="144"/>
      <c r="B254" s="144"/>
      <c r="C254" s="144"/>
      <c r="D254" s="182"/>
      <c r="E254" s="182"/>
      <c r="F254" s="182"/>
      <c r="G254" s="182"/>
      <c r="H254" s="182"/>
      <c r="I254" s="182"/>
      <c r="J254" s="182"/>
      <c r="K254" s="182"/>
      <c r="L254" s="182"/>
      <c r="M254" s="158"/>
      <c r="N254" s="176"/>
      <c r="O254" s="176"/>
      <c r="P254" s="146"/>
      <c r="Q254" s="146"/>
      <c r="R254" s="146"/>
      <c r="S254" s="146"/>
      <c r="T254" s="146"/>
      <c r="U254" s="147"/>
      <c r="V254" s="146"/>
      <c r="W254" s="146"/>
      <c r="Y254" s="115"/>
    </row>
    <row r="255" spans="1:245" ht="20.25" customHeight="1">
      <c r="A255" s="763" t="s">
        <v>346</v>
      </c>
      <c r="B255" s="764"/>
      <c r="C255" s="764"/>
      <c r="D255" s="764"/>
      <c r="E255" s="764"/>
      <c r="F255" s="764"/>
      <c r="G255" s="182"/>
      <c r="H255" s="182"/>
      <c r="I255" s="182"/>
      <c r="J255" s="182"/>
      <c r="K255" s="182"/>
      <c r="L255" s="182"/>
      <c r="M255" s="158"/>
      <c r="N255" s="176"/>
      <c r="O255" s="176"/>
      <c r="P255" s="146"/>
      <c r="Q255" s="146"/>
      <c r="R255" s="146"/>
      <c r="S255" s="146"/>
      <c r="T255" s="146"/>
      <c r="U255" s="147"/>
      <c r="V255" s="146"/>
      <c r="W255" s="146"/>
      <c r="Y255" s="115"/>
      <c r="AS255" s="118"/>
      <c r="BA255" s="118"/>
      <c r="BI255" s="118"/>
      <c r="BQ255" s="118"/>
      <c r="BY255" s="118"/>
      <c r="CG255" s="118"/>
      <c r="CO255" s="118"/>
      <c r="CW255" s="118"/>
      <c r="DE255" s="118"/>
      <c r="DM255" s="48"/>
      <c r="DU255" s="48"/>
      <c r="EC255" s="48"/>
      <c r="EK255" s="48"/>
      <c r="ES255" s="48"/>
      <c r="FA255" s="48"/>
      <c r="FI255" s="48"/>
      <c r="FQ255" s="48"/>
      <c r="FY255" s="48"/>
      <c r="GG255" s="48"/>
      <c r="GO255" s="48"/>
      <c r="GW255" s="48"/>
      <c r="HE255" s="48"/>
      <c r="HM255" s="48"/>
      <c r="HU255" s="48"/>
      <c r="IC255" s="48"/>
      <c r="IK255" s="48"/>
    </row>
    <row r="256" spans="1:245" ht="37.5" customHeight="1" thickBot="1">
      <c r="A256" s="150" t="s">
        <v>271</v>
      </c>
      <c r="B256" s="151"/>
      <c r="C256" s="152"/>
      <c r="D256" s="221" t="s">
        <v>245</v>
      </c>
      <c r="E256" s="221" t="s">
        <v>246</v>
      </c>
      <c r="F256" s="221" t="s">
        <v>247</v>
      </c>
      <c r="G256" s="221" t="s">
        <v>240</v>
      </c>
      <c r="H256" s="221" t="s">
        <v>248</v>
      </c>
      <c r="I256" s="221" t="s">
        <v>249</v>
      </c>
      <c r="J256" s="221" t="s">
        <v>250</v>
      </c>
      <c r="K256" s="221" t="s">
        <v>241</v>
      </c>
      <c r="L256" s="221" t="s">
        <v>2</v>
      </c>
      <c r="M256" s="153" t="s">
        <v>3</v>
      </c>
      <c r="N256" s="153" t="s">
        <v>4</v>
      </c>
      <c r="O256" s="153" t="s">
        <v>5</v>
      </c>
      <c r="P256" s="154" t="s">
        <v>6</v>
      </c>
      <c r="Q256" s="154" t="s">
        <v>7</v>
      </c>
      <c r="R256" s="154" t="s">
        <v>8</v>
      </c>
      <c r="S256" s="154" t="s">
        <v>9</v>
      </c>
      <c r="T256" s="154" t="s">
        <v>200</v>
      </c>
      <c r="U256" s="154" t="s">
        <v>285</v>
      </c>
      <c r="V256" s="154" t="s">
        <v>318</v>
      </c>
      <c r="W256" s="154" t="s">
        <v>361</v>
      </c>
      <c r="X256" s="425" t="s">
        <v>368</v>
      </c>
      <c r="Y256" s="425" t="s">
        <v>374</v>
      </c>
      <c r="Z256" s="425" t="s">
        <v>379</v>
      </c>
      <c r="AA256" s="425" t="s">
        <v>384</v>
      </c>
      <c r="AB256" s="425" t="s">
        <v>394</v>
      </c>
      <c r="AC256" s="425" t="s">
        <v>408</v>
      </c>
      <c r="AD256" s="425" t="s">
        <v>411</v>
      </c>
      <c r="AE256" s="425" t="s">
        <v>416</v>
      </c>
      <c r="AF256" s="425" t="s">
        <v>427</v>
      </c>
      <c r="AG256" s="425" t="s">
        <v>443</v>
      </c>
      <c r="AH256" s="425" t="s">
        <v>446</v>
      </c>
      <c r="AI256" s="425" t="s">
        <v>452</v>
      </c>
    </row>
    <row r="257" spans="1:110" ht="18" customHeight="1">
      <c r="A257" s="163" t="s">
        <v>465</v>
      </c>
      <c r="B257" s="144"/>
      <c r="C257" s="144"/>
      <c r="D257" s="176">
        <v>0</v>
      </c>
      <c r="E257" s="176">
        <v>6</v>
      </c>
      <c r="F257" s="176">
        <v>1</v>
      </c>
      <c r="G257" s="176">
        <v>22</v>
      </c>
      <c r="H257" s="313">
        <v>0</v>
      </c>
      <c r="I257" s="158">
        <v>2</v>
      </c>
      <c r="J257" s="158">
        <v>0</v>
      </c>
      <c r="K257" s="158">
        <v>0</v>
      </c>
      <c r="L257" s="158">
        <v>0</v>
      </c>
      <c r="M257" s="176">
        <v>0</v>
      </c>
      <c r="N257" s="176">
        <v>11</v>
      </c>
      <c r="O257" s="176">
        <v>7</v>
      </c>
      <c r="P257" s="146">
        <v>4</v>
      </c>
      <c r="Q257" s="146">
        <v>1</v>
      </c>
      <c r="R257" s="176">
        <v>0</v>
      </c>
      <c r="S257" s="176">
        <v>1</v>
      </c>
      <c r="T257" s="176">
        <v>0</v>
      </c>
      <c r="U257" s="176">
        <v>1</v>
      </c>
      <c r="V257" s="176">
        <v>5</v>
      </c>
      <c r="W257" s="146">
        <v>0</v>
      </c>
      <c r="X257" s="115">
        <v>0</v>
      </c>
      <c r="Y257" s="115">
        <v>2</v>
      </c>
      <c r="Z257" s="115">
        <v>0</v>
      </c>
      <c r="AA257" s="115">
        <v>0</v>
      </c>
      <c r="AB257" s="115">
        <v>47</v>
      </c>
      <c r="AC257" s="440">
        <v>0</v>
      </c>
      <c r="AD257" s="440">
        <v>0</v>
      </c>
      <c r="AE257" s="440">
        <v>10</v>
      </c>
      <c r="AF257" s="440">
        <v>4</v>
      </c>
      <c r="AG257" s="440">
        <v>0</v>
      </c>
      <c r="AH257" s="440">
        <v>14</v>
      </c>
      <c r="AI257" s="440">
        <v>7</v>
      </c>
    </row>
    <row r="258" spans="1:110" ht="15.95" customHeight="1">
      <c r="A258" s="163" t="s">
        <v>115</v>
      </c>
      <c r="B258" s="144"/>
      <c r="C258" s="144"/>
      <c r="D258" s="176">
        <v>1</v>
      </c>
      <c r="E258" s="176">
        <v>4</v>
      </c>
      <c r="F258" s="176">
        <v>-1</v>
      </c>
      <c r="G258" s="176">
        <v>16</v>
      </c>
      <c r="H258" s="176">
        <v>0</v>
      </c>
      <c r="I258" s="158">
        <v>1</v>
      </c>
      <c r="J258" s="158">
        <v>0</v>
      </c>
      <c r="K258" s="158">
        <v>1</v>
      </c>
      <c r="L258" s="158">
        <v>2</v>
      </c>
      <c r="M258" s="176">
        <v>0</v>
      </c>
      <c r="N258" s="176">
        <v>2</v>
      </c>
      <c r="O258" s="176">
        <v>60</v>
      </c>
      <c r="P258" s="146">
        <v>0</v>
      </c>
      <c r="Q258" s="146">
        <v>9</v>
      </c>
      <c r="R258" s="176">
        <v>6</v>
      </c>
      <c r="S258" s="176">
        <v>6</v>
      </c>
      <c r="T258" s="176">
        <v>19</v>
      </c>
      <c r="U258" s="176">
        <v>3</v>
      </c>
      <c r="V258" s="176">
        <v>0</v>
      </c>
      <c r="W258" s="146">
        <v>7</v>
      </c>
      <c r="X258" s="115">
        <v>80</v>
      </c>
      <c r="Y258" s="115">
        <v>-1</v>
      </c>
      <c r="Z258" s="115">
        <v>0</v>
      </c>
      <c r="AA258" s="115">
        <v>7</v>
      </c>
      <c r="AB258" s="115">
        <v>58</v>
      </c>
      <c r="AC258" s="440">
        <v>0</v>
      </c>
      <c r="AD258" s="440">
        <v>-1</v>
      </c>
      <c r="AE258" s="440">
        <v>23</v>
      </c>
      <c r="AF258" s="440">
        <v>0</v>
      </c>
      <c r="AG258" s="440">
        <v>0</v>
      </c>
      <c r="AH258" s="440">
        <v>9</v>
      </c>
      <c r="AI258" s="440">
        <v>9</v>
      </c>
    </row>
    <row r="259" spans="1:110" ht="18.75">
      <c r="A259" s="163" t="s">
        <v>117</v>
      </c>
      <c r="B259" s="144"/>
      <c r="C259" s="144"/>
      <c r="D259" s="318" t="s">
        <v>55</v>
      </c>
      <c r="E259" s="318" t="s">
        <v>55</v>
      </c>
      <c r="F259" s="318" t="s">
        <v>55</v>
      </c>
      <c r="G259" s="318" t="s">
        <v>55</v>
      </c>
      <c r="H259" s="345" t="s">
        <v>55</v>
      </c>
      <c r="I259" s="349">
        <v>0</v>
      </c>
      <c r="J259" s="349">
        <v>232</v>
      </c>
      <c r="K259" s="345">
        <v>12</v>
      </c>
      <c r="L259" s="345" t="s">
        <v>55</v>
      </c>
      <c r="M259" s="159" t="s">
        <v>55</v>
      </c>
      <c r="N259" s="176">
        <v>0</v>
      </c>
      <c r="O259" s="176">
        <v>1</v>
      </c>
      <c r="P259" s="146">
        <v>0</v>
      </c>
      <c r="Q259" s="146">
        <v>-1</v>
      </c>
      <c r="R259" s="159">
        <v>1</v>
      </c>
      <c r="S259" s="159">
        <v>0</v>
      </c>
      <c r="T259" s="159">
        <v>16</v>
      </c>
      <c r="U259" s="159">
        <v>0</v>
      </c>
      <c r="V259" s="159">
        <v>30</v>
      </c>
      <c r="W259" s="146">
        <v>-1</v>
      </c>
      <c r="X259" s="115">
        <v>0</v>
      </c>
      <c r="Y259" s="115">
        <v>0</v>
      </c>
      <c r="Z259" s="115">
        <v>0</v>
      </c>
      <c r="AA259" s="115">
        <v>0</v>
      </c>
      <c r="AB259" s="115">
        <v>0</v>
      </c>
      <c r="AC259" s="440">
        <v>11</v>
      </c>
      <c r="AD259" s="440">
        <v>0</v>
      </c>
      <c r="AE259" s="440">
        <v>0</v>
      </c>
      <c r="AF259" s="440">
        <v>0</v>
      </c>
      <c r="AG259" s="440">
        <v>0</v>
      </c>
      <c r="AH259" s="440">
        <v>0</v>
      </c>
      <c r="AI259" s="440">
        <v>0</v>
      </c>
    </row>
    <row r="260" spans="1:110">
      <c r="A260" s="163" t="s">
        <v>116</v>
      </c>
      <c r="B260" s="144"/>
      <c r="C260" s="144"/>
      <c r="D260" s="176">
        <v>0</v>
      </c>
      <c r="E260" s="176">
        <v>2</v>
      </c>
      <c r="F260" s="176">
        <v>1</v>
      </c>
      <c r="G260" s="176">
        <v>-1</v>
      </c>
      <c r="H260" s="176">
        <v>1</v>
      </c>
      <c r="I260" s="158">
        <v>0</v>
      </c>
      <c r="J260" s="158">
        <v>-1</v>
      </c>
      <c r="K260" s="158">
        <v>0</v>
      </c>
      <c r="L260" s="158">
        <v>0</v>
      </c>
      <c r="M260" s="176">
        <v>0</v>
      </c>
      <c r="N260" s="176">
        <v>2</v>
      </c>
      <c r="O260" s="176">
        <v>0</v>
      </c>
      <c r="P260" s="146">
        <v>0</v>
      </c>
      <c r="Q260" s="146">
        <v>0</v>
      </c>
      <c r="R260" s="176">
        <v>0</v>
      </c>
      <c r="S260" s="176">
        <v>1</v>
      </c>
      <c r="T260" s="176">
        <v>11</v>
      </c>
      <c r="U260" s="176">
        <v>0</v>
      </c>
      <c r="V260" s="176">
        <v>1</v>
      </c>
      <c r="W260" s="146">
        <v>0</v>
      </c>
      <c r="X260" s="115">
        <v>1</v>
      </c>
      <c r="Y260" s="115">
        <v>192</v>
      </c>
      <c r="Z260" s="115">
        <v>0</v>
      </c>
      <c r="AA260" s="115">
        <v>0</v>
      </c>
      <c r="AB260" s="115">
        <v>5</v>
      </c>
      <c r="AC260" s="440">
        <v>0</v>
      </c>
      <c r="AD260" s="440">
        <v>0</v>
      </c>
      <c r="AE260" s="440">
        <v>0</v>
      </c>
      <c r="AF260" s="440">
        <v>0</v>
      </c>
      <c r="AG260" s="440">
        <v>0</v>
      </c>
      <c r="AH260" s="440">
        <v>17</v>
      </c>
      <c r="AI260" s="440">
        <v>0</v>
      </c>
    </row>
    <row r="261" spans="1:110">
      <c r="A261" s="163" t="s">
        <v>266</v>
      </c>
      <c r="B261" s="144"/>
      <c r="C261" s="144"/>
      <c r="D261" s="176">
        <v>0</v>
      </c>
      <c r="E261" s="176">
        <v>0</v>
      </c>
      <c r="F261" s="176">
        <v>0</v>
      </c>
      <c r="G261" s="176">
        <v>0</v>
      </c>
      <c r="H261" s="176">
        <v>0</v>
      </c>
      <c r="I261" s="158">
        <v>0</v>
      </c>
      <c r="J261" s="158">
        <v>1</v>
      </c>
      <c r="K261" s="158">
        <v>-1</v>
      </c>
      <c r="L261" s="345" t="s">
        <v>55</v>
      </c>
      <c r="M261" s="345" t="s">
        <v>55</v>
      </c>
      <c r="N261" s="345" t="s">
        <v>55</v>
      </c>
      <c r="O261" s="159" t="s">
        <v>55</v>
      </c>
      <c r="P261" s="160">
        <v>0</v>
      </c>
      <c r="Q261" s="160">
        <v>0</v>
      </c>
      <c r="R261" s="176">
        <v>0</v>
      </c>
      <c r="S261" s="159">
        <v>0</v>
      </c>
      <c r="T261" s="159" t="s">
        <v>55</v>
      </c>
      <c r="U261" s="159" t="s">
        <v>55</v>
      </c>
      <c r="V261" s="159" t="s">
        <v>55</v>
      </c>
      <c r="W261" s="159" t="s">
        <v>55</v>
      </c>
      <c r="X261" s="115">
        <v>1</v>
      </c>
      <c r="Y261" s="115">
        <v>0</v>
      </c>
      <c r="Z261" s="115">
        <v>0</v>
      </c>
      <c r="AA261" s="115">
        <v>2</v>
      </c>
      <c r="AB261" s="159" t="s">
        <v>55</v>
      </c>
      <c r="AC261" s="440" t="s">
        <v>55</v>
      </c>
      <c r="AD261" s="440">
        <v>1</v>
      </c>
      <c r="AE261" s="440">
        <v>0</v>
      </c>
      <c r="AF261" s="440" t="s">
        <v>55</v>
      </c>
      <c r="AG261" s="440" t="s">
        <v>55</v>
      </c>
      <c r="AH261" s="440">
        <v>0</v>
      </c>
      <c r="AI261" s="440" t="s">
        <v>55</v>
      </c>
    </row>
    <row r="262" spans="1:110">
      <c r="A262" s="169" t="s">
        <v>118</v>
      </c>
      <c r="B262" s="192"/>
      <c r="C262" s="192"/>
      <c r="D262" s="229">
        <v>-1</v>
      </c>
      <c r="E262" s="229">
        <v>3</v>
      </c>
      <c r="F262" s="229">
        <v>7</v>
      </c>
      <c r="G262" s="229">
        <v>1</v>
      </c>
      <c r="H262" s="229">
        <v>0</v>
      </c>
      <c r="I262" s="236">
        <v>1</v>
      </c>
      <c r="J262" s="236">
        <v>0</v>
      </c>
      <c r="K262" s="236">
        <v>1</v>
      </c>
      <c r="L262" s="236">
        <v>0</v>
      </c>
      <c r="M262" s="229">
        <v>0</v>
      </c>
      <c r="N262" s="229">
        <v>0</v>
      </c>
      <c r="O262" s="229">
        <v>0</v>
      </c>
      <c r="P262" s="192">
        <v>0</v>
      </c>
      <c r="Q262" s="192">
        <v>1</v>
      </c>
      <c r="R262" s="176">
        <v>0</v>
      </c>
      <c r="S262" s="177">
        <v>0</v>
      </c>
      <c r="T262" s="177" t="s">
        <v>55</v>
      </c>
      <c r="U262" s="177">
        <v>0</v>
      </c>
      <c r="V262" s="177">
        <v>0</v>
      </c>
      <c r="W262" s="192">
        <v>1</v>
      </c>
      <c r="X262" s="119" t="s">
        <v>55</v>
      </c>
      <c r="Y262" s="119">
        <v>0</v>
      </c>
      <c r="Z262" s="119">
        <v>0</v>
      </c>
      <c r="AA262" s="119">
        <v>0</v>
      </c>
      <c r="AB262" s="159" t="s">
        <v>55</v>
      </c>
      <c r="AC262" s="446">
        <v>0</v>
      </c>
      <c r="AD262" s="446">
        <v>1</v>
      </c>
      <c r="AE262" s="446">
        <v>0</v>
      </c>
      <c r="AF262" s="446">
        <v>0</v>
      </c>
      <c r="AG262" s="446">
        <v>0</v>
      </c>
      <c r="AH262" s="446">
        <v>0</v>
      </c>
      <c r="AI262" s="446">
        <v>1</v>
      </c>
    </row>
    <row r="263" spans="1:110" s="58" customFormat="1" ht="25.5" customHeight="1" thickBot="1">
      <c r="A263" s="326" t="s">
        <v>120</v>
      </c>
      <c r="B263" s="326"/>
      <c r="C263" s="326"/>
      <c r="D263" s="350">
        <f t="shared" ref="D263:W263" si="41">SUM(D257:D262)</f>
        <v>0</v>
      </c>
      <c r="E263" s="350">
        <f t="shared" si="41"/>
        <v>15</v>
      </c>
      <c r="F263" s="350">
        <f t="shared" si="41"/>
        <v>8</v>
      </c>
      <c r="G263" s="350">
        <f t="shared" si="41"/>
        <v>38</v>
      </c>
      <c r="H263" s="350">
        <f t="shared" si="41"/>
        <v>1</v>
      </c>
      <c r="I263" s="350">
        <f t="shared" si="41"/>
        <v>4</v>
      </c>
      <c r="J263" s="350">
        <f t="shared" si="41"/>
        <v>232</v>
      </c>
      <c r="K263" s="350">
        <f t="shared" si="41"/>
        <v>13</v>
      </c>
      <c r="L263" s="350">
        <f t="shared" si="41"/>
        <v>2</v>
      </c>
      <c r="M263" s="350">
        <f t="shared" si="41"/>
        <v>0</v>
      </c>
      <c r="N263" s="350">
        <f t="shared" si="41"/>
        <v>15</v>
      </c>
      <c r="O263" s="350">
        <f t="shared" si="41"/>
        <v>68</v>
      </c>
      <c r="P263" s="351">
        <f t="shared" si="41"/>
        <v>4</v>
      </c>
      <c r="Q263" s="351">
        <f t="shared" si="41"/>
        <v>10</v>
      </c>
      <c r="R263" s="351">
        <f t="shared" si="41"/>
        <v>7</v>
      </c>
      <c r="S263" s="351">
        <f t="shared" si="41"/>
        <v>8</v>
      </c>
      <c r="T263" s="351">
        <f t="shared" si="41"/>
        <v>46</v>
      </c>
      <c r="U263" s="351">
        <f t="shared" si="41"/>
        <v>4</v>
      </c>
      <c r="V263" s="351">
        <f t="shared" si="41"/>
        <v>36</v>
      </c>
      <c r="W263" s="351">
        <f t="shared" si="41"/>
        <v>7</v>
      </c>
      <c r="X263" s="447">
        <f t="shared" ref="X263:AH263" si="42">SUM(X257:X262)</f>
        <v>82</v>
      </c>
      <c r="Y263" s="447">
        <f t="shared" si="42"/>
        <v>193</v>
      </c>
      <c r="Z263" s="447">
        <f t="shared" si="42"/>
        <v>0</v>
      </c>
      <c r="AA263" s="447">
        <f t="shared" si="42"/>
        <v>9</v>
      </c>
      <c r="AB263" s="447">
        <f t="shared" si="42"/>
        <v>110</v>
      </c>
      <c r="AC263" s="447">
        <f t="shared" si="42"/>
        <v>11</v>
      </c>
      <c r="AD263" s="447">
        <f t="shared" si="42"/>
        <v>1</v>
      </c>
      <c r="AE263" s="447">
        <f t="shared" si="42"/>
        <v>33</v>
      </c>
      <c r="AF263" s="447">
        <f t="shared" si="42"/>
        <v>4</v>
      </c>
      <c r="AG263" s="447">
        <f t="shared" si="42"/>
        <v>0</v>
      </c>
      <c r="AH263" s="447">
        <f t="shared" si="42"/>
        <v>40</v>
      </c>
      <c r="AI263" s="447">
        <f>SUM(AI257:AI262)</f>
        <v>17</v>
      </c>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row>
    <row r="264" spans="1:110" s="48" customFormat="1" ht="11.25" customHeight="1" thickTop="1">
      <c r="A264" s="149"/>
      <c r="B264" s="143"/>
      <c r="C264" s="143"/>
      <c r="D264" s="352"/>
      <c r="E264" s="352"/>
      <c r="F264" s="352"/>
      <c r="G264" s="352"/>
      <c r="H264" s="352"/>
      <c r="I264" s="352"/>
      <c r="J264" s="352"/>
      <c r="K264" s="352"/>
      <c r="L264" s="352"/>
      <c r="M264" s="158"/>
      <c r="N264" s="176"/>
      <c r="O264" s="176"/>
      <c r="P264" s="146"/>
      <c r="Q264" s="146"/>
      <c r="R264" s="146"/>
      <c r="S264" s="146"/>
      <c r="T264" s="146"/>
      <c r="U264" s="147"/>
      <c r="V264" s="146"/>
      <c r="W264" s="146"/>
      <c r="X264" s="115"/>
      <c r="Y264" s="115"/>
      <c r="Z264" s="115"/>
      <c r="AA264" s="116"/>
      <c r="AB264" s="116"/>
      <c r="AC264" s="116"/>
      <c r="AD264" s="116"/>
      <c r="AE264" s="116"/>
      <c r="AF264" s="116"/>
      <c r="AG264" s="116"/>
      <c r="AH264" s="116"/>
      <c r="AI264" s="116"/>
      <c r="AJ264" s="116"/>
      <c r="AK264" s="116"/>
      <c r="AL264" s="116"/>
      <c r="AM264" s="116"/>
      <c r="AN264" s="116"/>
      <c r="AO264" s="116"/>
      <c r="AP264" s="116"/>
      <c r="AQ264" s="116"/>
      <c r="AR264" s="116"/>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c r="CA264" s="118"/>
      <c r="CB264" s="118"/>
      <c r="CC264" s="118"/>
      <c r="CD264" s="118"/>
      <c r="CE264" s="118"/>
      <c r="CF264" s="118"/>
      <c r="CG264" s="118"/>
      <c r="CH264" s="118"/>
      <c r="CI264" s="118"/>
      <c r="CJ264" s="118"/>
      <c r="CK264" s="118"/>
      <c r="CL264" s="118"/>
      <c r="CM264" s="118"/>
      <c r="CN264" s="118"/>
      <c r="CO264" s="118"/>
      <c r="CP264" s="118"/>
      <c r="CQ264" s="118"/>
      <c r="CR264" s="118"/>
      <c r="CS264" s="118"/>
      <c r="CT264" s="118"/>
      <c r="CU264" s="118"/>
      <c r="CV264" s="118"/>
      <c r="CW264" s="118"/>
      <c r="CX264" s="118"/>
      <c r="CY264" s="118"/>
      <c r="CZ264" s="118"/>
      <c r="DA264" s="118"/>
      <c r="DB264" s="118"/>
      <c r="DC264" s="118"/>
      <c r="DD264" s="118"/>
      <c r="DE264" s="118"/>
      <c r="DF264" s="118"/>
    </row>
    <row r="265" spans="1:110">
      <c r="A265" s="144" t="s">
        <v>403</v>
      </c>
      <c r="B265" s="144"/>
      <c r="C265" s="144"/>
      <c r="D265" s="182"/>
      <c r="E265" s="182"/>
      <c r="F265" s="182"/>
      <c r="G265" s="182"/>
      <c r="H265" s="182"/>
      <c r="I265" s="182"/>
      <c r="J265" s="182"/>
      <c r="K265" s="182"/>
      <c r="L265" s="182"/>
      <c r="M265" s="158"/>
      <c r="N265" s="176"/>
      <c r="O265" s="176"/>
      <c r="P265" s="146"/>
      <c r="Q265" s="146"/>
      <c r="R265" s="146"/>
      <c r="S265" s="146"/>
      <c r="T265" s="146"/>
      <c r="U265" s="147"/>
      <c r="V265" s="146"/>
      <c r="W265" s="146"/>
      <c r="Y265" s="115"/>
    </row>
    <row r="266" spans="1:110">
      <c r="A266" s="144"/>
      <c r="B266" s="144"/>
      <c r="C266" s="144"/>
      <c r="D266" s="182"/>
      <c r="E266" s="182"/>
      <c r="F266" s="182"/>
      <c r="G266" s="182"/>
      <c r="H266" s="182"/>
      <c r="I266" s="182"/>
      <c r="J266" s="182"/>
      <c r="K266" s="182"/>
      <c r="L266" s="182"/>
      <c r="M266" s="158"/>
      <c r="N266" s="176"/>
      <c r="O266" s="176"/>
      <c r="P266" s="146"/>
      <c r="Q266" s="146"/>
      <c r="R266" s="146"/>
      <c r="S266" s="146"/>
      <c r="T266" s="146"/>
      <c r="U266" s="147"/>
      <c r="V266" s="146"/>
      <c r="W266" s="146"/>
      <c r="Y266" s="115"/>
    </row>
    <row r="267" spans="1:110">
      <c r="A267" s="144"/>
      <c r="B267" s="144"/>
      <c r="C267" s="144"/>
      <c r="D267" s="182"/>
      <c r="E267" s="182"/>
      <c r="F267" s="182"/>
      <c r="G267" s="182"/>
      <c r="H267" s="182"/>
      <c r="I267" s="182"/>
      <c r="J267" s="182"/>
      <c r="K267" s="182"/>
      <c r="L267" s="182"/>
      <c r="M267" s="158"/>
      <c r="N267" s="176"/>
      <c r="O267" s="176"/>
      <c r="P267" s="146"/>
      <c r="Q267" s="146"/>
      <c r="R267" s="146"/>
      <c r="S267" s="146"/>
      <c r="T267" s="146"/>
      <c r="U267" s="147"/>
      <c r="V267" s="146"/>
      <c r="W267" s="146"/>
      <c r="Y267" s="115"/>
    </row>
    <row r="268" spans="1:110" s="58" customFormat="1" ht="18" customHeight="1">
      <c r="A268" s="143" t="s">
        <v>347</v>
      </c>
      <c r="B268" s="166"/>
      <c r="C268" s="166"/>
      <c r="D268" s="341"/>
      <c r="E268" s="341"/>
      <c r="F268" s="341"/>
      <c r="G268" s="341"/>
      <c r="H268" s="341"/>
      <c r="I268" s="341"/>
      <c r="J268" s="341"/>
      <c r="K268" s="341"/>
      <c r="L268" s="341"/>
      <c r="M268" s="307"/>
      <c r="N268" s="301"/>
      <c r="O268" s="301"/>
      <c r="P268" s="255"/>
      <c r="Q268" s="255"/>
      <c r="R268" s="255"/>
      <c r="S268" s="255"/>
      <c r="T268" s="255"/>
      <c r="U268" s="328"/>
      <c r="V268" s="255"/>
      <c r="W268" s="255"/>
      <c r="X268" s="120"/>
      <c r="Y268" s="120"/>
      <c r="Z268" s="120"/>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row>
    <row r="269" spans="1:110" s="58" customFormat="1" ht="37.5" customHeight="1" thickBot="1">
      <c r="A269" s="150" t="s">
        <v>271</v>
      </c>
      <c r="B269" s="151"/>
      <c r="C269" s="152"/>
      <c r="D269" s="221" t="s">
        <v>245</v>
      </c>
      <c r="E269" s="221" t="s">
        <v>246</v>
      </c>
      <c r="F269" s="221" t="s">
        <v>247</v>
      </c>
      <c r="G269" s="221" t="s">
        <v>240</v>
      </c>
      <c r="H269" s="221" t="s">
        <v>248</v>
      </c>
      <c r="I269" s="221" t="s">
        <v>249</v>
      </c>
      <c r="J269" s="221" t="s">
        <v>250</v>
      </c>
      <c r="K269" s="221" t="s">
        <v>241</v>
      </c>
      <c r="L269" s="221" t="s">
        <v>2</v>
      </c>
      <c r="M269" s="153" t="s">
        <v>3</v>
      </c>
      <c r="N269" s="153" t="s">
        <v>4</v>
      </c>
      <c r="O269" s="153" t="s">
        <v>5</v>
      </c>
      <c r="P269" s="154" t="s">
        <v>6</v>
      </c>
      <c r="Q269" s="154" t="s">
        <v>7</v>
      </c>
      <c r="R269" s="154" t="s">
        <v>8</v>
      </c>
      <c r="S269" s="154" t="s">
        <v>9</v>
      </c>
      <c r="T269" s="154" t="s">
        <v>200</v>
      </c>
      <c r="U269" s="154" t="s">
        <v>285</v>
      </c>
      <c r="V269" s="154" t="s">
        <v>318</v>
      </c>
      <c r="W269" s="154" t="s">
        <v>361</v>
      </c>
      <c r="X269" s="425" t="s">
        <v>368</v>
      </c>
      <c r="Y269" s="425" t="s">
        <v>374</v>
      </c>
      <c r="Z269" s="425" t="s">
        <v>379</v>
      </c>
      <c r="AA269" s="425" t="s">
        <v>384</v>
      </c>
      <c r="AB269" s="425" t="s">
        <v>394</v>
      </c>
      <c r="AC269" s="425" t="s">
        <v>408</v>
      </c>
      <c r="AD269" s="425" t="s">
        <v>411</v>
      </c>
      <c r="AE269" s="425" t="s">
        <v>416</v>
      </c>
      <c r="AF269" s="425" t="s">
        <v>427</v>
      </c>
      <c r="AG269" s="425" t="s">
        <v>443</v>
      </c>
      <c r="AH269" s="425" t="s">
        <v>446</v>
      </c>
      <c r="AI269" s="425" t="s">
        <v>452</v>
      </c>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row>
    <row r="270" spans="1:110" ht="19.5" customHeight="1">
      <c r="A270" s="163" t="s">
        <v>464</v>
      </c>
      <c r="B270" s="144"/>
      <c r="C270" s="144"/>
      <c r="D270" s="176">
        <v>-9</v>
      </c>
      <c r="E270" s="176">
        <v>8</v>
      </c>
      <c r="F270" s="176">
        <v>-12</v>
      </c>
      <c r="G270" s="176">
        <v>-21</v>
      </c>
      <c r="H270" s="176">
        <v>-30</v>
      </c>
      <c r="I270" s="158">
        <v>24</v>
      </c>
      <c r="J270" s="158">
        <v>36</v>
      </c>
      <c r="K270" s="353">
        <v>-12</v>
      </c>
      <c r="L270" s="158">
        <v>36</v>
      </c>
      <c r="M270" s="176">
        <v>-124</v>
      </c>
      <c r="N270" s="176">
        <v>56</v>
      </c>
      <c r="O270" s="176">
        <v>85</v>
      </c>
      <c r="P270" s="176">
        <v>13</v>
      </c>
      <c r="Q270" s="176">
        <v>-34</v>
      </c>
      <c r="R270" s="176">
        <v>-11</v>
      </c>
      <c r="S270" s="182">
        <v>-65</v>
      </c>
      <c r="T270" s="182">
        <v>43</v>
      </c>
      <c r="U270" s="182">
        <v>8</v>
      </c>
      <c r="V270" s="182">
        <v>-16</v>
      </c>
      <c r="W270" s="146">
        <v>-207</v>
      </c>
      <c r="X270" s="115">
        <v>164</v>
      </c>
      <c r="Y270" s="115">
        <v>12</v>
      </c>
      <c r="Z270" s="115">
        <v>5</v>
      </c>
      <c r="AA270" s="115">
        <v>92</v>
      </c>
      <c r="AB270" s="115">
        <v>-21</v>
      </c>
      <c r="AC270" s="440">
        <v>-8</v>
      </c>
      <c r="AD270" s="440">
        <v>4</v>
      </c>
      <c r="AE270" s="440">
        <v>-3</v>
      </c>
      <c r="AF270" s="440">
        <v>-44</v>
      </c>
      <c r="AG270" s="440">
        <v>127</v>
      </c>
      <c r="AH270" s="440">
        <v>-109</v>
      </c>
      <c r="AI270" s="440">
        <v>64</v>
      </c>
    </row>
    <row r="271" spans="1:110" ht="17.25" customHeight="1">
      <c r="A271" s="163" t="s">
        <v>115</v>
      </c>
      <c r="B271" s="144"/>
      <c r="C271" s="144"/>
      <c r="D271" s="176">
        <v>-8</v>
      </c>
      <c r="E271" s="176">
        <v>2</v>
      </c>
      <c r="F271" s="176">
        <v>-11</v>
      </c>
      <c r="G271" s="176">
        <v>8</v>
      </c>
      <c r="H271" s="176">
        <v>5</v>
      </c>
      <c r="I271" s="158">
        <v>-4</v>
      </c>
      <c r="J271" s="158">
        <v>1</v>
      </c>
      <c r="K271" s="158">
        <v>0</v>
      </c>
      <c r="L271" s="158">
        <v>7</v>
      </c>
      <c r="M271" s="176">
        <v>10</v>
      </c>
      <c r="N271" s="176">
        <v>-10</v>
      </c>
      <c r="O271" s="176">
        <v>-14</v>
      </c>
      <c r="P271" s="176">
        <v>1</v>
      </c>
      <c r="Q271" s="176">
        <v>4</v>
      </c>
      <c r="R271" s="176">
        <v>-4</v>
      </c>
      <c r="S271" s="182">
        <v>-1</v>
      </c>
      <c r="T271" s="182">
        <v>8</v>
      </c>
      <c r="U271" s="182">
        <v>-1</v>
      </c>
      <c r="V271" s="182">
        <v>-3</v>
      </c>
      <c r="W271" s="146">
        <v>-5</v>
      </c>
      <c r="X271" s="115">
        <v>14</v>
      </c>
      <c r="Y271" s="115">
        <v>1</v>
      </c>
      <c r="Z271" s="115">
        <v>4</v>
      </c>
      <c r="AA271" s="115">
        <v>-3</v>
      </c>
      <c r="AB271" s="115">
        <v>-6</v>
      </c>
      <c r="AC271" s="440">
        <v>-3</v>
      </c>
      <c r="AD271" s="440">
        <v>0</v>
      </c>
      <c r="AE271" s="440">
        <v>2</v>
      </c>
      <c r="AF271" s="440">
        <v>5</v>
      </c>
      <c r="AG271" s="440">
        <v>-3</v>
      </c>
      <c r="AH271" s="440">
        <v>2</v>
      </c>
      <c r="AI271" s="440">
        <v>-7</v>
      </c>
    </row>
    <row r="272" spans="1:110" ht="17.25" customHeight="1">
      <c r="A272" s="163" t="s">
        <v>117</v>
      </c>
      <c r="B272" s="144"/>
      <c r="C272" s="144"/>
      <c r="D272" s="318" t="s">
        <v>55</v>
      </c>
      <c r="E272" s="318" t="s">
        <v>55</v>
      </c>
      <c r="F272" s="318" t="s">
        <v>55</v>
      </c>
      <c r="G272" s="318" t="s">
        <v>55</v>
      </c>
      <c r="H272" s="345" t="s">
        <v>55</v>
      </c>
      <c r="I272" s="345" t="s">
        <v>55</v>
      </c>
      <c r="J272" s="345" t="s">
        <v>55</v>
      </c>
      <c r="K272" s="345" t="s">
        <v>55</v>
      </c>
      <c r="L272" s="207" t="s">
        <v>55</v>
      </c>
      <c r="M272" s="207" t="s">
        <v>55</v>
      </c>
      <c r="N272" s="207" t="s">
        <v>55</v>
      </c>
      <c r="O272" s="207" t="s">
        <v>55</v>
      </c>
      <c r="P272" s="237" t="s">
        <v>55</v>
      </c>
      <c r="Q272" s="159" t="s">
        <v>55</v>
      </c>
      <c r="R272" s="159" t="s">
        <v>55</v>
      </c>
      <c r="S272" s="159" t="s">
        <v>55</v>
      </c>
      <c r="T272" s="159" t="s">
        <v>55</v>
      </c>
      <c r="U272" s="159" t="s">
        <v>55</v>
      </c>
      <c r="V272" s="159" t="s">
        <v>55</v>
      </c>
      <c r="W272" s="159" t="s">
        <v>55</v>
      </c>
      <c r="X272" s="119" t="s">
        <v>55</v>
      </c>
      <c r="Y272" s="119" t="s">
        <v>55</v>
      </c>
      <c r="Z272" s="119" t="s">
        <v>55</v>
      </c>
      <c r="AA272" s="119" t="s">
        <v>55</v>
      </c>
      <c r="AB272" s="119" t="s">
        <v>55</v>
      </c>
      <c r="AC272" s="440" t="s">
        <v>55</v>
      </c>
      <c r="AD272" s="440" t="s">
        <v>55</v>
      </c>
      <c r="AE272" s="440">
        <v>0</v>
      </c>
      <c r="AF272" s="440">
        <v>-1</v>
      </c>
      <c r="AG272" s="440">
        <v>1</v>
      </c>
      <c r="AH272" s="440">
        <v>0</v>
      </c>
      <c r="AI272" s="440">
        <v>0</v>
      </c>
    </row>
    <row r="273" spans="1:110" ht="17.25" customHeight="1">
      <c r="A273" s="163" t="s">
        <v>116</v>
      </c>
      <c r="B273" s="144"/>
      <c r="C273" s="144"/>
      <c r="D273" s="176">
        <v>0</v>
      </c>
      <c r="E273" s="176">
        <v>0</v>
      </c>
      <c r="F273" s="176">
        <v>2</v>
      </c>
      <c r="G273" s="176">
        <v>-2</v>
      </c>
      <c r="H273" s="176">
        <v>0</v>
      </c>
      <c r="I273" s="158">
        <v>1</v>
      </c>
      <c r="J273" s="158">
        <v>0</v>
      </c>
      <c r="K273" s="158">
        <v>1</v>
      </c>
      <c r="L273" s="158">
        <v>-1</v>
      </c>
      <c r="M273" s="176">
        <v>2</v>
      </c>
      <c r="N273" s="176">
        <v>-1</v>
      </c>
      <c r="O273" s="176">
        <v>-2</v>
      </c>
      <c r="P273" s="176">
        <v>0</v>
      </c>
      <c r="Q273" s="176">
        <v>0</v>
      </c>
      <c r="R273" s="176">
        <v>0</v>
      </c>
      <c r="S273" s="182">
        <v>0</v>
      </c>
      <c r="T273" s="182">
        <v>0</v>
      </c>
      <c r="U273" s="182">
        <v>0</v>
      </c>
      <c r="V273" s="182">
        <v>0</v>
      </c>
      <c r="W273" s="146">
        <v>2</v>
      </c>
      <c r="X273" s="115">
        <v>0</v>
      </c>
      <c r="Y273" s="115">
        <v>0</v>
      </c>
      <c r="Z273" s="115">
        <v>-2</v>
      </c>
      <c r="AA273" s="115">
        <v>-8</v>
      </c>
      <c r="AB273" s="115">
        <v>2</v>
      </c>
      <c r="AC273" s="440">
        <v>1</v>
      </c>
      <c r="AD273" s="440">
        <v>1</v>
      </c>
      <c r="AE273" s="440">
        <v>2</v>
      </c>
      <c r="AF273" s="440">
        <v>-1</v>
      </c>
      <c r="AG273" s="440">
        <v>1</v>
      </c>
      <c r="AH273" s="440">
        <v>1</v>
      </c>
      <c r="AI273" s="440">
        <v>-1</v>
      </c>
    </row>
    <row r="274" spans="1:110" ht="17.25" customHeight="1">
      <c r="A274" s="163" t="s">
        <v>266</v>
      </c>
      <c r="B274" s="144"/>
      <c r="C274" s="144"/>
      <c r="D274" s="176">
        <v>3</v>
      </c>
      <c r="E274" s="176">
        <v>1</v>
      </c>
      <c r="F274" s="176">
        <v>4</v>
      </c>
      <c r="G274" s="176">
        <v>-10</v>
      </c>
      <c r="H274" s="176">
        <v>2</v>
      </c>
      <c r="I274" s="158">
        <v>4</v>
      </c>
      <c r="J274" s="158">
        <v>3</v>
      </c>
      <c r="K274" s="158">
        <v>4</v>
      </c>
      <c r="L274" s="158">
        <v>-10</v>
      </c>
      <c r="M274" s="176">
        <v>46</v>
      </c>
      <c r="N274" s="176">
        <v>-9</v>
      </c>
      <c r="O274" s="176">
        <v>-29</v>
      </c>
      <c r="P274" s="176">
        <v>-19</v>
      </c>
      <c r="Q274" s="176">
        <v>14</v>
      </c>
      <c r="R274" s="176">
        <v>-14</v>
      </c>
      <c r="S274" s="182">
        <v>26</v>
      </c>
      <c r="T274" s="182">
        <v>-16</v>
      </c>
      <c r="U274" s="182">
        <v>13</v>
      </c>
      <c r="V274" s="182">
        <v>1</v>
      </c>
      <c r="W274" s="146">
        <v>37</v>
      </c>
      <c r="X274" s="115">
        <v>-32</v>
      </c>
      <c r="Y274" s="115">
        <v>13</v>
      </c>
      <c r="Z274" s="115">
        <v>2</v>
      </c>
      <c r="AA274" s="115">
        <v>-10</v>
      </c>
      <c r="AB274" s="115">
        <v>2</v>
      </c>
      <c r="AC274" s="440">
        <v>0</v>
      </c>
      <c r="AD274" s="440">
        <v>1</v>
      </c>
      <c r="AE274" s="440">
        <v>-4</v>
      </c>
      <c r="AF274" s="440">
        <v>-10</v>
      </c>
      <c r="AG274" s="440">
        <v>13</v>
      </c>
      <c r="AH274" s="440">
        <v>1</v>
      </c>
      <c r="AI274" s="440">
        <v>4</v>
      </c>
    </row>
    <row r="275" spans="1:110" ht="17.25" customHeight="1">
      <c r="A275" s="169" t="s">
        <v>118</v>
      </c>
      <c r="B275" s="192"/>
      <c r="C275" s="192"/>
      <c r="D275" s="229">
        <v>0</v>
      </c>
      <c r="E275" s="229">
        <v>0</v>
      </c>
      <c r="F275" s="229">
        <v>0</v>
      </c>
      <c r="G275" s="229">
        <v>2</v>
      </c>
      <c r="H275" s="229">
        <v>0</v>
      </c>
      <c r="I275" s="236">
        <v>0</v>
      </c>
      <c r="J275" s="236">
        <v>0</v>
      </c>
      <c r="K275" s="236">
        <v>-2</v>
      </c>
      <c r="L275" s="236">
        <v>-6</v>
      </c>
      <c r="M275" s="229">
        <v>11</v>
      </c>
      <c r="N275" s="229">
        <v>-9</v>
      </c>
      <c r="O275" s="229">
        <v>-5</v>
      </c>
      <c r="P275" s="229">
        <v>-2</v>
      </c>
      <c r="Q275" s="229">
        <v>-19</v>
      </c>
      <c r="R275" s="229">
        <v>-8</v>
      </c>
      <c r="S275" s="229">
        <v>-16</v>
      </c>
      <c r="T275" s="229">
        <v>-8</v>
      </c>
      <c r="U275" s="229">
        <v>-12</v>
      </c>
      <c r="V275" s="229">
        <v>-8</v>
      </c>
      <c r="W275" s="192">
        <v>-54</v>
      </c>
      <c r="X275" s="115">
        <v>23</v>
      </c>
      <c r="Y275" s="115">
        <v>42</v>
      </c>
      <c r="Z275" s="115">
        <v>8</v>
      </c>
      <c r="AA275" s="115">
        <v>-9</v>
      </c>
      <c r="AB275" s="115">
        <v>-2</v>
      </c>
      <c r="AC275" s="446">
        <v>1</v>
      </c>
      <c r="AD275" s="446">
        <v>-4</v>
      </c>
      <c r="AE275" s="446">
        <v>2</v>
      </c>
      <c r="AF275" s="446">
        <v>0</v>
      </c>
      <c r="AG275" s="446">
        <v>1</v>
      </c>
      <c r="AH275" s="446">
        <v>-4</v>
      </c>
      <c r="AI275" s="446">
        <v>4</v>
      </c>
    </row>
    <row r="276" spans="1:110" s="58" customFormat="1" ht="25.5" customHeight="1" thickBot="1">
      <c r="A276" s="326" t="s">
        <v>120</v>
      </c>
      <c r="B276" s="326"/>
      <c r="C276" s="326"/>
      <c r="D276" s="350">
        <f t="shared" ref="D276:W276" si="43">SUM(D270:D275)</f>
        <v>-14</v>
      </c>
      <c r="E276" s="350">
        <f t="shared" si="43"/>
        <v>11</v>
      </c>
      <c r="F276" s="350">
        <f t="shared" si="43"/>
        <v>-17</v>
      </c>
      <c r="G276" s="350">
        <f t="shared" si="43"/>
        <v>-23</v>
      </c>
      <c r="H276" s="350">
        <f t="shared" si="43"/>
        <v>-23</v>
      </c>
      <c r="I276" s="350">
        <f t="shared" si="43"/>
        <v>25</v>
      </c>
      <c r="J276" s="350">
        <f t="shared" si="43"/>
        <v>40</v>
      </c>
      <c r="K276" s="350">
        <f t="shared" si="43"/>
        <v>-9</v>
      </c>
      <c r="L276" s="350">
        <f t="shared" si="43"/>
        <v>26</v>
      </c>
      <c r="M276" s="350">
        <f t="shared" si="43"/>
        <v>-55</v>
      </c>
      <c r="N276" s="350">
        <f t="shared" si="43"/>
        <v>27</v>
      </c>
      <c r="O276" s="350">
        <f t="shared" si="43"/>
        <v>35</v>
      </c>
      <c r="P276" s="351">
        <f t="shared" si="43"/>
        <v>-7</v>
      </c>
      <c r="Q276" s="351">
        <f t="shared" si="43"/>
        <v>-35</v>
      </c>
      <c r="R276" s="351">
        <f t="shared" si="43"/>
        <v>-37</v>
      </c>
      <c r="S276" s="351">
        <f t="shared" si="43"/>
        <v>-56</v>
      </c>
      <c r="T276" s="351">
        <f t="shared" si="43"/>
        <v>27</v>
      </c>
      <c r="U276" s="351">
        <f t="shared" si="43"/>
        <v>8</v>
      </c>
      <c r="V276" s="351">
        <f t="shared" si="43"/>
        <v>-26</v>
      </c>
      <c r="W276" s="351">
        <f t="shared" si="43"/>
        <v>-227</v>
      </c>
      <c r="X276" s="447">
        <f t="shared" ref="X276:AH276" si="44">SUM(X270:X275)</f>
        <v>169</v>
      </c>
      <c r="Y276" s="447">
        <f t="shared" si="44"/>
        <v>68</v>
      </c>
      <c r="Z276" s="447">
        <f t="shared" si="44"/>
        <v>17</v>
      </c>
      <c r="AA276" s="447">
        <f t="shared" si="44"/>
        <v>62</v>
      </c>
      <c r="AB276" s="447">
        <f t="shared" si="44"/>
        <v>-25</v>
      </c>
      <c r="AC276" s="447">
        <f t="shared" si="44"/>
        <v>-9</v>
      </c>
      <c r="AD276" s="447">
        <f t="shared" si="44"/>
        <v>2</v>
      </c>
      <c r="AE276" s="447">
        <f t="shared" si="44"/>
        <v>-1</v>
      </c>
      <c r="AF276" s="447">
        <f t="shared" si="44"/>
        <v>-51</v>
      </c>
      <c r="AG276" s="447">
        <f t="shared" si="44"/>
        <v>140</v>
      </c>
      <c r="AH276" s="447">
        <f t="shared" si="44"/>
        <v>-109</v>
      </c>
      <c r="AI276" s="447">
        <f>SUM(AI270:AI275)</f>
        <v>64</v>
      </c>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c r="BR276" s="121"/>
      <c r="BS276" s="121"/>
      <c r="BT276" s="121"/>
      <c r="BU276" s="121"/>
      <c r="BV276" s="121"/>
      <c r="BW276" s="121"/>
      <c r="BX276" s="121"/>
      <c r="BY276" s="121"/>
      <c r="BZ276" s="121"/>
      <c r="CA276" s="121"/>
      <c r="CB276" s="121"/>
      <c r="CC276" s="121"/>
      <c r="CD276" s="121"/>
      <c r="CE276" s="121"/>
      <c r="CF276" s="121"/>
      <c r="CG276" s="121"/>
      <c r="CH276" s="121"/>
      <c r="CI276" s="121"/>
      <c r="CJ276" s="121"/>
      <c r="CK276" s="121"/>
      <c r="CL276" s="121"/>
      <c r="CM276" s="121"/>
      <c r="CN276" s="121"/>
      <c r="CO276" s="121"/>
      <c r="CP276" s="121"/>
      <c r="CQ276" s="121"/>
      <c r="CR276" s="121"/>
      <c r="CS276" s="121"/>
      <c r="CT276" s="121"/>
      <c r="CU276" s="121"/>
      <c r="CV276" s="121"/>
      <c r="CW276" s="121"/>
      <c r="CX276" s="121"/>
      <c r="CY276" s="121"/>
      <c r="CZ276" s="121"/>
      <c r="DA276" s="121"/>
      <c r="DB276" s="121"/>
      <c r="DC276" s="121"/>
      <c r="DD276" s="121"/>
      <c r="DE276" s="121"/>
      <c r="DF276" s="121"/>
    </row>
    <row r="277" spans="1:110" s="48" customFormat="1" ht="11.25" customHeight="1" thickTop="1">
      <c r="A277" s="149"/>
      <c r="B277" s="143"/>
      <c r="C277" s="143"/>
      <c r="D277" s="158"/>
      <c r="E277" s="158"/>
      <c r="F277" s="158"/>
      <c r="G277" s="158"/>
      <c r="H277" s="158"/>
      <c r="I277" s="158"/>
      <c r="J277" s="158"/>
      <c r="K277" s="158"/>
      <c r="L277" s="158"/>
      <c r="M277" s="176"/>
      <c r="N277" s="176"/>
      <c r="O277" s="176"/>
      <c r="P277" s="146"/>
      <c r="Q277" s="146"/>
      <c r="R277" s="146"/>
      <c r="S277" s="146"/>
      <c r="T277" s="146"/>
      <c r="U277" s="146"/>
      <c r="V277" s="146"/>
      <c r="W277" s="146"/>
      <c r="X277" s="115"/>
      <c r="Y277" s="115"/>
      <c r="Z277" s="115"/>
      <c r="AA277" s="115"/>
      <c r="AB277" s="115"/>
      <c r="AC277" s="115"/>
      <c r="AD277" s="115"/>
      <c r="AE277" s="115"/>
      <c r="AF277" s="115"/>
      <c r="AG277" s="115"/>
      <c r="AH277" s="115"/>
      <c r="AI277" s="115"/>
      <c r="AJ277" s="116"/>
      <c r="AK277" s="116"/>
      <c r="AL277" s="116"/>
      <c r="AM277" s="116"/>
      <c r="AN277" s="116"/>
      <c r="AO277" s="116"/>
      <c r="AP277" s="116"/>
      <c r="AQ277" s="116"/>
      <c r="AR277" s="116"/>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c r="CA277" s="118"/>
      <c r="CB277" s="118"/>
      <c r="CC277" s="118"/>
      <c r="CD277" s="118"/>
      <c r="CE277" s="118"/>
      <c r="CF277" s="118"/>
      <c r="CG277" s="118"/>
      <c r="CH277" s="118"/>
      <c r="CI277" s="118"/>
      <c r="CJ277" s="118"/>
      <c r="CK277" s="118"/>
      <c r="CL277" s="118"/>
      <c r="CM277" s="118"/>
      <c r="CN277" s="118"/>
      <c r="CO277" s="118"/>
      <c r="CP277" s="118"/>
      <c r="CQ277" s="118"/>
      <c r="CR277" s="118"/>
      <c r="CS277" s="118"/>
      <c r="CT277" s="118"/>
      <c r="CU277" s="118"/>
      <c r="CV277" s="118"/>
      <c r="CW277" s="118"/>
      <c r="CX277" s="118"/>
      <c r="CY277" s="118"/>
      <c r="CZ277" s="118"/>
      <c r="DA277" s="118"/>
      <c r="DB277" s="118"/>
      <c r="DC277" s="118"/>
      <c r="DD277" s="118"/>
      <c r="DE277" s="118"/>
      <c r="DF277" s="118"/>
    </row>
    <row r="278" spans="1:110" ht="19.5" customHeight="1">
      <c r="A278" s="238" t="s">
        <v>299</v>
      </c>
      <c r="B278" s="144"/>
      <c r="C278" s="144"/>
      <c r="D278" s="144"/>
      <c r="E278" s="144"/>
      <c r="F278" s="144"/>
      <c r="G278" s="144"/>
      <c r="H278" s="144"/>
      <c r="I278" s="144"/>
      <c r="J278" s="144"/>
      <c r="K278" s="144"/>
      <c r="L278" s="158"/>
      <c r="M278" s="176"/>
      <c r="N278" s="176"/>
      <c r="O278" s="176"/>
      <c r="P278" s="146"/>
      <c r="Q278" s="146"/>
      <c r="R278" s="146"/>
      <c r="S278" s="146"/>
      <c r="T278" s="146"/>
      <c r="U278" s="146"/>
      <c r="V278" s="146"/>
      <c r="W278" s="146"/>
      <c r="Y278" s="115"/>
      <c r="AA278" s="115"/>
      <c r="AB278" s="115"/>
      <c r="AC278" s="115"/>
      <c r="AD278" s="115"/>
      <c r="AE278" s="115"/>
      <c r="AF278" s="115"/>
      <c r="AG278" s="115"/>
      <c r="AH278" s="115"/>
      <c r="AI278" s="115"/>
    </row>
    <row r="279" spans="1:110" ht="15.75" customHeight="1">
      <c r="A279" s="163" t="s">
        <v>124</v>
      </c>
      <c r="B279" s="143"/>
      <c r="C279" s="143"/>
      <c r="D279" s="158">
        <v>-4</v>
      </c>
      <c r="E279" s="158">
        <v>11</v>
      </c>
      <c r="F279" s="158">
        <v>-3</v>
      </c>
      <c r="G279" s="158">
        <v>-4</v>
      </c>
      <c r="H279" s="158">
        <v>-5</v>
      </c>
      <c r="I279" s="158">
        <v>-4</v>
      </c>
      <c r="J279" s="158">
        <v>33</v>
      </c>
      <c r="K279" s="158">
        <v>-7</v>
      </c>
      <c r="L279" s="158">
        <v>-9</v>
      </c>
      <c r="M279" s="176">
        <v>-8</v>
      </c>
      <c r="N279" s="176">
        <v>10</v>
      </c>
      <c r="O279" s="176">
        <v>-12</v>
      </c>
      <c r="P279" s="146">
        <v>-11</v>
      </c>
      <c r="Q279" s="146">
        <v>-10</v>
      </c>
      <c r="R279" s="146">
        <v>-5</v>
      </c>
      <c r="S279" s="146">
        <v>-33</v>
      </c>
      <c r="T279" s="146">
        <v>-9</v>
      </c>
      <c r="U279" s="146">
        <v>23</v>
      </c>
      <c r="V279" s="146">
        <v>-10</v>
      </c>
      <c r="W279" s="146">
        <v>-6</v>
      </c>
      <c r="X279" s="115">
        <v>-4</v>
      </c>
      <c r="Y279" s="115">
        <v>-8</v>
      </c>
      <c r="Z279" s="115">
        <v>-6</v>
      </c>
      <c r="AA279" s="115">
        <v>-10</v>
      </c>
      <c r="AB279" s="115">
        <v>-9</v>
      </c>
      <c r="AC279" s="115">
        <v>-7</v>
      </c>
      <c r="AD279" s="115">
        <v>-8</v>
      </c>
      <c r="AE279" s="115">
        <v>-7</v>
      </c>
      <c r="AF279" s="115">
        <v>-3</v>
      </c>
      <c r="AG279" s="115">
        <v>34</v>
      </c>
      <c r="AH279" s="115">
        <v>-4</v>
      </c>
      <c r="AI279" s="115">
        <v>-4</v>
      </c>
    </row>
    <row r="280" spans="1:110" ht="15.75" customHeight="1">
      <c r="A280" s="149"/>
      <c r="B280" s="143"/>
      <c r="C280" s="143"/>
      <c r="D280" s="352"/>
      <c r="E280" s="352"/>
      <c r="F280" s="352"/>
      <c r="G280" s="352"/>
      <c r="H280" s="352"/>
      <c r="I280" s="352"/>
      <c r="J280" s="352"/>
      <c r="K280" s="352"/>
      <c r="L280" s="352"/>
      <c r="M280" s="158"/>
      <c r="N280" s="176"/>
      <c r="O280" s="176"/>
      <c r="P280" s="146"/>
      <c r="Q280" s="146"/>
      <c r="R280" s="146"/>
      <c r="S280" s="146"/>
      <c r="T280" s="146"/>
      <c r="U280" s="147"/>
      <c r="V280" s="146"/>
      <c r="W280" s="146"/>
      <c r="Y280" s="115"/>
    </row>
    <row r="281" spans="1:110" s="58" customFormat="1" ht="18" customHeight="1">
      <c r="A281" s="143" t="s">
        <v>389</v>
      </c>
      <c r="B281" s="166"/>
      <c r="C281" s="166"/>
      <c r="D281" s="341"/>
      <c r="E281" s="341"/>
      <c r="F281" s="341"/>
      <c r="G281" s="341"/>
      <c r="H281" s="341"/>
      <c r="I281" s="341"/>
      <c r="J281" s="341"/>
      <c r="K281" s="341"/>
      <c r="L281" s="341"/>
      <c r="M281" s="307"/>
      <c r="N281" s="301"/>
      <c r="O281" s="301"/>
      <c r="P281" s="255"/>
      <c r="Q281" s="255"/>
      <c r="R281" s="255"/>
      <c r="S281" s="255"/>
      <c r="T281" s="255"/>
      <c r="U281" s="255"/>
      <c r="V281" s="255"/>
      <c r="W281" s="255"/>
      <c r="X281" s="255"/>
      <c r="Y281" s="255"/>
      <c r="Z281" s="255"/>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c r="BR281" s="121"/>
      <c r="BS281" s="121"/>
      <c r="BT281" s="121"/>
      <c r="BU281" s="121"/>
      <c r="BV281" s="121"/>
      <c r="BW281" s="121"/>
      <c r="BX281" s="121"/>
      <c r="BY281" s="121"/>
      <c r="BZ281" s="121"/>
      <c r="CA281" s="121"/>
      <c r="CB281" s="121"/>
      <c r="CC281" s="121"/>
      <c r="CD281" s="121"/>
      <c r="CE281" s="121"/>
      <c r="CF281" s="121"/>
      <c r="CG281" s="121"/>
      <c r="CH281" s="121"/>
      <c r="CI281" s="121"/>
      <c r="CJ281" s="121"/>
      <c r="CK281" s="121"/>
      <c r="CL281" s="121"/>
      <c r="CM281" s="121"/>
      <c r="CN281" s="121"/>
      <c r="CO281" s="121"/>
      <c r="CP281" s="121"/>
      <c r="CQ281" s="121"/>
      <c r="CR281" s="121"/>
      <c r="CS281" s="121"/>
      <c r="CT281" s="121"/>
      <c r="CU281" s="121"/>
      <c r="CV281" s="121"/>
      <c r="CW281" s="121"/>
      <c r="CX281" s="121"/>
      <c r="CY281" s="121"/>
      <c r="CZ281" s="121"/>
      <c r="DA281" s="121"/>
      <c r="DB281" s="121"/>
      <c r="DC281" s="121"/>
      <c r="DD281" s="121"/>
      <c r="DE281" s="121"/>
      <c r="DF281" s="121"/>
    </row>
    <row r="282" spans="1:110" s="58" customFormat="1" ht="37.5" customHeight="1" thickBot="1">
      <c r="A282" s="150" t="s">
        <v>271</v>
      </c>
      <c r="B282" s="151"/>
      <c r="C282" s="152"/>
      <c r="D282" s="221" t="s">
        <v>245</v>
      </c>
      <c r="E282" s="221" t="s">
        <v>246</v>
      </c>
      <c r="F282" s="221" t="s">
        <v>247</v>
      </c>
      <c r="G282" s="221" t="s">
        <v>240</v>
      </c>
      <c r="H282" s="221" t="s">
        <v>248</v>
      </c>
      <c r="I282" s="221" t="s">
        <v>249</v>
      </c>
      <c r="J282" s="221" t="s">
        <v>250</v>
      </c>
      <c r="K282" s="221" t="s">
        <v>241</v>
      </c>
      <c r="L282" s="221" t="s">
        <v>2</v>
      </c>
      <c r="M282" s="153" t="s">
        <v>3</v>
      </c>
      <c r="N282" s="153" t="s">
        <v>4</v>
      </c>
      <c r="O282" s="153" t="s">
        <v>5</v>
      </c>
      <c r="P282" s="154" t="s">
        <v>6</v>
      </c>
      <c r="Q282" s="154" t="s">
        <v>7</v>
      </c>
      <c r="R282" s="154" t="s">
        <v>8</v>
      </c>
      <c r="S282" s="154" t="s">
        <v>9</v>
      </c>
      <c r="T282" s="154" t="s">
        <v>200</v>
      </c>
      <c r="U282" s="154" t="s">
        <v>285</v>
      </c>
      <c r="V282" s="154" t="s">
        <v>318</v>
      </c>
      <c r="W282" s="154" t="s">
        <v>361</v>
      </c>
      <c r="X282" s="425" t="s">
        <v>368</v>
      </c>
      <c r="Y282" s="425" t="s">
        <v>374</v>
      </c>
      <c r="Z282" s="425" t="s">
        <v>379</v>
      </c>
      <c r="AA282" s="425" t="s">
        <v>384</v>
      </c>
      <c r="AB282" s="425" t="s">
        <v>430</v>
      </c>
      <c r="AC282" s="425" t="s">
        <v>431</v>
      </c>
      <c r="AD282" s="425" t="s">
        <v>432</v>
      </c>
      <c r="AE282" s="425" t="s">
        <v>433</v>
      </c>
      <c r="AF282" s="425" t="s">
        <v>427</v>
      </c>
      <c r="AG282" s="425" t="s">
        <v>443</v>
      </c>
      <c r="AH282" s="425" t="s">
        <v>446</v>
      </c>
      <c r="AI282" s="425" t="s">
        <v>452</v>
      </c>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1"/>
      <c r="CB282" s="121"/>
      <c r="CC282" s="121"/>
      <c r="CD282" s="121"/>
      <c r="CE282" s="121"/>
      <c r="CF282" s="121"/>
      <c r="CG282" s="121"/>
      <c r="CH282" s="121"/>
      <c r="CI282" s="121"/>
      <c r="CJ282" s="121"/>
      <c r="CK282" s="121"/>
      <c r="CL282" s="121"/>
      <c r="CM282" s="121"/>
      <c r="CN282" s="121"/>
      <c r="CO282" s="121"/>
      <c r="CP282" s="121"/>
      <c r="CQ282" s="121"/>
      <c r="CR282" s="121"/>
      <c r="CS282" s="121"/>
      <c r="CT282" s="121"/>
      <c r="CU282" s="121"/>
      <c r="CV282" s="121"/>
      <c r="CW282" s="121"/>
      <c r="CX282" s="121"/>
      <c r="CY282" s="121"/>
      <c r="CZ282" s="121"/>
      <c r="DA282" s="121"/>
      <c r="DB282" s="121"/>
      <c r="DC282" s="121"/>
      <c r="DD282" s="121"/>
      <c r="DE282" s="121"/>
      <c r="DF282" s="121"/>
    </row>
    <row r="283" spans="1:110" s="58" customFormat="1" ht="17.25" customHeight="1">
      <c r="A283" s="163" t="s">
        <v>465</v>
      </c>
      <c r="B283" s="144"/>
      <c r="C283" s="144"/>
      <c r="D283" s="313">
        <f t="shared" ref="D283:K283" si="45">D233+D294</f>
        <v>319</v>
      </c>
      <c r="E283" s="313">
        <f t="shared" si="45"/>
        <v>235</v>
      </c>
      <c r="F283" s="313">
        <f t="shared" si="45"/>
        <v>223</v>
      </c>
      <c r="G283" s="313">
        <f t="shared" si="45"/>
        <v>316</v>
      </c>
      <c r="H283" s="313">
        <f t="shared" si="45"/>
        <v>356</v>
      </c>
      <c r="I283" s="313">
        <f t="shared" si="45"/>
        <v>243</v>
      </c>
      <c r="J283" s="313">
        <f t="shared" si="45"/>
        <v>212</v>
      </c>
      <c r="K283" s="313">
        <f t="shared" si="45"/>
        <v>387</v>
      </c>
      <c r="L283" s="313">
        <f>L233+L294</f>
        <v>419</v>
      </c>
      <c r="M283" s="313">
        <f>M233+M294</f>
        <v>409</v>
      </c>
      <c r="N283" s="313">
        <f t="shared" ref="N283:AA288" si="46">N233+N294</f>
        <v>395</v>
      </c>
      <c r="O283" s="313">
        <f t="shared" si="46"/>
        <v>402</v>
      </c>
      <c r="P283" s="313">
        <f t="shared" si="46"/>
        <v>438</v>
      </c>
      <c r="Q283" s="313">
        <f t="shared" si="46"/>
        <v>362</v>
      </c>
      <c r="R283" s="313">
        <f t="shared" si="46"/>
        <v>332</v>
      </c>
      <c r="S283" s="313">
        <f t="shared" si="46"/>
        <v>415</v>
      </c>
      <c r="T283" s="313">
        <f t="shared" si="46"/>
        <v>448</v>
      </c>
      <c r="U283" s="313">
        <f t="shared" si="46"/>
        <v>295</v>
      </c>
      <c r="V283" s="313">
        <f t="shared" si="46"/>
        <v>293</v>
      </c>
      <c r="W283" s="313">
        <f t="shared" si="46"/>
        <v>362</v>
      </c>
      <c r="X283" s="313">
        <f t="shared" si="46"/>
        <v>352</v>
      </c>
      <c r="Y283" s="313">
        <f t="shared" si="46"/>
        <v>284</v>
      </c>
      <c r="Z283" s="313">
        <f t="shared" si="46"/>
        <v>295</v>
      </c>
      <c r="AA283" s="313">
        <f t="shared" si="46"/>
        <v>379</v>
      </c>
      <c r="AB283" s="313">
        <f>AB233+AB294</f>
        <v>370</v>
      </c>
      <c r="AC283" s="313">
        <v>250</v>
      </c>
      <c r="AD283" s="313">
        <v>230</v>
      </c>
      <c r="AE283" s="313">
        <v>410</v>
      </c>
      <c r="AF283" s="313">
        <v>334</v>
      </c>
      <c r="AG283" s="313">
        <v>240</v>
      </c>
      <c r="AH283" s="313">
        <v>188</v>
      </c>
      <c r="AI283" s="313">
        <v>241</v>
      </c>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c r="BZ283" s="121"/>
      <c r="CA283" s="121"/>
      <c r="CB283" s="121"/>
      <c r="CC283" s="121"/>
      <c r="CD283" s="121"/>
      <c r="CE283" s="121"/>
      <c r="CF283" s="121"/>
      <c r="CG283" s="121"/>
      <c r="CH283" s="121"/>
      <c r="CI283" s="121"/>
      <c r="CJ283" s="121"/>
      <c r="CK283" s="121"/>
      <c r="CL283" s="121"/>
      <c r="CM283" s="121"/>
      <c r="CN283" s="121"/>
      <c r="CO283" s="121"/>
      <c r="CP283" s="121"/>
      <c r="CQ283" s="121"/>
      <c r="CR283" s="121"/>
      <c r="CS283" s="121"/>
      <c r="CT283" s="121"/>
      <c r="CU283" s="121"/>
      <c r="CV283" s="121"/>
      <c r="CW283" s="121"/>
      <c r="CX283" s="121"/>
      <c r="CY283" s="121"/>
      <c r="CZ283" s="121"/>
      <c r="DA283" s="121"/>
      <c r="DB283" s="121"/>
      <c r="DC283" s="121"/>
      <c r="DD283" s="121"/>
      <c r="DE283" s="121"/>
      <c r="DF283" s="121"/>
    </row>
    <row r="284" spans="1:110" s="58" customFormat="1" ht="17.25" customHeight="1">
      <c r="A284" s="144" t="s">
        <v>115</v>
      </c>
      <c r="B284" s="144"/>
      <c r="C284" s="144"/>
      <c r="D284" s="176">
        <f t="shared" ref="D284:K288" si="47">D234+D295</f>
        <v>156</v>
      </c>
      <c r="E284" s="176">
        <f t="shared" si="47"/>
        <v>65</v>
      </c>
      <c r="F284" s="176">
        <f t="shared" si="47"/>
        <v>38</v>
      </c>
      <c r="G284" s="176">
        <f t="shared" si="47"/>
        <v>138</v>
      </c>
      <c r="H284" s="176">
        <f t="shared" si="47"/>
        <v>177</v>
      </c>
      <c r="I284" s="176">
        <f t="shared" si="47"/>
        <v>76</v>
      </c>
      <c r="J284" s="176">
        <f t="shared" si="47"/>
        <v>37</v>
      </c>
      <c r="K284" s="176">
        <f t="shared" si="47"/>
        <v>163</v>
      </c>
      <c r="L284" s="176">
        <f>L234+L295</f>
        <v>163</v>
      </c>
      <c r="M284" s="176">
        <f>M234+M295</f>
        <v>68</v>
      </c>
      <c r="N284" s="176">
        <f t="shared" si="46"/>
        <v>38</v>
      </c>
      <c r="O284" s="176">
        <f t="shared" si="46"/>
        <v>150</v>
      </c>
      <c r="P284" s="176">
        <f t="shared" si="46"/>
        <v>152</v>
      </c>
      <c r="Q284" s="176">
        <f t="shared" si="46"/>
        <v>64</v>
      </c>
      <c r="R284" s="176">
        <f t="shared" si="46"/>
        <v>28</v>
      </c>
      <c r="S284" s="176">
        <f t="shared" si="46"/>
        <v>149</v>
      </c>
      <c r="T284" s="176">
        <f t="shared" si="46"/>
        <v>177</v>
      </c>
      <c r="U284" s="176">
        <f t="shared" si="46"/>
        <v>79</v>
      </c>
      <c r="V284" s="176">
        <f t="shared" si="46"/>
        <v>34</v>
      </c>
      <c r="W284" s="176">
        <f t="shared" si="46"/>
        <v>172</v>
      </c>
      <c r="X284" s="176">
        <f t="shared" si="46"/>
        <v>220</v>
      </c>
      <c r="Y284" s="176">
        <f t="shared" si="46"/>
        <v>74</v>
      </c>
      <c r="Z284" s="176">
        <f t="shared" si="46"/>
        <v>32</v>
      </c>
      <c r="AA284" s="176">
        <f t="shared" si="46"/>
        <v>145</v>
      </c>
      <c r="AB284" s="176">
        <f>AB234+AB295</f>
        <v>212</v>
      </c>
      <c r="AC284" s="176">
        <v>73</v>
      </c>
      <c r="AD284" s="176">
        <v>43</v>
      </c>
      <c r="AE284" s="176">
        <v>153</v>
      </c>
      <c r="AF284" s="176">
        <v>222</v>
      </c>
      <c r="AG284" s="176">
        <v>64</v>
      </c>
      <c r="AH284" s="176">
        <v>39</v>
      </c>
      <c r="AI284" s="176">
        <v>164</v>
      </c>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c r="BR284" s="121"/>
      <c r="BS284" s="121"/>
      <c r="BT284" s="121"/>
      <c r="BU284" s="121"/>
      <c r="BV284" s="121"/>
      <c r="BW284" s="121"/>
      <c r="BX284" s="121"/>
      <c r="BY284" s="121"/>
      <c r="BZ284" s="121"/>
      <c r="CA284" s="121"/>
      <c r="CB284" s="121"/>
      <c r="CC284" s="121"/>
      <c r="CD284" s="121"/>
      <c r="CE284" s="121"/>
      <c r="CF284" s="121"/>
      <c r="CG284" s="121"/>
      <c r="CH284" s="121"/>
      <c r="CI284" s="121"/>
      <c r="CJ284" s="121"/>
      <c r="CK284" s="121"/>
      <c r="CL284" s="121"/>
      <c r="CM284" s="121"/>
      <c r="CN284" s="121"/>
      <c r="CO284" s="121"/>
      <c r="CP284" s="121"/>
      <c r="CQ284" s="121"/>
      <c r="CR284" s="121"/>
      <c r="CS284" s="121"/>
      <c r="CT284" s="121"/>
      <c r="CU284" s="121"/>
      <c r="CV284" s="121"/>
      <c r="CW284" s="121"/>
      <c r="CX284" s="121"/>
      <c r="CY284" s="121"/>
      <c r="CZ284" s="121"/>
      <c r="DA284" s="121"/>
      <c r="DB284" s="121"/>
      <c r="DC284" s="121"/>
      <c r="DD284" s="121"/>
      <c r="DE284" s="121"/>
      <c r="DF284" s="121"/>
    </row>
    <row r="285" spans="1:110" ht="17.25" customHeight="1">
      <c r="A285" s="163" t="s">
        <v>117</v>
      </c>
      <c r="B285" s="144"/>
      <c r="C285" s="144"/>
      <c r="D285" s="318" t="s">
        <v>55</v>
      </c>
      <c r="E285" s="318" t="s">
        <v>55</v>
      </c>
      <c r="F285" s="318" t="s">
        <v>55</v>
      </c>
      <c r="G285" s="318" t="s">
        <v>55</v>
      </c>
      <c r="H285" s="318" t="s">
        <v>55</v>
      </c>
      <c r="I285" s="318" t="s">
        <v>55</v>
      </c>
      <c r="J285" s="318" t="s">
        <v>55</v>
      </c>
      <c r="K285" s="318" t="s">
        <v>55</v>
      </c>
      <c r="L285" s="318" t="s">
        <v>55</v>
      </c>
      <c r="M285" s="176">
        <f>M235+M296</f>
        <v>-11</v>
      </c>
      <c r="N285" s="176">
        <f t="shared" si="46"/>
        <v>-16</v>
      </c>
      <c r="O285" s="176">
        <f t="shared" si="46"/>
        <v>2</v>
      </c>
      <c r="P285" s="176">
        <f t="shared" si="46"/>
        <v>25</v>
      </c>
      <c r="Q285" s="176">
        <f t="shared" si="46"/>
        <v>4</v>
      </c>
      <c r="R285" s="176">
        <f t="shared" si="46"/>
        <v>-2</v>
      </c>
      <c r="S285" s="176">
        <f t="shared" si="46"/>
        <v>28</v>
      </c>
      <c r="T285" s="176">
        <f t="shared" si="46"/>
        <v>36</v>
      </c>
      <c r="U285" s="176">
        <f t="shared" si="46"/>
        <v>13</v>
      </c>
      <c r="V285" s="176">
        <f t="shared" si="46"/>
        <v>5</v>
      </c>
      <c r="W285" s="176">
        <f t="shared" si="46"/>
        <v>40</v>
      </c>
      <c r="X285" s="176">
        <f t="shared" si="46"/>
        <v>57</v>
      </c>
      <c r="Y285" s="176">
        <v>30</v>
      </c>
      <c r="Z285" s="176">
        <v>11</v>
      </c>
      <c r="AA285" s="176">
        <v>50</v>
      </c>
      <c r="AB285" s="176">
        <v>77</v>
      </c>
      <c r="AC285" s="176">
        <v>36</v>
      </c>
      <c r="AD285" s="176">
        <v>19</v>
      </c>
      <c r="AE285" s="176">
        <v>57</v>
      </c>
      <c r="AF285" s="176">
        <v>71</v>
      </c>
      <c r="AG285" s="176">
        <v>49</v>
      </c>
      <c r="AH285" s="176">
        <v>23</v>
      </c>
      <c r="AI285" s="176">
        <v>115</v>
      </c>
    </row>
    <row r="286" spans="1:110" s="58" customFormat="1" ht="17.25" customHeight="1">
      <c r="A286" s="163" t="s">
        <v>116</v>
      </c>
      <c r="B286" s="144"/>
      <c r="C286" s="144"/>
      <c r="D286" s="176">
        <f t="shared" si="47"/>
        <v>116</v>
      </c>
      <c r="E286" s="176">
        <f t="shared" si="47"/>
        <v>86</v>
      </c>
      <c r="F286" s="176">
        <f t="shared" si="47"/>
        <v>79</v>
      </c>
      <c r="G286" s="176">
        <f t="shared" si="47"/>
        <v>116</v>
      </c>
      <c r="H286" s="176">
        <f t="shared" si="47"/>
        <v>117</v>
      </c>
      <c r="I286" s="176">
        <f t="shared" si="47"/>
        <v>92</v>
      </c>
      <c r="J286" s="176">
        <f t="shared" si="47"/>
        <v>91</v>
      </c>
      <c r="K286" s="176">
        <f t="shared" si="47"/>
        <v>93</v>
      </c>
      <c r="L286" s="176">
        <f>L236+L297</f>
        <v>128</v>
      </c>
      <c r="M286" s="176">
        <f>M236+M297</f>
        <v>91</v>
      </c>
      <c r="N286" s="176">
        <f t="shared" si="46"/>
        <v>90</v>
      </c>
      <c r="O286" s="176">
        <f t="shared" si="46"/>
        <v>104</v>
      </c>
      <c r="P286" s="176">
        <f t="shared" si="46"/>
        <v>120</v>
      </c>
      <c r="Q286" s="176">
        <f t="shared" si="46"/>
        <v>95</v>
      </c>
      <c r="R286" s="176">
        <f t="shared" si="46"/>
        <v>89</v>
      </c>
      <c r="S286" s="176">
        <f t="shared" si="46"/>
        <v>122</v>
      </c>
      <c r="T286" s="176">
        <f t="shared" si="46"/>
        <v>145</v>
      </c>
      <c r="U286" s="176">
        <f t="shared" si="46"/>
        <v>97</v>
      </c>
      <c r="V286" s="176">
        <f t="shared" si="46"/>
        <v>106</v>
      </c>
      <c r="W286" s="176">
        <f t="shared" si="46"/>
        <v>137</v>
      </c>
      <c r="X286" s="176">
        <f t="shared" si="46"/>
        <v>171</v>
      </c>
      <c r="Y286" s="176">
        <f t="shared" si="46"/>
        <v>106</v>
      </c>
      <c r="Z286" s="176">
        <f t="shared" si="46"/>
        <v>108</v>
      </c>
      <c r="AA286" s="176">
        <f t="shared" si="46"/>
        <v>97</v>
      </c>
      <c r="AB286" s="176">
        <f>AB236+AB297</f>
        <v>159</v>
      </c>
      <c r="AC286" s="176">
        <v>103</v>
      </c>
      <c r="AD286" s="176">
        <v>109</v>
      </c>
      <c r="AE286" s="176">
        <v>158</v>
      </c>
      <c r="AF286" s="176">
        <v>191</v>
      </c>
      <c r="AG286" s="176">
        <v>114</v>
      </c>
      <c r="AH286" s="176">
        <v>112</v>
      </c>
      <c r="AI286" s="176">
        <v>133</v>
      </c>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c r="BZ286" s="121"/>
      <c r="CA286" s="121"/>
      <c r="CB286" s="121"/>
      <c r="CC286" s="121"/>
      <c r="CD286" s="121"/>
      <c r="CE286" s="121"/>
      <c r="CF286" s="121"/>
      <c r="CG286" s="121"/>
      <c r="CH286" s="121"/>
      <c r="CI286" s="121"/>
      <c r="CJ286" s="121"/>
      <c r="CK286" s="121"/>
      <c r="CL286" s="121"/>
      <c r="CM286" s="121"/>
      <c r="CN286" s="121"/>
      <c r="CO286" s="121"/>
      <c r="CP286" s="121"/>
      <c r="CQ286" s="121"/>
      <c r="CR286" s="121"/>
      <c r="CS286" s="121"/>
      <c r="CT286" s="121"/>
      <c r="CU286" s="121"/>
      <c r="CV286" s="121"/>
      <c r="CW286" s="121"/>
      <c r="CX286" s="121"/>
      <c r="CY286" s="121"/>
      <c r="CZ286" s="121"/>
      <c r="DA286" s="121"/>
      <c r="DB286" s="121"/>
      <c r="DC286" s="121"/>
      <c r="DD286" s="121"/>
      <c r="DE286" s="121"/>
      <c r="DF286" s="121"/>
    </row>
    <row r="287" spans="1:110" ht="17.25" customHeight="1">
      <c r="A287" s="163" t="s">
        <v>266</v>
      </c>
      <c r="B287" s="144"/>
      <c r="C287" s="144"/>
      <c r="D287" s="176">
        <f t="shared" si="47"/>
        <v>4</v>
      </c>
      <c r="E287" s="176">
        <f t="shared" si="47"/>
        <v>7</v>
      </c>
      <c r="F287" s="176">
        <f t="shared" si="47"/>
        <v>7</v>
      </c>
      <c r="G287" s="176">
        <f t="shared" si="47"/>
        <v>-3</v>
      </c>
      <c r="H287" s="176">
        <f t="shared" si="47"/>
        <v>-10</v>
      </c>
      <c r="I287" s="176">
        <f t="shared" si="47"/>
        <v>6</v>
      </c>
      <c r="J287" s="176">
        <f t="shared" si="47"/>
        <v>13</v>
      </c>
      <c r="K287" s="176">
        <f t="shared" si="47"/>
        <v>1</v>
      </c>
      <c r="L287" s="176">
        <f>L237+L298</f>
        <v>-8</v>
      </c>
      <c r="M287" s="176">
        <f>M237+M298</f>
        <v>-13</v>
      </c>
      <c r="N287" s="176">
        <f t="shared" si="46"/>
        <v>-6</v>
      </c>
      <c r="O287" s="176">
        <f t="shared" si="46"/>
        <v>1</v>
      </c>
      <c r="P287" s="176">
        <f t="shared" si="46"/>
        <v>-1</v>
      </c>
      <c r="Q287" s="176">
        <f t="shared" si="46"/>
        <v>8</v>
      </c>
      <c r="R287" s="176">
        <f t="shared" si="46"/>
        <v>8</v>
      </c>
      <c r="S287" s="176">
        <f t="shared" si="46"/>
        <v>13</v>
      </c>
      <c r="T287" s="176">
        <f t="shared" si="46"/>
        <v>-12</v>
      </c>
      <c r="U287" s="176">
        <f t="shared" si="46"/>
        <v>11</v>
      </c>
      <c r="V287" s="176">
        <f t="shared" si="46"/>
        <v>11</v>
      </c>
      <c r="W287" s="176">
        <f t="shared" si="46"/>
        <v>3</v>
      </c>
      <c r="X287" s="176">
        <f t="shared" si="46"/>
        <v>12</v>
      </c>
      <c r="Y287" s="176">
        <f t="shared" si="46"/>
        <v>10</v>
      </c>
      <c r="Z287" s="176">
        <f t="shared" si="46"/>
        <v>4</v>
      </c>
      <c r="AA287" s="176">
        <f t="shared" si="46"/>
        <v>3</v>
      </c>
      <c r="AB287" s="176">
        <f>AB237+AB298</f>
        <v>9</v>
      </c>
      <c r="AC287" s="176">
        <v>11</v>
      </c>
      <c r="AD287" s="176">
        <v>10</v>
      </c>
      <c r="AE287" s="176">
        <v>10</v>
      </c>
      <c r="AF287" s="176">
        <v>15</v>
      </c>
      <c r="AG287" s="176">
        <v>14</v>
      </c>
      <c r="AH287" s="176">
        <v>13</v>
      </c>
      <c r="AI287" s="176">
        <v>8</v>
      </c>
    </row>
    <row r="288" spans="1:110" ht="17.25" customHeight="1">
      <c r="A288" s="169" t="s">
        <v>118</v>
      </c>
      <c r="B288" s="192"/>
      <c r="C288" s="192"/>
      <c r="D288" s="229">
        <f t="shared" si="47"/>
        <v>-11</v>
      </c>
      <c r="E288" s="229">
        <f t="shared" si="47"/>
        <v>-10</v>
      </c>
      <c r="F288" s="229">
        <f t="shared" si="47"/>
        <v>-6</v>
      </c>
      <c r="G288" s="229">
        <f t="shared" si="47"/>
        <v>-9</v>
      </c>
      <c r="H288" s="229">
        <f t="shared" si="47"/>
        <v>-16</v>
      </c>
      <c r="I288" s="229">
        <f t="shared" si="47"/>
        <v>-8</v>
      </c>
      <c r="J288" s="229">
        <f t="shared" si="47"/>
        <v>-2</v>
      </c>
      <c r="K288" s="229">
        <f t="shared" si="47"/>
        <v>-13</v>
      </c>
      <c r="L288" s="229">
        <f>L238+L299</f>
        <v>-10</v>
      </c>
      <c r="M288" s="229">
        <f>M238+M299</f>
        <v>-6</v>
      </c>
      <c r="N288" s="229">
        <f t="shared" si="46"/>
        <v>-11</v>
      </c>
      <c r="O288" s="229">
        <f t="shared" si="46"/>
        <v>-19</v>
      </c>
      <c r="P288" s="229">
        <f t="shared" si="46"/>
        <v>-10</v>
      </c>
      <c r="Q288" s="229">
        <f t="shared" si="46"/>
        <v>-9</v>
      </c>
      <c r="R288" s="229">
        <f t="shared" si="46"/>
        <v>-11</v>
      </c>
      <c r="S288" s="229">
        <f t="shared" si="46"/>
        <v>-21</v>
      </c>
      <c r="T288" s="229">
        <f t="shared" si="46"/>
        <v>-6</v>
      </c>
      <c r="U288" s="229">
        <f t="shared" si="46"/>
        <v>-17</v>
      </c>
      <c r="V288" s="229">
        <f t="shared" si="46"/>
        <v>-7</v>
      </c>
      <c r="W288" s="229">
        <f t="shared" si="46"/>
        <v>-26</v>
      </c>
      <c r="X288" s="229">
        <f t="shared" si="46"/>
        <v>-14</v>
      </c>
      <c r="Y288" s="229">
        <f t="shared" si="46"/>
        <v>-23</v>
      </c>
      <c r="Z288" s="229">
        <f t="shared" si="46"/>
        <v>-5</v>
      </c>
      <c r="AA288" s="229">
        <v>-24</v>
      </c>
      <c r="AB288" s="229">
        <v>-15</v>
      </c>
      <c r="AC288" s="229">
        <v>-26</v>
      </c>
      <c r="AD288" s="229">
        <v>-20</v>
      </c>
      <c r="AE288" s="229">
        <v>-22</v>
      </c>
      <c r="AF288" s="229">
        <v>-14</v>
      </c>
      <c r="AG288" s="229">
        <v>-14</v>
      </c>
      <c r="AH288" s="229">
        <v>-11</v>
      </c>
      <c r="AI288" s="229">
        <v>-12</v>
      </c>
    </row>
    <row r="289" spans="1:110" s="58" customFormat="1" ht="25.5" customHeight="1" thickBot="1">
      <c r="A289" s="326" t="s">
        <v>120</v>
      </c>
      <c r="B289" s="326"/>
      <c r="C289" s="326"/>
      <c r="D289" s="350">
        <f t="shared" ref="D289:AH289" si="48">SUM(D283:D288)</f>
        <v>584</v>
      </c>
      <c r="E289" s="350">
        <f t="shared" si="48"/>
        <v>383</v>
      </c>
      <c r="F289" s="350">
        <f t="shared" si="48"/>
        <v>341</v>
      </c>
      <c r="G289" s="350">
        <f t="shared" si="48"/>
        <v>558</v>
      </c>
      <c r="H289" s="350">
        <f t="shared" si="48"/>
        <v>624</v>
      </c>
      <c r="I289" s="350">
        <f t="shared" si="48"/>
        <v>409</v>
      </c>
      <c r="J289" s="350">
        <f t="shared" si="48"/>
        <v>351</v>
      </c>
      <c r="K289" s="350">
        <f t="shared" si="48"/>
        <v>631</v>
      </c>
      <c r="L289" s="350">
        <f t="shared" si="48"/>
        <v>692</v>
      </c>
      <c r="M289" s="350">
        <f t="shared" si="48"/>
        <v>538</v>
      </c>
      <c r="N289" s="350">
        <f t="shared" si="48"/>
        <v>490</v>
      </c>
      <c r="O289" s="350">
        <f t="shared" si="48"/>
        <v>640</v>
      </c>
      <c r="P289" s="351">
        <f t="shared" si="48"/>
        <v>724</v>
      </c>
      <c r="Q289" s="351">
        <f t="shared" si="48"/>
        <v>524</v>
      </c>
      <c r="R289" s="351">
        <f t="shared" si="48"/>
        <v>444</v>
      </c>
      <c r="S289" s="351">
        <f t="shared" si="48"/>
        <v>706</v>
      </c>
      <c r="T289" s="351">
        <f t="shared" si="48"/>
        <v>788</v>
      </c>
      <c r="U289" s="351">
        <f t="shared" si="48"/>
        <v>478</v>
      </c>
      <c r="V289" s="351">
        <f t="shared" si="48"/>
        <v>442</v>
      </c>
      <c r="W289" s="351">
        <f t="shared" si="48"/>
        <v>688</v>
      </c>
      <c r="X289" s="447">
        <f t="shared" si="48"/>
        <v>798</v>
      </c>
      <c r="Y289" s="447">
        <f t="shared" si="48"/>
        <v>481</v>
      </c>
      <c r="Z289" s="447">
        <f t="shared" si="48"/>
        <v>445</v>
      </c>
      <c r="AA289" s="447">
        <f t="shared" si="48"/>
        <v>650</v>
      </c>
      <c r="AB289" s="447">
        <f t="shared" si="48"/>
        <v>812</v>
      </c>
      <c r="AC289" s="447">
        <f t="shared" si="48"/>
        <v>447</v>
      </c>
      <c r="AD289" s="447">
        <f t="shared" si="48"/>
        <v>391</v>
      </c>
      <c r="AE289" s="447">
        <f t="shared" si="48"/>
        <v>766</v>
      </c>
      <c r="AF289" s="447">
        <f t="shared" si="48"/>
        <v>819</v>
      </c>
      <c r="AG289" s="447">
        <f t="shared" si="48"/>
        <v>467</v>
      </c>
      <c r="AH289" s="447">
        <f t="shared" si="48"/>
        <v>364</v>
      </c>
      <c r="AI289" s="447">
        <f>SUM(AI283:AI288)</f>
        <v>649</v>
      </c>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row>
    <row r="290" spans="1:110" s="48" customFormat="1" ht="19.5" customHeight="1" thickTop="1">
      <c r="A290" s="144"/>
      <c r="B290" s="144"/>
      <c r="C290" s="144"/>
      <c r="D290" s="182"/>
      <c r="E290" s="182"/>
      <c r="F290" s="182"/>
      <c r="G290" s="182"/>
      <c r="H290" s="182"/>
      <c r="I290" s="182"/>
      <c r="J290" s="182"/>
      <c r="K290" s="182"/>
      <c r="L290" s="182"/>
      <c r="M290" s="158"/>
      <c r="N290" s="176"/>
      <c r="O290" s="176"/>
      <c r="P290" s="146"/>
      <c r="Q290" s="146"/>
      <c r="R290" s="146"/>
      <c r="S290" s="146"/>
      <c r="T290" s="146"/>
      <c r="U290" s="147"/>
      <c r="V290" s="147"/>
      <c r="W290" s="146"/>
      <c r="X290" s="115"/>
      <c r="Y290" s="115"/>
      <c r="Z290" s="115"/>
      <c r="AA290" s="116"/>
      <c r="AB290" s="116"/>
      <c r="AC290" s="116"/>
      <c r="AD290" s="116"/>
      <c r="AE290" s="116"/>
      <c r="AF290" s="116"/>
      <c r="AG290" s="116"/>
      <c r="AH290" s="116"/>
      <c r="AI290" s="116"/>
      <c r="AJ290" s="116"/>
      <c r="AK290" s="116"/>
      <c r="AL290" s="116"/>
      <c r="AM290" s="116"/>
      <c r="AN290" s="116"/>
      <c r="AO290" s="116"/>
      <c r="AP290" s="116"/>
      <c r="AQ290" s="116"/>
      <c r="AR290" s="116"/>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c r="CA290" s="118"/>
      <c r="CB290" s="118"/>
      <c r="CC290" s="118"/>
      <c r="CD290" s="118"/>
      <c r="CE290" s="118"/>
      <c r="CF290" s="118"/>
      <c r="CG290" s="118"/>
      <c r="CH290" s="118"/>
      <c r="CI290" s="118"/>
      <c r="CJ290" s="118"/>
      <c r="CK290" s="118"/>
      <c r="CL290" s="118"/>
      <c r="CM290" s="118"/>
      <c r="CN290" s="118"/>
      <c r="CO290" s="118"/>
      <c r="CP290" s="118"/>
      <c r="CQ290" s="118"/>
      <c r="CR290" s="118"/>
      <c r="CS290" s="118"/>
      <c r="CT290" s="118"/>
      <c r="CU290" s="118"/>
      <c r="CV290" s="118"/>
      <c r="CW290" s="118"/>
      <c r="CX290" s="118"/>
      <c r="CY290" s="118"/>
      <c r="CZ290" s="118"/>
      <c r="DA290" s="118"/>
      <c r="DB290" s="118"/>
      <c r="DC290" s="118"/>
      <c r="DD290" s="118"/>
      <c r="DE290" s="118"/>
      <c r="DF290" s="118"/>
    </row>
    <row r="291" spans="1:110" s="48" customFormat="1" ht="19.5" customHeight="1">
      <c r="A291" s="144"/>
      <c r="B291" s="144"/>
      <c r="C291" s="144"/>
      <c r="D291" s="182"/>
      <c r="E291" s="182"/>
      <c r="F291" s="182"/>
      <c r="G291" s="182"/>
      <c r="H291" s="182"/>
      <c r="I291" s="182"/>
      <c r="J291" s="182"/>
      <c r="K291" s="182"/>
      <c r="L291" s="182"/>
      <c r="M291" s="158"/>
      <c r="N291" s="176"/>
      <c r="O291" s="176"/>
      <c r="P291" s="146"/>
      <c r="Q291" s="146"/>
      <c r="R291" s="146"/>
      <c r="S291" s="146"/>
      <c r="T291" s="146"/>
      <c r="U291" s="147"/>
      <c r="V291" s="147"/>
      <c r="W291" s="146"/>
      <c r="X291" s="115"/>
      <c r="Y291" s="115"/>
      <c r="Z291" s="115"/>
      <c r="AA291" s="116"/>
      <c r="AB291" s="116"/>
      <c r="AC291" s="116"/>
      <c r="AD291" s="116"/>
      <c r="AE291" s="116"/>
      <c r="AF291" s="116"/>
      <c r="AG291" s="116"/>
      <c r="AH291" s="116"/>
      <c r="AI291" s="116"/>
      <c r="AJ291" s="116"/>
      <c r="AK291" s="116"/>
      <c r="AL291" s="116"/>
      <c r="AM291" s="116"/>
      <c r="AN291" s="116"/>
      <c r="AO291" s="116"/>
      <c r="AP291" s="116"/>
      <c r="AQ291" s="116"/>
      <c r="AR291" s="116"/>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c r="CA291" s="118"/>
      <c r="CB291" s="118"/>
      <c r="CC291" s="118"/>
      <c r="CD291" s="118"/>
      <c r="CE291" s="118"/>
      <c r="CF291" s="118"/>
      <c r="CG291" s="118"/>
      <c r="CH291" s="118"/>
      <c r="CI291" s="118"/>
      <c r="CJ291" s="118"/>
      <c r="CK291" s="118"/>
      <c r="CL291" s="118"/>
      <c r="CM291" s="118"/>
      <c r="CN291" s="118"/>
      <c r="CO291" s="118"/>
      <c r="CP291" s="118"/>
      <c r="CQ291" s="118"/>
      <c r="CR291" s="118"/>
      <c r="CS291" s="118"/>
      <c r="CT291" s="118"/>
      <c r="CU291" s="118"/>
      <c r="CV291" s="118"/>
      <c r="CW291" s="118"/>
      <c r="CX291" s="118"/>
      <c r="CY291" s="118"/>
      <c r="CZ291" s="118"/>
      <c r="DA291" s="118"/>
      <c r="DB291" s="118"/>
      <c r="DC291" s="118"/>
      <c r="DD291" s="118"/>
      <c r="DE291" s="118"/>
      <c r="DF291" s="118"/>
    </row>
    <row r="292" spans="1:110" s="58" customFormat="1" ht="18" customHeight="1">
      <c r="A292" s="143" t="s">
        <v>348</v>
      </c>
      <c r="B292" s="166"/>
      <c r="C292" s="166"/>
      <c r="D292" s="341"/>
      <c r="E292" s="341"/>
      <c r="F292" s="341"/>
      <c r="G292" s="341"/>
      <c r="H292" s="341"/>
      <c r="I292" s="341"/>
      <c r="J292" s="341"/>
      <c r="K292" s="341"/>
      <c r="L292" s="341"/>
      <c r="M292" s="307"/>
      <c r="N292" s="301"/>
      <c r="O292" s="301"/>
      <c r="P292" s="255"/>
      <c r="Q292" s="255"/>
      <c r="R292" s="255"/>
      <c r="S292" s="255"/>
      <c r="T292" s="255"/>
      <c r="U292" s="328"/>
      <c r="V292" s="255"/>
      <c r="W292" s="255"/>
      <c r="X292" s="120"/>
      <c r="Y292" s="120"/>
      <c r="Z292" s="120"/>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c r="BR292" s="121"/>
      <c r="BS292" s="121"/>
      <c r="BT292" s="121"/>
      <c r="BU292" s="121"/>
      <c r="BV292" s="121"/>
      <c r="BW292" s="121"/>
      <c r="BX292" s="121"/>
      <c r="BY292" s="121"/>
      <c r="BZ292" s="121"/>
      <c r="CA292" s="121"/>
      <c r="CB292" s="121"/>
      <c r="CC292" s="121"/>
      <c r="CD292" s="121"/>
      <c r="CE292" s="121"/>
      <c r="CF292" s="121"/>
      <c r="CG292" s="121"/>
      <c r="CH292" s="121"/>
      <c r="CI292" s="121"/>
      <c r="CJ292" s="121"/>
      <c r="CK292" s="121"/>
      <c r="CL292" s="121"/>
      <c r="CM292" s="121"/>
      <c r="CN292" s="121"/>
      <c r="CO292" s="121"/>
      <c r="CP292" s="121"/>
      <c r="CQ292" s="121"/>
      <c r="CR292" s="121"/>
      <c r="CS292" s="121"/>
      <c r="CT292" s="121"/>
      <c r="CU292" s="121"/>
      <c r="CV292" s="121"/>
      <c r="CW292" s="121"/>
      <c r="CX292" s="121"/>
      <c r="CY292" s="121"/>
      <c r="CZ292" s="121"/>
      <c r="DA292" s="121"/>
      <c r="DB292" s="121"/>
      <c r="DC292" s="121"/>
      <c r="DD292" s="121"/>
      <c r="DE292" s="121"/>
      <c r="DF292" s="121"/>
    </row>
    <row r="293" spans="1:110" s="58" customFormat="1" ht="37.5" customHeight="1" thickBot="1">
      <c r="A293" s="150" t="s">
        <v>271</v>
      </c>
      <c r="B293" s="151"/>
      <c r="C293" s="152"/>
      <c r="D293" s="221" t="s">
        <v>245</v>
      </c>
      <c r="E293" s="221" t="s">
        <v>246</v>
      </c>
      <c r="F293" s="221" t="s">
        <v>247</v>
      </c>
      <c r="G293" s="221" t="s">
        <v>240</v>
      </c>
      <c r="H293" s="221" t="s">
        <v>248</v>
      </c>
      <c r="I293" s="221" t="s">
        <v>249</v>
      </c>
      <c r="J293" s="221" t="s">
        <v>250</v>
      </c>
      <c r="K293" s="221" t="s">
        <v>241</v>
      </c>
      <c r="L293" s="221" t="s">
        <v>2</v>
      </c>
      <c r="M293" s="153" t="s">
        <v>3</v>
      </c>
      <c r="N293" s="153" t="s">
        <v>4</v>
      </c>
      <c r="O293" s="153" t="s">
        <v>5</v>
      </c>
      <c r="P293" s="154" t="s">
        <v>6</v>
      </c>
      <c r="Q293" s="154" t="s">
        <v>7</v>
      </c>
      <c r="R293" s="154" t="s">
        <v>8</v>
      </c>
      <c r="S293" s="154" t="s">
        <v>9</v>
      </c>
      <c r="T293" s="154" t="s">
        <v>200</v>
      </c>
      <c r="U293" s="154" t="s">
        <v>285</v>
      </c>
      <c r="V293" s="154" t="s">
        <v>318</v>
      </c>
      <c r="W293" s="154" t="s">
        <v>361</v>
      </c>
      <c r="X293" s="425" t="s">
        <v>368</v>
      </c>
      <c r="Y293" s="425" t="s">
        <v>374</v>
      </c>
      <c r="Z293" s="425" t="s">
        <v>379</v>
      </c>
      <c r="AA293" s="425" t="s">
        <v>384</v>
      </c>
      <c r="AB293" s="425" t="s">
        <v>394</v>
      </c>
      <c r="AC293" s="425" t="s">
        <v>408</v>
      </c>
      <c r="AD293" s="425" t="s">
        <v>411</v>
      </c>
      <c r="AE293" s="425" t="s">
        <v>416</v>
      </c>
      <c r="AF293" s="425" t="s">
        <v>427</v>
      </c>
      <c r="AG293" s="425" t="s">
        <v>443</v>
      </c>
      <c r="AH293" s="425" t="s">
        <v>446</v>
      </c>
      <c r="AI293" s="425" t="s">
        <v>452</v>
      </c>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c r="BR293" s="121"/>
      <c r="BS293" s="121"/>
      <c r="BT293" s="121"/>
      <c r="BU293" s="121"/>
      <c r="BV293" s="121"/>
      <c r="BW293" s="121"/>
      <c r="BX293" s="121"/>
      <c r="BY293" s="121"/>
      <c r="BZ293" s="121"/>
      <c r="CA293" s="121"/>
      <c r="CB293" s="121"/>
      <c r="CC293" s="121"/>
      <c r="CD293" s="121"/>
      <c r="CE293" s="121"/>
      <c r="CF293" s="121"/>
      <c r="CG293" s="121"/>
      <c r="CH293" s="121"/>
      <c r="CI293" s="121"/>
      <c r="CJ293" s="121"/>
      <c r="CK293" s="121"/>
      <c r="CL293" s="121"/>
      <c r="CM293" s="121"/>
      <c r="CN293" s="121"/>
      <c r="CO293" s="121"/>
      <c r="CP293" s="121"/>
      <c r="CQ293" s="121"/>
      <c r="CR293" s="121"/>
      <c r="CS293" s="121"/>
      <c r="CT293" s="121"/>
      <c r="CU293" s="121"/>
      <c r="CV293" s="121"/>
      <c r="CW293" s="121"/>
      <c r="CX293" s="121"/>
      <c r="CY293" s="121"/>
      <c r="CZ293" s="121"/>
      <c r="DA293" s="121"/>
      <c r="DB293" s="121"/>
      <c r="DC293" s="121"/>
      <c r="DD293" s="121"/>
      <c r="DE293" s="121"/>
      <c r="DF293" s="121"/>
    </row>
    <row r="294" spans="1:110" s="58" customFormat="1" ht="17.25" customHeight="1">
      <c r="A294" s="163" t="s">
        <v>465</v>
      </c>
      <c r="B294" s="144"/>
      <c r="C294" s="144"/>
      <c r="D294" s="313">
        <v>26</v>
      </c>
      <c r="E294" s="313">
        <v>27</v>
      </c>
      <c r="F294" s="176">
        <v>28</v>
      </c>
      <c r="G294" s="176">
        <v>27</v>
      </c>
      <c r="H294" s="301">
        <v>26</v>
      </c>
      <c r="I294" s="158">
        <v>26</v>
      </c>
      <c r="J294" s="158">
        <v>27</v>
      </c>
      <c r="K294" s="158">
        <v>24</v>
      </c>
      <c r="L294" s="176">
        <v>24</v>
      </c>
      <c r="M294" s="251">
        <v>25</v>
      </c>
      <c r="N294" s="251">
        <v>24</v>
      </c>
      <c r="O294" s="251">
        <v>24</v>
      </c>
      <c r="P294" s="244">
        <v>23</v>
      </c>
      <c r="Q294" s="244">
        <v>22</v>
      </c>
      <c r="R294" s="244">
        <v>24</v>
      </c>
      <c r="S294" s="144">
        <v>24</v>
      </c>
      <c r="T294" s="144">
        <v>24</v>
      </c>
      <c r="U294" s="182">
        <v>24</v>
      </c>
      <c r="V294" s="182">
        <v>26</v>
      </c>
      <c r="W294" s="255">
        <v>26</v>
      </c>
      <c r="X294" s="120">
        <v>27</v>
      </c>
      <c r="Y294" s="120">
        <v>27</v>
      </c>
      <c r="Z294" s="120">
        <v>27</v>
      </c>
      <c r="AA294" s="120">
        <v>28</v>
      </c>
      <c r="AB294" s="120">
        <v>28</v>
      </c>
      <c r="AC294" s="120">
        <v>28</v>
      </c>
      <c r="AD294" s="120">
        <v>29</v>
      </c>
      <c r="AE294" s="120">
        <v>29</v>
      </c>
      <c r="AF294" s="120">
        <v>31</v>
      </c>
      <c r="AG294" s="120">
        <v>30</v>
      </c>
      <c r="AH294" s="120">
        <v>50</v>
      </c>
      <c r="AI294" s="120">
        <v>34</v>
      </c>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row>
    <row r="295" spans="1:110" s="58" customFormat="1" ht="17.25" customHeight="1">
      <c r="A295" s="144" t="s">
        <v>115</v>
      </c>
      <c r="B295" s="144"/>
      <c r="C295" s="144"/>
      <c r="D295" s="176">
        <v>30</v>
      </c>
      <c r="E295" s="176">
        <v>30</v>
      </c>
      <c r="F295" s="176">
        <v>41</v>
      </c>
      <c r="G295" s="176">
        <v>43</v>
      </c>
      <c r="H295" s="301">
        <v>40</v>
      </c>
      <c r="I295" s="158">
        <v>40</v>
      </c>
      <c r="J295" s="158">
        <v>40</v>
      </c>
      <c r="K295" s="158">
        <v>43</v>
      </c>
      <c r="L295" s="176">
        <v>42</v>
      </c>
      <c r="M295" s="251">
        <v>41</v>
      </c>
      <c r="N295" s="251">
        <v>45</v>
      </c>
      <c r="O295" s="251">
        <v>41</v>
      </c>
      <c r="P295" s="244">
        <v>38</v>
      </c>
      <c r="Q295" s="244">
        <v>38</v>
      </c>
      <c r="R295" s="244">
        <v>41</v>
      </c>
      <c r="S295" s="144">
        <v>45</v>
      </c>
      <c r="T295" s="144">
        <v>45</v>
      </c>
      <c r="U295" s="182">
        <v>46</v>
      </c>
      <c r="V295" s="182">
        <v>46</v>
      </c>
      <c r="W295" s="255">
        <v>50</v>
      </c>
      <c r="X295" s="120">
        <v>49</v>
      </c>
      <c r="Y295" s="120">
        <v>49</v>
      </c>
      <c r="Z295" s="120">
        <v>46</v>
      </c>
      <c r="AA295" s="120">
        <v>49</v>
      </c>
      <c r="AB295" s="120">
        <v>50</v>
      </c>
      <c r="AC295" s="120">
        <v>49</v>
      </c>
      <c r="AD295" s="120">
        <v>52</v>
      </c>
      <c r="AE295" s="120">
        <v>59</v>
      </c>
      <c r="AF295" s="120">
        <v>52</v>
      </c>
      <c r="AG295" s="120">
        <v>53</v>
      </c>
      <c r="AH295" s="120">
        <v>53</v>
      </c>
      <c r="AI295" s="120">
        <v>58</v>
      </c>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row>
    <row r="296" spans="1:110" ht="17.25" customHeight="1">
      <c r="A296" s="163" t="s">
        <v>117</v>
      </c>
      <c r="B296" s="144"/>
      <c r="C296" s="144"/>
      <c r="D296" s="318" t="s">
        <v>55</v>
      </c>
      <c r="E296" s="318" t="s">
        <v>55</v>
      </c>
      <c r="F296" s="318" t="s">
        <v>55</v>
      </c>
      <c r="G296" s="318" t="s">
        <v>55</v>
      </c>
      <c r="H296" s="345" t="s">
        <v>55</v>
      </c>
      <c r="I296" s="345" t="s">
        <v>55</v>
      </c>
      <c r="J296" s="345" t="s">
        <v>55</v>
      </c>
      <c r="K296" s="207" t="s">
        <v>55</v>
      </c>
      <c r="L296" s="207" t="s">
        <v>55</v>
      </c>
      <c r="M296" s="251">
        <v>22</v>
      </c>
      <c r="N296" s="251">
        <v>23</v>
      </c>
      <c r="O296" s="251">
        <v>22</v>
      </c>
      <c r="P296" s="244">
        <v>19</v>
      </c>
      <c r="Q296" s="244">
        <v>18</v>
      </c>
      <c r="R296" s="244">
        <v>18</v>
      </c>
      <c r="S296" s="144">
        <v>20</v>
      </c>
      <c r="T296" s="144">
        <v>20</v>
      </c>
      <c r="U296" s="182">
        <v>22</v>
      </c>
      <c r="V296" s="182">
        <v>21</v>
      </c>
      <c r="W296" s="146">
        <v>23</v>
      </c>
      <c r="X296" s="115">
        <v>23</v>
      </c>
      <c r="Y296" s="115">
        <v>31</v>
      </c>
      <c r="Z296" s="115">
        <v>26</v>
      </c>
      <c r="AA296" s="115">
        <v>28</v>
      </c>
      <c r="AB296" s="115">
        <v>29</v>
      </c>
      <c r="AC296" s="115">
        <v>32</v>
      </c>
      <c r="AD296" s="115">
        <v>31</v>
      </c>
      <c r="AE296" s="115">
        <v>29</v>
      </c>
      <c r="AF296" s="115">
        <v>30</v>
      </c>
      <c r="AG296" s="115">
        <v>39</v>
      </c>
      <c r="AH296" s="115">
        <v>38</v>
      </c>
      <c r="AI296" s="115">
        <v>43</v>
      </c>
    </row>
    <row r="297" spans="1:110" s="58" customFormat="1" ht="17.25" customHeight="1">
      <c r="A297" s="163" t="s">
        <v>116</v>
      </c>
      <c r="B297" s="144"/>
      <c r="C297" s="144"/>
      <c r="D297" s="176">
        <v>35</v>
      </c>
      <c r="E297" s="176">
        <v>33</v>
      </c>
      <c r="F297" s="176">
        <v>40</v>
      </c>
      <c r="G297" s="176">
        <v>39</v>
      </c>
      <c r="H297" s="301">
        <v>39</v>
      </c>
      <c r="I297" s="158">
        <v>40</v>
      </c>
      <c r="J297" s="158">
        <v>40</v>
      </c>
      <c r="K297" s="158">
        <v>43</v>
      </c>
      <c r="L297" s="176">
        <v>41</v>
      </c>
      <c r="M297" s="251">
        <v>42</v>
      </c>
      <c r="N297" s="251">
        <v>41</v>
      </c>
      <c r="O297" s="251">
        <v>41</v>
      </c>
      <c r="P297" s="244">
        <v>39</v>
      </c>
      <c r="Q297" s="244">
        <v>41</v>
      </c>
      <c r="R297" s="244">
        <v>42</v>
      </c>
      <c r="S297" s="144">
        <v>42</v>
      </c>
      <c r="T297" s="144">
        <v>43</v>
      </c>
      <c r="U297" s="182">
        <v>44</v>
      </c>
      <c r="V297" s="182">
        <v>45</v>
      </c>
      <c r="W297" s="255">
        <v>46</v>
      </c>
      <c r="X297" s="120">
        <v>47</v>
      </c>
      <c r="Y297" s="120">
        <v>46</v>
      </c>
      <c r="Z297" s="120">
        <v>46</v>
      </c>
      <c r="AA297" s="120">
        <v>48</v>
      </c>
      <c r="AB297" s="120">
        <v>49</v>
      </c>
      <c r="AC297" s="120">
        <v>52</v>
      </c>
      <c r="AD297" s="120">
        <v>52</v>
      </c>
      <c r="AE297" s="120">
        <v>56</v>
      </c>
      <c r="AF297" s="120">
        <v>54</v>
      </c>
      <c r="AG297" s="120">
        <v>54</v>
      </c>
      <c r="AH297" s="120">
        <v>55</v>
      </c>
      <c r="AI297" s="120">
        <v>56</v>
      </c>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row>
    <row r="298" spans="1:110" ht="17.25" customHeight="1">
      <c r="A298" s="163" t="s">
        <v>266</v>
      </c>
      <c r="B298" s="144"/>
      <c r="C298" s="144"/>
      <c r="D298" s="176">
        <v>4</v>
      </c>
      <c r="E298" s="176">
        <v>5</v>
      </c>
      <c r="F298" s="176">
        <v>5</v>
      </c>
      <c r="G298" s="176">
        <v>5</v>
      </c>
      <c r="H298" s="176">
        <v>4</v>
      </c>
      <c r="I298" s="158">
        <v>3</v>
      </c>
      <c r="J298" s="158">
        <v>2</v>
      </c>
      <c r="K298" s="158">
        <v>2</v>
      </c>
      <c r="L298" s="176">
        <v>2</v>
      </c>
      <c r="M298" s="251">
        <v>2</v>
      </c>
      <c r="N298" s="251">
        <v>2</v>
      </c>
      <c r="O298" s="251">
        <v>1</v>
      </c>
      <c r="P298" s="244">
        <v>1</v>
      </c>
      <c r="Q298" s="244">
        <v>2</v>
      </c>
      <c r="R298" s="244">
        <v>1</v>
      </c>
      <c r="S298" s="144">
        <v>2</v>
      </c>
      <c r="T298" s="144">
        <v>1</v>
      </c>
      <c r="U298" s="182">
        <v>1</v>
      </c>
      <c r="V298" s="182">
        <v>0</v>
      </c>
      <c r="W298" s="146">
        <v>0</v>
      </c>
      <c r="X298" s="115">
        <v>1</v>
      </c>
      <c r="Y298" s="115">
        <v>0</v>
      </c>
      <c r="Z298" s="115">
        <v>0</v>
      </c>
      <c r="AA298" s="115">
        <v>1</v>
      </c>
      <c r="AB298" s="115">
        <v>0</v>
      </c>
      <c r="AC298" s="115">
        <v>0</v>
      </c>
      <c r="AD298" s="115">
        <v>1</v>
      </c>
      <c r="AE298" s="115">
        <v>0</v>
      </c>
      <c r="AF298" s="115">
        <v>0</v>
      </c>
      <c r="AG298" s="115">
        <v>1</v>
      </c>
      <c r="AH298" s="115">
        <v>0</v>
      </c>
      <c r="AI298" s="115">
        <v>1</v>
      </c>
    </row>
    <row r="299" spans="1:110" ht="17.25" customHeight="1">
      <c r="A299" s="169" t="s">
        <v>118</v>
      </c>
      <c r="B299" s="192"/>
      <c r="C299" s="192"/>
      <c r="D299" s="229">
        <v>3</v>
      </c>
      <c r="E299" s="229">
        <v>2</v>
      </c>
      <c r="F299" s="229">
        <f>3-1</f>
        <v>2</v>
      </c>
      <c r="G299" s="229">
        <v>4</v>
      </c>
      <c r="H299" s="229">
        <v>3</v>
      </c>
      <c r="I299" s="236">
        <v>2</v>
      </c>
      <c r="J299" s="236">
        <v>4</v>
      </c>
      <c r="K299" s="236">
        <v>3</v>
      </c>
      <c r="L299" s="229">
        <v>2</v>
      </c>
      <c r="M299" s="304">
        <v>3</v>
      </c>
      <c r="N299" s="304">
        <v>2</v>
      </c>
      <c r="O299" s="304">
        <v>3</v>
      </c>
      <c r="P299" s="248">
        <v>2</v>
      </c>
      <c r="Q299" s="248">
        <v>3</v>
      </c>
      <c r="R299" s="248">
        <v>2</v>
      </c>
      <c r="S299" s="192">
        <v>3</v>
      </c>
      <c r="T299" s="192">
        <v>4</v>
      </c>
      <c r="U299" s="229">
        <v>2</v>
      </c>
      <c r="V299" s="229">
        <v>2</v>
      </c>
      <c r="W299" s="192">
        <v>2</v>
      </c>
      <c r="X299" s="115">
        <v>2</v>
      </c>
      <c r="Y299" s="115">
        <v>2</v>
      </c>
      <c r="Z299" s="115">
        <v>2</v>
      </c>
      <c r="AA299" s="115">
        <v>1</v>
      </c>
      <c r="AB299" s="115">
        <v>2</v>
      </c>
      <c r="AC299" s="115">
        <v>2</v>
      </c>
      <c r="AD299" s="115">
        <v>3</v>
      </c>
      <c r="AE299" s="115">
        <v>2</v>
      </c>
      <c r="AF299" s="115">
        <v>2</v>
      </c>
      <c r="AG299" s="115">
        <v>2</v>
      </c>
      <c r="AH299" s="115">
        <v>2</v>
      </c>
      <c r="AI299" s="115">
        <v>2</v>
      </c>
    </row>
    <row r="300" spans="1:110" s="58" customFormat="1" ht="25.5" customHeight="1" thickBot="1">
      <c r="A300" s="326" t="s">
        <v>120</v>
      </c>
      <c r="B300" s="326"/>
      <c r="C300" s="326"/>
      <c r="D300" s="350">
        <f t="shared" ref="D300:W300" si="49">SUM(D294:D299)</f>
        <v>98</v>
      </c>
      <c r="E300" s="350">
        <f t="shared" si="49"/>
        <v>97</v>
      </c>
      <c r="F300" s="350">
        <f t="shared" si="49"/>
        <v>116</v>
      </c>
      <c r="G300" s="350">
        <f t="shared" si="49"/>
        <v>118</v>
      </c>
      <c r="H300" s="350">
        <f t="shared" si="49"/>
        <v>112</v>
      </c>
      <c r="I300" s="350">
        <f t="shared" si="49"/>
        <v>111</v>
      </c>
      <c r="J300" s="350">
        <f t="shared" si="49"/>
        <v>113</v>
      </c>
      <c r="K300" s="350">
        <f t="shared" si="49"/>
        <v>115</v>
      </c>
      <c r="L300" s="350">
        <f t="shared" si="49"/>
        <v>111</v>
      </c>
      <c r="M300" s="350">
        <f t="shared" si="49"/>
        <v>135</v>
      </c>
      <c r="N300" s="350">
        <f t="shared" si="49"/>
        <v>137</v>
      </c>
      <c r="O300" s="350">
        <f t="shared" si="49"/>
        <v>132</v>
      </c>
      <c r="P300" s="351">
        <f t="shared" si="49"/>
        <v>122</v>
      </c>
      <c r="Q300" s="351">
        <f t="shared" si="49"/>
        <v>124</v>
      </c>
      <c r="R300" s="351">
        <f t="shared" si="49"/>
        <v>128</v>
      </c>
      <c r="S300" s="351">
        <f t="shared" si="49"/>
        <v>136</v>
      </c>
      <c r="T300" s="351">
        <f t="shared" si="49"/>
        <v>137</v>
      </c>
      <c r="U300" s="351">
        <f t="shared" si="49"/>
        <v>139</v>
      </c>
      <c r="V300" s="351">
        <f t="shared" si="49"/>
        <v>140</v>
      </c>
      <c r="W300" s="351">
        <f t="shared" si="49"/>
        <v>147</v>
      </c>
      <c r="X300" s="447">
        <f t="shared" ref="X300:AH300" si="50">SUM(X294:X299)</f>
        <v>149</v>
      </c>
      <c r="Y300" s="447">
        <f t="shared" si="50"/>
        <v>155</v>
      </c>
      <c r="Z300" s="447">
        <f t="shared" si="50"/>
        <v>147</v>
      </c>
      <c r="AA300" s="447">
        <f t="shared" si="50"/>
        <v>155</v>
      </c>
      <c r="AB300" s="447">
        <f t="shared" si="50"/>
        <v>158</v>
      </c>
      <c r="AC300" s="447">
        <f t="shared" si="50"/>
        <v>163</v>
      </c>
      <c r="AD300" s="447">
        <f t="shared" si="50"/>
        <v>168</v>
      </c>
      <c r="AE300" s="447">
        <f t="shared" si="50"/>
        <v>175</v>
      </c>
      <c r="AF300" s="447">
        <f t="shared" si="50"/>
        <v>169</v>
      </c>
      <c r="AG300" s="447">
        <f t="shared" si="50"/>
        <v>179</v>
      </c>
      <c r="AH300" s="447">
        <f t="shared" si="50"/>
        <v>198</v>
      </c>
      <c r="AI300" s="447">
        <f>SUM(AI294:AI299)</f>
        <v>194</v>
      </c>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row>
    <row r="301" spans="1:110" s="58" customFormat="1" ht="15.75" customHeight="1" thickTop="1">
      <c r="A301" s="146"/>
      <c r="B301" s="255"/>
      <c r="C301" s="255"/>
      <c r="D301" s="301"/>
      <c r="E301" s="301"/>
      <c r="F301" s="301"/>
      <c r="G301" s="301"/>
      <c r="H301" s="301"/>
      <c r="I301" s="301"/>
      <c r="J301" s="301"/>
      <c r="K301" s="301"/>
      <c r="L301" s="301"/>
      <c r="M301" s="307"/>
      <c r="N301" s="354"/>
      <c r="O301" s="354"/>
      <c r="P301" s="355"/>
      <c r="Q301" s="355"/>
      <c r="R301" s="355"/>
      <c r="S301" s="355"/>
      <c r="T301" s="355"/>
      <c r="U301" s="356"/>
      <c r="V301" s="255"/>
      <c r="W301" s="255"/>
      <c r="X301" s="120"/>
      <c r="Y301" s="120"/>
      <c r="Z301" s="120"/>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row>
    <row r="302" spans="1:110" s="60" customFormat="1" ht="18.95" customHeight="1">
      <c r="A302" s="146"/>
      <c r="B302" s="255"/>
      <c r="C302" s="255"/>
      <c r="D302" s="301"/>
      <c r="E302" s="301"/>
      <c r="F302" s="301"/>
      <c r="G302" s="301"/>
      <c r="H302" s="301"/>
      <c r="I302" s="301"/>
      <c r="J302" s="301"/>
      <c r="K302" s="301"/>
      <c r="L302" s="301"/>
      <c r="M302" s="307"/>
      <c r="N302" s="354"/>
      <c r="O302" s="354"/>
      <c r="P302" s="355"/>
      <c r="Q302" s="355"/>
      <c r="R302" s="355"/>
      <c r="S302" s="355"/>
      <c r="T302" s="355"/>
      <c r="U302" s="356"/>
      <c r="V302" s="328"/>
      <c r="W302" s="255"/>
      <c r="X302" s="120"/>
      <c r="Y302" s="120"/>
      <c r="Z302" s="120"/>
      <c r="AA302" s="121"/>
      <c r="AB302" s="121"/>
      <c r="AC302" s="121"/>
      <c r="AD302" s="121"/>
      <c r="AE302" s="121"/>
      <c r="AF302" s="121"/>
      <c r="AG302" s="121"/>
      <c r="AH302" s="121"/>
      <c r="AI302" s="121"/>
      <c r="AJ302" s="121"/>
      <c r="AK302" s="121"/>
      <c r="AL302" s="121"/>
      <c r="AM302" s="121"/>
      <c r="AN302" s="121"/>
      <c r="AO302" s="121"/>
      <c r="AP302" s="121"/>
      <c r="AQ302" s="121"/>
      <c r="AR302" s="121"/>
      <c r="AS302" s="134"/>
      <c r="AT302" s="134"/>
      <c r="AU302" s="134"/>
      <c r="AV302" s="134"/>
      <c r="AW302" s="134"/>
      <c r="AX302" s="134"/>
      <c r="AY302" s="134"/>
      <c r="AZ302" s="134"/>
      <c r="BA302" s="134"/>
      <c r="BB302" s="134"/>
      <c r="BC302" s="134"/>
      <c r="BD302" s="134"/>
      <c r="BE302" s="134"/>
      <c r="BF302" s="134"/>
      <c r="BG302" s="134"/>
      <c r="BH302" s="134"/>
      <c r="BI302" s="134"/>
      <c r="BJ302" s="134"/>
      <c r="BK302" s="134"/>
      <c r="BL302" s="134"/>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c r="CG302" s="134"/>
      <c r="CH302" s="134"/>
      <c r="CI302" s="134"/>
      <c r="CJ302" s="134"/>
      <c r="CK302" s="134"/>
      <c r="CL302" s="134"/>
      <c r="CM302" s="134"/>
      <c r="CN302" s="134"/>
      <c r="CO302" s="134"/>
      <c r="CP302" s="134"/>
      <c r="CQ302" s="134"/>
      <c r="CR302" s="134"/>
      <c r="CS302" s="134"/>
      <c r="CT302" s="134"/>
      <c r="CU302" s="134"/>
      <c r="CV302" s="134"/>
      <c r="CW302" s="134"/>
      <c r="CX302" s="134"/>
      <c r="CY302" s="134"/>
      <c r="CZ302" s="134"/>
      <c r="DA302" s="134"/>
      <c r="DB302" s="134"/>
      <c r="DC302" s="134"/>
      <c r="DD302" s="134"/>
      <c r="DE302" s="134"/>
      <c r="DF302" s="134"/>
    </row>
    <row r="303" spans="1:110" s="58" customFormat="1" ht="18" customHeight="1">
      <c r="A303" s="143" t="s">
        <v>349</v>
      </c>
      <c r="B303" s="166"/>
      <c r="C303" s="166"/>
      <c r="D303" s="341"/>
      <c r="E303" s="341"/>
      <c r="F303" s="341"/>
      <c r="G303" s="341"/>
      <c r="H303" s="341"/>
      <c r="I303" s="341"/>
      <c r="J303" s="341"/>
      <c r="K303" s="341"/>
      <c r="L303" s="341"/>
      <c r="M303" s="307"/>
      <c r="N303" s="347"/>
      <c r="O303" s="347"/>
      <c r="P303" s="246"/>
      <c r="Q303" s="246"/>
      <c r="R303" s="246"/>
      <c r="S303" s="246"/>
      <c r="T303" s="246"/>
      <c r="U303" s="245"/>
      <c r="V303" s="255"/>
      <c r="W303" s="255"/>
      <c r="X303" s="120"/>
      <c r="Y303" s="120"/>
      <c r="Z303" s="120"/>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row>
    <row r="304" spans="1:110" s="58" customFormat="1" ht="37.5" customHeight="1" thickBot="1">
      <c r="A304" s="150" t="s">
        <v>271</v>
      </c>
      <c r="B304" s="151"/>
      <c r="C304" s="152"/>
      <c r="D304" s="221" t="s">
        <v>245</v>
      </c>
      <c r="E304" s="221" t="s">
        <v>246</v>
      </c>
      <c r="F304" s="221" t="s">
        <v>247</v>
      </c>
      <c r="G304" s="221" t="s">
        <v>240</v>
      </c>
      <c r="H304" s="221" t="s">
        <v>248</v>
      </c>
      <c r="I304" s="221" t="s">
        <v>249</v>
      </c>
      <c r="J304" s="221" t="s">
        <v>250</v>
      </c>
      <c r="K304" s="221" t="s">
        <v>241</v>
      </c>
      <c r="L304" s="221" t="s">
        <v>2</v>
      </c>
      <c r="M304" s="153" t="s">
        <v>3</v>
      </c>
      <c r="N304" s="153" t="s">
        <v>4</v>
      </c>
      <c r="O304" s="153" t="s">
        <v>5</v>
      </c>
      <c r="P304" s="154" t="s">
        <v>6</v>
      </c>
      <c r="Q304" s="154" t="s">
        <v>7</v>
      </c>
      <c r="R304" s="154" t="s">
        <v>8</v>
      </c>
      <c r="S304" s="154" t="s">
        <v>9</v>
      </c>
      <c r="T304" s="154" t="s">
        <v>200</v>
      </c>
      <c r="U304" s="154" t="s">
        <v>285</v>
      </c>
      <c r="V304" s="154" t="s">
        <v>318</v>
      </c>
      <c r="W304" s="154" t="s">
        <v>361</v>
      </c>
      <c r="X304" s="425" t="s">
        <v>368</v>
      </c>
      <c r="Y304" s="425" t="s">
        <v>374</v>
      </c>
      <c r="Z304" s="425" t="s">
        <v>379</v>
      </c>
      <c r="AA304" s="425" t="s">
        <v>384</v>
      </c>
      <c r="AB304" s="425" t="s">
        <v>430</v>
      </c>
      <c r="AC304" s="425" t="s">
        <v>431</v>
      </c>
      <c r="AD304" s="425" t="s">
        <v>432</v>
      </c>
      <c r="AE304" s="425" t="s">
        <v>433</v>
      </c>
      <c r="AF304" s="425" t="s">
        <v>427</v>
      </c>
      <c r="AG304" s="425" t="s">
        <v>443</v>
      </c>
      <c r="AH304" s="425" t="s">
        <v>446</v>
      </c>
      <c r="AI304" s="425" t="s">
        <v>452</v>
      </c>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121"/>
      <c r="BU304" s="121"/>
      <c r="BV304" s="121"/>
      <c r="BW304" s="121"/>
      <c r="BX304" s="121"/>
      <c r="BY304" s="121"/>
      <c r="BZ304" s="121"/>
      <c r="CA304" s="121"/>
      <c r="CB304" s="121"/>
      <c r="CC304" s="121"/>
      <c r="CD304" s="121"/>
      <c r="CE304" s="121"/>
      <c r="CF304" s="121"/>
      <c r="CG304" s="121"/>
      <c r="CH304" s="121"/>
      <c r="CI304" s="121"/>
      <c r="CJ304" s="121"/>
      <c r="CK304" s="121"/>
      <c r="CL304" s="121"/>
      <c r="CM304" s="121"/>
      <c r="CN304" s="121"/>
      <c r="CO304" s="121"/>
      <c r="CP304" s="121"/>
      <c r="CQ304" s="121"/>
      <c r="CR304" s="121"/>
      <c r="CS304" s="121"/>
      <c r="CT304" s="121"/>
      <c r="CU304" s="121"/>
      <c r="CV304" s="121"/>
      <c r="CW304" s="121"/>
      <c r="CX304" s="121"/>
      <c r="CY304" s="121"/>
      <c r="CZ304" s="121"/>
      <c r="DA304" s="121"/>
      <c r="DB304" s="121"/>
      <c r="DC304" s="121"/>
      <c r="DD304" s="121"/>
      <c r="DE304" s="121"/>
      <c r="DF304" s="121"/>
    </row>
    <row r="305" spans="1:110" s="60" customFormat="1" ht="19.5" customHeight="1">
      <c r="A305" s="144" t="s">
        <v>466</v>
      </c>
      <c r="B305" s="144"/>
      <c r="C305" s="144"/>
      <c r="D305" s="301">
        <v>0</v>
      </c>
      <c r="E305" s="301">
        <v>-4</v>
      </c>
      <c r="F305" s="301">
        <v>-5</v>
      </c>
      <c r="G305" s="301">
        <v>0</v>
      </c>
      <c r="H305" s="301">
        <v>-6</v>
      </c>
      <c r="I305" s="158">
        <v>-5</v>
      </c>
      <c r="J305" s="158">
        <v>-9</v>
      </c>
      <c r="K305" s="158">
        <v>-3</v>
      </c>
      <c r="L305" s="158">
        <v>-8</v>
      </c>
      <c r="M305" s="302">
        <v>1</v>
      </c>
      <c r="N305" s="302">
        <v>-6</v>
      </c>
      <c r="O305" s="302">
        <v>39</v>
      </c>
      <c r="P305" s="256">
        <v>-6</v>
      </c>
      <c r="Q305" s="256">
        <v>-5</v>
      </c>
      <c r="R305" s="256">
        <v>-9</v>
      </c>
      <c r="S305" s="255">
        <v>-15</v>
      </c>
      <c r="T305" s="255">
        <v>-8</v>
      </c>
      <c r="U305" s="301">
        <v>-15</v>
      </c>
      <c r="V305" s="301">
        <v>-4</v>
      </c>
      <c r="W305" s="255">
        <v>2</v>
      </c>
      <c r="X305" s="120">
        <v>-4</v>
      </c>
      <c r="Y305" s="120">
        <v>-12</v>
      </c>
      <c r="Z305" s="120">
        <v>-11</v>
      </c>
      <c r="AA305" s="120">
        <v>30</v>
      </c>
      <c r="AB305" s="120">
        <v>-7</v>
      </c>
      <c r="AC305" s="120">
        <v>-7</v>
      </c>
      <c r="AD305" s="120">
        <v>-6</v>
      </c>
      <c r="AE305" s="120">
        <v>8</v>
      </c>
      <c r="AF305" s="120">
        <v>-11</v>
      </c>
      <c r="AG305" s="120">
        <v>2</v>
      </c>
      <c r="AH305" s="120">
        <v>-13</v>
      </c>
      <c r="AI305" s="120">
        <v>26</v>
      </c>
      <c r="AJ305" s="121"/>
      <c r="AK305" s="121"/>
      <c r="AL305" s="121"/>
      <c r="AM305" s="121"/>
      <c r="AN305" s="121"/>
      <c r="AO305" s="121"/>
      <c r="AP305" s="121"/>
      <c r="AQ305" s="121"/>
      <c r="AR305" s="121"/>
      <c r="AS305" s="134"/>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c r="CG305" s="134"/>
      <c r="CH305" s="134"/>
      <c r="CI305" s="134"/>
      <c r="CJ305" s="134"/>
      <c r="CK305" s="134"/>
      <c r="CL305" s="134"/>
      <c r="CM305" s="134"/>
      <c r="CN305" s="134"/>
      <c r="CO305" s="134"/>
      <c r="CP305" s="134"/>
      <c r="CQ305" s="134"/>
      <c r="CR305" s="134"/>
      <c r="CS305" s="134"/>
      <c r="CT305" s="134"/>
      <c r="CU305" s="134"/>
      <c r="CV305" s="134"/>
      <c r="CW305" s="134"/>
      <c r="CX305" s="134"/>
      <c r="CY305" s="134"/>
      <c r="CZ305" s="134"/>
      <c r="DA305" s="134"/>
      <c r="DB305" s="134"/>
      <c r="DC305" s="134"/>
      <c r="DD305" s="134"/>
      <c r="DE305" s="134"/>
      <c r="DF305" s="134"/>
    </row>
    <row r="306" spans="1:110" s="60" customFormat="1" ht="17.25" customHeight="1">
      <c r="A306" s="144" t="s">
        <v>115</v>
      </c>
      <c r="B306" s="144"/>
      <c r="C306" s="144"/>
      <c r="D306" s="301">
        <v>11</v>
      </c>
      <c r="E306" s="301">
        <v>3</v>
      </c>
      <c r="F306" s="301">
        <v>2</v>
      </c>
      <c r="G306" s="301">
        <v>7</v>
      </c>
      <c r="H306" s="301">
        <v>7</v>
      </c>
      <c r="I306" s="158">
        <v>5</v>
      </c>
      <c r="J306" s="158">
        <v>4</v>
      </c>
      <c r="K306" s="158">
        <v>8</v>
      </c>
      <c r="L306" s="158">
        <v>7</v>
      </c>
      <c r="M306" s="302">
        <v>1</v>
      </c>
      <c r="N306" s="302">
        <v>0</v>
      </c>
      <c r="O306" s="302">
        <v>4</v>
      </c>
      <c r="P306" s="256">
        <v>5</v>
      </c>
      <c r="Q306" s="256">
        <v>7</v>
      </c>
      <c r="R306" s="256">
        <v>6</v>
      </c>
      <c r="S306" s="255">
        <v>12</v>
      </c>
      <c r="T306" s="255">
        <v>18</v>
      </c>
      <c r="U306" s="301">
        <v>1</v>
      </c>
      <c r="V306" s="301">
        <v>3</v>
      </c>
      <c r="W306" s="255">
        <v>9</v>
      </c>
      <c r="X306" s="120">
        <v>4</v>
      </c>
      <c r="Y306" s="120">
        <v>5</v>
      </c>
      <c r="Z306" s="120">
        <v>3</v>
      </c>
      <c r="AA306" s="120">
        <v>7</v>
      </c>
      <c r="AB306" s="120">
        <v>9</v>
      </c>
      <c r="AC306" s="120">
        <v>1</v>
      </c>
      <c r="AD306" s="120">
        <v>2</v>
      </c>
      <c r="AE306" s="120">
        <v>8</v>
      </c>
      <c r="AF306" s="120">
        <v>9</v>
      </c>
      <c r="AG306" s="120">
        <v>3</v>
      </c>
      <c r="AH306" s="120">
        <v>3</v>
      </c>
      <c r="AI306" s="120">
        <v>4</v>
      </c>
      <c r="AJ306" s="121"/>
      <c r="AK306" s="121"/>
      <c r="AL306" s="121"/>
      <c r="AM306" s="121"/>
      <c r="AN306" s="121"/>
      <c r="AO306" s="121"/>
      <c r="AP306" s="121"/>
      <c r="AQ306" s="121"/>
      <c r="AR306" s="121"/>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c r="CG306" s="134"/>
      <c r="CH306" s="134"/>
      <c r="CI306" s="134"/>
      <c r="CJ306" s="134"/>
      <c r="CK306" s="134"/>
      <c r="CL306" s="134"/>
      <c r="CM306" s="134"/>
      <c r="CN306" s="134"/>
      <c r="CO306" s="134"/>
      <c r="CP306" s="134"/>
      <c r="CQ306" s="134"/>
      <c r="CR306" s="134"/>
      <c r="CS306" s="134"/>
      <c r="CT306" s="134"/>
      <c r="CU306" s="134"/>
      <c r="CV306" s="134"/>
      <c r="CW306" s="134"/>
      <c r="CX306" s="134"/>
      <c r="CY306" s="134"/>
      <c r="CZ306" s="134"/>
      <c r="DA306" s="134"/>
      <c r="DB306" s="134"/>
      <c r="DC306" s="134"/>
      <c r="DD306" s="134"/>
      <c r="DE306" s="134"/>
      <c r="DF306" s="134"/>
    </row>
    <row r="307" spans="1:110" s="60" customFormat="1" ht="18" customHeight="1">
      <c r="A307" s="163" t="s">
        <v>117</v>
      </c>
      <c r="B307" s="144"/>
      <c r="C307" s="144"/>
      <c r="D307" s="318" t="s">
        <v>55</v>
      </c>
      <c r="E307" s="318" t="s">
        <v>55</v>
      </c>
      <c r="F307" s="318" t="s">
        <v>55</v>
      </c>
      <c r="G307" s="318" t="s">
        <v>55</v>
      </c>
      <c r="H307" s="345" t="s">
        <v>55</v>
      </c>
      <c r="I307" s="345" t="s">
        <v>55</v>
      </c>
      <c r="J307" s="345" t="s">
        <v>55</v>
      </c>
      <c r="K307" s="207" t="s">
        <v>55</v>
      </c>
      <c r="L307" s="207" t="s">
        <v>55</v>
      </c>
      <c r="M307" s="302">
        <v>18</v>
      </c>
      <c r="N307" s="302">
        <v>1</v>
      </c>
      <c r="O307" s="302">
        <v>0</v>
      </c>
      <c r="P307" s="357" t="s">
        <v>55</v>
      </c>
      <c r="Q307" s="357">
        <v>5</v>
      </c>
      <c r="R307" s="357">
        <v>1</v>
      </c>
      <c r="S307" s="244">
        <v>14</v>
      </c>
      <c r="T307" s="244">
        <v>0</v>
      </c>
      <c r="U307" s="251">
        <v>9</v>
      </c>
      <c r="V307" s="251">
        <v>1</v>
      </c>
      <c r="W307" s="255">
        <v>-2</v>
      </c>
      <c r="X307" s="120">
        <v>8</v>
      </c>
      <c r="Y307" s="120">
        <v>30</v>
      </c>
      <c r="Z307" s="120">
        <v>0</v>
      </c>
      <c r="AA307" s="120">
        <v>-8</v>
      </c>
      <c r="AB307" s="120">
        <v>0</v>
      </c>
      <c r="AC307" s="120">
        <v>21</v>
      </c>
      <c r="AD307" s="120">
        <v>4</v>
      </c>
      <c r="AE307" s="120">
        <v>2</v>
      </c>
      <c r="AF307" s="120">
        <v>19</v>
      </c>
      <c r="AG307" s="120">
        <v>22</v>
      </c>
      <c r="AH307" s="120">
        <v>6</v>
      </c>
      <c r="AI307" s="120">
        <v>-1</v>
      </c>
      <c r="AJ307" s="121"/>
      <c r="AK307" s="121"/>
      <c r="AL307" s="121"/>
      <c r="AM307" s="121"/>
      <c r="AN307" s="121"/>
      <c r="AO307" s="121"/>
      <c r="AP307" s="121"/>
      <c r="AQ307" s="121"/>
      <c r="AR307" s="121"/>
      <c r="AS307" s="134"/>
      <c r="AT307" s="134"/>
      <c r="AU307" s="134"/>
      <c r="AV307" s="134"/>
      <c r="AW307" s="134"/>
      <c r="AX307" s="134"/>
      <c r="AY307" s="134"/>
      <c r="AZ307" s="134"/>
      <c r="BA307" s="134"/>
      <c r="BB307" s="134"/>
      <c r="BC307" s="134"/>
      <c r="BD307" s="134"/>
      <c r="BE307" s="134"/>
      <c r="BF307" s="134"/>
      <c r="BG307" s="134"/>
      <c r="BH307" s="134"/>
      <c r="BI307" s="134"/>
      <c r="BJ307" s="134"/>
      <c r="BK307" s="134"/>
      <c r="BL307" s="134"/>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c r="CG307" s="134"/>
      <c r="CH307" s="134"/>
      <c r="CI307" s="134"/>
      <c r="CJ307" s="134"/>
      <c r="CK307" s="134"/>
      <c r="CL307" s="134"/>
      <c r="CM307" s="134"/>
      <c r="CN307" s="134"/>
      <c r="CO307" s="134"/>
      <c r="CP307" s="134"/>
      <c r="CQ307" s="134"/>
      <c r="CR307" s="134"/>
      <c r="CS307" s="134"/>
      <c r="CT307" s="134"/>
      <c r="CU307" s="134"/>
      <c r="CV307" s="134"/>
      <c r="CW307" s="134"/>
      <c r="CX307" s="134"/>
      <c r="CY307" s="134"/>
      <c r="CZ307" s="134"/>
      <c r="DA307" s="134"/>
      <c r="DB307" s="134"/>
      <c r="DC307" s="134"/>
      <c r="DD307" s="134"/>
      <c r="DE307" s="134"/>
      <c r="DF307" s="134"/>
    </row>
    <row r="308" spans="1:110" s="60" customFormat="1" ht="17.25" customHeight="1">
      <c r="A308" s="144" t="s">
        <v>116</v>
      </c>
      <c r="B308" s="144"/>
      <c r="C308" s="144"/>
      <c r="D308" s="301">
        <v>11</v>
      </c>
      <c r="E308" s="301">
        <v>1</v>
      </c>
      <c r="F308" s="301">
        <v>3</v>
      </c>
      <c r="G308" s="301">
        <v>0</v>
      </c>
      <c r="H308" s="301">
        <v>6</v>
      </c>
      <c r="I308" s="158">
        <v>3</v>
      </c>
      <c r="J308" s="158">
        <v>4</v>
      </c>
      <c r="K308" s="158">
        <v>5</v>
      </c>
      <c r="L308" s="158">
        <v>10</v>
      </c>
      <c r="M308" s="302">
        <v>1</v>
      </c>
      <c r="N308" s="302">
        <v>2</v>
      </c>
      <c r="O308" s="302">
        <v>3</v>
      </c>
      <c r="P308" s="256">
        <v>4</v>
      </c>
      <c r="Q308" s="256">
        <v>5</v>
      </c>
      <c r="R308" s="256">
        <v>-1</v>
      </c>
      <c r="S308" s="255">
        <v>2</v>
      </c>
      <c r="T308" s="255">
        <v>5</v>
      </c>
      <c r="U308" s="301">
        <v>6</v>
      </c>
      <c r="V308" s="301">
        <v>2</v>
      </c>
      <c r="W308" s="255">
        <v>6</v>
      </c>
      <c r="X308" s="120">
        <v>8</v>
      </c>
      <c r="Y308" s="120">
        <v>3</v>
      </c>
      <c r="Z308" s="120">
        <v>0</v>
      </c>
      <c r="AA308" s="120">
        <v>3</v>
      </c>
      <c r="AB308" s="120">
        <v>1</v>
      </c>
      <c r="AC308" s="120">
        <v>1</v>
      </c>
      <c r="AD308" s="120">
        <v>1</v>
      </c>
      <c r="AE308" s="120">
        <v>5</v>
      </c>
      <c r="AF308" s="120">
        <v>3</v>
      </c>
      <c r="AG308" s="120">
        <v>-1</v>
      </c>
      <c r="AH308" s="120">
        <v>2</v>
      </c>
      <c r="AI308" s="120">
        <v>1</v>
      </c>
      <c r="AJ308" s="121"/>
      <c r="AK308" s="121"/>
      <c r="AL308" s="121"/>
      <c r="AM308" s="121"/>
      <c r="AN308" s="121"/>
      <c r="AO308" s="121"/>
      <c r="AP308" s="121"/>
      <c r="AQ308" s="121"/>
      <c r="AR308" s="121"/>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4"/>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134"/>
    </row>
    <row r="309" spans="1:110" s="60" customFormat="1" ht="18" customHeight="1">
      <c r="A309" s="163" t="s">
        <v>266</v>
      </c>
      <c r="B309" s="144"/>
      <c r="C309" s="144"/>
      <c r="D309" s="301">
        <v>1</v>
      </c>
      <c r="E309" s="301">
        <v>0</v>
      </c>
      <c r="F309" s="301">
        <v>0</v>
      </c>
      <c r="G309" s="301">
        <v>0</v>
      </c>
      <c r="H309" s="301">
        <v>1</v>
      </c>
      <c r="I309" s="158">
        <v>0</v>
      </c>
      <c r="J309" s="158">
        <v>-1</v>
      </c>
      <c r="K309" s="158">
        <v>0</v>
      </c>
      <c r="L309" s="158">
        <v>0</v>
      </c>
      <c r="M309" s="302">
        <v>1</v>
      </c>
      <c r="N309" s="302">
        <v>4</v>
      </c>
      <c r="O309" s="302">
        <v>0</v>
      </c>
      <c r="P309" s="256">
        <v>0</v>
      </c>
      <c r="Q309" s="256">
        <v>1</v>
      </c>
      <c r="R309" s="256">
        <v>0</v>
      </c>
      <c r="S309" s="255">
        <v>-1</v>
      </c>
      <c r="T309" s="255">
        <v>-1</v>
      </c>
      <c r="U309" s="301">
        <v>2</v>
      </c>
      <c r="V309" s="301">
        <v>0</v>
      </c>
      <c r="W309" s="255">
        <v>0</v>
      </c>
      <c r="X309" s="120">
        <v>1</v>
      </c>
      <c r="Y309" s="120">
        <v>0</v>
      </c>
      <c r="Z309" s="120">
        <v>0</v>
      </c>
      <c r="AA309" s="120">
        <v>1</v>
      </c>
      <c r="AB309" s="120">
        <v>0</v>
      </c>
      <c r="AC309" s="120">
        <v>0</v>
      </c>
      <c r="AD309" s="120">
        <v>0</v>
      </c>
      <c r="AE309" s="120">
        <v>0</v>
      </c>
      <c r="AF309" s="120">
        <v>0</v>
      </c>
      <c r="AG309" s="120">
        <v>0</v>
      </c>
      <c r="AH309" s="120">
        <v>0</v>
      </c>
      <c r="AI309" s="120">
        <v>0</v>
      </c>
      <c r="AJ309" s="121"/>
      <c r="AK309" s="121"/>
      <c r="AL309" s="121"/>
      <c r="AM309" s="121"/>
      <c r="AN309" s="121"/>
      <c r="AO309" s="121"/>
      <c r="AP309" s="121"/>
      <c r="AQ309" s="121"/>
      <c r="AR309" s="121"/>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4"/>
      <c r="CI309" s="134"/>
      <c r="CJ309" s="134"/>
      <c r="CK309" s="134"/>
      <c r="CL309" s="134"/>
      <c r="CM309" s="134"/>
      <c r="CN309" s="134"/>
      <c r="CO309" s="134"/>
      <c r="CP309" s="134"/>
      <c r="CQ309" s="134"/>
      <c r="CR309" s="134"/>
      <c r="CS309" s="134"/>
      <c r="CT309" s="134"/>
      <c r="CU309" s="134"/>
      <c r="CV309" s="134"/>
      <c r="CW309" s="134"/>
      <c r="CX309" s="134"/>
      <c r="CY309" s="134"/>
      <c r="CZ309" s="134"/>
      <c r="DA309" s="134"/>
      <c r="DB309" s="134"/>
      <c r="DC309" s="134"/>
      <c r="DD309" s="134"/>
      <c r="DE309" s="134"/>
      <c r="DF309" s="134"/>
    </row>
    <row r="310" spans="1:110" s="60" customFormat="1" ht="18" customHeight="1">
      <c r="A310" s="169" t="s">
        <v>118</v>
      </c>
      <c r="B310" s="192"/>
      <c r="C310" s="192"/>
      <c r="D310" s="303">
        <v>12</v>
      </c>
      <c r="E310" s="303">
        <v>6</v>
      </c>
      <c r="F310" s="303">
        <v>10</v>
      </c>
      <c r="G310" s="303">
        <v>11</v>
      </c>
      <c r="H310" s="303">
        <v>194</v>
      </c>
      <c r="I310" s="236">
        <v>12</v>
      </c>
      <c r="J310" s="236">
        <v>8</v>
      </c>
      <c r="K310" s="236">
        <v>8</v>
      </c>
      <c r="L310" s="236">
        <v>25</v>
      </c>
      <c r="M310" s="303">
        <v>14</v>
      </c>
      <c r="N310" s="303">
        <v>7</v>
      </c>
      <c r="O310" s="303">
        <v>2</v>
      </c>
      <c r="P310" s="305">
        <v>-36</v>
      </c>
      <c r="Q310" s="305">
        <v>16</v>
      </c>
      <c r="R310" s="305">
        <v>6</v>
      </c>
      <c r="S310" s="305">
        <v>10</v>
      </c>
      <c r="T310" s="305">
        <v>2</v>
      </c>
      <c r="U310" s="303">
        <v>12</v>
      </c>
      <c r="V310" s="303">
        <v>8</v>
      </c>
      <c r="W310" s="305">
        <v>6</v>
      </c>
      <c r="X310" s="120">
        <v>42</v>
      </c>
      <c r="Y310" s="120">
        <v>-11</v>
      </c>
      <c r="Z310" s="120">
        <v>6</v>
      </c>
      <c r="AA310" s="120">
        <v>-14</v>
      </c>
      <c r="AB310" s="120">
        <v>-10</v>
      </c>
      <c r="AC310" s="120">
        <v>10</v>
      </c>
      <c r="AD310" s="120">
        <v>6</v>
      </c>
      <c r="AE310" s="120">
        <v>-26</v>
      </c>
      <c r="AF310" s="120">
        <v>9</v>
      </c>
      <c r="AG310" s="120">
        <v>7</v>
      </c>
      <c r="AH310" s="120">
        <v>6</v>
      </c>
      <c r="AI310" s="120">
        <v>9</v>
      </c>
      <c r="AJ310" s="121"/>
      <c r="AK310" s="121"/>
      <c r="AL310" s="121"/>
      <c r="AM310" s="121"/>
      <c r="AN310" s="121"/>
      <c r="AO310" s="121"/>
      <c r="AP310" s="121"/>
      <c r="AQ310" s="121"/>
      <c r="AR310" s="121"/>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4"/>
      <c r="CI310" s="134"/>
      <c r="CJ310" s="134"/>
      <c r="CK310" s="134"/>
      <c r="CL310" s="134"/>
      <c r="CM310" s="134"/>
      <c r="CN310" s="134"/>
      <c r="CO310" s="134"/>
      <c r="CP310" s="134"/>
      <c r="CQ310" s="134"/>
      <c r="CR310" s="134"/>
      <c r="CS310" s="134"/>
      <c r="CT310" s="134"/>
      <c r="CU310" s="134"/>
      <c r="CV310" s="134"/>
      <c r="CW310" s="134"/>
      <c r="CX310" s="134"/>
      <c r="CY310" s="134"/>
      <c r="CZ310" s="134"/>
      <c r="DA310" s="134"/>
      <c r="DB310" s="134"/>
      <c r="DC310" s="134"/>
      <c r="DD310" s="134"/>
      <c r="DE310" s="134"/>
      <c r="DF310" s="134"/>
    </row>
    <row r="311" spans="1:110" s="58" customFormat="1" ht="25.5" customHeight="1" thickBot="1">
      <c r="A311" s="326" t="s">
        <v>120</v>
      </c>
      <c r="B311" s="326"/>
      <c r="C311" s="326"/>
      <c r="D311" s="350">
        <f t="shared" ref="D311:W311" si="51">SUM(D305:D310)</f>
        <v>35</v>
      </c>
      <c r="E311" s="350">
        <f t="shared" si="51"/>
        <v>6</v>
      </c>
      <c r="F311" s="350">
        <f t="shared" si="51"/>
        <v>10</v>
      </c>
      <c r="G311" s="350">
        <f t="shared" si="51"/>
        <v>18</v>
      </c>
      <c r="H311" s="350">
        <f t="shared" si="51"/>
        <v>202</v>
      </c>
      <c r="I311" s="350">
        <f t="shared" si="51"/>
        <v>15</v>
      </c>
      <c r="J311" s="350">
        <f t="shared" si="51"/>
        <v>6</v>
      </c>
      <c r="K311" s="350">
        <f t="shared" si="51"/>
        <v>18</v>
      </c>
      <c r="L311" s="350">
        <f t="shared" si="51"/>
        <v>34</v>
      </c>
      <c r="M311" s="350">
        <f t="shared" si="51"/>
        <v>36</v>
      </c>
      <c r="N311" s="350">
        <f t="shared" si="51"/>
        <v>8</v>
      </c>
      <c r="O311" s="350">
        <f t="shared" si="51"/>
        <v>48</v>
      </c>
      <c r="P311" s="351">
        <f t="shared" si="51"/>
        <v>-33</v>
      </c>
      <c r="Q311" s="351">
        <f t="shared" si="51"/>
        <v>29</v>
      </c>
      <c r="R311" s="351">
        <f t="shared" si="51"/>
        <v>3</v>
      </c>
      <c r="S311" s="351">
        <f t="shared" si="51"/>
        <v>22</v>
      </c>
      <c r="T311" s="351">
        <f t="shared" si="51"/>
        <v>16</v>
      </c>
      <c r="U311" s="351">
        <f t="shared" si="51"/>
        <v>15</v>
      </c>
      <c r="V311" s="351">
        <f t="shared" si="51"/>
        <v>10</v>
      </c>
      <c r="W311" s="351">
        <f t="shared" si="51"/>
        <v>21</v>
      </c>
      <c r="X311" s="447">
        <f t="shared" ref="X311:AH311" si="52">SUM(X305:X310)</f>
        <v>59</v>
      </c>
      <c r="Y311" s="447">
        <f t="shared" si="52"/>
        <v>15</v>
      </c>
      <c r="Z311" s="447">
        <f t="shared" si="52"/>
        <v>-2</v>
      </c>
      <c r="AA311" s="447">
        <f t="shared" si="52"/>
        <v>19</v>
      </c>
      <c r="AB311" s="447">
        <f t="shared" si="52"/>
        <v>-7</v>
      </c>
      <c r="AC311" s="447">
        <f t="shared" si="52"/>
        <v>26</v>
      </c>
      <c r="AD311" s="447">
        <f t="shared" si="52"/>
        <v>7</v>
      </c>
      <c r="AE311" s="447">
        <f t="shared" si="52"/>
        <v>-3</v>
      </c>
      <c r="AF311" s="447">
        <f t="shared" si="52"/>
        <v>29</v>
      </c>
      <c r="AG311" s="447">
        <f t="shared" si="52"/>
        <v>33</v>
      </c>
      <c r="AH311" s="447">
        <f t="shared" si="52"/>
        <v>4</v>
      </c>
      <c r="AI311" s="447">
        <f>SUM(AI305:AI310)</f>
        <v>39</v>
      </c>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c r="BY311" s="121"/>
      <c r="BZ311" s="121"/>
      <c r="CA311" s="121"/>
      <c r="CB311" s="121"/>
      <c r="CC311" s="121"/>
      <c r="CD311" s="121"/>
      <c r="CE311" s="121"/>
      <c r="CF311" s="121"/>
      <c r="CG311" s="121"/>
      <c r="CH311" s="121"/>
      <c r="CI311" s="121"/>
      <c r="CJ311" s="121"/>
      <c r="CK311" s="121"/>
      <c r="CL311" s="121"/>
      <c r="CM311" s="121"/>
      <c r="CN311" s="121"/>
      <c r="CO311" s="121"/>
      <c r="CP311" s="121"/>
      <c r="CQ311" s="121"/>
      <c r="CR311" s="121"/>
      <c r="CS311" s="121"/>
      <c r="CT311" s="121"/>
      <c r="CU311" s="121"/>
      <c r="CV311" s="121"/>
      <c r="CW311" s="121"/>
      <c r="CX311" s="121"/>
      <c r="CY311" s="121"/>
      <c r="CZ311" s="121"/>
      <c r="DA311" s="121"/>
      <c r="DB311" s="121"/>
      <c r="DC311" s="121"/>
      <c r="DD311" s="121"/>
      <c r="DE311" s="121"/>
      <c r="DF311" s="121"/>
    </row>
    <row r="312" spans="1:110" s="58" customFormat="1" ht="25.5" customHeight="1" thickTop="1">
      <c r="A312" s="147"/>
      <c r="B312" s="147"/>
      <c r="C312" s="147"/>
      <c r="D312" s="187"/>
      <c r="E312" s="187"/>
      <c r="F312" s="187"/>
      <c r="G312" s="187"/>
      <c r="H312" s="187"/>
      <c r="I312" s="187"/>
      <c r="J312" s="187"/>
      <c r="K312" s="187"/>
      <c r="L312" s="187"/>
      <c r="M312" s="207"/>
      <c r="N312" s="207"/>
      <c r="O312" s="207"/>
      <c r="P312" s="208"/>
      <c r="Q312" s="208"/>
      <c r="R312" s="208"/>
      <c r="S312" s="208"/>
      <c r="T312" s="208"/>
      <c r="U312" s="358"/>
      <c r="V312" s="208"/>
      <c r="W312" s="255"/>
      <c r="X312" s="120"/>
      <c r="Y312" s="120"/>
      <c r="Z312" s="120"/>
      <c r="AA312" s="120"/>
      <c r="AB312" s="120"/>
      <c r="AC312" s="120"/>
      <c r="AD312" s="120"/>
      <c r="AE312" s="120"/>
      <c r="AF312" s="120"/>
      <c r="AG312" s="120"/>
      <c r="AH312" s="120"/>
      <c r="AI312" s="120"/>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c r="BY312" s="121"/>
      <c r="BZ312" s="121"/>
      <c r="CA312" s="121"/>
      <c r="CB312" s="121"/>
      <c r="CC312" s="121"/>
      <c r="CD312" s="121"/>
      <c r="CE312" s="121"/>
      <c r="CF312" s="121"/>
      <c r="CG312" s="121"/>
      <c r="CH312" s="121"/>
      <c r="CI312" s="121"/>
      <c r="CJ312" s="121"/>
      <c r="CK312" s="121"/>
      <c r="CL312" s="121"/>
      <c r="CM312" s="121"/>
      <c r="CN312" s="121"/>
      <c r="CO312" s="121"/>
      <c r="CP312" s="121"/>
      <c r="CQ312" s="121"/>
      <c r="CR312" s="121"/>
      <c r="CS312" s="121"/>
      <c r="CT312" s="121"/>
      <c r="CU312" s="121"/>
      <c r="CV312" s="121"/>
      <c r="CW312" s="121"/>
      <c r="CX312" s="121"/>
      <c r="CY312" s="121"/>
      <c r="CZ312" s="121"/>
      <c r="DA312" s="121"/>
      <c r="DB312" s="121"/>
      <c r="DC312" s="121"/>
      <c r="DD312" s="121"/>
      <c r="DE312" s="121"/>
      <c r="DF312" s="121"/>
    </row>
    <row r="313" spans="1:110" s="58" customFormat="1" ht="18.75" customHeight="1">
      <c r="A313" s="309" t="s">
        <v>125</v>
      </c>
      <c r="B313" s="147"/>
      <c r="C313" s="147"/>
      <c r="D313" s="187"/>
      <c r="E313" s="187"/>
      <c r="F313" s="187"/>
      <c r="G313" s="187"/>
      <c r="H313" s="187"/>
      <c r="I313" s="187"/>
      <c r="J313" s="187"/>
      <c r="K313" s="187"/>
      <c r="L313" s="187"/>
      <c r="M313" s="207"/>
      <c r="N313" s="207"/>
      <c r="O313" s="207"/>
      <c r="P313" s="208"/>
      <c r="Q313" s="208"/>
      <c r="R313" s="208"/>
      <c r="S313" s="208"/>
      <c r="T313" s="208"/>
      <c r="U313" s="358"/>
      <c r="V313" s="208"/>
      <c r="W313" s="255"/>
      <c r="X313" s="120"/>
      <c r="Y313" s="120"/>
      <c r="Z313" s="120"/>
      <c r="AA313" s="120"/>
      <c r="AB313" s="120"/>
      <c r="AC313" s="120"/>
      <c r="AD313" s="120"/>
      <c r="AE313" s="120"/>
      <c r="AF313" s="120"/>
      <c r="AG313" s="120"/>
      <c r="AH313" s="120"/>
      <c r="AI313" s="120"/>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row>
    <row r="314" spans="1:110" s="58" customFormat="1" ht="18.75" customHeight="1">
      <c r="A314" s="144" t="s">
        <v>126</v>
      </c>
      <c r="B314" s="147"/>
      <c r="C314" s="147"/>
      <c r="D314" s="187"/>
      <c r="E314" s="187"/>
      <c r="F314" s="187"/>
      <c r="G314" s="187"/>
      <c r="H314" s="187"/>
      <c r="I314" s="187"/>
      <c r="J314" s="187"/>
      <c r="K314" s="187"/>
      <c r="L314" s="187"/>
      <c r="M314" s="207"/>
      <c r="N314" s="207"/>
      <c r="O314" s="207"/>
      <c r="P314" s="208"/>
      <c r="Q314" s="208"/>
      <c r="R314" s="208"/>
      <c r="S314" s="208"/>
      <c r="T314" s="208"/>
      <c r="U314" s="358"/>
      <c r="V314" s="208"/>
      <c r="W314" s="255"/>
      <c r="X314" s="120"/>
      <c r="Y314" s="120"/>
      <c r="Z314" s="120"/>
      <c r="AA314" s="120"/>
      <c r="AB314" s="120"/>
      <c r="AC314" s="120"/>
      <c r="AD314" s="120"/>
      <c r="AE314" s="120"/>
      <c r="AF314" s="120"/>
      <c r="AG314" s="120"/>
      <c r="AH314" s="120"/>
      <c r="AI314" s="120"/>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c r="BY314" s="121"/>
      <c r="BZ314" s="121"/>
      <c r="CA314" s="121"/>
      <c r="CB314" s="121"/>
      <c r="CC314" s="121"/>
      <c r="CD314" s="121"/>
      <c r="CE314" s="121"/>
      <c r="CF314" s="121"/>
      <c r="CG314" s="121"/>
      <c r="CH314" s="121"/>
      <c r="CI314" s="121"/>
      <c r="CJ314" s="121"/>
      <c r="CK314" s="121"/>
      <c r="CL314" s="121"/>
      <c r="CM314" s="121"/>
      <c r="CN314" s="121"/>
      <c r="CO314" s="121"/>
      <c r="CP314" s="121"/>
      <c r="CQ314" s="121"/>
      <c r="CR314" s="121"/>
      <c r="CS314" s="121"/>
      <c r="CT314" s="121"/>
      <c r="CU314" s="121"/>
      <c r="CV314" s="121"/>
      <c r="CW314" s="121"/>
      <c r="CX314" s="121"/>
      <c r="CY314" s="121"/>
      <c r="CZ314" s="121"/>
      <c r="DA314" s="121"/>
      <c r="DB314" s="121"/>
      <c r="DC314" s="121"/>
      <c r="DD314" s="121"/>
      <c r="DE314" s="121"/>
      <c r="DF314" s="121"/>
    </row>
    <row r="315" spans="1:110" s="58" customFormat="1" ht="18.75" customHeight="1">
      <c r="A315" s="144" t="s">
        <v>127</v>
      </c>
      <c r="B315" s="147"/>
      <c r="C315" s="147"/>
      <c r="D315" s="207">
        <v>-3</v>
      </c>
      <c r="E315" s="207">
        <v>-2</v>
      </c>
      <c r="F315" s="207">
        <v>-3</v>
      </c>
      <c r="G315" s="207">
        <v>-6</v>
      </c>
      <c r="H315" s="207">
        <v>-4</v>
      </c>
      <c r="I315" s="207">
        <v>-4</v>
      </c>
      <c r="J315" s="207">
        <v>2</v>
      </c>
      <c r="K315" s="158">
        <v>-1</v>
      </c>
      <c r="L315" s="207">
        <v>-3</v>
      </c>
      <c r="M315" s="207">
        <v>-4</v>
      </c>
      <c r="N315" s="207">
        <v>2</v>
      </c>
      <c r="O315" s="207">
        <v>14</v>
      </c>
      <c r="P315" s="208">
        <v>-3</v>
      </c>
      <c r="Q315" s="208">
        <v>-3</v>
      </c>
      <c r="R315" s="208">
        <v>1</v>
      </c>
      <c r="S315" s="208">
        <v>0</v>
      </c>
      <c r="T315" s="208">
        <v>-2</v>
      </c>
      <c r="U315" s="208">
        <v>2</v>
      </c>
      <c r="V315" s="208">
        <v>0</v>
      </c>
      <c r="W315" s="255">
        <v>0</v>
      </c>
      <c r="X315" s="120">
        <v>-1</v>
      </c>
      <c r="Y315" s="120">
        <v>-2</v>
      </c>
      <c r="Z315" s="120">
        <v>-2</v>
      </c>
      <c r="AA315" s="120">
        <v>-1</v>
      </c>
      <c r="AB315" s="120">
        <v>-2</v>
      </c>
      <c r="AC315" s="120">
        <v>-2</v>
      </c>
      <c r="AD315" s="120">
        <v>-2</v>
      </c>
      <c r="AE315" s="120">
        <v>-3</v>
      </c>
      <c r="AF315" s="120">
        <v>-2</v>
      </c>
      <c r="AG315" s="120">
        <v>0</v>
      </c>
      <c r="AH315" s="120">
        <v>-3</v>
      </c>
      <c r="AI315" s="120">
        <v>-1</v>
      </c>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c r="BY315" s="121"/>
      <c r="BZ315" s="121"/>
      <c r="CA315" s="121"/>
      <c r="CB315" s="121"/>
      <c r="CC315" s="121"/>
      <c r="CD315" s="121"/>
      <c r="CE315" s="121"/>
      <c r="CF315" s="121"/>
      <c r="CG315" s="121"/>
      <c r="CH315" s="121"/>
      <c r="CI315" s="121"/>
      <c r="CJ315" s="121"/>
      <c r="CK315" s="121"/>
      <c r="CL315" s="121"/>
      <c r="CM315" s="121"/>
      <c r="CN315" s="121"/>
      <c r="CO315" s="121"/>
      <c r="CP315" s="121"/>
      <c r="CQ315" s="121"/>
      <c r="CR315" s="121"/>
      <c r="CS315" s="121"/>
      <c r="CT315" s="121"/>
      <c r="CU315" s="121"/>
      <c r="CV315" s="121"/>
      <c r="CW315" s="121"/>
      <c r="CX315" s="121"/>
      <c r="CY315" s="121"/>
      <c r="CZ315" s="121"/>
      <c r="DA315" s="121"/>
      <c r="DB315" s="121"/>
      <c r="DC315" s="121"/>
      <c r="DD315" s="121"/>
      <c r="DE315" s="121"/>
      <c r="DF315" s="121"/>
    </row>
    <row r="316" spans="1:110" s="58" customFormat="1" ht="8.25" customHeight="1">
      <c r="A316" s="147"/>
      <c r="B316" s="147"/>
      <c r="C316" s="147"/>
      <c r="D316" s="187"/>
      <c r="E316" s="187"/>
      <c r="F316" s="187"/>
      <c r="G316" s="187"/>
      <c r="H316" s="187"/>
      <c r="I316" s="187"/>
      <c r="J316" s="187"/>
      <c r="K316" s="187"/>
      <c r="L316" s="187"/>
      <c r="M316" s="207"/>
      <c r="N316" s="207"/>
      <c r="O316" s="207"/>
      <c r="P316" s="208"/>
      <c r="Q316" s="208"/>
      <c r="R316" s="208"/>
      <c r="S316" s="208"/>
      <c r="T316" s="208"/>
      <c r="U316" s="358"/>
      <c r="V316" s="255"/>
      <c r="W316" s="255"/>
      <c r="X316" s="120"/>
      <c r="Y316" s="120"/>
      <c r="Z316" s="120"/>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c r="BY316" s="121"/>
      <c r="BZ316" s="121"/>
      <c r="CA316" s="121"/>
      <c r="CB316" s="121"/>
      <c r="CC316" s="121"/>
      <c r="CD316" s="121"/>
      <c r="CE316" s="121"/>
      <c r="CF316" s="121"/>
      <c r="CG316" s="121"/>
      <c r="CH316" s="121"/>
      <c r="CI316" s="121"/>
      <c r="CJ316" s="121"/>
      <c r="CK316" s="121"/>
      <c r="CL316" s="121"/>
      <c r="CM316" s="121"/>
      <c r="CN316" s="121"/>
      <c r="CO316" s="121"/>
      <c r="CP316" s="121"/>
      <c r="CQ316" s="121"/>
      <c r="CR316" s="121"/>
      <c r="CS316" s="121"/>
      <c r="CT316" s="121"/>
      <c r="CU316" s="121"/>
      <c r="CV316" s="121"/>
      <c r="CW316" s="121"/>
      <c r="CX316" s="121"/>
      <c r="CY316" s="121"/>
      <c r="CZ316" s="121"/>
      <c r="DA316" s="121"/>
      <c r="DB316" s="121"/>
      <c r="DC316" s="121"/>
      <c r="DD316" s="121"/>
      <c r="DE316" s="121"/>
      <c r="DF316" s="121"/>
    </row>
    <row r="317" spans="1:110" s="58" customFormat="1" ht="19.5" customHeight="1">
      <c r="A317" s="359" t="s">
        <v>128</v>
      </c>
      <c r="B317" s="328"/>
      <c r="C317" s="328"/>
      <c r="D317" s="360"/>
      <c r="E317" s="360"/>
      <c r="F317" s="360"/>
      <c r="G317" s="360"/>
      <c r="H317" s="360"/>
      <c r="I317" s="360"/>
      <c r="J317" s="360"/>
      <c r="K317" s="360"/>
      <c r="L317" s="360"/>
      <c r="M317" s="307"/>
      <c r="N317" s="301"/>
      <c r="O317" s="301"/>
      <c r="P317" s="255"/>
      <c r="Q317" s="255"/>
      <c r="R317" s="255"/>
      <c r="S317" s="255"/>
      <c r="T317" s="255"/>
      <c r="U317" s="328"/>
      <c r="V317" s="255"/>
      <c r="W317" s="255"/>
      <c r="X317" s="120"/>
      <c r="Y317" s="120"/>
      <c r="Z317" s="120"/>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c r="BY317" s="121"/>
      <c r="BZ317" s="121"/>
      <c r="CA317" s="121"/>
      <c r="CB317" s="121"/>
      <c r="CC317" s="121"/>
      <c r="CD317" s="121"/>
      <c r="CE317" s="121"/>
      <c r="CF317" s="121"/>
      <c r="CG317" s="121"/>
      <c r="CH317" s="121"/>
      <c r="CI317" s="121"/>
      <c r="CJ317" s="121"/>
      <c r="CK317" s="121"/>
      <c r="CL317" s="121"/>
      <c r="CM317" s="121"/>
      <c r="CN317" s="121"/>
      <c r="CO317" s="121"/>
      <c r="CP317" s="121"/>
      <c r="CQ317" s="121"/>
      <c r="CR317" s="121"/>
      <c r="CS317" s="121"/>
      <c r="CT317" s="121"/>
      <c r="CU317" s="121"/>
      <c r="CV317" s="121"/>
      <c r="CW317" s="121"/>
      <c r="CX317" s="121"/>
      <c r="CY317" s="121"/>
      <c r="CZ317" s="121"/>
      <c r="DA317" s="121"/>
      <c r="DB317" s="121"/>
      <c r="DC317" s="121"/>
      <c r="DD317" s="121"/>
      <c r="DE317" s="121"/>
      <c r="DF317" s="121"/>
    </row>
    <row r="318" spans="1:110" s="58" customFormat="1" ht="19.5" customHeight="1">
      <c r="A318" s="146" t="s">
        <v>129</v>
      </c>
      <c r="B318" s="328"/>
      <c r="C318" s="328"/>
      <c r="D318" s="360"/>
      <c r="E318" s="360"/>
      <c r="F318" s="360"/>
      <c r="G318" s="360"/>
      <c r="H318" s="360"/>
      <c r="I318" s="360"/>
      <c r="J318" s="360"/>
      <c r="K318" s="360"/>
      <c r="L318" s="360"/>
      <c r="M318" s="307"/>
      <c r="N318" s="301"/>
      <c r="O318" s="301"/>
      <c r="P318" s="255"/>
      <c r="Q318" s="255"/>
      <c r="R318" s="255"/>
      <c r="S318" s="255"/>
      <c r="T318" s="255"/>
      <c r="U318" s="328"/>
      <c r="V318" s="255"/>
      <c r="W318" s="255"/>
      <c r="X318" s="120"/>
      <c r="Y318" s="120"/>
      <c r="Z318" s="120"/>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c r="BY318" s="121"/>
      <c r="BZ318" s="121"/>
      <c r="CA318" s="121"/>
      <c r="CB318" s="121"/>
      <c r="CC318" s="121"/>
      <c r="CD318" s="121"/>
      <c r="CE318" s="121"/>
      <c r="CF318" s="121"/>
      <c r="CG318" s="121"/>
      <c r="CH318" s="121"/>
      <c r="CI318" s="121"/>
      <c r="CJ318" s="121"/>
      <c r="CK318" s="121"/>
      <c r="CL318" s="121"/>
      <c r="CM318" s="121"/>
      <c r="CN318" s="121"/>
      <c r="CO318" s="121"/>
      <c r="CP318" s="121"/>
      <c r="CQ318" s="121"/>
      <c r="CR318" s="121"/>
      <c r="CS318" s="121"/>
      <c r="CT318" s="121"/>
      <c r="CU318" s="121"/>
      <c r="CV318" s="121"/>
      <c r="CW318" s="121"/>
      <c r="CX318" s="121"/>
      <c r="CY318" s="121"/>
      <c r="CZ318" s="121"/>
      <c r="DA318" s="121"/>
      <c r="DB318" s="121"/>
      <c r="DC318" s="121"/>
      <c r="DD318" s="121"/>
      <c r="DE318" s="121"/>
      <c r="DF318" s="121"/>
    </row>
    <row r="319" spans="1:110" s="48" customFormat="1" ht="11.25" customHeight="1">
      <c r="A319" s="149"/>
      <c r="B319" s="143"/>
      <c r="C319" s="143"/>
      <c r="D319" s="352"/>
      <c r="E319" s="352"/>
      <c r="F319" s="352"/>
      <c r="G319" s="352"/>
      <c r="H319" s="352"/>
      <c r="I319" s="352"/>
      <c r="J319" s="352"/>
      <c r="K319" s="352"/>
      <c r="L319" s="352"/>
      <c r="M319" s="158"/>
      <c r="N319" s="176"/>
      <c r="O319" s="176"/>
      <c r="P319" s="146"/>
      <c r="Q319" s="146"/>
      <c r="R319" s="146"/>
      <c r="S319" s="146"/>
      <c r="T319" s="146"/>
      <c r="U319" s="147"/>
      <c r="V319" s="146"/>
      <c r="W319" s="146"/>
      <c r="X319" s="115"/>
      <c r="Y319" s="115"/>
      <c r="Z319" s="115"/>
      <c r="AA319" s="116"/>
      <c r="AB319" s="116"/>
      <c r="AC319" s="116"/>
      <c r="AD319" s="116"/>
      <c r="AE319" s="116"/>
      <c r="AF319" s="116"/>
      <c r="AG319" s="116"/>
      <c r="AH319" s="116"/>
      <c r="AI319" s="116"/>
      <c r="AJ319" s="116"/>
      <c r="AK319" s="116"/>
      <c r="AL319" s="116"/>
      <c r="AM319" s="116"/>
      <c r="AN319" s="116"/>
      <c r="AO319" s="116"/>
      <c r="AP319" s="116"/>
      <c r="AQ319" s="116"/>
      <c r="AR319" s="116"/>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118"/>
      <c r="CC319" s="118"/>
      <c r="CD319" s="118"/>
      <c r="CE319" s="118"/>
      <c r="CF319" s="118"/>
      <c r="CG319" s="118"/>
      <c r="CH319" s="118"/>
      <c r="CI319" s="118"/>
      <c r="CJ319" s="118"/>
      <c r="CK319" s="118"/>
      <c r="CL319" s="118"/>
      <c r="CM319" s="118"/>
      <c r="CN319" s="118"/>
      <c r="CO319" s="118"/>
      <c r="CP319" s="118"/>
      <c r="CQ319" s="118"/>
      <c r="CR319" s="118"/>
      <c r="CS319" s="118"/>
      <c r="CT319" s="118"/>
      <c r="CU319" s="118"/>
      <c r="CV319" s="118"/>
      <c r="CW319" s="118"/>
      <c r="CX319" s="118"/>
      <c r="CY319" s="118"/>
      <c r="CZ319" s="118"/>
      <c r="DA319" s="118"/>
      <c r="DB319" s="118"/>
      <c r="DC319" s="118"/>
      <c r="DD319" s="118"/>
      <c r="DE319" s="118"/>
      <c r="DF319" s="118"/>
    </row>
    <row r="320" spans="1:110" ht="15.75" customHeight="1">
      <c r="A320" s="149"/>
      <c r="B320" s="143"/>
      <c r="C320" s="143"/>
      <c r="D320" s="352"/>
      <c r="E320" s="352"/>
      <c r="F320" s="352"/>
      <c r="G320" s="352"/>
      <c r="H320" s="352"/>
      <c r="I320" s="352"/>
      <c r="J320" s="352"/>
      <c r="K320" s="352"/>
      <c r="L320" s="352"/>
      <c r="M320" s="158"/>
      <c r="N320" s="176"/>
      <c r="O320" s="176"/>
      <c r="P320" s="146"/>
      <c r="Q320" s="146"/>
      <c r="R320" s="146"/>
      <c r="S320" s="146"/>
      <c r="T320" s="146"/>
      <c r="U320" s="147"/>
      <c r="V320" s="146"/>
      <c r="W320" s="146"/>
      <c r="Y320" s="115"/>
    </row>
    <row r="321" spans="1:110" s="48" customFormat="1" ht="18" customHeight="1">
      <c r="A321" s="144"/>
      <c r="B321" s="144"/>
      <c r="C321" s="144"/>
      <c r="D321" s="182"/>
      <c r="E321" s="182"/>
      <c r="F321" s="182"/>
      <c r="G321" s="182"/>
      <c r="H321" s="182"/>
      <c r="I321" s="182"/>
      <c r="J321" s="182"/>
      <c r="K321" s="182"/>
      <c r="L321" s="182"/>
      <c r="M321" s="158"/>
      <c r="N321" s="176"/>
      <c r="O321" s="176"/>
      <c r="P321" s="146"/>
      <c r="Q321" s="146"/>
      <c r="R321" s="146"/>
      <c r="S321" s="146"/>
      <c r="T321" s="146"/>
      <c r="U321" s="147"/>
      <c r="V321" s="147"/>
      <c r="W321" s="146"/>
      <c r="X321" s="115"/>
      <c r="Y321" s="115"/>
      <c r="Z321" s="115"/>
      <c r="AA321" s="116"/>
      <c r="AB321" s="116"/>
      <c r="AC321" s="116"/>
      <c r="AD321" s="116"/>
      <c r="AE321" s="116"/>
      <c r="AF321" s="116"/>
      <c r="AG321" s="116"/>
      <c r="AH321" s="116"/>
      <c r="AI321" s="116"/>
      <c r="AJ321" s="116"/>
      <c r="AK321" s="116"/>
      <c r="AL321" s="116"/>
      <c r="AM321" s="116"/>
      <c r="AN321" s="116"/>
      <c r="AO321" s="116"/>
      <c r="AP321" s="116"/>
      <c r="AQ321" s="116"/>
      <c r="AR321" s="116"/>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118"/>
      <c r="CC321" s="118"/>
      <c r="CD321" s="118"/>
      <c r="CE321" s="118"/>
      <c r="CF321" s="118"/>
      <c r="CG321" s="118"/>
      <c r="CH321" s="118"/>
      <c r="CI321" s="118"/>
      <c r="CJ321" s="118"/>
      <c r="CK321" s="118"/>
      <c r="CL321" s="118"/>
      <c r="CM321" s="118"/>
      <c r="CN321" s="118"/>
      <c r="CO321" s="118"/>
      <c r="CP321" s="118"/>
      <c r="CQ321" s="118"/>
      <c r="CR321" s="118"/>
      <c r="CS321" s="118"/>
      <c r="CT321" s="118"/>
      <c r="CU321" s="118"/>
      <c r="CV321" s="118"/>
      <c r="CW321" s="118"/>
      <c r="CX321" s="118"/>
      <c r="CY321" s="118"/>
      <c r="CZ321" s="118"/>
      <c r="DA321" s="118"/>
      <c r="DB321" s="118"/>
      <c r="DC321" s="118"/>
      <c r="DD321" s="118"/>
      <c r="DE321" s="118"/>
      <c r="DF321" s="118"/>
    </row>
    <row r="322" spans="1:110" s="58" customFormat="1" ht="18" customHeight="1">
      <c r="A322" s="143" t="s">
        <v>350</v>
      </c>
      <c r="B322" s="166"/>
      <c r="C322" s="166"/>
      <c r="D322" s="341"/>
      <c r="E322" s="341"/>
      <c r="F322" s="341"/>
      <c r="G322" s="341"/>
      <c r="H322" s="341"/>
      <c r="I322" s="341"/>
      <c r="J322" s="341"/>
      <c r="K322" s="341"/>
      <c r="L322" s="341"/>
      <c r="M322" s="307"/>
      <c r="N322" s="301"/>
      <c r="O322" s="301"/>
      <c r="P322" s="255"/>
      <c r="Q322" s="255"/>
      <c r="R322" s="255"/>
      <c r="S322" s="255"/>
      <c r="T322" s="255"/>
      <c r="U322" s="328"/>
      <c r="V322" s="255"/>
      <c r="W322" s="255"/>
      <c r="X322" s="120"/>
      <c r="Y322" s="120"/>
      <c r="Z322" s="120"/>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c r="BY322" s="121"/>
      <c r="BZ322" s="121"/>
      <c r="CA322" s="121"/>
      <c r="CB322" s="121"/>
      <c r="CC322" s="121"/>
      <c r="CD322" s="121"/>
      <c r="CE322" s="121"/>
      <c r="CF322" s="121"/>
      <c r="CG322" s="121"/>
      <c r="CH322" s="121"/>
      <c r="CI322" s="121"/>
      <c r="CJ322" s="121"/>
      <c r="CK322" s="121"/>
      <c r="CL322" s="121"/>
      <c r="CM322" s="121"/>
      <c r="CN322" s="121"/>
      <c r="CO322" s="121"/>
      <c r="CP322" s="121"/>
      <c r="CQ322" s="121"/>
      <c r="CR322" s="121"/>
      <c r="CS322" s="121"/>
      <c r="CT322" s="121"/>
      <c r="CU322" s="121"/>
      <c r="CV322" s="121"/>
      <c r="CW322" s="121"/>
      <c r="CX322" s="121"/>
      <c r="CY322" s="121"/>
      <c r="CZ322" s="121"/>
      <c r="DA322" s="121"/>
      <c r="DB322" s="121"/>
      <c r="DC322" s="121"/>
      <c r="DD322" s="121"/>
      <c r="DE322" s="121"/>
      <c r="DF322" s="121"/>
    </row>
    <row r="323" spans="1:110" s="58" customFormat="1" ht="41.25" customHeight="1" thickBot="1">
      <c r="A323" s="150" t="s">
        <v>271</v>
      </c>
      <c r="B323" s="151"/>
      <c r="C323" s="152"/>
      <c r="D323" s="221" t="s">
        <v>291</v>
      </c>
      <c r="E323" s="221" t="s">
        <v>292</v>
      </c>
      <c r="F323" s="221" t="s">
        <v>293</v>
      </c>
      <c r="G323" s="221" t="s">
        <v>294</v>
      </c>
      <c r="H323" s="221" t="s">
        <v>295</v>
      </c>
      <c r="I323" s="221" t="s">
        <v>296</v>
      </c>
      <c r="J323" s="221" t="s">
        <v>297</v>
      </c>
      <c r="K323" s="221" t="s">
        <v>298</v>
      </c>
      <c r="L323" s="221" t="s">
        <v>31</v>
      </c>
      <c r="M323" s="222" t="s">
        <v>32</v>
      </c>
      <c r="N323" s="222" t="s">
        <v>33</v>
      </c>
      <c r="O323" s="222" t="s">
        <v>34</v>
      </c>
      <c r="P323" s="221" t="s">
        <v>35</v>
      </c>
      <c r="Q323" s="223" t="s">
        <v>36</v>
      </c>
      <c r="R323" s="223" t="s">
        <v>37</v>
      </c>
      <c r="S323" s="223" t="s">
        <v>38</v>
      </c>
      <c r="T323" s="223" t="s">
        <v>261</v>
      </c>
      <c r="U323" s="221" t="s">
        <v>286</v>
      </c>
      <c r="V323" s="221" t="s">
        <v>319</v>
      </c>
      <c r="W323" s="221" t="s">
        <v>362</v>
      </c>
      <c r="X323" s="442" t="s">
        <v>370</v>
      </c>
      <c r="Y323" s="436" t="s">
        <v>375</v>
      </c>
      <c r="Z323" s="436" t="s">
        <v>382</v>
      </c>
      <c r="AA323" s="436" t="s">
        <v>385</v>
      </c>
      <c r="AB323" s="436" t="s">
        <v>434</v>
      </c>
      <c r="AC323" s="436" t="s">
        <v>435</v>
      </c>
      <c r="AD323" s="436" t="s">
        <v>436</v>
      </c>
      <c r="AE323" s="221" t="s">
        <v>438</v>
      </c>
      <c r="AF323" s="436" t="s">
        <v>428</v>
      </c>
      <c r="AG323" s="436" t="s">
        <v>458</v>
      </c>
      <c r="AH323" s="436" t="s">
        <v>459</v>
      </c>
      <c r="AI323" s="436" t="s">
        <v>453</v>
      </c>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c r="BY323" s="121"/>
      <c r="BZ323" s="121"/>
      <c r="CA323" s="121"/>
      <c r="CB323" s="121"/>
      <c r="CC323" s="121"/>
      <c r="CD323" s="121"/>
      <c r="CE323" s="121"/>
      <c r="CF323" s="121"/>
      <c r="CG323" s="121"/>
      <c r="CH323" s="121"/>
      <c r="CI323" s="121"/>
      <c r="CJ323" s="121"/>
      <c r="CK323" s="121"/>
      <c r="CL323" s="121"/>
      <c r="CM323" s="121"/>
      <c r="CN323" s="121"/>
      <c r="CO323" s="121"/>
      <c r="CP323" s="121"/>
      <c r="CQ323" s="121"/>
      <c r="CR323" s="121"/>
      <c r="CS323" s="121"/>
      <c r="CT323" s="121"/>
      <c r="CU323" s="121"/>
      <c r="CV323" s="121"/>
      <c r="CW323" s="121"/>
      <c r="CX323" s="121"/>
      <c r="CY323" s="121"/>
      <c r="CZ323" s="121"/>
      <c r="DA323" s="121"/>
      <c r="DB323" s="121"/>
      <c r="DC323" s="121"/>
      <c r="DD323" s="121"/>
      <c r="DE323" s="121"/>
      <c r="DF323" s="121"/>
    </row>
    <row r="324" spans="1:110" s="60" customFormat="1" ht="18" customHeight="1">
      <c r="A324" s="163" t="s">
        <v>465</v>
      </c>
      <c r="B324" s="144"/>
      <c r="C324" s="144"/>
      <c r="D324" s="301">
        <v>796</v>
      </c>
      <c r="E324" s="302">
        <v>794</v>
      </c>
      <c r="F324" s="301">
        <v>583</v>
      </c>
      <c r="G324" s="301">
        <v>729</v>
      </c>
      <c r="H324" s="301">
        <v>783</v>
      </c>
      <c r="I324" s="301">
        <v>775</v>
      </c>
      <c r="J324" s="301">
        <v>768</v>
      </c>
      <c r="K324" s="301">
        <v>806</v>
      </c>
      <c r="L324" s="301">
        <v>800</v>
      </c>
      <c r="M324" s="301">
        <v>802</v>
      </c>
      <c r="N324" s="301">
        <v>775</v>
      </c>
      <c r="O324" s="301">
        <v>818</v>
      </c>
      <c r="P324" s="255">
        <v>840</v>
      </c>
      <c r="Q324" s="255">
        <v>864</v>
      </c>
      <c r="R324" s="255">
        <v>878</v>
      </c>
      <c r="S324" s="144">
        <v>863</v>
      </c>
      <c r="T324" s="144">
        <v>894</v>
      </c>
      <c r="U324" s="301">
        <v>881</v>
      </c>
      <c r="V324" s="301">
        <v>898</v>
      </c>
      <c r="W324" s="255">
        <v>912</v>
      </c>
      <c r="X324" s="120">
        <v>928</v>
      </c>
      <c r="Y324" s="120">
        <v>893</v>
      </c>
      <c r="Z324" s="120">
        <v>876</v>
      </c>
      <c r="AA324" s="120">
        <v>921</v>
      </c>
      <c r="AB324" s="120">
        <v>899</v>
      </c>
      <c r="AC324" s="120">
        <v>892</v>
      </c>
      <c r="AD324" s="120">
        <v>898</v>
      </c>
      <c r="AE324" s="120">
        <v>903</v>
      </c>
      <c r="AF324" s="120">
        <v>913</v>
      </c>
      <c r="AG324" s="120">
        <v>902</v>
      </c>
      <c r="AH324" s="120">
        <v>869</v>
      </c>
      <c r="AI324" s="120">
        <v>896</v>
      </c>
      <c r="AJ324" s="121"/>
      <c r="AK324" s="121"/>
      <c r="AL324" s="121"/>
      <c r="AM324" s="121"/>
      <c r="AN324" s="121"/>
      <c r="AO324" s="121"/>
      <c r="AP324" s="121"/>
      <c r="AQ324" s="121"/>
      <c r="AR324" s="121"/>
      <c r="AS324" s="134"/>
      <c r="AT324" s="134"/>
      <c r="AU324" s="134"/>
      <c r="AV324" s="134"/>
      <c r="AW324" s="134"/>
      <c r="AX324" s="134"/>
      <c r="AY324" s="134"/>
      <c r="AZ324" s="134"/>
      <c r="BA324" s="134"/>
      <c r="BB324" s="134"/>
      <c r="BC324" s="134"/>
      <c r="BD324" s="134"/>
      <c r="BE324" s="134"/>
      <c r="BF324" s="134"/>
      <c r="BG324" s="134"/>
      <c r="BH324" s="134"/>
      <c r="BI324" s="134"/>
      <c r="BJ324" s="134"/>
      <c r="BK324" s="134"/>
      <c r="BL324" s="134"/>
      <c r="BM324" s="134"/>
      <c r="BN324" s="134"/>
      <c r="BO324" s="134"/>
      <c r="BP324" s="134"/>
      <c r="BQ324" s="134"/>
      <c r="BR324" s="134"/>
      <c r="BS324" s="134"/>
      <c r="BT324" s="134"/>
      <c r="BU324" s="134"/>
      <c r="BV324" s="134"/>
      <c r="BW324" s="134"/>
      <c r="BX324" s="134"/>
      <c r="BY324" s="134"/>
      <c r="BZ324" s="134"/>
      <c r="CA324" s="134"/>
      <c r="CB324" s="134"/>
      <c r="CC324" s="134"/>
      <c r="CD324" s="134"/>
      <c r="CE324" s="134"/>
      <c r="CF324" s="134"/>
      <c r="CG324" s="134"/>
      <c r="CH324" s="134"/>
      <c r="CI324" s="134"/>
      <c r="CJ324" s="134"/>
      <c r="CK324" s="134"/>
      <c r="CL324" s="134"/>
      <c r="CM324" s="134"/>
      <c r="CN324" s="134"/>
      <c r="CO324" s="134"/>
      <c r="CP324" s="134"/>
      <c r="CQ324" s="134"/>
      <c r="CR324" s="134"/>
      <c r="CS324" s="134"/>
      <c r="CT324" s="134"/>
      <c r="CU324" s="134"/>
      <c r="CV324" s="134"/>
      <c r="CW324" s="134"/>
      <c r="CX324" s="134"/>
      <c r="CY324" s="134"/>
      <c r="CZ324" s="134"/>
      <c r="DA324" s="134"/>
      <c r="DB324" s="134"/>
      <c r="DC324" s="134"/>
      <c r="DD324" s="134"/>
      <c r="DE324" s="134"/>
      <c r="DF324" s="134"/>
    </row>
    <row r="325" spans="1:110" s="60" customFormat="1" ht="18" customHeight="1">
      <c r="A325" s="144" t="s">
        <v>115</v>
      </c>
      <c r="B325" s="144"/>
      <c r="C325" s="144"/>
      <c r="D325" s="301">
        <v>149</v>
      </c>
      <c r="E325" s="302">
        <v>141</v>
      </c>
      <c r="F325" s="301">
        <f>143</f>
        <v>143</v>
      </c>
      <c r="G325" s="301">
        <v>150</v>
      </c>
      <c r="H325" s="301">
        <v>157</v>
      </c>
      <c r="I325" s="301">
        <v>146</v>
      </c>
      <c r="J325" s="301">
        <v>151</v>
      </c>
      <c r="K325" s="301">
        <v>158</v>
      </c>
      <c r="L325" s="301">
        <v>172</v>
      </c>
      <c r="M325" s="301">
        <v>157</v>
      </c>
      <c r="N325" s="301">
        <v>155</v>
      </c>
      <c r="O325" s="301">
        <v>160</v>
      </c>
      <c r="P325" s="255">
        <v>162</v>
      </c>
      <c r="Q325" s="255">
        <v>166</v>
      </c>
      <c r="R325" s="255">
        <v>173</v>
      </c>
      <c r="S325" s="144">
        <v>178</v>
      </c>
      <c r="T325" s="144">
        <v>176</v>
      </c>
      <c r="U325" s="301">
        <v>157</v>
      </c>
      <c r="V325" s="301">
        <v>159</v>
      </c>
      <c r="W325" s="255">
        <v>159</v>
      </c>
      <c r="X325" s="120">
        <v>163</v>
      </c>
      <c r="Y325" s="120">
        <v>148</v>
      </c>
      <c r="Z325" s="120">
        <v>146</v>
      </c>
      <c r="AA325" s="120">
        <v>160</v>
      </c>
      <c r="AB325" s="120">
        <v>168</v>
      </c>
      <c r="AC325" s="120">
        <v>167</v>
      </c>
      <c r="AD325" s="120">
        <v>160</v>
      </c>
      <c r="AE325" s="120">
        <v>157</v>
      </c>
      <c r="AF325" s="120">
        <v>166</v>
      </c>
      <c r="AG325" s="120">
        <v>166</v>
      </c>
      <c r="AH325" s="120">
        <v>156</v>
      </c>
      <c r="AI325" s="120">
        <v>156</v>
      </c>
      <c r="AJ325" s="121"/>
      <c r="AK325" s="121"/>
      <c r="AL325" s="121"/>
      <c r="AM325" s="121"/>
      <c r="AN325" s="121"/>
      <c r="AO325" s="121"/>
      <c r="AP325" s="121"/>
      <c r="AQ325" s="121"/>
      <c r="AR325" s="121"/>
      <c r="AS325" s="134"/>
      <c r="AT325" s="134"/>
      <c r="AU325" s="134"/>
      <c r="AV325" s="134"/>
      <c r="AW325" s="134"/>
      <c r="AX325" s="134"/>
      <c r="AY325" s="134"/>
      <c r="AZ325" s="134"/>
      <c r="BA325" s="134"/>
      <c r="BB325" s="134"/>
      <c r="BC325" s="134"/>
      <c r="BD325" s="134"/>
      <c r="BE325" s="134"/>
      <c r="BF325" s="134"/>
      <c r="BG325" s="134"/>
      <c r="BH325" s="134"/>
      <c r="BI325" s="134"/>
      <c r="BJ325" s="134"/>
      <c r="BK325" s="134"/>
      <c r="BL325" s="134"/>
      <c r="BM325" s="134"/>
      <c r="BN325" s="134"/>
      <c r="BO325" s="134"/>
      <c r="BP325" s="134"/>
      <c r="BQ325" s="134"/>
      <c r="BR325" s="134"/>
      <c r="BS325" s="134"/>
      <c r="BT325" s="134"/>
      <c r="BU325" s="134"/>
      <c r="BV325" s="134"/>
      <c r="BW325" s="134"/>
      <c r="BX325" s="134"/>
      <c r="BY325" s="134"/>
      <c r="BZ325" s="134"/>
      <c r="CA325" s="134"/>
      <c r="CB325" s="134"/>
      <c r="CC325" s="134"/>
      <c r="CD325" s="134"/>
      <c r="CE325" s="134"/>
      <c r="CF325" s="134"/>
      <c r="CG325" s="134"/>
      <c r="CH325" s="134"/>
      <c r="CI325" s="134"/>
      <c r="CJ325" s="134"/>
      <c r="CK325" s="134"/>
      <c r="CL325" s="134"/>
      <c r="CM325" s="134"/>
      <c r="CN325" s="134"/>
      <c r="CO325" s="134"/>
      <c r="CP325" s="134"/>
      <c r="CQ325" s="134"/>
      <c r="CR325" s="134"/>
      <c r="CS325" s="134"/>
      <c r="CT325" s="134"/>
      <c r="CU325" s="134"/>
      <c r="CV325" s="134"/>
      <c r="CW325" s="134"/>
      <c r="CX325" s="134"/>
      <c r="CY325" s="134"/>
      <c r="CZ325" s="134"/>
      <c r="DA325" s="134"/>
      <c r="DB325" s="134"/>
      <c r="DC325" s="134"/>
      <c r="DD325" s="134"/>
      <c r="DE325" s="134"/>
      <c r="DF325" s="134"/>
    </row>
    <row r="326" spans="1:110" ht="20.25" customHeight="1">
      <c r="A326" s="163" t="s">
        <v>117</v>
      </c>
      <c r="B326" s="144"/>
      <c r="C326" s="144"/>
      <c r="D326" s="254">
        <v>151</v>
      </c>
      <c r="E326" s="254">
        <v>151</v>
      </c>
      <c r="F326" s="254">
        <v>358</v>
      </c>
      <c r="G326" s="254">
        <v>273</v>
      </c>
      <c r="H326" s="345">
        <v>277</v>
      </c>
      <c r="I326" s="345">
        <v>277</v>
      </c>
      <c r="J326" s="345">
        <v>455</v>
      </c>
      <c r="K326" s="345">
        <v>455</v>
      </c>
      <c r="L326" s="158">
        <v>490</v>
      </c>
      <c r="M326" s="176">
        <v>481</v>
      </c>
      <c r="N326" s="176">
        <v>477</v>
      </c>
      <c r="O326" s="176">
        <v>429</v>
      </c>
      <c r="P326" s="146">
        <v>390</v>
      </c>
      <c r="Q326" s="146">
        <v>405</v>
      </c>
      <c r="R326" s="146">
        <v>404</v>
      </c>
      <c r="S326" s="144">
        <v>425</v>
      </c>
      <c r="T326" s="144">
        <v>429</v>
      </c>
      <c r="U326" s="301">
        <v>454</v>
      </c>
      <c r="V326" s="301">
        <v>418</v>
      </c>
      <c r="W326" s="146">
        <v>423</v>
      </c>
      <c r="X326" s="115">
        <v>437</v>
      </c>
      <c r="Y326" s="115">
        <v>466</v>
      </c>
      <c r="Z326" s="115">
        <v>433</v>
      </c>
      <c r="AA326" s="115">
        <v>443</v>
      </c>
      <c r="AB326" s="115">
        <v>471</v>
      </c>
      <c r="AC326" s="120">
        <v>467</v>
      </c>
      <c r="AD326" s="120">
        <v>484</v>
      </c>
      <c r="AE326" s="120">
        <v>476</v>
      </c>
      <c r="AF326" s="120">
        <v>502</v>
      </c>
      <c r="AG326" s="120">
        <v>487</v>
      </c>
      <c r="AH326" s="120">
        <v>479</v>
      </c>
      <c r="AI326" s="120">
        <v>463</v>
      </c>
    </row>
    <row r="327" spans="1:110" ht="20.25" customHeight="1">
      <c r="A327" s="163" t="s">
        <v>116</v>
      </c>
      <c r="B327" s="144"/>
      <c r="C327" s="144"/>
      <c r="D327" s="301">
        <v>220</v>
      </c>
      <c r="E327" s="302">
        <v>216</v>
      </c>
      <c r="F327" s="301">
        <v>216</v>
      </c>
      <c r="G327" s="301">
        <v>287</v>
      </c>
      <c r="H327" s="301">
        <v>221</v>
      </c>
      <c r="I327" s="158">
        <v>220</v>
      </c>
      <c r="J327" s="158">
        <v>226</v>
      </c>
      <c r="K327" s="158">
        <v>229</v>
      </c>
      <c r="L327" s="158">
        <v>233</v>
      </c>
      <c r="M327" s="176">
        <v>242</v>
      </c>
      <c r="N327" s="176">
        <v>232</v>
      </c>
      <c r="O327" s="176">
        <v>210</v>
      </c>
      <c r="P327" s="146">
        <v>217</v>
      </c>
      <c r="Q327" s="146">
        <v>218</v>
      </c>
      <c r="R327" s="146">
        <v>226</v>
      </c>
      <c r="S327" s="144">
        <v>230</v>
      </c>
      <c r="T327" s="144">
        <v>203</v>
      </c>
      <c r="U327" s="301">
        <v>209</v>
      </c>
      <c r="V327" s="301">
        <v>212</v>
      </c>
      <c r="W327" s="146">
        <v>217</v>
      </c>
      <c r="X327" s="115">
        <v>104</v>
      </c>
      <c r="Y327" s="115">
        <v>96</v>
      </c>
      <c r="Z327" s="115">
        <v>96</v>
      </c>
      <c r="AA327" s="115">
        <v>101</v>
      </c>
      <c r="AB327" s="115">
        <v>104</v>
      </c>
      <c r="AC327" s="120">
        <v>102</v>
      </c>
      <c r="AD327" s="120">
        <v>104</v>
      </c>
      <c r="AE327" s="120">
        <v>109</v>
      </c>
      <c r="AF327" s="120">
        <v>110</v>
      </c>
      <c r="AG327" s="120">
        <v>101</v>
      </c>
      <c r="AH327" s="120">
        <v>69</v>
      </c>
      <c r="AI327" s="120">
        <v>68</v>
      </c>
    </row>
    <row r="328" spans="1:110" ht="20.25" customHeight="1">
      <c r="A328" s="163" t="s">
        <v>266</v>
      </c>
      <c r="B328" s="144"/>
      <c r="C328" s="144"/>
      <c r="D328" s="301">
        <v>8</v>
      </c>
      <c r="E328" s="302">
        <v>8</v>
      </c>
      <c r="F328" s="301">
        <v>8</v>
      </c>
      <c r="G328" s="301">
        <v>8</v>
      </c>
      <c r="H328" s="301">
        <v>9</v>
      </c>
      <c r="I328" s="158">
        <v>9</v>
      </c>
      <c r="J328" s="158">
        <v>8</v>
      </c>
      <c r="K328" s="158">
        <v>8</v>
      </c>
      <c r="L328" s="158">
        <v>8</v>
      </c>
      <c r="M328" s="176">
        <v>8</v>
      </c>
      <c r="N328" s="176">
        <v>12</v>
      </c>
      <c r="O328" s="176">
        <v>12</v>
      </c>
      <c r="P328" s="146">
        <v>12</v>
      </c>
      <c r="Q328" s="146">
        <v>12</v>
      </c>
      <c r="R328" s="146">
        <v>12</v>
      </c>
      <c r="S328" s="144">
        <v>12</v>
      </c>
      <c r="T328" s="144">
        <v>11</v>
      </c>
      <c r="U328" s="301">
        <v>12</v>
      </c>
      <c r="V328" s="301">
        <v>13</v>
      </c>
      <c r="W328" s="146">
        <v>13</v>
      </c>
      <c r="X328" s="115">
        <v>9</v>
      </c>
      <c r="Y328" s="115">
        <v>10</v>
      </c>
      <c r="Z328" s="115">
        <v>8</v>
      </c>
      <c r="AA328" s="115">
        <v>0</v>
      </c>
      <c r="AB328" s="115">
        <v>0</v>
      </c>
      <c r="AC328" s="120">
        <v>0</v>
      </c>
      <c r="AD328" s="120">
        <v>0</v>
      </c>
      <c r="AE328" s="120">
        <v>0</v>
      </c>
      <c r="AF328" s="120">
        <v>0</v>
      </c>
      <c r="AG328" s="120">
        <v>0</v>
      </c>
      <c r="AH328" s="120">
        <v>0</v>
      </c>
      <c r="AI328" s="120">
        <v>0</v>
      </c>
    </row>
    <row r="329" spans="1:110" ht="18.95" customHeight="1">
      <c r="A329" s="169" t="s">
        <v>118</v>
      </c>
      <c r="B329" s="192"/>
      <c r="C329" s="192"/>
      <c r="D329" s="303">
        <v>313</v>
      </c>
      <c r="E329" s="303">
        <v>650</v>
      </c>
      <c r="F329" s="303">
        <v>686</v>
      </c>
      <c r="G329" s="303">
        <v>750</v>
      </c>
      <c r="H329" s="303">
        <v>871</v>
      </c>
      <c r="I329" s="236">
        <v>1044</v>
      </c>
      <c r="J329" s="236">
        <v>1147</v>
      </c>
      <c r="K329" s="236">
        <v>1197</v>
      </c>
      <c r="L329" s="236">
        <v>808</v>
      </c>
      <c r="M329" s="176">
        <v>771</v>
      </c>
      <c r="N329" s="176">
        <v>680</v>
      </c>
      <c r="O329" s="176">
        <v>483</v>
      </c>
      <c r="P329" s="146">
        <v>479</v>
      </c>
      <c r="Q329" s="146">
        <v>440</v>
      </c>
      <c r="R329" s="146">
        <v>501</v>
      </c>
      <c r="S329" s="305">
        <v>480</v>
      </c>
      <c r="T329" s="305">
        <v>444</v>
      </c>
      <c r="U329" s="303">
        <v>406</v>
      </c>
      <c r="V329" s="303">
        <v>430</v>
      </c>
      <c r="W329" s="192">
        <v>437</v>
      </c>
      <c r="X329" s="115">
        <v>488</v>
      </c>
      <c r="Y329" s="115">
        <v>401</v>
      </c>
      <c r="Z329" s="115">
        <v>402</v>
      </c>
      <c r="AA329" s="115">
        <v>395</v>
      </c>
      <c r="AB329" s="115">
        <v>357</v>
      </c>
      <c r="AC329" s="120">
        <v>347</v>
      </c>
      <c r="AD329" s="120">
        <v>361</v>
      </c>
      <c r="AE329" s="120">
        <v>334</v>
      </c>
      <c r="AF329" s="120">
        <v>358</v>
      </c>
      <c r="AG329" s="120">
        <v>326</v>
      </c>
      <c r="AH329" s="120">
        <v>326</v>
      </c>
      <c r="AI329" s="120">
        <v>322</v>
      </c>
    </row>
    <row r="330" spans="1:110" s="58" customFormat="1" ht="25.5" customHeight="1" thickBot="1">
      <c r="A330" s="326" t="s">
        <v>120</v>
      </c>
      <c r="B330" s="326"/>
      <c r="C330" s="326"/>
      <c r="D330" s="350">
        <f t="shared" ref="D330:W330" si="53">SUM(D324:D329)</f>
        <v>1637</v>
      </c>
      <c r="E330" s="350">
        <f t="shared" si="53"/>
        <v>1960</v>
      </c>
      <c r="F330" s="350">
        <f t="shared" si="53"/>
        <v>1994</v>
      </c>
      <c r="G330" s="350">
        <f t="shared" si="53"/>
        <v>2197</v>
      </c>
      <c r="H330" s="350">
        <f t="shared" si="53"/>
        <v>2318</v>
      </c>
      <c r="I330" s="350">
        <f t="shared" si="53"/>
        <v>2471</v>
      </c>
      <c r="J330" s="350">
        <f t="shared" si="53"/>
        <v>2755</v>
      </c>
      <c r="K330" s="350">
        <f t="shared" si="53"/>
        <v>2853</v>
      </c>
      <c r="L330" s="350">
        <f t="shared" si="53"/>
        <v>2511</v>
      </c>
      <c r="M330" s="350">
        <f t="shared" si="53"/>
        <v>2461</v>
      </c>
      <c r="N330" s="350">
        <f t="shared" si="53"/>
        <v>2331</v>
      </c>
      <c r="O330" s="350">
        <f t="shared" si="53"/>
        <v>2112</v>
      </c>
      <c r="P330" s="351">
        <f t="shared" si="53"/>
        <v>2100</v>
      </c>
      <c r="Q330" s="351">
        <f t="shared" si="53"/>
        <v>2105</v>
      </c>
      <c r="R330" s="351">
        <f t="shared" si="53"/>
        <v>2194</v>
      </c>
      <c r="S330" s="351">
        <f t="shared" si="53"/>
        <v>2188</v>
      </c>
      <c r="T330" s="351">
        <f t="shared" si="53"/>
        <v>2157</v>
      </c>
      <c r="U330" s="351">
        <f t="shared" si="53"/>
        <v>2119</v>
      </c>
      <c r="V330" s="351">
        <f t="shared" si="53"/>
        <v>2130</v>
      </c>
      <c r="W330" s="351">
        <f t="shared" si="53"/>
        <v>2161</v>
      </c>
      <c r="X330" s="447">
        <f t="shared" ref="X330:AH330" si="54">SUM(X324:X329)</f>
        <v>2129</v>
      </c>
      <c r="Y330" s="447">
        <f t="shared" si="54"/>
        <v>2014</v>
      </c>
      <c r="Z330" s="447">
        <f t="shared" si="54"/>
        <v>1961</v>
      </c>
      <c r="AA330" s="447">
        <f t="shared" si="54"/>
        <v>2020</v>
      </c>
      <c r="AB330" s="447">
        <f t="shared" si="54"/>
        <v>1999</v>
      </c>
      <c r="AC330" s="447">
        <f t="shared" si="54"/>
        <v>1975</v>
      </c>
      <c r="AD330" s="447">
        <f t="shared" si="54"/>
        <v>2007</v>
      </c>
      <c r="AE330" s="447">
        <f t="shared" si="54"/>
        <v>1979</v>
      </c>
      <c r="AF330" s="447">
        <f t="shared" si="54"/>
        <v>2049</v>
      </c>
      <c r="AG330" s="447">
        <f t="shared" si="54"/>
        <v>1982</v>
      </c>
      <c r="AH330" s="447">
        <f t="shared" si="54"/>
        <v>1899</v>
      </c>
      <c r="AI330" s="447">
        <f>SUM(AI324:AI329)</f>
        <v>1905</v>
      </c>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c r="BY330" s="121"/>
      <c r="BZ330" s="121"/>
      <c r="CA330" s="121"/>
      <c r="CB330" s="121"/>
      <c r="CC330" s="121"/>
      <c r="CD330" s="121"/>
      <c r="CE330" s="121"/>
      <c r="CF330" s="121"/>
      <c r="CG330" s="121"/>
      <c r="CH330" s="121"/>
      <c r="CI330" s="121"/>
      <c r="CJ330" s="121"/>
      <c r="CK330" s="121"/>
      <c r="CL330" s="121"/>
      <c r="CM330" s="121"/>
      <c r="CN330" s="121"/>
      <c r="CO330" s="121"/>
      <c r="CP330" s="121"/>
      <c r="CQ330" s="121"/>
      <c r="CR330" s="121"/>
      <c r="CS330" s="121"/>
      <c r="CT330" s="121"/>
      <c r="CU330" s="121"/>
      <c r="CV330" s="121"/>
      <c r="CW330" s="121"/>
      <c r="CX330" s="121"/>
      <c r="CY330" s="121"/>
      <c r="CZ330" s="121"/>
      <c r="DA330" s="121"/>
      <c r="DB330" s="121"/>
      <c r="DC330" s="121"/>
      <c r="DD330" s="121"/>
      <c r="DE330" s="121"/>
      <c r="DF330" s="121"/>
    </row>
    <row r="331" spans="1:110" s="58" customFormat="1" ht="25.5" customHeight="1" thickTop="1">
      <c r="A331" s="147"/>
      <c r="B331" s="147"/>
      <c r="C331" s="147"/>
      <c r="D331" s="207"/>
      <c r="E331" s="207"/>
      <c r="F331" s="207"/>
      <c r="G331" s="207"/>
      <c r="H331" s="207"/>
      <c r="I331" s="207"/>
      <c r="J331" s="207"/>
      <c r="K331" s="207"/>
      <c r="L331" s="207"/>
      <c r="M331" s="207"/>
      <c r="N331" s="207"/>
      <c r="O331" s="207"/>
      <c r="P331" s="208"/>
      <c r="Q331" s="208"/>
      <c r="R331" s="208"/>
      <c r="S331" s="208"/>
      <c r="T331" s="208"/>
      <c r="U331" s="208"/>
      <c r="V331" s="208"/>
      <c r="W331" s="208"/>
      <c r="X331" s="484"/>
      <c r="Y331" s="484"/>
      <c r="Z331" s="484"/>
      <c r="AA331" s="484"/>
      <c r="AB331" s="484"/>
      <c r="AC331" s="484"/>
      <c r="AD331" s="484"/>
      <c r="AE331" s="484"/>
      <c r="AF331" s="484"/>
      <c r="AG331" s="484"/>
      <c r="AH331" s="484"/>
      <c r="AI331" s="484"/>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c r="BY331" s="121"/>
      <c r="BZ331" s="121"/>
      <c r="CA331" s="121"/>
      <c r="CB331" s="121"/>
      <c r="CC331" s="121"/>
      <c r="CD331" s="121"/>
      <c r="CE331" s="121"/>
      <c r="CF331" s="121"/>
      <c r="CG331" s="121"/>
      <c r="CH331" s="121"/>
      <c r="CI331" s="121"/>
      <c r="CJ331" s="121"/>
      <c r="CK331" s="121"/>
      <c r="CL331" s="121"/>
      <c r="CM331" s="121"/>
      <c r="CN331" s="121"/>
      <c r="CO331" s="121"/>
      <c r="CP331" s="121"/>
      <c r="CQ331" s="121"/>
      <c r="CR331" s="121"/>
      <c r="CS331" s="121"/>
      <c r="CT331" s="121"/>
      <c r="CU331" s="121"/>
      <c r="CV331" s="121"/>
      <c r="CW331" s="121"/>
      <c r="CX331" s="121"/>
      <c r="CY331" s="121"/>
      <c r="CZ331" s="121"/>
      <c r="DA331" s="121"/>
      <c r="DB331" s="121"/>
      <c r="DC331" s="121"/>
      <c r="DD331" s="121"/>
      <c r="DE331" s="121"/>
      <c r="DF331" s="121"/>
    </row>
    <row r="332" spans="1:110" ht="18.75">
      <c r="A332" s="148" t="s">
        <v>442</v>
      </c>
      <c r="B332" s="328"/>
      <c r="C332" s="328"/>
      <c r="D332" s="360"/>
      <c r="E332" s="360"/>
      <c r="F332" s="360"/>
      <c r="G332" s="360"/>
      <c r="H332" s="360"/>
      <c r="I332" s="360"/>
      <c r="J332" s="360"/>
      <c r="K332" s="360"/>
      <c r="L332" s="360"/>
      <c r="M332" s="158"/>
      <c r="N332" s="176"/>
      <c r="O332" s="176"/>
      <c r="P332" s="146"/>
      <c r="Q332" s="146"/>
      <c r="R332" s="146"/>
      <c r="S332" s="146"/>
      <c r="T332" s="146"/>
      <c r="U332" s="147"/>
      <c r="V332" s="146"/>
      <c r="W332" s="146"/>
      <c r="Y332" s="115"/>
    </row>
    <row r="333" spans="1:110" s="48" customFormat="1" ht="18.75" customHeight="1">
      <c r="A333" s="147"/>
      <c r="B333" s="328"/>
      <c r="C333" s="328"/>
      <c r="D333" s="360"/>
      <c r="E333" s="360"/>
      <c r="F333" s="360"/>
      <c r="G333" s="360"/>
      <c r="H333" s="360"/>
      <c r="I333" s="360"/>
      <c r="J333" s="360"/>
      <c r="K333" s="360"/>
      <c r="L333" s="360"/>
      <c r="M333" s="158"/>
      <c r="N333" s="176"/>
      <c r="O333" s="176"/>
      <c r="P333" s="146"/>
      <c r="Q333" s="146"/>
      <c r="R333" s="146"/>
      <c r="S333" s="146"/>
      <c r="T333" s="146"/>
      <c r="U333" s="147"/>
      <c r="V333" s="147"/>
      <c r="W333" s="146"/>
      <c r="X333" s="115"/>
      <c r="Y333" s="115"/>
      <c r="Z333" s="115"/>
      <c r="AA333" s="116"/>
      <c r="AB333" s="116"/>
      <c r="AC333" s="116"/>
      <c r="AD333" s="116"/>
      <c r="AE333" s="116"/>
      <c r="AF333" s="116"/>
      <c r="AG333" s="116"/>
      <c r="AH333" s="116"/>
      <c r="AI333" s="116"/>
      <c r="AJ333" s="116"/>
      <c r="AK333" s="116"/>
      <c r="AL333" s="116"/>
      <c r="AM333" s="116"/>
      <c r="AN333" s="116"/>
      <c r="AO333" s="116"/>
      <c r="AP333" s="116"/>
      <c r="AQ333" s="116"/>
      <c r="AR333" s="116"/>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c r="CA333" s="118"/>
      <c r="CB333" s="118"/>
      <c r="CC333" s="118"/>
      <c r="CD333" s="118"/>
      <c r="CE333" s="118"/>
      <c r="CF333" s="118"/>
      <c r="CG333" s="118"/>
      <c r="CH333" s="118"/>
      <c r="CI333" s="118"/>
      <c r="CJ333" s="118"/>
      <c r="CK333" s="118"/>
      <c r="CL333" s="118"/>
      <c r="CM333" s="118"/>
      <c r="CN333" s="118"/>
      <c r="CO333" s="118"/>
      <c r="CP333" s="118"/>
      <c r="CQ333" s="118"/>
      <c r="CR333" s="118"/>
      <c r="CS333" s="118"/>
      <c r="CT333" s="118"/>
      <c r="CU333" s="118"/>
      <c r="CV333" s="118"/>
      <c r="CW333" s="118"/>
      <c r="CX333" s="118"/>
      <c r="CY333" s="118"/>
      <c r="CZ333" s="118"/>
      <c r="DA333" s="118"/>
      <c r="DB333" s="118"/>
      <c r="DC333" s="118"/>
      <c r="DD333" s="118"/>
      <c r="DE333" s="118"/>
      <c r="DF333" s="118"/>
    </row>
    <row r="334" spans="1:110" s="58" customFormat="1" ht="18" customHeight="1">
      <c r="A334" s="143" t="s">
        <v>351</v>
      </c>
      <c r="B334" s="166"/>
      <c r="C334" s="166"/>
      <c r="D334" s="341"/>
      <c r="E334" s="341"/>
      <c r="F334" s="341"/>
      <c r="G334" s="341"/>
      <c r="H334" s="341"/>
      <c r="I334" s="341"/>
      <c r="J334" s="341"/>
      <c r="K334" s="341"/>
      <c r="L334" s="341"/>
      <c r="M334" s="362"/>
      <c r="N334" s="301"/>
      <c r="O334" s="301"/>
      <c r="P334" s="255"/>
      <c r="Q334" s="255"/>
      <c r="R334" s="255"/>
      <c r="S334" s="255"/>
      <c r="T334" s="255"/>
      <c r="U334" s="328"/>
      <c r="V334" s="255"/>
      <c r="W334" s="255"/>
      <c r="X334" s="120"/>
      <c r="Y334" s="120"/>
      <c r="Z334" s="120"/>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c r="BY334" s="121"/>
      <c r="BZ334" s="121"/>
      <c r="CA334" s="121"/>
      <c r="CB334" s="121"/>
      <c r="CC334" s="121"/>
      <c r="CD334" s="121"/>
      <c r="CE334" s="121"/>
      <c r="CF334" s="121"/>
      <c r="CG334" s="121"/>
      <c r="CH334" s="121"/>
      <c r="CI334" s="121"/>
      <c r="CJ334" s="121"/>
      <c r="CK334" s="121"/>
      <c r="CL334" s="121"/>
      <c r="CM334" s="121"/>
      <c r="CN334" s="121"/>
      <c r="CO334" s="121"/>
      <c r="CP334" s="121"/>
      <c r="CQ334" s="121"/>
      <c r="CR334" s="121"/>
      <c r="CS334" s="121"/>
      <c r="CT334" s="121"/>
      <c r="CU334" s="121"/>
      <c r="CV334" s="121"/>
      <c r="CW334" s="121"/>
      <c r="CX334" s="121"/>
      <c r="CY334" s="121"/>
      <c r="CZ334" s="121"/>
      <c r="DA334" s="121"/>
      <c r="DB334" s="121"/>
      <c r="DC334" s="121"/>
      <c r="DD334" s="121"/>
      <c r="DE334" s="121"/>
      <c r="DF334" s="121"/>
    </row>
    <row r="335" spans="1:110" s="58" customFormat="1" ht="37.5" customHeight="1" thickBot="1">
      <c r="A335" s="150" t="s">
        <v>271</v>
      </c>
      <c r="B335" s="151"/>
      <c r="C335" s="152"/>
      <c r="D335" s="312" t="s">
        <v>245</v>
      </c>
      <c r="E335" s="312" t="s">
        <v>246</v>
      </c>
      <c r="F335" s="312" t="s">
        <v>247</v>
      </c>
      <c r="G335" s="312" t="s">
        <v>240</v>
      </c>
      <c r="H335" s="312" t="s">
        <v>248</v>
      </c>
      <c r="I335" s="312" t="s">
        <v>249</v>
      </c>
      <c r="J335" s="312" t="s">
        <v>250</v>
      </c>
      <c r="K335" s="312" t="s">
        <v>241</v>
      </c>
      <c r="L335" s="312" t="s">
        <v>2</v>
      </c>
      <c r="M335" s="153" t="s">
        <v>3</v>
      </c>
      <c r="N335" s="153" t="s">
        <v>4</v>
      </c>
      <c r="O335" s="153" t="s">
        <v>5</v>
      </c>
      <c r="P335" s="154" t="s">
        <v>6</v>
      </c>
      <c r="Q335" s="154" t="s">
        <v>7</v>
      </c>
      <c r="R335" s="154" t="s">
        <v>8</v>
      </c>
      <c r="S335" s="154" t="s">
        <v>9</v>
      </c>
      <c r="T335" s="154" t="s">
        <v>200</v>
      </c>
      <c r="U335" s="154" t="s">
        <v>285</v>
      </c>
      <c r="V335" s="154" t="s">
        <v>318</v>
      </c>
      <c r="W335" s="154" t="s">
        <v>361</v>
      </c>
      <c r="X335" s="425" t="s">
        <v>368</v>
      </c>
      <c r="Y335" s="425" t="s">
        <v>374</v>
      </c>
      <c r="Z335" s="425" t="s">
        <v>379</v>
      </c>
      <c r="AA335" s="425" t="s">
        <v>384</v>
      </c>
      <c r="AB335" s="425" t="s">
        <v>394</v>
      </c>
      <c r="AC335" s="425" t="s">
        <v>408</v>
      </c>
      <c r="AD335" s="425" t="s">
        <v>411</v>
      </c>
      <c r="AE335" s="425" t="s">
        <v>416</v>
      </c>
      <c r="AF335" s="425" t="s">
        <v>427</v>
      </c>
      <c r="AG335" s="425" t="s">
        <v>443</v>
      </c>
      <c r="AH335" s="425" t="s">
        <v>446</v>
      </c>
      <c r="AI335" s="425" t="s">
        <v>452</v>
      </c>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c r="BY335" s="121"/>
      <c r="BZ335" s="121"/>
      <c r="CA335" s="121"/>
      <c r="CB335" s="121"/>
      <c r="CC335" s="121"/>
      <c r="CD335" s="121"/>
      <c r="CE335" s="121"/>
      <c r="CF335" s="121"/>
      <c r="CG335" s="121"/>
      <c r="CH335" s="121"/>
      <c r="CI335" s="121"/>
      <c r="CJ335" s="121"/>
      <c r="CK335" s="121"/>
      <c r="CL335" s="121"/>
      <c r="CM335" s="121"/>
      <c r="CN335" s="121"/>
      <c r="CO335" s="121"/>
      <c r="CP335" s="121"/>
      <c r="CQ335" s="121"/>
      <c r="CR335" s="121"/>
      <c r="CS335" s="121"/>
      <c r="CT335" s="121"/>
      <c r="CU335" s="121"/>
      <c r="CV335" s="121"/>
      <c r="CW335" s="121"/>
      <c r="CX335" s="121"/>
      <c r="CY335" s="121"/>
      <c r="CZ335" s="121"/>
      <c r="DA335" s="121"/>
      <c r="DB335" s="121"/>
      <c r="DC335" s="121"/>
      <c r="DD335" s="121"/>
      <c r="DE335" s="121"/>
      <c r="DF335" s="121"/>
    </row>
    <row r="336" spans="1:110" s="60" customFormat="1" ht="18" customHeight="1">
      <c r="A336" s="163" t="s">
        <v>465</v>
      </c>
      <c r="B336" s="144"/>
      <c r="C336" s="144"/>
      <c r="D336" s="159">
        <v>20</v>
      </c>
      <c r="E336" s="161">
        <v>21</v>
      </c>
      <c r="F336" s="176">
        <v>21</v>
      </c>
      <c r="G336" s="176">
        <v>33</v>
      </c>
      <c r="H336" s="176">
        <v>16</v>
      </c>
      <c r="I336" s="301">
        <v>24</v>
      </c>
      <c r="J336" s="301">
        <v>21</v>
      </c>
      <c r="K336" s="301">
        <v>32</v>
      </c>
      <c r="L336" s="301">
        <v>18</v>
      </c>
      <c r="M336" s="302">
        <v>32</v>
      </c>
      <c r="N336" s="302">
        <v>35</v>
      </c>
      <c r="O336" s="302">
        <v>49</v>
      </c>
      <c r="P336" s="256">
        <v>21</v>
      </c>
      <c r="Q336" s="256">
        <v>23</v>
      </c>
      <c r="R336" s="256">
        <v>20</v>
      </c>
      <c r="S336" s="146">
        <v>32</v>
      </c>
      <c r="T336" s="146">
        <v>13</v>
      </c>
      <c r="U336" s="176">
        <v>22</v>
      </c>
      <c r="V336" s="176">
        <v>27</v>
      </c>
      <c r="W336" s="255">
        <v>35</v>
      </c>
      <c r="X336" s="120">
        <v>17</v>
      </c>
      <c r="Y336" s="120">
        <v>35</v>
      </c>
      <c r="Z336" s="120">
        <v>31</v>
      </c>
      <c r="AA336" s="120">
        <v>48</v>
      </c>
      <c r="AB336" s="120">
        <v>24</v>
      </c>
      <c r="AC336" s="120">
        <v>36</v>
      </c>
      <c r="AD336" s="120">
        <v>66</v>
      </c>
      <c r="AE336" s="120">
        <v>64</v>
      </c>
      <c r="AF336" s="120">
        <v>26</v>
      </c>
      <c r="AG336" s="120">
        <v>43</v>
      </c>
      <c r="AH336" s="120">
        <v>48</v>
      </c>
      <c r="AI336" s="120">
        <v>61</v>
      </c>
      <c r="AJ336" s="121"/>
      <c r="AK336" s="121"/>
      <c r="AL336" s="121"/>
      <c r="AM336" s="121"/>
      <c r="AN336" s="121"/>
      <c r="AO336" s="121"/>
      <c r="AP336" s="121"/>
      <c r="AQ336" s="121"/>
      <c r="AR336" s="121"/>
      <c r="AS336" s="134"/>
      <c r="AT336" s="134"/>
      <c r="AU336" s="134"/>
      <c r="AV336" s="134"/>
      <c r="AW336" s="134"/>
      <c r="AX336" s="134"/>
      <c r="AY336" s="134"/>
      <c r="AZ336" s="134"/>
      <c r="BA336" s="134"/>
      <c r="BB336" s="134"/>
      <c r="BC336" s="134"/>
      <c r="BD336" s="134"/>
      <c r="BE336" s="134"/>
      <c r="BF336" s="134"/>
      <c r="BG336" s="134"/>
      <c r="BH336" s="134"/>
      <c r="BI336" s="134"/>
      <c r="BJ336" s="134"/>
      <c r="BK336" s="134"/>
      <c r="BL336" s="134"/>
      <c r="BM336" s="134"/>
      <c r="BN336" s="134"/>
      <c r="BO336" s="134"/>
      <c r="BP336" s="134"/>
      <c r="BQ336" s="134"/>
      <c r="BR336" s="134"/>
      <c r="BS336" s="134"/>
      <c r="BT336" s="134"/>
      <c r="BU336" s="134"/>
      <c r="BV336" s="134"/>
      <c r="BW336" s="134"/>
      <c r="BX336" s="134"/>
      <c r="BY336" s="134"/>
      <c r="BZ336" s="134"/>
      <c r="CA336" s="134"/>
      <c r="CB336" s="134"/>
      <c r="CC336" s="134"/>
      <c r="CD336" s="134"/>
      <c r="CE336" s="134"/>
      <c r="CF336" s="134"/>
      <c r="CG336" s="134"/>
      <c r="CH336" s="134"/>
      <c r="CI336" s="134"/>
      <c r="CJ336" s="134"/>
      <c r="CK336" s="134"/>
      <c r="CL336" s="134"/>
      <c r="CM336" s="134"/>
      <c r="CN336" s="134"/>
      <c r="CO336" s="134"/>
      <c r="CP336" s="134"/>
      <c r="CQ336" s="134"/>
      <c r="CR336" s="134"/>
      <c r="CS336" s="134"/>
      <c r="CT336" s="134"/>
      <c r="CU336" s="134"/>
      <c r="CV336" s="134"/>
      <c r="CW336" s="134"/>
      <c r="CX336" s="134"/>
      <c r="CY336" s="134"/>
      <c r="CZ336" s="134"/>
      <c r="DA336" s="134"/>
      <c r="DB336" s="134"/>
      <c r="DC336" s="134"/>
      <c r="DD336" s="134"/>
      <c r="DE336" s="134"/>
      <c r="DF336" s="134"/>
    </row>
    <row r="337" spans="1:110" s="60" customFormat="1" ht="18" customHeight="1">
      <c r="A337" s="144" t="s">
        <v>115</v>
      </c>
      <c r="B337" s="144"/>
      <c r="C337" s="144"/>
      <c r="D337" s="159">
        <v>18</v>
      </c>
      <c r="E337" s="161">
        <v>34</v>
      </c>
      <c r="F337" s="176">
        <v>58</v>
      </c>
      <c r="G337" s="176">
        <v>74</v>
      </c>
      <c r="H337" s="176">
        <v>44</v>
      </c>
      <c r="I337" s="301">
        <v>65</v>
      </c>
      <c r="J337" s="301">
        <v>80</v>
      </c>
      <c r="K337" s="301">
        <v>120</v>
      </c>
      <c r="L337" s="301">
        <v>91</v>
      </c>
      <c r="M337" s="302">
        <v>78</v>
      </c>
      <c r="N337" s="302">
        <v>95</v>
      </c>
      <c r="O337" s="302">
        <v>144</v>
      </c>
      <c r="P337" s="256">
        <v>70</v>
      </c>
      <c r="Q337" s="256">
        <v>97</v>
      </c>
      <c r="R337" s="256">
        <v>91</v>
      </c>
      <c r="S337" s="255">
        <v>100</v>
      </c>
      <c r="T337" s="255">
        <v>62</v>
      </c>
      <c r="U337" s="301">
        <v>59</v>
      </c>
      <c r="V337" s="301">
        <v>66</v>
      </c>
      <c r="W337" s="255">
        <v>117</v>
      </c>
      <c r="X337" s="120">
        <v>36</v>
      </c>
      <c r="Y337" s="120">
        <v>72</v>
      </c>
      <c r="Z337" s="120">
        <v>63</v>
      </c>
      <c r="AA337" s="120">
        <v>126</v>
      </c>
      <c r="AB337" s="120">
        <v>67</v>
      </c>
      <c r="AC337" s="120">
        <v>99</v>
      </c>
      <c r="AD337" s="120">
        <v>118</v>
      </c>
      <c r="AE337" s="120">
        <v>180</v>
      </c>
      <c r="AF337" s="120">
        <v>74</v>
      </c>
      <c r="AG337" s="120">
        <v>96</v>
      </c>
      <c r="AH337" s="120">
        <v>96</v>
      </c>
      <c r="AI337" s="120">
        <v>131</v>
      </c>
      <c r="AJ337" s="121"/>
      <c r="AK337" s="121"/>
      <c r="AL337" s="121"/>
      <c r="AM337" s="121"/>
      <c r="AN337" s="121"/>
      <c r="AO337" s="121"/>
      <c r="AP337" s="121"/>
      <c r="AQ337" s="121"/>
      <c r="AR337" s="121"/>
      <c r="AS337" s="134"/>
      <c r="AT337" s="134"/>
      <c r="AU337" s="134"/>
      <c r="AV337" s="134"/>
      <c r="AW337" s="134"/>
      <c r="AX337" s="134"/>
      <c r="AY337" s="134"/>
      <c r="AZ337" s="134"/>
      <c r="BA337" s="134"/>
      <c r="BB337" s="134"/>
      <c r="BC337" s="134"/>
      <c r="BD337" s="134"/>
      <c r="BE337" s="134"/>
      <c r="BF337" s="134"/>
      <c r="BG337" s="134"/>
      <c r="BH337" s="134"/>
      <c r="BI337" s="134"/>
      <c r="BJ337" s="134"/>
      <c r="BK337" s="134"/>
      <c r="BL337" s="134"/>
      <c r="BM337" s="134"/>
      <c r="BN337" s="134"/>
      <c r="BO337" s="134"/>
      <c r="BP337" s="134"/>
      <c r="BQ337" s="134"/>
      <c r="BR337" s="134"/>
      <c r="BS337" s="134"/>
      <c r="BT337" s="134"/>
      <c r="BU337" s="134"/>
      <c r="BV337" s="134"/>
      <c r="BW337" s="134"/>
      <c r="BX337" s="134"/>
      <c r="BY337" s="134"/>
      <c r="BZ337" s="134"/>
      <c r="CA337" s="134"/>
      <c r="CB337" s="134"/>
      <c r="CC337" s="134"/>
      <c r="CD337" s="134"/>
      <c r="CE337" s="134"/>
      <c r="CF337" s="134"/>
      <c r="CG337" s="134"/>
      <c r="CH337" s="134"/>
      <c r="CI337" s="134"/>
      <c r="CJ337" s="134"/>
      <c r="CK337" s="134"/>
      <c r="CL337" s="134"/>
      <c r="CM337" s="134"/>
      <c r="CN337" s="134"/>
      <c r="CO337" s="134"/>
      <c r="CP337" s="134"/>
      <c r="CQ337" s="134"/>
      <c r="CR337" s="134"/>
      <c r="CS337" s="134"/>
      <c r="CT337" s="134"/>
      <c r="CU337" s="134"/>
      <c r="CV337" s="134"/>
      <c r="CW337" s="134"/>
      <c r="CX337" s="134"/>
      <c r="CY337" s="134"/>
      <c r="CZ337" s="134"/>
      <c r="DA337" s="134"/>
      <c r="DB337" s="134"/>
      <c r="DC337" s="134"/>
      <c r="DD337" s="134"/>
      <c r="DE337" s="134"/>
      <c r="DF337" s="134"/>
    </row>
    <row r="338" spans="1:110" ht="20.25" customHeight="1">
      <c r="A338" s="163" t="s">
        <v>117</v>
      </c>
      <c r="B338" s="144"/>
      <c r="C338" s="144"/>
      <c r="D338" s="318" t="s">
        <v>55</v>
      </c>
      <c r="E338" s="318" t="s">
        <v>55</v>
      </c>
      <c r="F338" s="318" t="s">
        <v>55</v>
      </c>
      <c r="G338" s="318" t="s">
        <v>55</v>
      </c>
      <c r="H338" s="345" t="s">
        <v>55</v>
      </c>
      <c r="I338" s="345" t="s">
        <v>55</v>
      </c>
      <c r="J338" s="345" t="s">
        <v>55</v>
      </c>
      <c r="K338" s="207" t="s">
        <v>55</v>
      </c>
      <c r="L338" s="207" t="s">
        <v>55</v>
      </c>
      <c r="M338" s="176">
        <v>45</v>
      </c>
      <c r="N338" s="176">
        <v>107</v>
      </c>
      <c r="O338" s="176">
        <v>104</v>
      </c>
      <c r="P338" s="146">
        <v>21</v>
      </c>
      <c r="Q338" s="146">
        <v>38</v>
      </c>
      <c r="R338" s="146">
        <v>58</v>
      </c>
      <c r="S338" s="255">
        <v>98</v>
      </c>
      <c r="T338" s="255">
        <v>91</v>
      </c>
      <c r="U338" s="301">
        <v>167</v>
      </c>
      <c r="V338" s="301">
        <v>84</v>
      </c>
      <c r="W338" s="146">
        <v>257</v>
      </c>
      <c r="X338" s="115">
        <v>75</v>
      </c>
      <c r="Y338" s="115">
        <v>192</v>
      </c>
      <c r="Z338" s="115">
        <v>195</v>
      </c>
      <c r="AA338" s="115">
        <v>208</v>
      </c>
      <c r="AB338" s="115">
        <v>81</v>
      </c>
      <c r="AC338" s="120">
        <v>126</v>
      </c>
      <c r="AD338" s="120">
        <v>104</v>
      </c>
      <c r="AE338" s="120">
        <v>257</v>
      </c>
      <c r="AF338" s="120">
        <v>71</v>
      </c>
      <c r="AG338" s="120">
        <v>98</v>
      </c>
      <c r="AH338" s="120">
        <v>125</v>
      </c>
      <c r="AI338" s="120">
        <v>141</v>
      </c>
    </row>
    <row r="339" spans="1:110" ht="20.25" customHeight="1">
      <c r="A339" s="163" t="s">
        <v>116</v>
      </c>
      <c r="B339" s="144"/>
      <c r="C339" s="144"/>
      <c r="D339" s="159">
        <v>25</v>
      </c>
      <c r="E339" s="161">
        <v>42</v>
      </c>
      <c r="F339" s="176">
        <v>40</v>
      </c>
      <c r="G339" s="176">
        <v>76</v>
      </c>
      <c r="H339" s="176">
        <v>36</v>
      </c>
      <c r="I339" s="301">
        <v>42</v>
      </c>
      <c r="J339" s="301">
        <v>41</v>
      </c>
      <c r="K339" s="301">
        <v>117</v>
      </c>
      <c r="L339" s="301">
        <v>61</v>
      </c>
      <c r="M339" s="176">
        <v>72</v>
      </c>
      <c r="N339" s="176">
        <v>70</v>
      </c>
      <c r="O339" s="176">
        <v>93</v>
      </c>
      <c r="P339" s="146">
        <v>36</v>
      </c>
      <c r="Q339" s="146">
        <v>43</v>
      </c>
      <c r="R339" s="146">
        <v>48</v>
      </c>
      <c r="S339" s="255">
        <v>61</v>
      </c>
      <c r="T339" s="255">
        <v>29</v>
      </c>
      <c r="U339" s="301">
        <v>47</v>
      </c>
      <c r="V339" s="301">
        <v>51</v>
      </c>
      <c r="W339" s="146">
        <v>86</v>
      </c>
      <c r="X339" s="115">
        <v>34</v>
      </c>
      <c r="Y339" s="115">
        <v>62</v>
      </c>
      <c r="Z339" s="115">
        <v>73</v>
      </c>
      <c r="AA339" s="115">
        <v>120</v>
      </c>
      <c r="AB339" s="115">
        <v>44</v>
      </c>
      <c r="AC339" s="120">
        <v>79</v>
      </c>
      <c r="AD339" s="120">
        <v>84</v>
      </c>
      <c r="AE339" s="120">
        <v>117</v>
      </c>
      <c r="AF339" s="120">
        <v>50</v>
      </c>
      <c r="AG339" s="120">
        <v>61</v>
      </c>
      <c r="AH339" s="120">
        <v>57</v>
      </c>
      <c r="AI339" s="120">
        <v>92</v>
      </c>
    </row>
    <row r="340" spans="1:110" ht="20.25" customHeight="1">
      <c r="A340" s="163" t="s">
        <v>266</v>
      </c>
      <c r="B340" s="144"/>
      <c r="C340" s="144"/>
      <c r="D340" s="159">
        <v>5</v>
      </c>
      <c r="E340" s="161">
        <v>2</v>
      </c>
      <c r="F340" s="176">
        <v>1</v>
      </c>
      <c r="G340" s="176">
        <v>0</v>
      </c>
      <c r="H340" s="176">
        <v>1</v>
      </c>
      <c r="I340" s="301">
        <v>1</v>
      </c>
      <c r="J340" s="301">
        <v>0</v>
      </c>
      <c r="K340" s="301">
        <v>1</v>
      </c>
      <c r="L340" s="301">
        <v>1</v>
      </c>
      <c r="M340" s="176">
        <v>2</v>
      </c>
      <c r="N340" s="176">
        <v>0</v>
      </c>
      <c r="O340" s="176">
        <v>0</v>
      </c>
      <c r="P340" s="146">
        <v>1</v>
      </c>
      <c r="Q340" s="146">
        <v>0</v>
      </c>
      <c r="R340" s="146">
        <v>0</v>
      </c>
      <c r="S340" s="255">
        <v>0</v>
      </c>
      <c r="T340" s="255">
        <v>0</v>
      </c>
      <c r="U340" s="301">
        <v>0</v>
      </c>
      <c r="V340" s="301">
        <v>0</v>
      </c>
      <c r="W340" s="146">
        <v>0</v>
      </c>
      <c r="X340" s="115">
        <v>3</v>
      </c>
      <c r="Y340" s="115">
        <v>1</v>
      </c>
      <c r="Z340" s="115">
        <v>0</v>
      </c>
      <c r="AA340" s="115">
        <v>1</v>
      </c>
      <c r="AB340" s="115">
        <v>0</v>
      </c>
      <c r="AC340" s="120">
        <v>0</v>
      </c>
      <c r="AD340" s="120">
        <v>0</v>
      </c>
      <c r="AE340" s="120">
        <v>1</v>
      </c>
      <c r="AF340" s="120">
        <v>0</v>
      </c>
      <c r="AG340" s="120">
        <v>0</v>
      </c>
      <c r="AH340" s="120">
        <v>0</v>
      </c>
      <c r="AI340" s="120">
        <v>1</v>
      </c>
    </row>
    <row r="341" spans="1:110" ht="18.95" customHeight="1">
      <c r="A341" s="169" t="s">
        <v>118</v>
      </c>
      <c r="B341" s="192"/>
      <c r="C341" s="192"/>
      <c r="D341" s="177">
        <v>3</v>
      </c>
      <c r="E341" s="177">
        <v>4</v>
      </c>
      <c r="F341" s="229">
        <v>3</v>
      </c>
      <c r="G341" s="229">
        <v>5</v>
      </c>
      <c r="H341" s="229">
        <v>3</v>
      </c>
      <c r="I341" s="303">
        <v>4</v>
      </c>
      <c r="J341" s="303">
        <v>4</v>
      </c>
      <c r="K341" s="303">
        <v>3</v>
      </c>
      <c r="L341" s="303">
        <v>4</v>
      </c>
      <c r="M341" s="176">
        <v>4</v>
      </c>
      <c r="N341" s="176">
        <v>1</v>
      </c>
      <c r="O341" s="176">
        <v>2</v>
      </c>
      <c r="P341" s="146">
        <v>1</v>
      </c>
      <c r="Q341" s="146">
        <v>1</v>
      </c>
      <c r="R341" s="146">
        <v>2</v>
      </c>
      <c r="S341" s="305">
        <v>0</v>
      </c>
      <c r="T341" s="305">
        <v>1</v>
      </c>
      <c r="U341" s="303">
        <v>2</v>
      </c>
      <c r="V341" s="303">
        <v>2</v>
      </c>
      <c r="W341" s="192">
        <v>4</v>
      </c>
      <c r="X341" s="115">
        <v>2</v>
      </c>
      <c r="Y341" s="115">
        <v>4</v>
      </c>
      <c r="Z341" s="115">
        <v>4</v>
      </c>
      <c r="AA341" s="115">
        <v>6</v>
      </c>
      <c r="AB341" s="115">
        <v>2</v>
      </c>
      <c r="AC341" s="120">
        <v>3</v>
      </c>
      <c r="AD341" s="120">
        <v>4</v>
      </c>
      <c r="AE341" s="120">
        <v>2</v>
      </c>
      <c r="AF341" s="120">
        <v>0</v>
      </c>
      <c r="AG341" s="120">
        <v>2</v>
      </c>
      <c r="AH341" s="120">
        <v>3</v>
      </c>
      <c r="AI341" s="120">
        <v>8</v>
      </c>
    </row>
    <row r="342" spans="1:110" s="58" customFormat="1" ht="25.5" customHeight="1" thickBot="1">
      <c r="A342" s="326" t="s">
        <v>120</v>
      </c>
      <c r="B342" s="326"/>
      <c r="C342" s="326"/>
      <c r="D342" s="350">
        <f t="shared" ref="D342:W342" si="55">SUM(D336:D341)</f>
        <v>71</v>
      </c>
      <c r="E342" s="350">
        <f t="shared" si="55"/>
        <v>103</v>
      </c>
      <c r="F342" s="350">
        <f t="shared" si="55"/>
        <v>123</v>
      </c>
      <c r="G342" s="350">
        <f t="shared" si="55"/>
        <v>188</v>
      </c>
      <c r="H342" s="350">
        <f t="shared" si="55"/>
        <v>100</v>
      </c>
      <c r="I342" s="350">
        <f t="shared" si="55"/>
        <v>136</v>
      </c>
      <c r="J342" s="350">
        <f t="shared" si="55"/>
        <v>146</v>
      </c>
      <c r="K342" s="350">
        <f t="shared" si="55"/>
        <v>273</v>
      </c>
      <c r="L342" s="350">
        <f t="shared" si="55"/>
        <v>175</v>
      </c>
      <c r="M342" s="350">
        <f t="shared" si="55"/>
        <v>233</v>
      </c>
      <c r="N342" s="350">
        <f t="shared" si="55"/>
        <v>308</v>
      </c>
      <c r="O342" s="350">
        <f t="shared" si="55"/>
        <v>392</v>
      </c>
      <c r="P342" s="351">
        <f t="shared" si="55"/>
        <v>150</v>
      </c>
      <c r="Q342" s="351">
        <f t="shared" si="55"/>
        <v>202</v>
      </c>
      <c r="R342" s="351">
        <f t="shared" si="55"/>
        <v>219</v>
      </c>
      <c r="S342" s="351">
        <f t="shared" si="55"/>
        <v>291</v>
      </c>
      <c r="T342" s="351">
        <f t="shared" si="55"/>
        <v>196</v>
      </c>
      <c r="U342" s="351">
        <f t="shared" si="55"/>
        <v>297</v>
      </c>
      <c r="V342" s="351">
        <f t="shared" si="55"/>
        <v>230</v>
      </c>
      <c r="W342" s="351">
        <f t="shared" si="55"/>
        <v>499</v>
      </c>
      <c r="X342" s="447">
        <f t="shared" ref="X342:AH342" si="56">SUM(X336:X341)</f>
        <v>167</v>
      </c>
      <c r="Y342" s="447">
        <f t="shared" si="56"/>
        <v>366</v>
      </c>
      <c r="Z342" s="447">
        <f t="shared" si="56"/>
        <v>366</v>
      </c>
      <c r="AA342" s="447">
        <f t="shared" si="56"/>
        <v>509</v>
      </c>
      <c r="AB342" s="447">
        <f t="shared" si="56"/>
        <v>218</v>
      </c>
      <c r="AC342" s="447">
        <f t="shared" si="56"/>
        <v>343</v>
      </c>
      <c r="AD342" s="447">
        <f t="shared" si="56"/>
        <v>376</v>
      </c>
      <c r="AE342" s="447">
        <f t="shared" si="56"/>
        <v>621</v>
      </c>
      <c r="AF342" s="447">
        <f t="shared" si="56"/>
        <v>221</v>
      </c>
      <c r="AG342" s="447">
        <f t="shared" si="56"/>
        <v>300</v>
      </c>
      <c r="AH342" s="447">
        <f t="shared" si="56"/>
        <v>329</v>
      </c>
      <c r="AI342" s="447">
        <f>SUM(AI336:AI341)</f>
        <v>434</v>
      </c>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c r="BY342" s="121"/>
      <c r="BZ342" s="121"/>
      <c r="CA342" s="121"/>
      <c r="CB342" s="121"/>
      <c r="CC342" s="121"/>
      <c r="CD342" s="121"/>
      <c r="CE342" s="121"/>
      <c r="CF342" s="121"/>
      <c r="CG342" s="121"/>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21"/>
      <c r="DE342" s="121"/>
      <c r="DF342" s="121"/>
    </row>
    <row r="343" spans="1:110" ht="19.5" customHeight="1" thickTop="1">
      <c r="A343" s="163" t="s">
        <v>130</v>
      </c>
      <c r="B343" s="328"/>
      <c r="C343" s="328"/>
      <c r="D343" s="207" t="s">
        <v>55</v>
      </c>
      <c r="E343" s="207" t="s">
        <v>55</v>
      </c>
      <c r="F343" s="207" t="s">
        <v>55</v>
      </c>
      <c r="G343" s="207" t="s">
        <v>55</v>
      </c>
      <c r="H343" s="207" t="s">
        <v>55</v>
      </c>
      <c r="I343" s="207" t="s">
        <v>55</v>
      </c>
      <c r="J343" s="207" t="s">
        <v>55</v>
      </c>
      <c r="K343" s="207" t="s">
        <v>55</v>
      </c>
      <c r="L343" s="158">
        <v>1</v>
      </c>
      <c r="M343" s="176">
        <v>6</v>
      </c>
      <c r="N343" s="176">
        <v>6</v>
      </c>
      <c r="O343" s="176">
        <v>8</v>
      </c>
      <c r="P343" s="146">
        <v>9</v>
      </c>
      <c r="Q343" s="146">
        <v>5</v>
      </c>
      <c r="R343" s="146">
        <v>7</v>
      </c>
      <c r="S343" s="146">
        <v>9</v>
      </c>
      <c r="T343" s="146">
        <v>9</v>
      </c>
      <c r="U343" s="146">
        <v>12</v>
      </c>
      <c r="V343" s="146">
        <v>13</v>
      </c>
      <c r="W343" s="146">
        <v>11</v>
      </c>
      <c r="X343" s="115">
        <v>12</v>
      </c>
      <c r="Y343" s="115">
        <v>12</v>
      </c>
      <c r="Z343" s="115">
        <v>13</v>
      </c>
      <c r="AA343" s="115">
        <v>16</v>
      </c>
      <c r="AB343" s="115">
        <v>18</v>
      </c>
      <c r="AC343" s="115">
        <v>19</v>
      </c>
      <c r="AD343" s="115">
        <v>19</v>
      </c>
      <c r="AE343" s="115">
        <v>24</v>
      </c>
      <c r="AF343" s="115">
        <v>24</v>
      </c>
      <c r="AG343" s="115">
        <v>15</v>
      </c>
      <c r="AH343" s="115">
        <v>15</v>
      </c>
      <c r="AI343" s="115">
        <v>15</v>
      </c>
    </row>
    <row r="344" spans="1:110" s="48" customFormat="1" ht="18" customHeight="1">
      <c r="A344" s="147"/>
      <c r="B344" s="328"/>
      <c r="C344" s="328"/>
      <c r="D344" s="360"/>
      <c r="E344" s="360"/>
      <c r="F344" s="360"/>
      <c r="G344" s="360"/>
      <c r="H344" s="360"/>
      <c r="I344" s="360"/>
      <c r="J344" s="360"/>
      <c r="K344" s="360"/>
      <c r="L344" s="360"/>
      <c r="M344" s="158"/>
      <c r="N344" s="176"/>
      <c r="O344" s="176"/>
      <c r="P344" s="146"/>
      <c r="Q344" s="146"/>
      <c r="R344" s="146"/>
      <c r="S344" s="146"/>
      <c r="T344" s="146"/>
      <c r="U344" s="147"/>
      <c r="V344" s="147"/>
      <c r="W344" s="146"/>
      <c r="X344" s="115"/>
      <c r="Y344" s="115"/>
      <c r="Z344" s="115"/>
      <c r="AA344" s="116"/>
      <c r="AB344" s="116"/>
      <c r="AC344" s="116"/>
      <c r="AD344" s="116"/>
      <c r="AE344" s="116"/>
      <c r="AF344" s="116"/>
      <c r="AG344" s="116"/>
      <c r="AH344" s="116"/>
      <c r="AI344" s="116"/>
      <c r="AJ344" s="116"/>
      <c r="AK344" s="116"/>
      <c r="AL344" s="116"/>
      <c r="AM344" s="116"/>
      <c r="AN344" s="116"/>
      <c r="AO344" s="116"/>
      <c r="AP344" s="116"/>
      <c r="AQ344" s="116"/>
      <c r="AR344" s="116"/>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c r="CA344" s="118"/>
      <c r="CB344" s="118"/>
      <c r="CC344" s="118"/>
      <c r="CD344" s="118"/>
      <c r="CE344" s="118"/>
      <c r="CF344" s="118"/>
      <c r="CG344" s="118"/>
      <c r="CH344" s="118"/>
      <c r="CI344" s="118"/>
      <c r="CJ344" s="118"/>
      <c r="CK344" s="118"/>
      <c r="CL344" s="118"/>
      <c r="CM344" s="118"/>
      <c r="CN344" s="118"/>
      <c r="CO344" s="118"/>
      <c r="CP344" s="118"/>
      <c r="CQ344" s="118"/>
      <c r="CR344" s="118"/>
      <c r="CS344" s="118"/>
      <c r="CT344" s="118"/>
      <c r="CU344" s="118"/>
      <c r="CV344" s="118"/>
      <c r="CW344" s="118"/>
      <c r="CX344" s="118"/>
      <c r="CY344" s="118"/>
      <c r="CZ344" s="118"/>
      <c r="DA344" s="118"/>
      <c r="DB344" s="118"/>
      <c r="DC344" s="118"/>
      <c r="DD344" s="118"/>
      <c r="DE344" s="118"/>
      <c r="DF344" s="118"/>
    </row>
    <row r="345" spans="1:110" s="48" customFormat="1" ht="18" customHeight="1">
      <c r="A345" s="147"/>
      <c r="B345" s="328"/>
      <c r="C345" s="328"/>
      <c r="D345" s="360"/>
      <c r="E345" s="360"/>
      <c r="F345" s="360"/>
      <c r="G345" s="360"/>
      <c r="H345" s="360"/>
      <c r="I345" s="360"/>
      <c r="J345" s="360"/>
      <c r="K345" s="360"/>
      <c r="L345" s="360"/>
      <c r="M345" s="158"/>
      <c r="N345" s="176"/>
      <c r="O345" s="176"/>
      <c r="P345" s="146"/>
      <c r="Q345" s="146"/>
      <c r="R345" s="146"/>
      <c r="S345" s="146"/>
      <c r="T345" s="146"/>
      <c r="U345" s="147"/>
      <c r="V345" s="147"/>
      <c r="W345" s="146"/>
      <c r="X345" s="115"/>
      <c r="Y345" s="115"/>
      <c r="Z345" s="115"/>
      <c r="AA345" s="116"/>
      <c r="AB345" s="116"/>
      <c r="AC345" s="116"/>
      <c r="AD345" s="116"/>
      <c r="AE345" s="116"/>
      <c r="AF345" s="116"/>
      <c r="AG345" s="116"/>
      <c r="AH345" s="116"/>
      <c r="AI345" s="116"/>
      <c r="AJ345" s="116"/>
      <c r="AK345" s="116"/>
      <c r="AL345" s="116"/>
      <c r="AM345" s="116"/>
      <c r="AN345" s="116"/>
      <c r="AO345" s="116"/>
      <c r="AP345" s="116"/>
      <c r="AQ345" s="116"/>
      <c r="AR345" s="116"/>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c r="CA345" s="118"/>
      <c r="CB345" s="118"/>
      <c r="CC345" s="118"/>
      <c r="CD345" s="118"/>
      <c r="CE345" s="118"/>
      <c r="CF345" s="118"/>
      <c r="CG345" s="118"/>
      <c r="CH345" s="118"/>
      <c r="CI345" s="118"/>
      <c r="CJ345" s="118"/>
      <c r="CK345" s="118"/>
      <c r="CL345" s="118"/>
      <c r="CM345" s="118"/>
      <c r="CN345" s="118"/>
      <c r="CO345" s="118"/>
      <c r="CP345" s="118"/>
      <c r="CQ345" s="118"/>
      <c r="CR345" s="118"/>
      <c r="CS345" s="118"/>
      <c r="CT345" s="118"/>
      <c r="CU345" s="118"/>
      <c r="CV345" s="118"/>
      <c r="CW345" s="118"/>
      <c r="CX345" s="118"/>
      <c r="CY345" s="118"/>
      <c r="CZ345" s="118"/>
      <c r="DA345" s="118"/>
      <c r="DB345" s="118"/>
      <c r="DC345" s="118"/>
      <c r="DD345" s="118"/>
      <c r="DE345" s="118"/>
      <c r="DF345" s="118"/>
    </row>
    <row r="346" spans="1:110" s="58" customFormat="1" ht="18" customHeight="1">
      <c r="A346" s="143" t="s">
        <v>352</v>
      </c>
      <c r="B346" s="166"/>
      <c r="C346" s="166"/>
      <c r="D346" s="341"/>
      <c r="E346" s="341"/>
      <c r="F346" s="341"/>
      <c r="G346" s="341"/>
      <c r="H346" s="341"/>
      <c r="I346" s="341"/>
      <c r="J346" s="341"/>
      <c r="K346" s="341"/>
      <c r="L346" s="341"/>
      <c r="M346" s="362"/>
      <c r="N346" s="301"/>
      <c r="O346" s="301"/>
      <c r="P346" s="255"/>
      <c r="Q346" s="255"/>
      <c r="R346" s="255"/>
      <c r="S346" s="255"/>
      <c r="T346" s="255"/>
      <c r="U346" s="328"/>
      <c r="V346" s="255"/>
      <c r="W346" s="255"/>
      <c r="X346" s="120"/>
      <c r="Y346" s="120"/>
      <c r="Z346" s="120"/>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c r="BY346" s="121"/>
      <c r="BZ346" s="121"/>
      <c r="CA346" s="121"/>
      <c r="CB346" s="121"/>
      <c r="CC346" s="121"/>
      <c r="CD346" s="121"/>
      <c r="CE346" s="121"/>
      <c r="CF346" s="121"/>
      <c r="CG346" s="121"/>
      <c r="CH346" s="121"/>
      <c r="CI346" s="121"/>
      <c r="CJ346" s="121"/>
      <c r="CK346" s="121"/>
      <c r="CL346" s="121"/>
      <c r="CM346" s="121"/>
      <c r="CN346" s="121"/>
      <c r="CO346" s="121"/>
      <c r="CP346" s="121"/>
      <c r="CQ346" s="121"/>
      <c r="CR346" s="121"/>
      <c r="CS346" s="121"/>
      <c r="CT346" s="121"/>
      <c r="CU346" s="121"/>
      <c r="CV346" s="121"/>
      <c r="CW346" s="121"/>
      <c r="CX346" s="121"/>
      <c r="CY346" s="121"/>
      <c r="CZ346" s="121"/>
      <c r="DA346" s="121"/>
      <c r="DB346" s="121"/>
      <c r="DC346" s="121"/>
      <c r="DD346" s="121"/>
      <c r="DE346" s="121"/>
      <c r="DF346" s="121"/>
    </row>
    <row r="347" spans="1:110" s="58" customFormat="1" ht="37.5" customHeight="1" thickBot="1">
      <c r="A347" s="150" t="s">
        <v>271</v>
      </c>
      <c r="B347" s="151"/>
      <c r="C347" s="152"/>
      <c r="D347" s="312" t="s">
        <v>245</v>
      </c>
      <c r="E347" s="312" t="s">
        <v>246</v>
      </c>
      <c r="F347" s="312" t="s">
        <v>247</v>
      </c>
      <c r="G347" s="312" t="s">
        <v>240</v>
      </c>
      <c r="H347" s="312" t="s">
        <v>248</v>
      </c>
      <c r="I347" s="312" t="s">
        <v>249</v>
      </c>
      <c r="J347" s="312" t="s">
        <v>250</v>
      </c>
      <c r="K347" s="312" t="s">
        <v>241</v>
      </c>
      <c r="L347" s="312" t="s">
        <v>2</v>
      </c>
      <c r="M347" s="153" t="s">
        <v>3</v>
      </c>
      <c r="N347" s="153" t="s">
        <v>4</v>
      </c>
      <c r="O347" s="153" t="s">
        <v>5</v>
      </c>
      <c r="P347" s="154" t="s">
        <v>6</v>
      </c>
      <c r="Q347" s="154" t="s">
        <v>7</v>
      </c>
      <c r="R347" s="154" t="s">
        <v>8</v>
      </c>
      <c r="S347" s="154" t="s">
        <v>9</v>
      </c>
      <c r="T347" s="154" t="s">
        <v>200</v>
      </c>
      <c r="U347" s="154" t="s">
        <v>285</v>
      </c>
      <c r="V347" s="154" t="s">
        <v>318</v>
      </c>
      <c r="W347" s="154" t="s">
        <v>361</v>
      </c>
      <c r="X347" s="425" t="s">
        <v>368</v>
      </c>
      <c r="Y347" s="425" t="s">
        <v>374</v>
      </c>
      <c r="Z347" s="425" t="s">
        <v>379</v>
      </c>
      <c r="AA347" s="425" t="s">
        <v>384</v>
      </c>
      <c r="AB347" s="425" t="s">
        <v>394</v>
      </c>
      <c r="AC347" s="425" t="s">
        <v>408</v>
      </c>
      <c r="AD347" s="425" t="s">
        <v>411</v>
      </c>
      <c r="AE347" s="425" t="s">
        <v>416</v>
      </c>
      <c r="AF347" s="425" t="s">
        <v>427</v>
      </c>
      <c r="AG347" s="425" t="s">
        <v>443</v>
      </c>
      <c r="AH347" s="425" t="s">
        <v>446</v>
      </c>
      <c r="AI347" s="425" t="s">
        <v>452</v>
      </c>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row>
    <row r="348" spans="1:110" s="60" customFormat="1" ht="18" customHeight="1">
      <c r="A348" s="163" t="s">
        <v>465</v>
      </c>
      <c r="B348" s="144"/>
      <c r="C348" s="144"/>
      <c r="D348" s="159">
        <v>0</v>
      </c>
      <c r="E348" s="161">
        <v>4</v>
      </c>
      <c r="F348" s="176">
        <v>0</v>
      </c>
      <c r="G348" s="176">
        <v>1</v>
      </c>
      <c r="H348" s="345">
        <v>0</v>
      </c>
      <c r="I348" s="301">
        <v>0</v>
      </c>
      <c r="J348" s="301">
        <v>0</v>
      </c>
      <c r="K348" s="301">
        <v>52</v>
      </c>
      <c r="L348" s="176">
        <v>0</v>
      </c>
      <c r="M348" s="349" t="s">
        <v>55</v>
      </c>
      <c r="N348" s="349">
        <v>0</v>
      </c>
      <c r="O348" s="349">
        <v>0</v>
      </c>
      <c r="P348" s="160">
        <v>31</v>
      </c>
      <c r="Q348" s="160">
        <v>25</v>
      </c>
      <c r="R348" s="160">
        <v>0</v>
      </c>
      <c r="S348" s="160">
        <v>1</v>
      </c>
      <c r="T348" s="160">
        <v>20</v>
      </c>
      <c r="U348" s="159" t="s">
        <v>55</v>
      </c>
      <c r="V348" s="159">
        <v>5</v>
      </c>
      <c r="W348" s="255">
        <v>0</v>
      </c>
      <c r="X348" s="120">
        <v>16</v>
      </c>
      <c r="Y348" s="120">
        <v>1</v>
      </c>
      <c r="Z348" s="440" t="s">
        <v>55</v>
      </c>
      <c r="AA348" s="440" t="s">
        <v>55</v>
      </c>
      <c r="AB348" s="440">
        <v>0</v>
      </c>
      <c r="AC348" s="440">
        <v>0</v>
      </c>
      <c r="AD348" s="440" t="s">
        <v>55</v>
      </c>
      <c r="AE348" s="440" t="s">
        <v>55</v>
      </c>
      <c r="AF348" s="440">
        <v>1</v>
      </c>
      <c r="AG348" s="440">
        <v>0</v>
      </c>
      <c r="AH348" s="440">
        <v>0</v>
      </c>
      <c r="AI348" s="440">
        <v>1</v>
      </c>
      <c r="AJ348" s="121"/>
      <c r="AK348" s="121"/>
      <c r="AL348" s="121"/>
      <c r="AM348" s="121"/>
      <c r="AN348" s="121"/>
      <c r="AO348" s="121"/>
      <c r="AP348" s="121"/>
      <c r="AQ348" s="121"/>
      <c r="AR348" s="121"/>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c r="CG348" s="134"/>
      <c r="CH348" s="134"/>
      <c r="CI348" s="134"/>
      <c r="CJ348" s="134"/>
      <c r="CK348" s="134"/>
      <c r="CL348" s="134"/>
      <c r="CM348" s="134"/>
      <c r="CN348" s="134"/>
      <c r="CO348" s="134"/>
      <c r="CP348" s="134"/>
      <c r="CQ348" s="134"/>
      <c r="CR348" s="134"/>
      <c r="CS348" s="134"/>
      <c r="CT348" s="134"/>
      <c r="CU348" s="134"/>
      <c r="CV348" s="134"/>
      <c r="CW348" s="134"/>
      <c r="CX348" s="134"/>
      <c r="CY348" s="134"/>
      <c r="CZ348" s="134"/>
      <c r="DA348" s="134"/>
      <c r="DB348" s="134"/>
      <c r="DC348" s="134"/>
      <c r="DD348" s="134"/>
      <c r="DE348" s="134"/>
      <c r="DF348" s="134"/>
    </row>
    <row r="349" spans="1:110" s="60" customFormat="1" ht="18" customHeight="1">
      <c r="A349" s="144" t="s">
        <v>115</v>
      </c>
      <c r="B349" s="144"/>
      <c r="C349" s="144"/>
      <c r="D349" s="159">
        <v>43</v>
      </c>
      <c r="E349" s="161">
        <v>539</v>
      </c>
      <c r="F349" s="176">
        <v>4</v>
      </c>
      <c r="G349" s="176">
        <v>3</v>
      </c>
      <c r="H349" s="176">
        <v>15</v>
      </c>
      <c r="I349" s="301">
        <v>0</v>
      </c>
      <c r="J349" s="301">
        <v>2</v>
      </c>
      <c r="K349" s="301">
        <v>1</v>
      </c>
      <c r="L349" s="176">
        <v>21</v>
      </c>
      <c r="M349" s="302">
        <v>1</v>
      </c>
      <c r="N349" s="302">
        <v>1</v>
      </c>
      <c r="O349" s="302">
        <v>-8.6401552739076237E-2</v>
      </c>
      <c r="P349" s="160" t="s">
        <v>55</v>
      </c>
      <c r="Q349" s="160">
        <v>0</v>
      </c>
      <c r="R349" s="160">
        <v>0</v>
      </c>
      <c r="S349" s="363">
        <v>1</v>
      </c>
      <c r="T349" s="423" t="s">
        <v>55</v>
      </c>
      <c r="U349" s="159">
        <v>0</v>
      </c>
      <c r="V349" s="159">
        <v>1</v>
      </c>
      <c r="W349" s="255">
        <v>0</v>
      </c>
      <c r="X349" s="120">
        <v>22</v>
      </c>
      <c r="Y349" s="440" t="s">
        <v>55</v>
      </c>
      <c r="Z349" s="440" t="s">
        <v>55</v>
      </c>
      <c r="AA349" s="440">
        <v>10</v>
      </c>
      <c r="AB349" s="440">
        <v>0</v>
      </c>
      <c r="AC349" s="440">
        <v>0</v>
      </c>
      <c r="AD349" s="440" t="s">
        <v>55</v>
      </c>
      <c r="AE349" s="440">
        <v>10</v>
      </c>
      <c r="AF349" s="440" t="s">
        <v>55</v>
      </c>
      <c r="AG349" s="440">
        <v>0</v>
      </c>
      <c r="AH349" s="440">
        <v>0</v>
      </c>
      <c r="AI349" s="440">
        <v>0</v>
      </c>
      <c r="AJ349" s="121"/>
      <c r="AK349" s="121"/>
      <c r="AL349" s="121"/>
      <c r="AM349" s="121"/>
      <c r="AN349" s="121"/>
      <c r="AO349" s="121"/>
      <c r="AP349" s="121"/>
      <c r="AQ349" s="121"/>
      <c r="AR349" s="121"/>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c r="CG349" s="134"/>
      <c r="CH349" s="134"/>
      <c r="CI349" s="134"/>
      <c r="CJ349" s="134"/>
      <c r="CK349" s="134"/>
      <c r="CL349" s="134"/>
      <c r="CM349" s="134"/>
      <c r="CN349" s="134"/>
      <c r="CO349" s="134"/>
      <c r="CP349" s="134"/>
      <c r="CQ349" s="134"/>
      <c r="CR349" s="134"/>
      <c r="CS349" s="134"/>
      <c r="CT349" s="134"/>
      <c r="CU349" s="134"/>
      <c r="CV349" s="134"/>
      <c r="CW349" s="134"/>
      <c r="CX349" s="134"/>
      <c r="CY349" s="134"/>
      <c r="CZ349" s="134"/>
      <c r="DA349" s="134"/>
      <c r="DB349" s="134"/>
      <c r="DC349" s="134"/>
      <c r="DD349" s="134"/>
      <c r="DE349" s="134"/>
      <c r="DF349" s="134"/>
    </row>
    <row r="350" spans="1:110" ht="20.25" customHeight="1">
      <c r="A350" s="163" t="s">
        <v>117</v>
      </c>
      <c r="B350" s="144"/>
      <c r="C350" s="144"/>
      <c r="D350" s="318" t="s">
        <v>55</v>
      </c>
      <c r="E350" s="318" t="s">
        <v>55</v>
      </c>
      <c r="F350" s="318" t="s">
        <v>55</v>
      </c>
      <c r="G350" s="254">
        <v>140</v>
      </c>
      <c r="H350" s="345" t="s">
        <v>55</v>
      </c>
      <c r="I350" s="345" t="s">
        <v>55</v>
      </c>
      <c r="J350" s="345">
        <v>245</v>
      </c>
      <c r="K350" s="251" t="s">
        <v>55</v>
      </c>
      <c r="L350" s="176">
        <v>1031</v>
      </c>
      <c r="M350" s="176">
        <v>-2</v>
      </c>
      <c r="N350" s="176">
        <v>441</v>
      </c>
      <c r="O350" s="176">
        <v>22</v>
      </c>
      <c r="P350" s="160">
        <v>0</v>
      </c>
      <c r="Q350" s="160">
        <v>3</v>
      </c>
      <c r="R350" s="160">
        <v>0</v>
      </c>
      <c r="S350" s="160">
        <v>0</v>
      </c>
      <c r="T350" s="160" t="s">
        <v>55</v>
      </c>
      <c r="U350" s="159" t="s">
        <v>55</v>
      </c>
      <c r="V350" s="159" t="s">
        <v>55</v>
      </c>
      <c r="W350" s="159" t="s">
        <v>55</v>
      </c>
      <c r="X350" s="115">
        <v>0</v>
      </c>
      <c r="Y350" s="115">
        <v>0</v>
      </c>
      <c r="Z350" s="115">
        <v>24</v>
      </c>
      <c r="AA350" s="119" t="s">
        <v>55</v>
      </c>
      <c r="AB350" s="119">
        <v>0</v>
      </c>
      <c r="AC350" s="440">
        <v>0</v>
      </c>
      <c r="AD350" s="440">
        <v>0</v>
      </c>
      <c r="AE350" s="440" t="s">
        <v>55</v>
      </c>
      <c r="AF350" s="440" t="s">
        <v>55</v>
      </c>
      <c r="AG350" s="440" t="s">
        <v>55</v>
      </c>
      <c r="AH350" s="440">
        <v>0</v>
      </c>
      <c r="AI350" s="440">
        <v>0</v>
      </c>
    </row>
    <row r="351" spans="1:110" ht="20.25" customHeight="1">
      <c r="A351" s="163" t="s">
        <v>116</v>
      </c>
      <c r="B351" s="144"/>
      <c r="C351" s="144"/>
      <c r="D351" s="159">
        <v>0</v>
      </c>
      <c r="E351" s="161">
        <v>130</v>
      </c>
      <c r="F351" s="176">
        <v>0</v>
      </c>
      <c r="G351" s="176">
        <v>0</v>
      </c>
      <c r="H351" s="345" t="s">
        <v>55</v>
      </c>
      <c r="I351" s="345" t="s">
        <v>55</v>
      </c>
      <c r="J351" s="345" t="s">
        <v>55</v>
      </c>
      <c r="K351" s="301">
        <v>1</v>
      </c>
      <c r="L351" s="159" t="s">
        <v>55</v>
      </c>
      <c r="M351" s="159" t="s">
        <v>55</v>
      </c>
      <c r="N351" s="159" t="s">
        <v>55</v>
      </c>
      <c r="O351" s="159" t="s">
        <v>55</v>
      </c>
      <c r="P351" s="160" t="s">
        <v>55</v>
      </c>
      <c r="Q351" s="160">
        <v>0</v>
      </c>
      <c r="R351" s="160">
        <v>3</v>
      </c>
      <c r="S351" s="363">
        <v>2</v>
      </c>
      <c r="T351" s="423" t="s">
        <v>55</v>
      </c>
      <c r="U351" s="159" t="s">
        <v>55</v>
      </c>
      <c r="V351" s="159" t="s">
        <v>55</v>
      </c>
      <c r="W351" s="146">
        <v>0</v>
      </c>
      <c r="X351" s="119" t="s">
        <v>55</v>
      </c>
      <c r="Y351" s="119" t="s">
        <v>55</v>
      </c>
      <c r="Z351" s="119" t="s">
        <v>55</v>
      </c>
      <c r="AA351" s="119" t="s">
        <v>55</v>
      </c>
      <c r="AB351" s="119" t="s">
        <v>55</v>
      </c>
      <c r="AC351" s="440" t="s">
        <v>55</v>
      </c>
      <c r="AD351" s="440" t="s">
        <v>55</v>
      </c>
      <c r="AE351" s="440" t="s">
        <v>55</v>
      </c>
      <c r="AF351" s="440" t="s">
        <v>55</v>
      </c>
      <c r="AG351" s="440" t="s">
        <v>55</v>
      </c>
      <c r="AH351" s="440">
        <v>0</v>
      </c>
      <c r="AI351" s="440">
        <v>0</v>
      </c>
    </row>
    <row r="352" spans="1:110" ht="20.25" customHeight="1">
      <c r="A352" s="163" t="s">
        <v>266</v>
      </c>
      <c r="B352" s="144"/>
      <c r="C352" s="144"/>
      <c r="D352" s="159">
        <v>0</v>
      </c>
      <c r="E352" s="161">
        <v>6</v>
      </c>
      <c r="F352" s="176">
        <v>0</v>
      </c>
      <c r="G352" s="176">
        <v>0</v>
      </c>
      <c r="H352" s="345" t="s">
        <v>55</v>
      </c>
      <c r="I352" s="345" t="s">
        <v>55</v>
      </c>
      <c r="J352" s="345" t="s">
        <v>55</v>
      </c>
      <c r="K352" s="301">
        <v>0</v>
      </c>
      <c r="L352" s="176">
        <v>0</v>
      </c>
      <c r="M352" s="176">
        <v>0</v>
      </c>
      <c r="N352" s="176">
        <v>0</v>
      </c>
      <c r="O352" s="176">
        <v>0.1439</v>
      </c>
      <c r="P352" s="160" t="s">
        <v>55</v>
      </c>
      <c r="Q352" s="160" t="s">
        <v>55</v>
      </c>
      <c r="R352" s="160" t="s">
        <v>55</v>
      </c>
      <c r="S352" s="160" t="s">
        <v>55</v>
      </c>
      <c r="T352" s="160" t="s">
        <v>55</v>
      </c>
      <c r="U352" s="159" t="s">
        <v>55</v>
      </c>
      <c r="V352" s="159" t="s">
        <v>55</v>
      </c>
      <c r="W352" s="159" t="s">
        <v>55</v>
      </c>
      <c r="X352" s="416" t="s">
        <v>55</v>
      </c>
      <c r="Y352" s="416" t="s">
        <v>55</v>
      </c>
      <c r="Z352" s="416" t="s">
        <v>55</v>
      </c>
      <c r="AA352" s="416" t="s">
        <v>55</v>
      </c>
      <c r="AB352" s="416" t="s">
        <v>55</v>
      </c>
      <c r="AC352" s="440" t="s">
        <v>55</v>
      </c>
      <c r="AD352" s="440" t="s">
        <v>55</v>
      </c>
      <c r="AE352" s="440" t="s">
        <v>55</v>
      </c>
      <c r="AF352" s="440" t="s">
        <v>55</v>
      </c>
      <c r="AG352" s="440" t="s">
        <v>55</v>
      </c>
      <c r="AH352" s="440" t="s">
        <v>55</v>
      </c>
      <c r="AI352" s="440" t="s">
        <v>55</v>
      </c>
    </row>
    <row r="353" spans="1:110" ht="18.95" customHeight="1">
      <c r="A353" s="169" t="s">
        <v>118</v>
      </c>
      <c r="B353" s="192"/>
      <c r="C353" s="192"/>
      <c r="D353" s="177">
        <v>0</v>
      </c>
      <c r="E353" s="177">
        <v>39</v>
      </c>
      <c r="F353" s="229">
        <v>1</v>
      </c>
      <c r="G353" s="229">
        <v>0</v>
      </c>
      <c r="H353" s="345">
        <v>0</v>
      </c>
      <c r="I353" s="303">
        <v>2</v>
      </c>
      <c r="J353" s="303">
        <v>0</v>
      </c>
      <c r="K353" s="303">
        <v>-1</v>
      </c>
      <c r="L353" s="229">
        <v>0</v>
      </c>
      <c r="M353" s="176">
        <v>0</v>
      </c>
      <c r="N353" s="176">
        <v>1</v>
      </c>
      <c r="O353" s="176">
        <v>0</v>
      </c>
      <c r="P353" s="173" t="s">
        <v>55</v>
      </c>
      <c r="Q353" s="173">
        <v>1</v>
      </c>
      <c r="R353" s="173">
        <v>0</v>
      </c>
      <c r="S353" s="364">
        <v>0</v>
      </c>
      <c r="T353" s="424" t="s">
        <v>55</v>
      </c>
      <c r="U353" s="159">
        <v>0</v>
      </c>
      <c r="V353" s="159">
        <v>1</v>
      </c>
      <c r="W353" s="192">
        <v>0</v>
      </c>
      <c r="X353" s="115">
        <v>0</v>
      </c>
      <c r="Y353" s="115">
        <v>0</v>
      </c>
      <c r="Z353" s="440" t="s">
        <v>55</v>
      </c>
      <c r="AA353" s="440">
        <v>1</v>
      </c>
      <c r="AB353" s="440">
        <v>0</v>
      </c>
      <c r="AC353" s="440">
        <v>5</v>
      </c>
      <c r="AD353" s="440">
        <v>0</v>
      </c>
      <c r="AE353" s="440">
        <v>1</v>
      </c>
      <c r="AF353" s="440" t="s">
        <v>55</v>
      </c>
      <c r="AG353" s="440">
        <v>11</v>
      </c>
      <c r="AH353" s="440">
        <v>1</v>
      </c>
      <c r="AI353" s="440">
        <v>1</v>
      </c>
    </row>
    <row r="354" spans="1:110" s="58" customFormat="1" ht="25.5" customHeight="1" thickBot="1">
      <c r="A354" s="326" t="s">
        <v>120</v>
      </c>
      <c r="B354" s="326"/>
      <c r="C354" s="326"/>
      <c r="D354" s="350">
        <f t="shared" ref="D354:W354" si="57">SUM(D348:D353)</f>
        <v>43</v>
      </c>
      <c r="E354" s="350">
        <f t="shared" si="57"/>
        <v>718</v>
      </c>
      <c r="F354" s="350">
        <f t="shared" si="57"/>
        <v>5</v>
      </c>
      <c r="G354" s="350">
        <f t="shared" si="57"/>
        <v>144</v>
      </c>
      <c r="H354" s="350">
        <f t="shared" si="57"/>
        <v>15</v>
      </c>
      <c r="I354" s="350">
        <f t="shared" si="57"/>
        <v>2</v>
      </c>
      <c r="J354" s="350">
        <f t="shared" si="57"/>
        <v>247</v>
      </c>
      <c r="K354" s="350">
        <f t="shared" si="57"/>
        <v>53</v>
      </c>
      <c r="L354" s="350">
        <f t="shared" si="57"/>
        <v>1052</v>
      </c>
      <c r="M354" s="350">
        <f t="shared" si="57"/>
        <v>-1</v>
      </c>
      <c r="N354" s="350">
        <f t="shared" si="57"/>
        <v>443</v>
      </c>
      <c r="O354" s="350">
        <f t="shared" si="57"/>
        <v>22.057498447260922</v>
      </c>
      <c r="P354" s="351">
        <f t="shared" si="57"/>
        <v>31</v>
      </c>
      <c r="Q354" s="351">
        <f t="shared" si="57"/>
        <v>29</v>
      </c>
      <c r="R354" s="351">
        <f t="shared" si="57"/>
        <v>3</v>
      </c>
      <c r="S354" s="351">
        <f t="shared" si="57"/>
        <v>4</v>
      </c>
      <c r="T354" s="351">
        <f t="shared" si="57"/>
        <v>20</v>
      </c>
      <c r="U354" s="351">
        <f t="shared" si="57"/>
        <v>0</v>
      </c>
      <c r="V354" s="351">
        <f t="shared" si="57"/>
        <v>7</v>
      </c>
      <c r="W354" s="351">
        <f t="shared" si="57"/>
        <v>0</v>
      </c>
      <c r="X354" s="447">
        <f t="shared" ref="X354:AH354" si="58">SUM(X348:X353)</f>
        <v>38</v>
      </c>
      <c r="Y354" s="447">
        <f t="shared" si="58"/>
        <v>1</v>
      </c>
      <c r="Z354" s="447">
        <f t="shared" si="58"/>
        <v>24</v>
      </c>
      <c r="AA354" s="447">
        <f t="shared" si="58"/>
        <v>11</v>
      </c>
      <c r="AB354" s="447">
        <f t="shared" si="58"/>
        <v>0</v>
      </c>
      <c r="AC354" s="447">
        <f t="shared" si="58"/>
        <v>5</v>
      </c>
      <c r="AD354" s="447">
        <f t="shared" si="58"/>
        <v>0</v>
      </c>
      <c r="AE354" s="447">
        <f t="shared" si="58"/>
        <v>11</v>
      </c>
      <c r="AF354" s="447">
        <f t="shared" si="58"/>
        <v>1</v>
      </c>
      <c r="AG354" s="447">
        <f t="shared" si="58"/>
        <v>11</v>
      </c>
      <c r="AH354" s="447">
        <f t="shared" si="58"/>
        <v>1</v>
      </c>
      <c r="AI354" s="447">
        <f>SUM(AI348:AI353)</f>
        <v>2</v>
      </c>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c r="BY354" s="121"/>
      <c r="BZ354" s="121"/>
      <c r="CA354" s="121"/>
      <c r="CB354" s="121"/>
      <c r="CC354" s="121"/>
      <c r="CD354" s="121"/>
      <c r="CE354" s="121"/>
      <c r="CF354" s="121"/>
      <c r="CG354" s="121"/>
      <c r="CH354" s="121"/>
      <c r="CI354" s="121"/>
      <c r="CJ354" s="121"/>
      <c r="CK354" s="121"/>
      <c r="CL354" s="121"/>
      <c r="CM354" s="121"/>
      <c r="CN354" s="121"/>
      <c r="CO354" s="121"/>
      <c r="CP354" s="121"/>
      <c r="CQ354" s="121"/>
      <c r="CR354" s="121"/>
      <c r="CS354" s="121"/>
      <c r="CT354" s="121"/>
      <c r="CU354" s="121"/>
      <c r="CV354" s="121"/>
      <c r="CW354" s="121"/>
      <c r="CX354" s="121"/>
      <c r="CY354" s="121"/>
      <c r="CZ354" s="121"/>
      <c r="DA354" s="121"/>
      <c r="DB354" s="121"/>
      <c r="DC354" s="121"/>
      <c r="DD354" s="121"/>
      <c r="DE354" s="121"/>
      <c r="DF354" s="121"/>
    </row>
    <row r="355" spans="1:110" ht="19.5" customHeight="1" thickTop="1">
      <c r="A355" s="365"/>
      <c r="B355" s="328"/>
      <c r="C355" s="328"/>
      <c r="D355" s="360"/>
      <c r="E355" s="360"/>
      <c r="F355" s="360"/>
      <c r="G355" s="360"/>
      <c r="H355" s="360"/>
      <c r="I355" s="360"/>
      <c r="J355" s="360"/>
      <c r="K355" s="360"/>
      <c r="L355" s="360"/>
      <c r="M355" s="158"/>
      <c r="N355" s="176"/>
      <c r="O355" s="176"/>
      <c r="P355" s="146"/>
      <c r="Q355" s="146"/>
      <c r="R355" s="146"/>
      <c r="S355" s="146"/>
      <c r="T355" s="146"/>
      <c r="U355" s="147"/>
      <c r="V355" s="146"/>
      <c r="W355" s="146"/>
      <c r="Y355" s="115"/>
    </row>
    <row r="356" spans="1:110" ht="19.5" customHeight="1">
      <c r="A356" s="365"/>
      <c r="B356" s="328"/>
      <c r="C356" s="328"/>
      <c r="D356" s="360"/>
      <c r="E356" s="360"/>
      <c r="F356" s="360"/>
      <c r="G356" s="360"/>
      <c r="H356" s="360"/>
      <c r="I356" s="360"/>
      <c r="J356" s="360"/>
      <c r="K356" s="360"/>
      <c r="L356" s="360"/>
      <c r="M356" s="158"/>
      <c r="N356" s="176"/>
      <c r="O356" s="176"/>
      <c r="P356" s="146"/>
      <c r="Q356" s="146"/>
      <c r="R356" s="146"/>
      <c r="S356" s="146"/>
      <c r="T356" s="146"/>
      <c r="U356" s="147"/>
      <c r="V356" s="146"/>
      <c r="W356" s="146"/>
      <c r="Y356" s="115"/>
    </row>
    <row r="357" spans="1:110" ht="19.5" customHeight="1">
      <c r="A357" s="143" t="s">
        <v>407</v>
      </c>
      <c r="B357" s="328"/>
      <c r="C357" s="328"/>
      <c r="D357" s="360"/>
      <c r="E357" s="360"/>
      <c r="F357" s="360"/>
      <c r="G357" s="360"/>
      <c r="H357" s="360"/>
      <c r="I357" s="360"/>
      <c r="J357" s="360"/>
      <c r="K357" s="360"/>
      <c r="L357" s="360"/>
      <c r="M357" s="158"/>
      <c r="N357" s="176"/>
      <c r="O357" s="176"/>
      <c r="P357" s="146"/>
      <c r="Q357" s="146"/>
      <c r="R357" s="146"/>
      <c r="S357" s="146"/>
      <c r="T357" s="146"/>
      <c r="U357" s="147"/>
      <c r="V357" s="146"/>
      <c r="W357" s="146"/>
      <c r="Y357" s="115"/>
    </row>
    <row r="358" spans="1:110" ht="19.5" customHeight="1" thickBot="1">
      <c r="A358" s="150" t="s">
        <v>271</v>
      </c>
      <c r="B358" s="151"/>
      <c r="C358" s="152"/>
      <c r="D358" s="312" t="s">
        <v>245</v>
      </c>
      <c r="E358" s="312" t="s">
        <v>246</v>
      </c>
      <c r="F358" s="312" t="s">
        <v>247</v>
      </c>
      <c r="G358" s="312" t="s">
        <v>240</v>
      </c>
      <c r="H358" s="312" t="s">
        <v>248</v>
      </c>
      <c r="I358" s="312" t="s">
        <v>249</v>
      </c>
      <c r="J358" s="312" t="s">
        <v>250</v>
      </c>
      <c r="K358" s="312" t="s">
        <v>241</v>
      </c>
      <c r="L358" s="312" t="s">
        <v>2</v>
      </c>
      <c r="M358" s="153" t="s">
        <v>3</v>
      </c>
      <c r="N358" s="153" t="s">
        <v>4</v>
      </c>
      <c r="O358" s="153" t="s">
        <v>5</v>
      </c>
      <c r="P358" s="154" t="s">
        <v>6</v>
      </c>
      <c r="Q358" s="154" t="s">
        <v>7</v>
      </c>
      <c r="R358" s="154" t="s">
        <v>8</v>
      </c>
      <c r="S358" s="154" t="s">
        <v>9</v>
      </c>
      <c r="T358" s="154" t="s">
        <v>200</v>
      </c>
      <c r="U358" s="154" t="s">
        <v>285</v>
      </c>
      <c r="V358" s="154" t="s">
        <v>318</v>
      </c>
      <c r="W358" s="154" t="s">
        <v>361</v>
      </c>
      <c r="X358" s="425" t="s">
        <v>368</v>
      </c>
      <c r="Y358" s="425" t="s">
        <v>374</v>
      </c>
      <c r="Z358" s="425" t="s">
        <v>379</v>
      </c>
      <c r="AA358" s="425" t="s">
        <v>384</v>
      </c>
      <c r="AB358" s="425" t="s">
        <v>394</v>
      </c>
      <c r="AC358" s="425" t="s">
        <v>408</v>
      </c>
      <c r="AD358" s="425" t="s">
        <v>411</v>
      </c>
      <c r="AE358" s="425" t="s">
        <v>416</v>
      </c>
      <c r="AF358" s="425" t="s">
        <v>427</v>
      </c>
      <c r="AG358" s="425" t="s">
        <v>443</v>
      </c>
      <c r="AH358" s="425" t="s">
        <v>446</v>
      </c>
      <c r="AI358" s="425" t="s">
        <v>452</v>
      </c>
    </row>
    <row r="359" spans="1:110" ht="19.5" customHeight="1">
      <c r="A359" s="163" t="s">
        <v>465</v>
      </c>
      <c r="B359" s="328"/>
      <c r="C359" s="328"/>
      <c r="D359" s="360"/>
      <c r="E359" s="360"/>
      <c r="F359" s="360"/>
      <c r="G359" s="360"/>
      <c r="H359" s="360"/>
      <c r="I359" s="360"/>
      <c r="J359" s="360"/>
      <c r="K359" s="360"/>
      <c r="L359" s="360"/>
      <c r="M359" s="158"/>
      <c r="N359" s="176"/>
      <c r="O359" s="176"/>
      <c r="P359" s="146">
        <v>11</v>
      </c>
      <c r="Q359" s="146">
        <v>1</v>
      </c>
      <c r="R359" s="146">
        <v>-2</v>
      </c>
      <c r="S359" s="146">
        <v>0</v>
      </c>
      <c r="T359" s="160" t="s">
        <v>55</v>
      </c>
      <c r="U359" s="160" t="s">
        <v>55</v>
      </c>
      <c r="V359" s="146">
        <v>0</v>
      </c>
      <c r="W359" s="146">
        <v>0</v>
      </c>
      <c r="X359" s="115">
        <v>0</v>
      </c>
      <c r="Y359" s="119">
        <v>3</v>
      </c>
      <c r="Z359" s="119">
        <v>0</v>
      </c>
      <c r="AA359" s="469">
        <v>0</v>
      </c>
      <c r="AB359" s="116">
        <v>63</v>
      </c>
      <c r="AC359" s="440">
        <v>0</v>
      </c>
      <c r="AD359" s="440">
        <v>0</v>
      </c>
      <c r="AE359" s="440">
        <v>39</v>
      </c>
      <c r="AF359" s="440">
        <v>35</v>
      </c>
      <c r="AG359" s="440">
        <v>0</v>
      </c>
      <c r="AH359" s="440">
        <v>40</v>
      </c>
      <c r="AI359" s="440">
        <v>4</v>
      </c>
    </row>
    <row r="360" spans="1:110" ht="19.5" customHeight="1">
      <c r="A360" s="144" t="s">
        <v>115</v>
      </c>
      <c r="B360" s="328"/>
      <c r="C360" s="328"/>
      <c r="D360" s="360"/>
      <c r="E360" s="360"/>
      <c r="F360" s="360"/>
      <c r="G360" s="360"/>
      <c r="H360" s="360"/>
      <c r="I360" s="360"/>
      <c r="J360" s="360"/>
      <c r="K360" s="360"/>
      <c r="L360" s="360"/>
      <c r="M360" s="158"/>
      <c r="N360" s="176"/>
      <c r="O360" s="176"/>
      <c r="P360" s="160" t="s">
        <v>55</v>
      </c>
      <c r="Q360" s="146">
        <v>0</v>
      </c>
      <c r="R360" s="146">
        <v>1</v>
      </c>
      <c r="S360" s="146">
        <v>0</v>
      </c>
      <c r="T360" s="146">
        <v>39</v>
      </c>
      <c r="U360" s="146">
        <v>4</v>
      </c>
      <c r="V360" s="146">
        <v>0</v>
      </c>
      <c r="W360" s="146">
        <v>9</v>
      </c>
      <c r="X360" s="115">
        <v>199</v>
      </c>
      <c r="Y360" s="119">
        <v>-1</v>
      </c>
      <c r="Z360" s="119">
        <v>0</v>
      </c>
      <c r="AA360" s="469">
        <v>5</v>
      </c>
      <c r="AB360" s="116">
        <v>195</v>
      </c>
      <c r="AC360" s="440">
        <v>0</v>
      </c>
      <c r="AD360" s="440">
        <v>0</v>
      </c>
      <c r="AE360" s="440">
        <v>74</v>
      </c>
      <c r="AF360" s="440" t="s">
        <v>55</v>
      </c>
      <c r="AG360" s="440">
        <v>0</v>
      </c>
      <c r="AH360" s="440">
        <v>0</v>
      </c>
      <c r="AI360" s="440">
        <v>11</v>
      </c>
    </row>
    <row r="361" spans="1:110" ht="19.5" customHeight="1">
      <c r="A361" s="163" t="s">
        <v>117</v>
      </c>
      <c r="B361" s="328"/>
      <c r="C361" s="328"/>
      <c r="D361" s="360"/>
      <c r="E361" s="360"/>
      <c r="F361" s="360"/>
      <c r="G361" s="360"/>
      <c r="H361" s="360"/>
      <c r="I361" s="360"/>
      <c r="J361" s="360"/>
      <c r="K361" s="360"/>
      <c r="L361" s="360"/>
      <c r="M361" s="158"/>
      <c r="N361" s="176"/>
      <c r="O361" s="176"/>
      <c r="P361" s="160" t="s">
        <v>55</v>
      </c>
      <c r="Q361" s="160" t="s">
        <v>55</v>
      </c>
      <c r="R361" s="160" t="s">
        <v>55</v>
      </c>
      <c r="S361" s="160" t="s">
        <v>55</v>
      </c>
      <c r="T361" s="146">
        <v>34</v>
      </c>
      <c r="U361" s="146">
        <v>1</v>
      </c>
      <c r="V361" s="146">
        <v>10</v>
      </c>
      <c r="W361" s="146">
        <v>-2</v>
      </c>
      <c r="X361" s="115">
        <v>0</v>
      </c>
      <c r="Y361" s="119">
        <v>0</v>
      </c>
      <c r="Z361" s="119">
        <v>24</v>
      </c>
      <c r="AA361" s="469">
        <v>-1</v>
      </c>
      <c r="AB361" s="116">
        <v>0</v>
      </c>
      <c r="AC361" s="440">
        <v>0</v>
      </c>
      <c r="AD361" s="440" t="s">
        <v>55</v>
      </c>
      <c r="AE361" s="440" t="s">
        <v>55</v>
      </c>
      <c r="AF361" s="440" t="s">
        <v>55</v>
      </c>
      <c r="AG361" s="440" t="s">
        <v>55</v>
      </c>
      <c r="AH361" s="440" t="s">
        <v>55</v>
      </c>
      <c r="AI361" s="440" t="s">
        <v>55</v>
      </c>
    </row>
    <row r="362" spans="1:110" ht="19.5" customHeight="1">
      <c r="A362" s="163" t="s">
        <v>116</v>
      </c>
      <c r="B362" s="328"/>
      <c r="C362" s="328"/>
      <c r="D362" s="360"/>
      <c r="E362" s="360"/>
      <c r="F362" s="360"/>
      <c r="G362" s="360"/>
      <c r="H362" s="360"/>
      <c r="I362" s="360"/>
      <c r="J362" s="360"/>
      <c r="K362" s="360"/>
      <c r="L362" s="360"/>
      <c r="M362" s="158"/>
      <c r="N362" s="176"/>
      <c r="O362" s="176"/>
      <c r="P362" s="146">
        <v>0</v>
      </c>
      <c r="Q362" s="146">
        <v>0</v>
      </c>
      <c r="R362" s="146">
        <f>-R3701</f>
        <v>0</v>
      </c>
      <c r="S362" s="146">
        <v>1</v>
      </c>
      <c r="T362" s="146">
        <v>44</v>
      </c>
      <c r="U362" s="146">
        <v>0</v>
      </c>
      <c r="V362" s="146">
        <v>1</v>
      </c>
      <c r="W362" s="146">
        <v>1</v>
      </c>
      <c r="X362" s="115">
        <v>1</v>
      </c>
      <c r="Y362" s="119">
        <v>325</v>
      </c>
      <c r="Z362" s="119">
        <v>0</v>
      </c>
      <c r="AA362" s="469">
        <v>-3</v>
      </c>
      <c r="AB362" s="116">
        <v>37</v>
      </c>
      <c r="AC362" s="440">
        <v>0</v>
      </c>
      <c r="AD362" s="440">
        <v>0</v>
      </c>
      <c r="AE362" s="440" t="s">
        <v>55</v>
      </c>
      <c r="AF362" s="440" t="s">
        <v>55</v>
      </c>
      <c r="AG362" s="440">
        <v>0</v>
      </c>
      <c r="AH362" s="440">
        <v>52</v>
      </c>
      <c r="AI362" s="440">
        <v>0</v>
      </c>
    </row>
    <row r="363" spans="1:110" ht="19.5" customHeight="1">
      <c r="A363" s="163" t="s">
        <v>266</v>
      </c>
      <c r="B363" s="328"/>
      <c r="C363" s="328"/>
      <c r="D363" s="360"/>
      <c r="E363" s="360"/>
      <c r="F363" s="360"/>
      <c r="G363" s="360"/>
      <c r="H363" s="360"/>
      <c r="I363" s="360"/>
      <c r="J363" s="360"/>
      <c r="K363" s="360"/>
      <c r="L363" s="360"/>
      <c r="M363" s="158"/>
      <c r="N363" s="176"/>
      <c r="O363" s="176"/>
      <c r="P363" s="160" t="s">
        <v>55</v>
      </c>
      <c r="Q363" s="160" t="s">
        <v>55</v>
      </c>
      <c r="R363" s="160" t="s">
        <v>55</v>
      </c>
      <c r="S363" s="160" t="s">
        <v>55</v>
      </c>
      <c r="T363" s="160" t="s">
        <v>55</v>
      </c>
      <c r="U363" s="160" t="s">
        <v>55</v>
      </c>
      <c r="V363" s="160" t="s">
        <v>55</v>
      </c>
      <c r="W363" s="160" t="s">
        <v>55</v>
      </c>
      <c r="X363" s="115">
        <v>5</v>
      </c>
      <c r="Y363" s="119">
        <v>0</v>
      </c>
      <c r="Z363" s="119">
        <v>1</v>
      </c>
      <c r="AA363" s="469">
        <v>10</v>
      </c>
      <c r="AB363" s="469" t="s">
        <v>55</v>
      </c>
      <c r="AC363" s="440" t="s">
        <v>55</v>
      </c>
      <c r="AD363" s="440">
        <v>2</v>
      </c>
      <c r="AE363" s="440" t="s">
        <v>55</v>
      </c>
      <c r="AF363" s="440" t="s">
        <v>55</v>
      </c>
      <c r="AG363" s="440" t="s">
        <v>55</v>
      </c>
      <c r="AH363" s="440" t="s">
        <v>55</v>
      </c>
      <c r="AI363" s="440" t="s">
        <v>55</v>
      </c>
    </row>
    <row r="364" spans="1:110" ht="19.5" customHeight="1">
      <c r="A364" s="169" t="s">
        <v>118</v>
      </c>
      <c r="B364" s="328"/>
      <c r="C364" s="328"/>
      <c r="D364" s="360"/>
      <c r="E364" s="360"/>
      <c r="F364" s="360"/>
      <c r="G364" s="360"/>
      <c r="H364" s="360"/>
      <c r="I364" s="360"/>
      <c r="J364" s="360"/>
      <c r="K364" s="360"/>
      <c r="L364" s="360"/>
      <c r="M364" s="158"/>
      <c r="N364" s="176"/>
      <c r="O364" s="176"/>
      <c r="P364" s="160" t="s">
        <v>55</v>
      </c>
      <c r="Q364" s="146">
        <v>0</v>
      </c>
      <c r="R364" s="146">
        <v>1</v>
      </c>
      <c r="S364" s="146">
        <v>1</v>
      </c>
      <c r="T364" s="160" t="s">
        <v>55</v>
      </c>
      <c r="U364" s="146">
        <v>0</v>
      </c>
      <c r="V364" s="146">
        <v>7</v>
      </c>
      <c r="W364" s="146">
        <v>-1</v>
      </c>
      <c r="X364" s="119" t="s">
        <v>55</v>
      </c>
      <c r="Y364" s="119" t="s">
        <v>55</v>
      </c>
      <c r="Z364" s="119" t="s">
        <v>55</v>
      </c>
      <c r="AA364" s="469">
        <v>0</v>
      </c>
      <c r="AB364" s="116">
        <v>0</v>
      </c>
      <c r="AC364" s="440">
        <v>0</v>
      </c>
      <c r="AD364" s="440">
        <v>0</v>
      </c>
      <c r="AE364" s="440">
        <v>0</v>
      </c>
      <c r="AF364" s="440" t="s">
        <v>55</v>
      </c>
      <c r="AG364" s="440" t="s">
        <v>55</v>
      </c>
      <c r="AH364" s="440" t="s">
        <v>55</v>
      </c>
      <c r="AI364" s="440" t="s">
        <v>55</v>
      </c>
    </row>
    <row r="365" spans="1:110" ht="19.5" customHeight="1" thickBot="1">
      <c r="A365" s="326" t="s">
        <v>120</v>
      </c>
      <c r="B365" s="326"/>
      <c r="C365" s="326"/>
      <c r="D365" s="350">
        <f t="shared" ref="D365:W365" si="59">SUM(D359:D364)</f>
        <v>0</v>
      </c>
      <c r="E365" s="350">
        <f t="shared" si="59"/>
        <v>0</v>
      </c>
      <c r="F365" s="350">
        <f t="shared" si="59"/>
        <v>0</v>
      </c>
      <c r="G365" s="350">
        <f t="shared" si="59"/>
        <v>0</v>
      </c>
      <c r="H365" s="350">
        <f t="shared" si="59"/>
        <v>0</v>
      </c>
      <c r="I365" s="350">
        <f t="shared" si="59"/>
        <v>0</v>
      </c>
      <c r="J365" s="350">
        <f t="shared" si="59"/>
        <v>0</v>
      </c>
      <c r="K365" s="350">
        <f t="shared" si="59"/>
        <v>0</v>
      </c>
      <c r="L365" s="350">
        <f t="shared" si="59"/>
        <v>0</v>
      </c>
      <c r="M365" s="350">
        <f t="shared" si="59"/>
        <v>0</v>
      </c>
      <c r="N365" s="350">
        <f t="shared" si="59"/>
        <v>0</v>
      </c>
      <c r="O365" s="350">
        <f t="shared" si="59"/>
        <v>0</v>
      </c>
      <c r="P365" s="351">
        <f t="shared" si="59"/>
        <v>11</v>
      </c>
      <c r="Q365" s="351">
        <f t="shared" si="59"/>
        <v>1</v>
      </c>
      <c r="R365" s="351">
        <f t="shared" si="59"/>
        <v>0</v>
      </c>
      <c r="S365" s="351">
        <f t="shared" si="59"/>
        <v>2</v>
      </c>
      <c r="T365" s="351">
        <f t="shared" si="59"/>
        <v>117</v>
      </c>
      <c r="U365" s="351">
        <f t="shared" si="59"/>
        <v>5</v>
      </c>
      <c r="V365" s="351">
        <f t="shared" si="59"/>
        <v>18</v>
      </c>
      <c r="W365" s="351">
        <f t="shared" si="59"/>
        <v>7</v>
      </c>
      <c r="X365" s="447">
        <f t="shared" ref="X365:AH365" si="60">SUM(X359:X364)</f>
        <v>205</v>
      </c>
      <c r="Y365" s="447">
        <f t="shared" si="60"/>
        <v>327</v>
      </c>
      <c r="Z365" s="447">
        <f t="shared" si="60"/>
        <v>25</v>
      </c>
      <c r="AA365" s="447">
        <f t="shared" si="60"/>
        <v>11</v>
      </c>
      <c r="AB365" s="447">
        <f t="shared" si="60"/>
        <v>295</v>
      </c>
      <c r="AC365" s="447">
        <f t="shared" si="60"/>
        <v>0</v>
      </c>
      <c r="AD365" s="447">
        <f t="shared" si="60"/>
        <v>2</v>
      </c>
      <c r="AE365" s="447">
        <f t="shared" si="60"/>
        <v>113</v>
      </c>
      <c r="AF365" s="447">
        <f t="shared" si="60"/>
        <v>35</v>
      </c>
      <c r="AG365" s="447">
        <f t="shared" si="60"/>
        <v>0</v>
      </c>
      <c r="AH365" s="447">
        <f t="shared" si="60"/>
        <v>92</v>
      </c>
      <c r="AI365" s="447">
        <f>SUM(AI359:AI364)</f>
        <v>15</v>
      </c>
    </row>
    <row r="366" spans="1:110" ht="19.5" customHeight="1" thickTop="1">
      <c r="A366" s="365"/>
      <c r="B366" s="328"/>
      <c r="C366" s="328"/>
      <c r="D366" s="360"/>
      <c r="E366" s="360"/>
      <c r="F366" s="360"/>
      <c r="G366" s="360"/>
      <c r="H366" s="360"/>
      <c r="I366" s="360"/>
      <c r="J366" s="360"/>
      <c r="K366" s="360"/>
      <c r="L366" s="360"/>
      <c r="M366" s="158"/>
      <c r="N366" s="176"/>
      <c r="O366" s="176"/>
      <c r="P366" s="146"/>
      <c r="Q366" s="146"/>
      <c r="R366" s="146"/>
      <c r="S366" s="146"/>
      <c r="T366" s="146"/>
      <c r="U366" s="147"/>
      <c r="V366" s="146"/>
      <c r="W366" s="146"/>
      <c r="Y366" s="115"/>
    </row>
    <row r="367" spans="1:110" ht="19.5" customHeight="1">
      <c r="A367" s="365"/>
      <c r="B367" s="328"/>
      <c r="C367" s="328"/>
      <c r="D367" s="360"/>
      <c r="E367" s="360"/>
      <c r="F367" s="360"/>
      <c r="G367" s="360"/>
      <c r="H367" s="360"/>
      <c r="I367" s="360"/>
      <c r="J367" s="360"/>
      <c r="K367" s="360"/>
      <c r="L367" s="360"/>
      <c r="M367" s="158"/>
      <c r="N367" s="176"/>
      <c r="O367" s="176"/>
      <c r="P367" s="146"/>
      <c r="Q367" s="146"/>
      <c r="R367" s="146"/>
      <c r="S367" s="146"/>
      <c r="T367" s="146"/>
      <c r="U367" s="147"/>
      <c r="V367" s="146"/>
      <c r="W367" s="146"/>
      <c r="Y367" s="115"/>
    </row>
    <row r="368" spans="1:110" ht="19.5" customHeight="1">
      <c r="A368" s="365"/>
      <c r="B368" s="328"/>
      <c r="C368" s="328"/>
      <c r="D368" s="360"/>
      <c r="E368" s="360"/>
      <c r="F368" s="360"/>
      <c r="G368" s="360"/>
      <c r="H368" s="360"/>
      <c r="I368" s="360"/>
      <c r="J368" s="360"/>
      <c r="K368" s="360"/>
      <c r="L368" s="360"/>
      <c r="M368" s="158"/>
      <c r="N368" s="176"/>
      <c r="O368" s="176"/>
      <c r="P368" s="146"/>
      <c r="Q368" s="146"/>
      <c r="R368" s="146"/>
      <c r="S368" s="146"/>
      <c r="T368" s="146"/>
      <c r="U368" s="147"/>
      <c r="V368" s="146"/>
      <c r="W368" s="146"/>
      <c r="Y368" s="115"/>
    </row>
    <row r="369" spans="1:110" ht="18" customHeight="1">
      <c r="A369" s="361"/>
      <c r="B369" s="328"/>
      <c r="C369" s="328"/>
      <c r="D369" s="360"/>
      <c r="E369" s="360"/>
      <c r="F369" s="360"/>
      <c r="G369" s="360"/>
      <c r="H369" s="360"/>
      <c r="I369" s="360"/>
      <c r="J369" s="360"/>
      <c r="K369" s="360"/>
      <c r="L369" s="360"/>
      <c r="M369" s="158"/>
      <c r="N369" s="176"/>
      <c r="O369" s="176"/>
      <c r="P369" s="146"/>
      <c r="Q369" s="146"/>
      <c r="R369" s="146"/>
      <c r="S369" s="146"/>
      <c r="T369" s="146"/>
      <c r="U369" s="147"/>
      <c r="V369" s="146"/>
      <c r="W369" s="146"/>
      <c r="Y369" s="115"/>
    </row>
    <row r="370" spans="1:110" s="58" customFormat="1" ht="18" customHeight="1">
      <c r="A370" s="143" t="s">
        <v>353</v>
      </c>
      <c r="B370" s="166"/>
      <c r="C370" s="166"/>
      <c r="D370" s="341"/>
      <c r="E370" s="341"/>
      <c r="F370" s="341"/>
      <c r="G370" s="341"/>
      <c r="H370" s="341"/>
      <c r="I370" s="341"/>
      <c r="J370" s="341"/>
      <c r="K370" s="341"/>
      <c r="L370" s="341"/>
      <c r="M370" s="307"/>
      <c r="N370" s="301"/>
      <c r="O370" s="301"/>
      <c r="P370" s="255"/>
      <c r="Q370" s="255"/>
      <c r="R370" s="255"/>
      <c r="S370" s="255"/>
      <c r="T370" s="255"/>
      <c r="U370" s="328"/>
      <c r="V370" s="255"/>
      <c r="W370" s="255"/>
      <c r="X370" s="120"/>
      <c r="Y370" s="120"/>
      <c r="Z370" s="120"/>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c r="BY370" s="121"/>
      <c r="BZ370" s="121"/>
      <c r="CA370" s="121"/>
      <c r="CB370" s="121"/>
      <c r="CC370" s="121"/>
      <c r="CD370" s="121"/>
      <c r="CE370" s="121"/>
      <c r="CF370" s="121"/>
      <c r="CG370" s="121"/>
      <c r="CH370" s="121"/>
      <c r="CI370" s="121"/>
      <c r="CJ370" s="121"/>
      <c r="CK370" s="121"/>
      <c r="CL370" s="121"/>
      <c r="CM370" s="121"/>
      <c r="CN370" s="121"/>
      <c r="CO370" s="121"/>
      <c r="CP370" s="121"/>
      <c r="CQ370" s="121"/>
      <c r="CR370" s="121"/>
      <c r="CS370" s="121"/>
      <c r="CT370" s="121"/>
      <c r="CU370" s="121"/>
      <c r="CV370" s="121"/>
      <c r="CW370" s="121"/>
      <c r="CX370" s="121"/>
      <c r="CY370" s="121"/>
      <c r="CZ370" s="121"/>
      <c r="DA370" s="121"/>
      <c r="DB370" s="121"/>
      <c r="DC370" s="121"/>
      <c r="DD370" s="121"/>
      <c r="DE370" s="121"/>
      <c r="DF370" s="121"/>
    </row>
    <row r="371" spans="1:110" s="58" customFormat="1" ht="37.5" customHeight="1" thickBot="1">
      <c r="A371" s="150" t="s">
        <v>271</v>
      </c>
      <c r="B371" s="151"/>
      <c r="C371" s="152"/>
      <c r="D371" s="221" t="s">
        <v>291</v>
      </c>
      <c r="E371" s="221" t="s">
        <v>292</v>
      </c>
      <c r="F371" s="221" t="s">
        <v>293</v>
      </c>
      <c r="G371" s="221" t="s">
        <v>294</v>
      </c>
      <c r="H371" s="221" t="s">
        <v>295</v>
      </c>
      <c r="I371" s="221" t="s">
        <v>296</v>
      </c>
      <c r="J371" s="221" t="s">
        <v>297</v>
      </c>
      <c r="K371" s="221" t="s">
        <v>298</v>
      </c>
      <c r="L371" s="221" t="s">
        <v>31</v>
      </c>
      <c r="M371" s="222" t="s">
        <v>32</v>
      </c>
      <c r="N371" s="222" t="s">
        <v>33</v>
      </c>
      <c r="O371" s="222" t="s">
        <v>34</v>
      </c>
      <c r="P371" s="221" t="s">
        <v>35</v>
      </c>
      <c r="Q371" s="223" t="s">
        <v>36</v>
      </c>
      <c r="R371" s="223" t="s">
        <v>37</v>
      </c>
      <c r="S371" s="223" t="s">
        <v>38</v>
      </c>
      <c r="T371" s="223" t="s">
        <v>261</v>
      </c>
      <c r="U371" s="221" t="s">
        <v>286</v>
      </c>
      <c r="V371" s="221" t="s">
        <v>319</v>
      </c>
      <c r="W371" s="221" t="s">
        <v>362</v>
      </c>
      <c r="X371" s="442" t="s">
        <v>370</v>
      </c>
      <c r="Y371" s="436" t="s">
        <v>375</v>
      </c>
      <c r="Z371" s="436" t="s">
        <v>382</v>
      </c>
      <c r="AA371" s="436" t="s">
        <v>385</v>
      </c>
      <c r="AB371" s="436" t="s">
        <v>434</v>
      </c>
      <c r="AC371" s="436" t="s">
        <v>435</v>
      </c>
      <c r="AD371" s="436" t="s">
        <v>436</v>
      </c>
      <c r="AE371" s="221" t="s">
        <v>438</v>
      </c>
      <c r="AF371" s="436" t="s">
        <v>428</v>
      </c>
      <c r="AG371" s="442" t="s">
        <v>461</v>
      </c>
      <c r="AH371" s="436" t="s">
        <v>459</v>
      </c>
      <c r="AI371" s="436" t="s">
        <v>453</v>
      </c>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c r="BY371" s="121"/>
      <c r="BZ371" s="121"/>
      <c r="CA371" s="121"/>
      <c r="CB371" s="121"/>
      <c r="CC371" s="121"/>
      <c r="CD371" s="121"/>
      <c r="CE371" s="121"/>
      <c r="CF371" s="121"/>
      <c r="CG371" s="121"/>
      <c r="CH371" s="121"/>
      <c r="CI371" s="121"/>
      <c r="CJ371" s="121"/>
      <c r="CK371" s="121"/>
      <c r="CL371" s="121"/>
      <c r="CM371" s="121"/>
      <c r="CN371" s="121"/>
      <c r="CO371" s="121"/>
      <c r="CP371" s="121"/>
      <c r="CQ371" s="121"/>
      <c r="CR371" s="121"/>
      <c r="CS371" s="121"/>
      <c r="CT371" s="121"/>
      <c r="CU371" s="121"/>
      <c r="CV371" s="121"/>
      <c r="CW371" s="121"/>
      <c r="CX371" s="121"/>
      <c r="CY371" s="121"/>
      <c r="CZ371" s="121"/>
      <c r="DA371" s="121"/>
      <c r="DB371" s="121"/>
      <c r="DC371" s="121"/>
      <c r="DD371" s="121"/>
      <c r="DE371" s="121"/>
      <c r="DF371" s="121"/>
    </row>
    <row r="372" spans="1:110" s="60" customFormat="1" ht="18" customHeight="1">
      <c r="A372" s="163" t="s">
        <v>465</v>
      </c>
      <c r="B372" s="144"/>
      <c r="C372" s="144"/>
      <c r="D372" s="159">
        <v>5447</v>
      </c>
      <c r="E372" s="161">
        <v>5558</v>
      </c>
      <c r="F372" s="273">
        <v>5308</v>
      </c>
      <c r="G372" s="273">
        <v>5690</v>
      </c>
      <c r="H372" s="273">
        <v>5636</v>
      </c>
      <c r="I372" s="301">
        <v>5657</v>
      </c>
      <c r="J372" s="301">
        <v>5659</v>
      </c>
      <c r="K372" s="301">
        <v>5599</v>
      </c>
      <c r="L372" s="273">
        <v>5633</v>
      </c>
      <c r="M372" s="302">
        <v>5524</v>
      </c>
      <c r="N372" s="302">
        <v>5396</v>
      </c>
      <c r="O372" s="302">
        <v>5331</v>
      </c>
      <c r="P372" s="302">
        <v>5351</v>
      </c>
      <c r="Q372" s="256">
        <v>5353</v>
      </c>
      <c r="R372" s="256">
        <v>5516</v>
      </c>
      <c r="S372" s="302">
        <v>5494</v>
      </c>
      <c r="T372" s="302">
        <v>5591</v>
      </c>
      <c r="U372" s="366">
        <v>5726</v>
      </c>
      <c r="V372" s="366">
        <v>5818</v>
      </c>
      <c r="W372" s="255">
        <v>5806</v>
      </c>
      <c r="X372" s="120">
        <v>5996</v>
      </c>
      <c r="Y372" s="120">
        <v>5998</v>
      </c>
      <c r="Z372" s="120">
        <v>5956</v>
      </c>
      <c r="AA372" s="120">
        <v>6247</v>
      </c>
      <c r="AB372" s="120">
        <v>6059</v>
      </c>
      <c r="AC372" s="440">
        <v>6199</v>
      </c>
      <c r="AD372" s="440">
        <v>6409</v>
      </c>
      <c r="AE372" s="440">
        <v>6389</v>
      </c>
      <c r="AF372" s="440">
        <v>6394</v>
      </c>
      <c r="AG372" s="440">
        <v>6374</v>
      </c>
      <c r="AH372" s="440">
        <v>6258</v>
      </c>
      <c r="AI372" s="440">
        <v>6329</v>
      </c>
      <c r="AJ372" s="120"/>
      <c r="AK372" s="120"/>
      <c r="AL372" s="121"/>
      <c r="AM372" s="121"/>
      <c r="AN372" s="121"/>
      <c r="AO372" s="121"/>
      <c r="AP372" s="121"/>
      <c r="AQ372" s="121"/>
      <c r="AR372" s="121"/>
      <c r="AS372" s="134"/>
      <c r="AT372" s="134"/>
      <c r="AU372" s="134"/>
      <c r="AV372" s="134"/>
      <c r="AW372" s="134"/>
      <c r="AX372" s="134"/>
      <c r="AY372" s="134"/>
      <c r="AZ372" s="134"/>
      <c r="BA372" s="134"/>
      <c r="BB372" s="134"/>
      <c r="BC372" s="134"/>
      <c r="BD372" s="134"/>
      <c r="BE372" s="134"/>
      <c r="BF372" s="134"/>
      <c r="BG372" s="134"/>
      <c r="BH372" s="134"/>
      <c r="BI372" s="134"/>
      <c r="BJ372" s="134"/>
      <c r="BK372" s="134"/>
      <c r="BL372" s="134"/>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c r="CG372" s="134"/>
      <c r="CH372" s="134"/>
      <c r="CI372" s="134"/>
      <c r="CJ372" s="134"/>
      <c r="CK372" s="134"/>
      <c r="CL372" s="134"/>
      <c r="CM372" s="134"/>
      <c r="CN372" s="134"/>
      <c r="CO372" s="134"/>
      <c r="CP372" s="134"/>
      <c r="CQ372" s="134"/>
      <c r="CR372" s="134"/>
      <c r="CS372" s="134"/>
      <c r="CT372" s="134"/>
      <c r="CU372" s="134"/>
      <c r="CV372" s="134"/>
      <c r="CW372" s="134"/>
      <c r="CX372" s="134"/>
      <c r="CY372" s="134"/>
      <c r="CZ372" s="134"/>
      <c r="DA372" s="134"/>
      <c r="DB372" s="134"/>
      <c r="DC372" s="134"/>
      <c r="DD372" s="134"/>
      <c r="DE372" s="134"/>
      <c r="DF372" s="134"/>
    </row>
    <row r="373" spans="1:110" s="60" customFormat="1" ht="18" customHeight="1">
      <c r="A373" s="144" t="s">
        <v>115</v>
      </c>
      <c r="B373" s="144"/>
      <c r="C373" s="144"/>
      <c r="D373" s="159">
        <v>2513</v>
      </c>
      <c r="E373" s="161">
        <v>3186</v>
      </c>
      <c r="F373" s="273">
        <v>3216</v>
      </c>
      <c r="G373" s="273">
        <v>3407</v>
      </c>
      <c r="H373" s="273">
        <v>3444</v>
      </c>
      <c r="I373" s="301">
        <v>3333</v>
      </c>
      <c r="J373" s="301">
        <v>3402</v>
      </c>
      <c r="K373" s="301">
        <v>3507</v>
      </c>
      <c r="L373" s="273">
        <v>3617</v>
      </c>
      <c r="M373" s="302">
        <v>3599</v>
      </c>
      <c r="N373" s="302">
        <v>3595</v>
      </c>
      <c r="O373" s="302">
        <v>3468</v>
      </c>
      <c r="P373" s="302">
        <v>3482</v>
      </c>
      <c r="Q373" s="256">
        <v>3503</v>
      </c>
      <c r="R373" s="256">
        <v>3655</v>
      </c>
      <c r="S373" s="302">
        <v>3787</v>
      </c>
      <c r="T373" s="302">
        <v>3955</v>
      </c>
      <c r="U373" s="366">
        <v>3884</v>
      </c>
      <c r="V373" s="366">
        <v>4021</v>
      </c>
      <c r="W373" s="255">
        <v>4182</v>
      </c>
      <c r="X373" s="120">
        <v>4030</v>
      </c>
      <c r="Y373" s="120">
        <v>3911</v>
      </c>
      <c r="Z373" s="120">
        <v>3934</v>
      </c>
      <c r="AA373" s="120">
        <v>4191</v>
      </c>
      <c r="AB373" s="120">
        <v>4126</v>
      </c>
      <c r="AC373" s="440">
        <v>4027</v>
      </c>
      <c r="AD373" s="440">
        <v>4199</v>
      </c>
      <c r="AE373" s="440">
        <v>4286</v>
      </c>
      <c r="AF373" s="440">
        <v>4393</v>
      </c>
      <c r="AG373" s="440">
        <v>4144</v>
      </c>
      <c r="AH373" s="440">
        <v>4235</v>
      </c>
      <c r="AI373" s="440">
        <v>4283</v>
      </c>
      <c r="AJ373" s="120"/>
      <c r="AK373" s="120"/>
      <c r="AL373" s="121"/>
      <c r="AM373" s="121"/>
      <c r="AN373" s="121"/>
      <c r="AO373" s="121"/>
      <c r="AP373" s="121"/>
      <c r="AQ373" s="121"/>
      <c r="AR373" s="121"/>
      <c r="AS373" s="134"/>
      <c r="AT373" s="134"/>
      <c r="AU373" s="134"/>
      <c r="AV373" s="134"/>
      <c r="AW373" s="134"/>
      <c r="AX373" s="134"/>
      <c r="AY373" s="134"/>
      <c r="AZ373" s="134"/>
      <c r="BA373" s="134"/>
      <c r="BB373" s="134"/>
      <c r="BC373" s="134"/>
      <c r="BD373" s="134"/>
      <c r="BE373" s="134"/>
      <c r="BF373" s="134"/>
      <c r="BG373" s="134"/>
      <c r="BH373" s="134"/>
      <c r="BI373" s="134"/>
      <c r="BJ373" s="134"/>
      <c r="BK373" s="134"/>
      <c r="BL373" s="134"/>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c r="CG373" s="134"/>
      <c r="CH373" s="134"/>
      <c r="CI373" s="134"/>
      <c r="CJ373" s="134"/>
      <c r="CK373" s="134"/>
      <c r="CL373" s="134"/>
      <c r="CM373" s="134"/>
      <c r="CN373" s="134"/>
      <c r="CO373" s="134"/>
      <c r="CP373" s="134"/>
      <c r="CQ373" s="134"/>
      <c r="CR373" s="134"/>
      <c r="CS373" s="134"/>
      <c r="CT373" s="134"/>
      <c r="CU373" s="134"/>
      <c r="CV373" s="134"/>
      <c r="CW373" s="134"/>
      <c r="CX373" s="134"/>
      <c r="CY373" s="134"/>
      <c r="CZ373" s="134"/>
      <c r="DA373" s="134"/>
      <c r="DB373" s="134"/>
      <c r="DC373" s="134"/>
      <c r="DD373" s="134"/>
      <c r="DE373" s="134"/>
      <c r="DF373" s="134"/>
    </row>
    <row r="374" spans="1:110" s="60" customFormat="1" ht="18" customHeight="1">
      <c r="A374" s="163" t="s">
        <v>117</v>
      </c>
      <c r="B374" s="144"/>
      <c r="C374" s="144"/>
      <c r="D374" s="254">
        <v>153</v>
      </c>
      <c r="E374" s="254">
        <v>153</v>
      </c>
      <c r="F374" s="254">
        <v>360</v>
      </c>
      <c r="G374" s="254">
        <v>294</v>
      </c>
      <c r="H374" s="345">
        <v>302</v>
      </c>
      <c r="I374" s="345">
        <v>305</v>
      </c>
      <c r="J374" s="345">
        <v>482</v>
      </c>
      <c r="K374" s="345">
        <v>456</v>
      </c>
      <c r="L374" s="273">
        <v>2264</v>
      </c>
      <c r="M374" s="302">
        <v>2329</v>
      </c>
      <c r="N374" s="302">
        <v>2420</v>
      </c>
      <c r="O374" s="302">
        <v>2205</v>
      </c>
      <c r="P374" s="302">
        <v>2018</v>
      </c>
      <c r="Q374" s="256">
        <v>2062</v>
      </c>
      <c r="R374" s="256">
        <v>2112</v>
      </c>
      <c r="S374" s="302">
        <v>2260</v>
      </c>
      <c r="T374" s="302">
        <v>2489</v>
      </c>
      <c r="U374" s="366">
        <v>2690</v>
      </c>
      <c r="V374" s="366">
        <v>2522</v>
      </c>
      <c r="W374" s="255">
        <v>2817</v>
      </c>
      <c r="X374" s="120">
        <v>2918</v>
      </c>
      <c r="Y374" s="120">
        <v>3051</v>
      </c>
      <c r="Z374" s="120">
        <v>3009</v>
      </c>
      <c r="AA374" s="120">
        <v>3273</v>
      </c>
      <c r="AB374" s="120">
        <v>3549</v>
      </c>
      <c r="AC374" s="440">
        <v>3439</v>
      </c>
      <c r="AD374" s="440">
        <v>3639</v>
      </c>
      <c r="AE374" s="440">
        <v>3848</v>
      </c>
      <c r="AF374" s="440">
        <v>3998</v>
      </c>
      <c r="AG374" s="440">
        <v>3793</v>
      </c>
      <c r="AH374" s="440">
        <v>3795</v>
      </c>
      <c r="AI374" s="440">
        <v>3846</v>
      </c>
      <c r="AJ374" s="120"/>
      <c r="AK374" s="120"/>
      <c r="AL374" s="121"/>
      <c r="AM374" s="121"/>
      <c r="AN374" s="121"/>
      <c r="AO374" s="121"/>
      <c r="AP374" s="121"/>
      <c r="AQ374" s="121"/>
      <c r="AR374" s="121"/>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c r="CG374" s="134"/>
      <c r="CH374" s="134"/>
      <c r="CI374" s="134"/>
      <c r="CJ374" s="134"/>
      <c r="CK374" s="134"/>
      <c r="CL374" s="134"/>
      <c r="CM374" s="134"/>
      <c r="CN374" s="134"/>
      <c r="CO374" s="134"/>
      <c r="CP374" s="134"/>
      <c r="CQ374" s="134"/>
      <c r="CR374" s="134"/>
      <c r="CS374" s="134"/>
      <c r="CT374" s="134"/>
      <c r="CU374" s="134"/>
      <c r="CV374" s="134"/>
      <c r="CW374" s="134"/>
      <c r="CX374" s="134"/>
      <c r="CY374" s="134"/>
      <c r="CZ374" s="134"/>
      <c r="DA374" s="134"/>
      <c r="DB374" s="134"/>
      <c r="DC374" s="134"/>
      <c r="DD374" s="134"/>
      <c r="DE374" s="134"/>
      <c r="DF374" s="134"/>
    </row>
    <row r="375" spans="1:110" s="60" customFormat="1" ht="18" customHeight="1">
      <c r="A375" s="163" t="s">
        <v>116</v>
      </c>
      <c r="B375" s="144"/>
      <c r="C375" s="144"/>
      <c r="D375" s="159">
        <v>3030</v>
      </c>
      <c r="E375" s="161">
        <v>3275</v>
      </c>
      <c r="F375" s="273">
        <v>3216</v>
      </c>
      <c r="G375" s="273">
        <v>3412</v>
      </c>
      <c r="H375" s="273">
        <v>3245</v>
      </c>
      <c r="I375" s="301">
        <v>3282</v>
      </c>
      <c r="J375" s="301">
        <v>3292</v>
      </c>
      <c r="K375" s="301">
        <v>3239</v>
      </c>
      <c r="L375" s="273">
        <v>3332</v>
      </c>
      <c r="M375" s="302">
        <v>3330</v>
      </c>
      <c r="N375" s="302">
        <v>3265</v>
      </c>
      <c r="O375" s="302">
        <v>3032</v>
      </c>
      <c r="P375" s="302">
        <v>3090</v>
      </c>
      <c r="Q375" s="256">
        <v>3106</v>
      </c>
      <c r="R375" s="256">
        <v>3248</v>
      </c>
      <c r="S375" s="302">
        <v>3299</v>
      </c>
      <c r="T375" s="302">
        <v>3419</v>
      </c>
      <c r="U375" s="366">
        <v>3482</v>
      </c>
      <c r="V375" s="366">
        <v>3560</v>
      </c>
      <c r="W375" s="255">
        <v>3683</v>
      </c>
      <c r="X375" s="120">
        <v>3711</v>
      </c>
      <c r="Y375" s="120">
        <v>3487</v>
      </c>
      <c r="Z375" s="120">
        <v>3463</v>
      </c>
      <c r="AA375" s="120">
        <v>3589</v>
      </c>
      <c r="AB375" s="120">
        <v>3618</v>
      </c>
      <c r="AC375" s="440">
        <v>3678</v>
      </c>
      <c r="AD375" s="440">
        <v>3826</v>
      </c>
      <c r="AE375" s="440">
        <v>3889</v>
      </c>
      <c r="AF375" s="440">
        <v>3965</v>
      </c>
      <c r="AG375" s="440">
        <v>3774</v>
      </c>
      <c r="AH375" s="440">
        <v>3786</v>
      </c>
      <c r="AI375" s="440">
        <v>3770</v>
      </c>
      <c r="AJ375" s="120"/>
      <c r="AK375" s="120"/>
      <c r="AL375" s="121"/>
      <c r="AM375" s="121"/>
      <c r="AN375" s="121"/>
      <c r="AO375" s="121"/>
      <c r="AP375" s="121"/>
      <c r="AQ375" s="121"/>
      <c r="AR375" s="121"/>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c r="CG375" s="134"/>
      <c r="CH375" s="134"/>
      <c r="CI375" s="134"/>
      <c r="CJ375" s="134"/>
      <c r="CK375" s="134"/>
      <c r="CL375" s="134"/>
      <c r="CM375" s="134"/>
      <c r="CN375" s="134"/>
      <c r="CO375" s="134"/>
      <c r="CP375" s="134"/>
      <c r="CQ375" s="134"/>
      <c r="CR375" s="134"/>
      <c r="CS375" s="134"/>
      <c r="CT375" s="134"/>
      <c r="CU375" s="134"/>
      <c r="CV375" s="134"/>
      <c r="CW375" s="134"/>
      <c r="CX375" s="134"/>
      <c r="CY375" s="134"/>
      <c r="CZ375" s="134"/>
      <c r="DA375" s="134"/>
      <c r="DB375" s="134"/>
      <c r="DC375" s="134"/>
      <c r="DD375" s="134"/>
      <c r="DE375" s="134"/>
      <c r="DF375" s="134"/>
    </row>
    <row r="376" spans="1:110" s="60" customFormat="1" ht="18" customHeight="1">
      <c r="A376" s="163" t="s">
        <v>266</v>
      </c>
      <c r="B376" s="144"/>
      <c r="C376" s="144"/>
      <c r="D376" s="159">
        <v>356</v>
      </c>
      <c r="E376" s="161">
        <v>244</v>
      </c>
      <c r="F376" s="273">
        <v>248</v>
      </c>
      <c r="G376" s="273">
        <v>176</v>
      </c>
      <c r="H376" s="273">
        <v>140</v>
      </c>
      <c r="I376" s="301">
        <v>149</v>
      </c>
      <c r="J376" s="301">
        <v>157</v>
      </c>
      <c r="K376" s="301">
        <v>247</v>
      </c>
      <c r="L376" s="273">
        <v>169</v>
      </c>
      <c r="M376" s="302">
        <v>236</v>
      </c>
      <c r="N376" s="302">
        <v>229</v>
      </c>
      <c r="O376" s="302">
        <v>188</v>
      </c>
      <c r="P376" s="302">
        <v>90</v>
      </c>
      <c r="Q376" s="256">
        <v>81</v>
      </c>
      <c r="R376" s="256">
        <v>46</v>
      </c>
      <c r="S376" s="302">
        <v>125</v>
      </c>
      <c r="T376" s="302">
        <v>163</v>
      </c>
      <c r="U376" s="366">
        <v>59</v>
      </c>
      <c r="V376" s="366">
        <v>55</v>
      </c>
      <c r="W376" s="255">
        <v>210</v>
      </c>
      <c r="X376" s="120">
        <v>130</v>
      </c>
      <c r="Y376" s="120">
        <v>77</v>
      </c>
      <c r="Z376" s="120">
        <v>43</v>
      </c>
      <c r="AA376" s="120">
        <v>11</v>
      </c>
      <c r="AB376" s="120">
        <v>50</v>
      </c>
      <c r="AC376" s="440">
        <v>22</v>
      </c>
      <c r="AD376" s="440">
        <v>1</v>
      </c>
      <c r="AE376" s="440">
        <v>51</v>
      </c>
      <c r="AF376" s="440">
        <v>71</v>
      </c>
      <c r="AG376" s="440">
        <v>19</v>
      </c>
      <c r="AH376" s="440">
        <v>8</v>
      </c>
      <c r="AI376" s="440">
        <v>39</v>
      </c>
      <c r="AJ376" s="120"/>
      <c r="AK376" s="120"/>
      <c r="AL376" s="121"/>
      <c r="AM376" s="121"/>
      <c r="AN376" s="121"/>
      <c r="AO376" s="121"/>
      <c r="AP376" s="121"/>
      <c r="AQ376" s="121"/>
      <c r="AR376" s="121"/>
      <c r="AS376" s="134"/>
      <c r="AT376" s="134"/>
      <c r="AU376" s="134"/>
      <c r="AV376" s="134"/>
      <c r="AW376" s="134"/>
      <c r="AX376" s="134"/>
      <c r="AY376" s="134"/>
      <c r="AZ376" s="134"/>
      <c r="BA376" s="134"/>
      <c r="BB376" s="134"/>
      <c r="BC376" s="134"/>
      <c r="BD376" s="134"/>
      <c r="BE376" s="134"/>
      <c r="BF376" s="134"/>
      <c r="BG376" s="134"/>
      <c r="BH376" s="134"/>
      <c r="BI376" s="134"/>
      <c r="BJ376" s="134"/>
      <c r="BK376" s="134"/>
      <c r="BL376" s="134"/>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c r="CG376" s="134"/>
      <c r="CH376" s="134"/>
      <c r="CI376" s="134"/>
      <c r="CJ376" s="134"/>
      <c r="CK376" s="134"/>
      <c r="CL376" s="134"/>
      <c r="CM376" s="134"/>
      <c r="CN376" s="134"/>
      <c r="CO376" s="134"/>
      <c r="CP376" s="134"/>
      <c r="CQ376" s="134"/>
      <c r="CR376" s="134"/>
      <c r="CS376" s="134"/>
      <c r="CT376" s="134"/>
      <c r="CU376" s="134"/>
      <c r="CV376" s="134"/>
      <c r="CW376" s="134"/>
      <c r="CX376" s="134"/>
      <c r="CY376" s="134"/>
      <c r="CZ376" s="134"/>
      <c r="DA376" s="134"/>
      <c r="DB376" s="134"/>
      <c r="DC376" s="134"/>
      <c r="DD376" s="134"/>
      <c r="DE376" s="134"/>
      <c r="DF376" s="134"/>
    </row>
    <row r="377" spans="1:110" ht="18" customHeight="1">
      <c r="A377" s="192" t="s">
        <v>131</v>
      </c>
      <c r="B377" s="192"/>
      <c r="C377" s="192"/>
      <c r="D377" s="177">
        <v>466</v>
      </c>
      <c r="E377" s="177">
        <v>788</v>
      </c>
      <c r="F377" s="367">
        <v>857</v>
      </c>
      <c r="G377" s="367">
        <v>835</v>
      </c>
      <c r="H377" s="367">
        <v>937</v>
      </c>
      <c r="I377" s="236">
        <v>1052</v>
      </c>
      <c r="J377" s="236">
        <v>1144</v>
      </c>
      <c r="K377" s="236">
        <v>1237</v>
      </c>
      <c r="L377" s="367">
        <v>822</v>
      </c>
      <c r="M377" s="302">
        <v>825</v>
      </c>
      <c r="N377" s="302">
        <v>823</v>
      </c>
      <c r="O377" s="302">
        <v>796</v>
      </c>
      <c r="P377" s="273">
        <v>722</v>
      </c>
      <c r="Q377" s="256">
        <v>476</v>
      </c>
      <c r="R377" s="256">
        <v>374</v>
      </c>
      <c r="S377" s="273">
        <v>382</v>
      </c>
      <c r="T377" s="273">
        <v>301</v>
      </c>
      <c r="U377" s="366">
        <v>285</v>
      </c>
      <c r="V377" s="366">
        <v>238</v>
      </c>
      <c r="W377" s="305">
        <v>29</v>
      </c>
      <c r="X377" s="120">
        <v>345</v>
      </c>
      <c r="Y377" s="120">
        <v>387</v>
      </c>
      <c r="Z377" s="120">
        <v>442</v>
      </c>
      <c r="AA377" s="120">
        <v>208</v>
      </c>
      <c r="AB377" s="120">
        <v>162</v>
      </c>
      <c r="AC377" s="440">
        <v>159</v>
      </c>
      <c r="AD377" s="440">
        <v>50</v>
      </c>
      <c r="AE377" s="440">
        <v>158</v>
      </c>
      <c r="AF377" s="440">
        <v>129</v>
      </c>
      <c r="AG377" s="440">
        <v>438</v>
      </c>
      <c r="AH377" s="440">
        <v>314</v>
      </c>
      <c r="AI377" s="440">
        <v>315</v>
      </c>
      <c r="AJ377" s="120"/>
      <c r="AK377" s="120"/>
    </row>
    <row r="378" spans="1:110" s="58" customFormat="1" ht="25.5" customHeight="1" thickBot="1">
      <c r="A378" s="326" t="s">
        <v>120</v>
      </c>
      <c r="B378" s="326"/>
      <c r="C378" s="326"/>
      <c r="D378" s="350">
        <f t="shared" ref="D378:W378" si="61">SUM(D372:D377)</f>
        <v>11965</v>
      </c>
      <c r="E378" s="350">
        <f t="shared" si="61"/>
        <v>13204</v>
      </c>
      <c r="F378" s="350">
        <f t="shared" si="61"/>
        <v>13205</v>
      </c>
      <c r="G378" s="350">
        <f t="shared" si="61"/>
        <v>13814</v>
      </c>
      <c r="H378" s="350">
        <f t="shared" si="61"/>
        <v>13704</v>
      </c>
      <c r="I378" s="350">
        <f t="shared" si="61"/>
        <v>13778</v>
      </c>
      <c r="J378" s="350">
        <f t="shared" si="61"/>
        <v>14136</v>
      </c>
      <c r="K378" s="350">
        <f t="shared" si="61"/>
        <v>14285</v>
      </c>
      <c r="L378" s="350">
        <f t="shared" si="61"/>
        <v>15837</v>
      </c>
      <c r="M378" s="350">
        <f t="shared" si="61"/>
        <v>15843</v>
      </c>
      <c r="N378" s="350">
        <f t="shared" si="61"/>
        <v>15728</v>
      </c>
      <c r="O378" s="350">
        <f t="shared" si="61"/>
        <v>15020</v>
      </c>
      <c r="P378" s="351">
        <f t="shared" si="61"/>
        <v>14753</v>
      </c>
      <c r="Q378" s="351">
        <f t="shared" si="61"/>
        <v>14581</v>
      </c>
      <c r="R378" s="351">
        <f t="shared" si="61"/>
        <v>14951</v>
      </c>
      <c r="S378" s="351">
        <f t="shared" si="61"/>
        <v>15347</v>
      </c>
      <c r="T378" s="351">
        <f t="shared" si="61"/>
        <v>15918</v>
      </c>
      <c r="U378" s="351">
        <f t="shared" si="61"/>
        <v>16126</v>
      </c>
      <c r="V378" s="351">
        <f t="shared" si="61"/>
        <v>16214</v>
      </c>
      <c r="W378" s="351">
        <f t="shared" si="61"/>
        <v>16727</v>
      </c>
      <c r="X378" s="447">
        <f t="shared" ref="X378:AH378" si="62">SUM(X372:X377)</f>
        <v>17130</v>
      </c>
      <c r="Y378" s="447">
        <f t="shared" si="62"/>
        <v>16911</v>
      </c>
      <c r="Z378" s="447">
        <f t="shared" si="62"/>
        <v>16847</v>
      </c>
      <c r="AA378" s="447">
        <f t="shared" si="62"/>
        <v>17519</v>
      </c>
      <c r="AB378" s="447">
        <f t="shared" si="62"/>
        <v>17564</v>
      </c>
      <c r="AC378" s="447">
        <f t="shared" si="62"/>
        <v>17524</v>
      </c>
      <c r="AD378" s="447">
        <f t="shared" si="62"/>
        <v>18124</v>
      </c>
      <c r="AE378" s="447">
        <f t="shared" si="62"/>
        <v>18621</v>
      </c>
      <c r="AF378" s="447">
        <f t="shared" si="62"/>
        <v>18950</v>
      </c>
      <c r="AG378" s="447">
        <f t="shared" si="62"/>
        <v>18542</v>
      </c>
      <c r="AH378" s="447">
        <f t="shared" si="62"/>
        <v>18396</v>
      </c>
      <c r="AI378" s="447">
        <f>SUM(AI372:AI377)</f>
        <v>18582</v>
      </c>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c r="BY378" s="121"/>
      <c r="BZ378" s="121"/>
      <c r="CA378" s="121"/>
      <c r="CB378" s="121"/>
      <c r="CC378" s="121"/>
      <c r="CD378" s="121"/>
      <c r="CE378" s="121"/>
      <c r="CF378" s="121"/>
      <c r="CG378" s="121"/>
      <c r="CH378" s="121"/>
      <c r="CI378" s="121"/>
      <c r="CJ378" s="121"/>
      <c r="CK378" s="121"/>
      <c r="CL378" s="121"/>
      <c r="CM378" s="121"/>
      <c r="CN378" s="121"/>
      <c r="CO378" s="121"/>
      <c r="CP378" s="121"/>
      <c r="CQ378" s="121"/>
      <c r="CR378" s="121"/>
      <c r="CS378" s="121"/>
      <c r="CT378" s="121"/>
      <c r="CU378" s="121"/>
      <c r="CV378" s="121"/>
      <c r="CW378" s="121"/>
      <c r="CX378" s="121"/>
      <c r="CY378" s="121"/>
      <c r="CZ378" s="121"/>
      <c r="DA378" s="121"/>
      <c r="DB378" s="121"/>
      <c r="DC378" s="121"/>
      <c r="DD378" s="121"/>
      <c r="DE378" s="121"/>
      <c r="DF378" s="121"/>
    </row>
    <row r="379" spans="1:110" ht="19.5" customHeight="1" thickTop="1">
      <c r="A379" s="260"/>
      <c r="B379" s="328"/>
      <c r="C379" s="328"/>
      <c r="D379" s="158"/>
      <c r="E379" s="158"/>
      <c r="F379" s="158"/>
      <c r="G379" s="158"/>
      <c r="H379" s="158"/>
      <c r="I379" s="158"/>
      <c r="J379" s="158"/>
      <c r="K379" s="158"/>
      <c r="L379" s="158"/>
      <c r="M379" s="176"/>
      <c r="N379" s="176"/>
      <c r="O379" s="176"/>
      <c r="P379" s="146"/>
      <c r="Q379" s="146"/>
      <c r="R379" s="146"/>
      <c r="S379" s="146"/>
      <c r="T379" s="146"/>
      <c r="U379" s="147"/>
      <c r="V379" s="146"/>
      <c r="W379" s="146"/>
      <c r="Y379" s="115"/>
    </row>
    <row r="380" spans="1:110" ht="19.5" customHeight="1">
      <c r="A380" s="260"/>
      <c r="B380" s="328"/>
      <c r="C380" s="328"/>
      <c r="D380" s="158"/>
      <c r="E380" s="158"/>
      <c r="F380" s="158"/>
      <c r="G380" s="158"/>
      <c r="H380" s="158"/>
      <c r="I380" s="158"/>
      <c r="J380" s="158"/>
      <c r="K380" s="158"/>
      <c r="L380" s="158"/>
      <c r="M380" s="176"/>
      <c r="N380" s="176"/>
      <c r="O380" s="176"/>
      <c r="P380" s="146"/>
      <c r="Q380" s="146"/>
      <c r="R380" s="146"/>
      <c r="S380" s="146"/>
      <c r="T380" s="146"/>
      <c r="U380" s="147"/>
      <c r="V380" s="146"/>
      <c r="W380" s="146"/>
      <c r="Y380" s="115"/>
    </row>
    <row r="381" spans="1:110" s="58" customFormat="1" ht="18" customHeight="1">
      <c r="A381" s="143" t="s">
        <v>354</v>
      </c>
      <c r="B381" s="166"/>
      <c r="C381" s="166"/>
      <c r="D381" s="341"/>
      <c r="E381" s="341"/>
      <c r="F381" s="341"/>
      <c r="G381" s="341"/>
      <c r="H381" s="341"/>
      <c r="I381" s="341"/>
      <c r="J381" s="341"/>
      <c r="K381" s="341"/>
      <c r="L381" s="341"/>
      <c r="M381" s="307"/>
      <c r="N381" s="301"/>
      <c r="O381" s="301"/>
      <c r="P381" s="255"/>
      <c r="Q381" s="255"/>
      <c r="R381" s="255"/>
      <c r="S381" s="255"/>
      <c r="T381" s="255"/>
      <c r="U381" s="328"/>
      <c r="V381" s="255"/>
      <c r="W381" s="255"/>
      <c r="X381" s="120"/>
      <c r="Y381" s="120"/>
      <c r="Z381" s="120"/>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row>
    <row r="382" spans="1:110" s="58" customFormat="1" ht="56.25" customHeight="1" thickBot="1">
      <c r="A382" s="150" t="s">
        <v>271</v>
      </c>
      <c r="B382" s="151"/>
      <c r="C382" s="152"/>
      <c r="D382" s="221"/>
      <c r="E382" s="221"/>
      <c r="F382" s="221"/>
      <c r="G382" s="221" t="s">
        <v>294</v>
      </c>
      <c r="H382" s="221"/>
      <c r="I382" s="221"/>
      <c r="J382" s="221"/>
      <c r="K382" s="221" t="s">
        <v>298</v>
      </c>
      <c r="L382" s="221" t="s">
        <v>309</v>
      </c>
      <c r="M382" s="222" t="s">
        <v>310</v>
      </c>
      <c r="N382" s="222" t="s">
        <v>311</v>
      </c>
      <c r="O382" s="222" t="s">
        <v>34</v>
      </c>
      <c r="P382" s="221" t="s">
        <v>312</v>
      </c>
      <c r="Q382" s="223" t="s">
        <v>313</v>
      </c>
      <c r="R382" s="223" t="s">
        <v>314</v>
      </c>
      <c r="S382" s="223" t="s">
        <v>38</v>
      </c>
      <c r="T382" s="223" t="s">
        <v>315</v>
      </c>
      <c r="U382" s="221" t="s">
        <v>321</v>
      </c>
      <c r="V382" s="221" t="s">
        <v>320</v>
      </c>
      <c r="W382" s="221" t="s">
        <v>362</v>
      </c>
      <c r="X382" s="442" t="s">
        <v>371</v>
      </c>
      <c r="Y382" s="442" t="s">
        <v>376</v>
      </c>
      <c r="Z382" s="442" t="s">
        <v>401</v>
      </c>
      <c r="AA382" s="442" t="s">
        <v>385</v>
      </c>
      <c r="AB382" s="442" t="s">
        <v>439</v>
      </c>
      <c r="AC382" s="442" t="s">
        <v>440</v>
      </c>
      <c r="AD382" s="442" t="s">
        <v>441</v>
      </c>
      <c r="AE382" s="221" t="s">
        <v>437</v>
      </c>
      <c r="AF382" s="442" t="s">
        <v>460</v>
      </c>
      <c r="AG382" s="442" t="s">
        <v>461</v>
      </c>
      <c r="AH382" s="442" t="s">
        <v>462</v>
      </c>
      <c r="AI382" s="442" t="s">
        <v>453</v>
      </c>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row>
    <row r="383" spans="1:110" s="60" customFormat="1" ht="18" customHeight="1">
      <c r="A383" s="163" t="s">
        <v>465</v>
      </c>
      <c r="B383" s="144"/>
      <c r="C383" s="144"/>
      <c r="D383" s="159"/>
      <c r="E383" s="161"/>
      <c r="F383" s="161"/>
      <c r="G383" s="369">
        <v>17.5</v>
      </c>
      <c r="H383" s="368"/>
      <c r="I383" s="251"/>
      <c r="J383" s="251"/>
      <c r="K383" s="370">
        <v>19.2</v>
      </c>
      <c r="L383" s="371">
        <v>21.7</v>
      </c>
      <c r="M383" s="372">
        <v>22.2</v>
      </c>
      <c r="N383" s="372">
        <v>26.3</v>
      </c>
      <c r="O383" s="372">
        <v>29.6</v>
      </c>
      <c r="P383" s="372">
        <v>29.9</v>
      </c>
      <c r="Q383" s="373">
        <v>31</v>
      </c>
      <c r="R383" s="373">
        <v>28.3</v>
      </c>
      <c r="S383" s="372">
        <v>24.5</v>
      </c>
      <c r="T383" s="372">
        <v>24.9</v>
      </c>
      <c r="U383" s="374">
        <v>23.9</v>
      </c>
      <c r="V383" s="375">
        <v>22.9</v>
      </c>
      <c r="W383" s="375">
        <v>19.5</v>
      </c>
      <c r="X383" s="448">
        <v>19.600000000000001</v>
      </c>
      <c r="Y383" s="448">
        <v>19.2</v>
      </c>
      <c r="Z383" s="448">
        <v>19.2</v>
      </c>
      <c r="AA383" s="448">
        <v>24.6</v>
      </c>
      <c r="AB383" s="448">
        <v>22.5</v>
      </c>
      <c r="AC383" s="470">
        <v>21.5</v>
      </c>
      <c r="AD383" s="470">
        <v>20.2</v>
      </c>
      <c r="AE383" s="470">
        <v>18.7</v>
      </c>
      <c r="AF383" s="470">
        <v>16.8</v>
      </c>
      <c r="AG383" s="470">
        <v>18.7</v>
      </c>
      <c r="AH383" s="470">
        <v>19.899999999999999</v>
      </c>
      <c r="AI383" s="470">
        <v>14.6</v>
      </c>
      <c r="AJ383" s="120"/>
      <c r="AK383" s="120"/>
      <c r="AL383" s="121"/>
      <c r="AM383" s="121"/>
      <c r="AN383" s="121"/>
      <c r="AO383" s="121"/>
      <c r="AP383" s="121"/>
      <c r="AQ383" s="121"/>
      <c r="AR383" s="121"/>
      <c r="AS383" s="134"/>
      <c r="AT383" s="134"/>
      <c r="AU383" s="134"/>
      <c r="AV383" s="134"/>
      <c r="AW383" s="134"/>
      <c r="AX383" s="134"/>
      <c r="AY383" s="134"/>
      <c r="AZ383" s="134"/>
      <c r="BA383" s="134"/>
      <c r="BB383" s="134"/>
      <c r="BC383" s="134"/>
      <c r="BD383" s="134"/>
      <c r="BE383" s="134"/>
      <c r="BF383" s="134"/>
      <c r="BG383" s="134"/>
      <c r="BH383" s="134"/>
      <c r="BI383" s="134"/>
      <c r="BJ383" s="134"/>
      <c r="BK383" s="134"/>
      <c r="BL383" s="134"/>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c r="CG383" s="134"/>
      <c r="CH383" s="134"/>
      <c r="CI383" s="134"/>
      <c r="CJ383" s="134"/>
      <c r="CK383" s="134"/>
      <c r="CL383" s="134"/>
      <c r="CM383" s="134"/>
      <c r="CN383" s="134"/>
      <c r="CO383" s="134"/>
      <c r="CP383" s="134"/>
      <c r="CQ383" s="134"/>
      <c r="CR383" s="134"/>
      <c r="CS383" s="134"/>
      <c r="CT383" s="134"/>
      <c r="CU383" s="134"/>
      <c r="CV383" s="134"/>
      <c r="CW383" s="134"/>
      <c r="CX383" s="134"/>
      <c r="CY383" s="134"/>
      <c r="CZ383" s="134"/>
      <c r="DA383" s="134"/>
      <c r="DB383" s="134"/>
      <c r="DC383" s="134"/>
      <c r="DD383" s="134"/>
      <c r="DE383" s="134"/>
      <c r="DF383" s="134"/>
    </row>
    <row r="384" spans="1:110" s="60" customFormat="1" ht="18" customHeight="1">
      <c r="A384" s="144" t="s">
        <v>115</v>
      </c>
      <c r="B384" s="144"/>
      <c r="C384" s="144"/>
      <c r="D384" s="159"/>
      <c r="E384" s="161"/>
      <c r="F384" s="161"/>
      <c r="G384" s="369">
        <v>9.6</v>
      </c>
      <c r="H384" s="368"/>
      <c r="I384" s="251"/>
      <c r="J384" s="251"/>
      <c r="K384" s="370">
        <v>9.3000000000000007</v>
      </c>
      <c r="L384" s="371">
        <v>8.8000000000000007</v>
      </c>
      <c r="M384" s="372">
        <v>8.8000000000000007</v>
      </c>
      <c r="N384" s="372">
        <v>8.1999999999999993</v>
      </c>
      <c r="O384" s="372">
        <v>8.9</v>
      </c>
      <c r="P384" s="372">
        <v>8.4</v>
      </c>
      <c r="Q384" s="373">
        <v>8.8000000000000007</v>
      </c>
      <c r="R384" s="373">
        <v>9</v>
      </c>
      <c r="S384" s="372">
        <v>7.9</v>
      </c>
      <c r="T384" s="372">
        <v>9.1999999999999993</v>
      </c>
      <c r="U384" s="374">
        <v>8.8000000000000007</v>
      </c>
      <c r="V384" s="375">
        <v>8.3000000000000007</v>
      </c>
      <c r="W384" s="375">
        <v>8.4</v>
      </c>
      <c r="X384" s="448">
        <v>10.6</v>
      </c>
      <c r="Y384" s="448">
        <v>10.5</v>
      </c>
      <c r="Z384" s="448">
        <v>10.6</v>
      </c>
      <c r="AA384" s="448">
        <v>9.9</v>
      </c>
      <c r="AB384" s="448">
        <v>8.8000000000000007</v>
      </c>
      <c r="AC384" s="470">
        <v>8.6</v>
      </c>
      <c r="AD384" s="470">
        <v>8.4</v>
      </c>
      <c r="AE384" s="470">
        <v>8.8000000000000007</v>
      </c>
      <c r="AF384" s="470">
        <v>7.7</v>
      </c>
      <c r="AG384" s="470">
        <v>7.5</v>
      </c>
      <c r="AH384" s="470">
        <v>9.5</v>
      </c>
      <c r="AI384" s="470">
        <v>7.2</v>
      </c>
      <c r="AJ384" s="120"/>
      <c r="AK384" s="120"/>
      <c r="AL384" s="121"/>
      <c r="AM384" s="121"/>
      <c r="AN384" s="121"/>
      <c r="AO384" s="121"/>
      <c r="AP384" s="121"/>
      <c r="AQ384" s="121"/>
      <c r="AR384" s="121"/>
      <c r="AS384" s="134"/>
      <c r="AT384" s="134"/>
      <c r="AU384" s="134"/>
      <c r="AV384" s="134"/>
      <c r="AW384" s="134"/>
      <c r="AX384" s="134"/>
      <c r="AY384" s="134"/>
      <c r="AZ384" s="134"/>
      <c r="BA384" s="134"/>
      <c r="BB384" s="134"/>
      <c r="BC384" s="134"/>
      <c r="BD384" s="134"/>
      <c r="BE384" s="134"/>
      <c r="BF384" s="134"/>
      <c r="BG384" s="134"/>
      <c r="BH384" s="134"/>
      <c r="BI384" s="134"/>
      <c r="BJ384" s="134"/>
      <c r="BK384" s="134"/>
      <c r="BL384" s="134"/>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c r="CG384" s="134"/>
      <c r="CH384" s="134"/>
      <c r="CI384" s="134"/>
      <c r="CJ384" s="134"/>
      <c r="CK384" s="134"/>
      <c r="CL384" s="134"/>
      <c r="CM384" s="134"/>
      <c r="CN384" s="134"/>
      <c r="CO384" s="134"/>
      <c r="CP384" s="134"/>
      <c r="CQ384" s="134"/>
      <c r="CR384" s="134"/>
      <c r="CS384" s="134"/>
      <c r="CT384" s="134"/>
      <c r="CU384" s="134"/>
      <c r="CV384" s="134"/>
      <c r="CW384" s="134"/>
      <c r="CX384" s="134"/>
      <c r="CY384" s="134"/>
      <c r="CZ384" s="134"/>
      <c r="DA384" s="134"/>
      <c r="DB384" s="134"/>
      <c r="DC384" s="134"/>
      <c r="DD384" s="134"/>
      <c r="DE384" s="134"/>
      <c r="DF384" s="134"/>
    </row>
    <row r="385" spans="1:110" s="60" customFormat="1" ht="18" customHeight="1">
      <c r="A385" s="163" t="s">
        <v>117</v>
      </c>
      <c r="B385" s="144"/>
      <c r="C385" s="144"/>
      <c r="D385" s="207"/>
      <c r="E385" s="207"/>
      <c r="F385" s="207"/>
      <c r="G385" s="207" t="s">
        <v>55</v>
      </c>
      <c r="H385" s="345"/>
      <c r="I385" s="345"/>
      <c r="J385" s="345"/>
      <c r="K385" s="370">
        <v>66.3</v>
      </c>
      <c r="L385" s="371">
        <v>32.1</v>
      </c>
      <c r="M385" s="372">
        <v>19.5</v>
      </c>
      <c r="N385" s="376">
        <v>-2.6</v>
      </c>
      <c r="O385" s="376">
        <v>-3.7</v>
      </c>
      <c r="P385" s="376">
        <v>-2.9</v>
      </c>
      <c r="Q385" s="377">
        <v>-2.7</v>
      </c>
      <c r="R385" s="377">
        <v>-1.9</v>
      </c>
      <c r="S385" s="372">
        <v>0</v>
      </c>
      <c r="T385" s="372">
        <v>1.2</v>
      </c>
      <c r="U385" s="374">
        <v>1.5</v>
      </c>
      <c r="V385" s="375">
        <v>2.9</v>
      </c>
      <c r="W385" s="375">
        <v>2.4</v>
      </c>
      <c r="X385" s="448">
        <v>2.6</v>
      </c>
      <c r="Y385" s="448">
        <v>4.4000000000000004</v>
      </c>
      <c r="Z385" s="448">
        <v>3.2</v>
      </c>
      <c r="AA385" s="448">
        <v>3.5</v>
      </c>
      <c r="AB385" s="448">
        <v>3.5</v>
      </c>
      <c r="AC385" s="470">
        <v>2.9</v>
      </c>
      <c r="AD385" s="470">
        <v>3</v>
      </c>
      <c r="AE385" s="470">
        <v>3</v>
      </c>
      <c r="AF385" s="470">
        <v>3.2</v>
      </c>
      <c r="AG385" s="470">
        <v>3.3</v>
      </c>
      <c r="AH385" s="470">
        <v>4</v>
      </c>
      <c r="AI385" s="470">
        <v>5.2</v>
      </c>
      <c r="AJ385" s="120"/>
      <c r="AK385" s="120"/>
      <c r="AL385" s="121"/>
      <c r="AM385" s="121"/>
      <c r="AN385" s="121"/>
      <c r="AO385" s="121"/>
      <c r="AP385" s="121"/>
      <c r="AQ385" s="121"/>
      <c r="AR385" s="121"/>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c r="CH385" s="134"/>
      <c r="CI385" s="134"/>
      <c r="CJ385" s="134"/>
      <c r="CK385" s="134"/>
      <c r="CL385" s="134"/>
      <c r="CM385" s="134"/>
      <c r="CN385" s="134"/>
      <c r="CO385" s="134"/>
      <c r="CP385" s="134"/>
      <c r="CQ385" s="134"/>
      <c r="CR385" s="134"/>
      <c r="CS385" s="134"/>
      <c r="CT385" s="134"/>
      <c r="CU385" s="134"/>
      <c r="CV385" s="134"/>
      <c r="CW385" s="134"/>
      <c r="CX385" s="134"/>
      <c r="CY385" s="134"/>
      <c r="CZ385" s="134"/>
      <c r="DA385" s="134"/>
      <c r="DB385" s="134"/>
      <c r="DC385" s="134"/>
      <c r="DD385" s="134"/>
      <c r="DE385" s="134"/>
      <c r="DF385" s="134"/>
    </row>
    <row r="386" spans="1:110" s="60" customFormat="1" ht="18" customHeight="1">
      <c r="A386" s="163" t="s">
        <v>116</v>
      </c>
      <c r="B386" s="144"/>
      <c r="C386" s="144"/>
      <c r="D386" s="159"/>
      <c r="E386" s="161"/>
      <c r="F386" s="161"/>
      <c r="G386" s="369">
        <v>8.4</v>
      </c>
      <c r="H386" s="368"/>
      <c r="I386" s="251"/>
      <c r="J386" s="251"/>
      <c r="K386" s="370">
        <v>7.7</v>
      </c>
      <c r="L386" s="371">
        <v>8</v>
      </c>
      <c r="M386" s="372">
        <v>7.8</v>
      </c>
      <c r="N386" s="372">
        <v>7.8</v>
      </c>
      <c r="O386" s="372">
        <v>8.1</v>
      </c>
      <c r="P386" s="372">
        <v>7.9</v>
      </c>
      <c r="Q386" s="373">
        <v>8.1999999999999993</v>
      </c>
      <c r="R386" s="373">
        <v>8.1</v>
      </c>
      <c r="S386" s="372">
        <v>8.6999999999999993</v>
      </c>
      <c r="T386" s="372">
        <v>9.5</v>
      </c>
      <c r="U386" s="374">
        <v>9.1999999999999993</v>
      </c>
      <c r="V386" s="375">
        <v>9.5</v>
      </c>
      <c r="W386" s="375">
        <v>9.6999999999999993</v>
      </c>
      <c r="X386" s="448">
        <v>9.9</v>
      </c>
      <c r="Y386" s="448">
        <v>15.3</v>
      </c>
      <c r="Z386" s="448">
        <v>15.3</v>
      </c>
      <c r="AA386" s="448">
        <v>13.7</v>
      </c>
      <c r="AB386" s="448">
        <v>13.4</v>
      </c>
      <c r="AC386" s="470">
        <v>7.7</v>
      </c>
      <c r="AD386" s="470">
        <v>7.5</v>
      </c>
      <c r="AE386" s="470">
        <v>9.1</v>
      </c>
      <c r="AF386" s="470">
        <v>9.5</v>
      </c>
      <c r="AG386" s="470">
        <v>9.6</v>
      </c>
      <c r="AH386" s="470">
        <v>12.5</v>
      </c>
      <c r="AI386" s="470">
        <v>9.1999999999999993</v>
      </c>
      <c r="AJ386" s="120"/>
      <c r="AK386" s="120"/>
      <c r="AL386" s="121"/>
      <c r="AM386" s="121"/>
      <c r="AN386" s="121"/>
      <c r="AO386" s="121"/>
      <c r="AP386" s="121"/>
      <c r="AQ386" s="121"/>
      <c r="AR386" s="121"/>
      <c r="AS386" s="134"/>
      <c r="AT386" s="134"/>
      <c r="AU386" s="134"/>
      <c r="AV386" s="134"/>
      <c r="AW386" s="134"/>
      <c r="AX386" s="134"/>
      <c r="AY386" s="134"/>
      <c r="AZ386" s="134"/>
      <c r="BA386" s="134"/>
      <c r="BB386" s="134"/>
      <c r="BC386" s="134"/>
      <c r="BD386" s="134"/>
      <c r="BE386" s="134"/>
      <c r="BF386" s="134"/>
      <c r="BG386" s="134"/>
      <c r="BH386" s="134"/>
      <c r="BI386" s="134"/>
      <c r="BJ386" s="134"/>
      <c r="BK386" s="134"/>
      <c r="BL386" s="134"/>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c r="CG386" s="134"/>
      <c r="CH386" s="134"/>
      <c r="CI386" s="134"/>
      <c r="CJ386" s="134"/>
      <c r="CK386" s="134"/>
      <c r="CL386" s="134"/>
      <c r="CM386" s="134"/>
      <c r="CN386" s="134"/>
      <c r="CO386" s="134"/>
      <c r="CP386" s="134"/>
      <c r="CQ386" s="134"/>
      <c r="CR386" s="134"/>
      <c r="CS386" s="134"/>
      <c r="CT386" s="134"/>
      <c r="CU386" s="134"/>
      <c r="CV386" s="134"/>
      <c r="CW386" s="134"/>
      <c r="CX386" s="134"/>
      <c r="CY386" s="134"/>
      <c r="CZ386" s="134"/>
      <c r="DA386" s="134"/>
      <c r="DB386" s="134"/>
      <c r="DC386" s="134"/>
      <c r="DD386" s="134"/>
      <c r="DE386" s="134"/>
      <c r="DF386" s="134"/>
    </row>
    <row r="387" spans="1:110" s="60" customFormat="1" ht="18" customHeight="1">
      <c r="A387" s="163" t="s">
        <v>266</v>
      </c>
      <c r="B387" s="144"/>
      <c r="C387" s="144"/>
      <c r="D387" s="159"/>
      <c r="E387" s="161"/>
      <c r="F387" s="161"/>
      <c r="G387" s="378">
        <v>-1.6</v>
      </c>
      <c r="H387" s="379"/>
      <c r="I387" s="345"/>
      <c r="J387" s="345"/>
      <c r="K387" s="370">
        <v>6.9</v>
      </c>
      <c r="L387" s="371">
        <v>1.7</v>
      </c>
      <c r="M387" s="372">
        <v>14.1</v>
      </c>
      <c r="N387" s="372">
        <v>0.5</v>
      </c>
      <c r="O387" s="376">
        <v>-14</v>
      </c>
      <c r="P387" s="376">
        <v>-17</v>
      </c>
      <c r="Q387" s="377">
        <v>-26.4</v>
      </c>
      <c r="R387" s="377">
        <v>-29.7</v>
      </c>
      <c r="S387" s="372">
        <v>28.9</v>
      </c>
      <c r="T387" s="372">
        <v>18.8</v>
      </c>
      <c r="U387" s="374">
        <v>26.4</v>
      </c>
      <c r="V387" s="374">
        <v>48</v>
      </c>
      <c r="W387" s="374">
        <v>38.4</v>
      </c>
      <c r="X387" s="448">
        <v>47</v>
      </c>
      <c r="Y387" s="448">
        <v>52.7</v>
      </c>
      <c r="Z387" s="448">
        <v>48.5</v>
      </c>
      <c r="AA387" s="448">
        <v>4.2</v>
      </c>
      <c r="AB387" s="448">
        <v>55.9</v>
      </c>
      <c r="AC387" s="470">
        <v>56.1</v>
      </c>
      <c r="AD387" s="470">
        <v>112.5</v>
      </c>
      <c r="AE387" s="470">
        <v>152.30000000000001</v>
      </c>
      <c r="AF387" s="470">
        <v>84.6</v>
      </c>
      <c r="AG387" s="470">
        <v>146.30000000000001</v>
      </c>
      <c r="AH387" s="470">
        <v>176.9</v>
      </c>
      <c r="AI387" s="470">
        <v>148.9</v>
      </c>
      <c r="AJ387" s="120"/>
      <c r="AK387" s="120"/>
      <c r="AL387" s="121"/>
      <c r="AM387" s="121"/>
      <c r="AN387" s="121"/>
      <c r="AO387" s="121"/>
      <c r="AP387" s="121"/>
      <c r="AQ387" s="121"/>
      <c r="AR387" s="121"/>
      <c r="AS387" s="134"/>
      <c r="AT387" s="134"/>
      <c r="AU387" s="134"/>
      <c r="AV387" s="134"/>
      <c r="AW387" s="134"/>
      <c r="AX387" s="134"/>
      <c r="AY387" s="134"/>
      <c r="AZ387" s="134"/>
      <c r="BA387" s="134"/>
      <c r="BB387" s="134"/>
      <c r="BC387" s="134"/>
      <c r="BD387" s="134"/>
      <c r="BE387" s="134"/>
      <c r="BF387" s="134"/>
      <c r="BG387" s="134"/>
      <c r="BH387" s="134"/>
      <c r="BI387" s="134"/>
      <c r="BJ387" s="134"/>
      <c r="BK387" s="134"/>
      <c r="BL387" s="134"/>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c r="CG387" s="134"/>
      <c r="CH387" s="134"/>
      <c r="CI387" s="134"/>
      <c r="CJ387" s="134"/>
      <c r="CK387" s="134"/>
      <c r="CL387" s="134"/>
      <c r="CM387" s="134"/>
      <c r="CN387" s="134"/>
      <c r="CO387" s="134"/>
      <c r="CP387" s="134"/>
      <c r="CQ387" s="134"/>
      <c r="CR387" s="134"/>
      <c r="CS387" s="134"/>
      <c r="CT387" s="134"/>
      <c r="CU387" s="134"/>
      <c r="CV387" s="134"/>
      <c r="CW387" s="134"/>
      <c r="CX387" s="134"/>
      <c r="CY387" s="134"/>
      <c r="CZ387" s="134"/>
      <c r="DA387" s="134"/>
      <c r="DB387" s="134"/>
      <c r="DC387" s="134"/>
      <c r="DD387" s="134"/>
      <c r="DE387" s="134"/>
      <c r="DF387" s="134"/>
    </row>
    <row r="388" spans="1:110">
      <c r="A388" s="144"/>
      <c r="B388" s="144"/>
      <c r="C388" s="144"/>
      <c r="D388" s="144"/>
      <c r="E388" s="144"/>
      <c r="F388" s="144"/>
      <c r="G388" s="144"/>
      <c r="H388" s="144"/>
      <c r="I388" s="144"/>
      <c r="J388" s="144"/>
      <c r="K388" s="144"/>
      <c r="L388" s="144"/>
      <c r="M388" s="144"/>
      <c r="N388" s="144"/>
      <c r="O388" s="145"/>
      <c r="P388" s="145"/>
      <c r="Q388" s="146"/>
      <c r="R388" s="146"/>
      <c r="S388" s="146"/>
      <c r="T388" s="146"/>
      <c r="U388" s="147"/>
      <c r="V388" s="146"/>
      <c r="W388" s="146"/>
      <c r="Y388" s="115"/>
      <c r="AC388" s="440"/>
      <c r="AD388" s="440"/>
      <c r="AE388" s="440"/>
      <c r="AF388" s="440"/>
      <c r="AG388" s="440"/>
      <c r="AH388" s="440"/>
      <c r="AI388" s="440"/>
    </row>
    <row r="389" spans="1:110" ht="19.5" customHeight="1">
      <c r="A389" s="260"/>
      <c r="B389" s="328"/>
      <c r="C389" s="328"/>
      <c r="D389" s="158"/>
      <c r="E389" s="158"/>
      <c r="F389" s="158"/>
      <c r="G389" s="207"/>
      <c r="H389" s="207"/>
      <c r="I389" s="207"/>
      <c r="J389" s="207"/>
      <c r="K389" s="207"/>
      <c r="L389" s="207"/>
      <c r="M389" s="159"/>
      <c r="N389" s="159"/>
      <c r="O389" s="159"/>
      <c r="P389" s="160"/>
      <c r="Q389" s="160"/>
      <c r="R389" s="160"/>
      <c r="S389" s="160"/>
      <c r="T389" s="160"/>
      <c r="U389" s="189"/>
      <c r="V389" s="146"/>
      <c r="W389" s="146"/>
      <c r="Y389" s="115"/>
    </row>
    <row r="390" spans="1:110" ht="19.5" customHeight="1">
      <c r="A390" s="146" t="s">
        <v>316</v>
      </c>
      <c r="B390" s="328"/>
      <c r="C390" s="328"/>
      <c r="D390" s="158"/>
      <c r="E390" s="158"/>
      <c r="F390" s="158"/>
      <c r="G390" s="207"/>
      <c r="H390" s="207"/>
      <c r="I390" s="207"/>
      <c r="J390" s="207"/>
      <c r="K390" s="207"/>
      <c r="L390" s="207"/>
      <c r="M390" s="159"/>
      <c r="N390" s="159"/>
      <c r="O390" s="159"/>
      <c r="P390" s="160"/>
      <c r="Q390" s="160"/>
      <c r="R390" s="160"/>
      <c r="S390" s="160"/>
      <c r="T390" s="160"/>
      <c r="U390" s="189"/>
      <c r="V390" s="146"/>
      <c r="W390" s="146"/>
      <c r="Y390" s="115"/>
    </row>
    <row r="391" spans="1:110" ht="19.5" customHeight="1">
      <c r="A391" s="260"/>
      <c r="B391" s="328"/>
      <c r="C391" s="328"/>
      <c r="D391" s="158"/>
      <c r="E391" s="158"/>
      <c r="F391" s="158"/>
      <c r="G391" s="207"/>
      <c r="H391" s="207"/>
      <c r="I391" s="207"/>
      <c r="J391" s="207"/>
      <c r="K391" s="207"/>
      <c r="L391" s="207"/>
      <c r="M391" s="159"/>
      <c r="N391" s="159"/>
      <c r="O391" s="159"/>
      <c r="P391" s="160"/>
      <c r="Q391" s="160"/>
      <c r="R391" s="160"/>
      <c r="S391" s="160"/>
      <c r="T391" s="160"/>
      <c r="U391" s="189"/>
      <c r="V391" s="146"/>
      <c r="W391" s="146"/>
      <c r="Y391" s="115"/>
    </row>
    <row r="392" spans="1:110" s="58" customFormat="1" ht="18" customHeight="1">
      <c r="A392" s="143" t="s">
        <v>355</v>
      </c>
      <c r="B392" s="166"/>
      <c r="C392" s="166"/>
      <c r="D392" s="341"/>
      <c r="E392" s="341"/>
      <c r="F392" s="341"/>
      <c r="G392" s="161"/>
      <c r="H392" s="161"/>
      <c r="I392" s="161"/>
      <c r="J392" s="161"/>
      <c r="K392" s="161"/>
      <c r="L392" s="161"/>
      <c r="M392" s="354"/>
      <c r="N392" s="251"/>
      <c r="O392" s="251"/>
      <c r="P392" s="244"/>
      <c r="Q392" s="244"/>
      <c r="R392" s="244"/>
      <c r="S392" s="244"/>
      <c r="T392" s="244"/>
      <c r="U392" s="250"/>
      <c r="V392" s="255"/>
      <c r="W392" s="255"/>
      <c r="X392" s="120"/>
      <c r="Y392" s="120"/>
      <c r="Z392" s="120"/>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row>
    <row r="393" spans="1:110" s="58" customFormat="1" ht="60" customHeight="1" thickBot="1">
      <c r="A393" s="150" t="s">
        <v>271</v>
      </c>
      <c r="B393" s="151"/>
      <c r="C393" s="152"/>
      <c r="D393" s="221"/>
      <c r="E393" s="221"/>
      <c r="F393" s="221"/>
      <c r="G393" s="221" t="s">
        <v>294</v>
      </c>
      <c r="H393" s="221"/>
      <c r="I393" s="221"/>
      <c r="J393" s="221"/>
      <c r="K393" s="221" t="s">
        <v>298</v>
      </c>
      <c r="L393" s="221" t="s">
        <v>309</v>
      </c>
      <c r="M393" s="222" t="s">
        <v>310</v>
      </c>
      <c r="N393" s="222" t="s">
        <v>311</v>
      </c>
      <c r="O393" s="222" t="s">
        <v>34</v>
      </c>
      <c r="P393" s="221" t="s">
        <v>312</v>
      </c>
      <c r="Q393" s="223" t="s">
        <v>313</v>
      </c>
      <c r="R393" s="223" t="s">
        <v>314</v>
      </c>
      <c r="S393" s="223" t="s">
        <v>38</v>
      </c>
      <c r="T393" s="223" t="s">
        <v>315</v>
      </c>
      <c r="U393" s="223" t="s">
        <v>321</v>
      </c>
      <c r="V393" s="221" t="s">
        <v>320</v>
      </c>
      <c r="W393" s="221" t="s">
        <v>362</v>
      </c>
      <c r="X393" s="442" t="s">
        <v>371</v>
      </c>
      <c r="Y393" s="442" t="s">
        <v>376</v>
      </c>
      <c r="Z393" s="442" t="s">
        <v>401</v>
      </c>
      <c r="AA393" s="442" t="s">
        <v>385</v>
      </c>
      <c r="AB393" s="442" t="s">
        <v>439</v>
      </c>
      <c r="AC393" s="442" t="s">
        <v>440</v>
      </c>
      <c r="AD393" s="442" t="s">
        <v>441</v>
      </c>
      <c r="AE393" s="221" t="s">
        <v>437</v>
      </c>
      <c r="AF393" s="442" t="s">
        <v>460</v>
      </c>
      <c r="AG393" s="442" t="s">
        <v>461</v>
      </c>
      <c r="AH393" s="442" t="s">
        <v>462</v>
      </c>
      <c r="AI393" s="442" t="s">
        <v>453</v>
      </c>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row>
    <row r="394" spans="1:110" s="60" customFormat="1" ht="18" customHeight="1">
      <c r="A394" s="163" t="s">
        <v>465</v>
      </c>
      <c r="B394" s="144"/>
      <c r="C394" s="144"/>
      <c r="D394" s="159"/>
      <c r="E394" s="161"/>
      <c r="F394" s="368"/>
      <c r="G394" s="369">
        <v>17.399999999999999</v>
      </c>
      <c r="H394" s="368"/>
      <c r="I394" s="251"/>
      <c r="J394" s="251"/>
      <c r="K394" s="370">
        <v>18.899999999999999</v>
      </c>
      <c r="L394" s="371">
        <v>20.2</v>
      </c>
      <c r="M394" s="372">
        <v>21.3</v>
      </c>
      <c r="N394" s="372">
        <v>27.1</v>
      </c>
      <c r="O394" s="372">
        <v>28</v>
      </c>
      <c r="P394" s="372">
        <v>28.7</v>
      </c>
      <c r="Q394" s="373">
        <v>28.2</v>
      </c>
      <c r="R394" s="373">
        <v>27.1</v>
      </c>
      <c r="S394" s="372">
        <v>26.4</v>
      </c>
      <c r="T394" s="372">
        <v>26.3</v>
      </c>
      <c r="U394" s="374">
        <v>24.4</v>
      </c>
      <c r="V394" s="380">
        <v>23.3</v>
      </c>
      <c r="W394" s="380">
        <v>22.3</v>
      </c>
      <c r="X394" s="448">
        <v>20.2</v>
      </c>
      <c r="Y394" s="448">
        <v>19.8</v>
      </c>
      <c r="Z394" s="448">
        <v>19.5</v>
      </c>
      <c r="AA394" s="448">
        <v>19.899999999999999</v>
      </c>
      <c r="AB394" s="448">
        <v>20.3</v>
      </c>
      <c r="AC394" s="470">
        <v>19.8</v>
      </c>
      <c r="AD394" s="470">
        <v>18.600000000000001</v>
      </c>
      <c r="AE394" s="470">
        <v>18.5</v>
      </c>
      <c r="AF394" s="470">
        <v>17.600000000000001</v>
      </c>
      <c r="AG394" s="470">
        <v>17.5</v>
      </c>
      <c r="AH394" s="470">
        <v>16.3</v>
      </c>
      <c r="AI394" s="470">
        <v>13.8</v>
      </c>
      <c r="AJ394" s="120"/>
      <c r="AK394" s="120"/>
      <c r="AL394" s="121"/>
      <c r="AM394" s="121"/>
      <c r="AN394" s="121"/>
      <c r="AO394" s="121"/>
      <c r="AP394" s="121"/>
      <c r="AQ394" s="121"/>
      <c r="AR394" s="121"/>
      <c r="AS394" s="134"/>
      <c r="AT394" s="134"/>
      <c r="AU394" s="134"/>
      <c r="AV394" s="134"/>
      <c r="AW394" s="134"/>
      <c r="AX394" s="134"/>
      <c r="AY394" s="134"/>
      <c r="AZ394" s="134"/>
      <c r="BA394" s="134"/>
      <c r="BB394" s="134"/>
      <c r="BC394" s="134"/>
      <c r="BD394" s="134"/>
      <c r="BE394" s="134"/>
      <c r="BF394" s="134"/>
      <c r="BG394" s="134"/>
      <c r="BH394" s="134"/>
      <c r="BI394" s="134"/>
      <c r="BJ394" s="134"/>
      <c r="BK394" s="134"/>
      <c r="BL394" s="134"/>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c r="CG394" s="134"/>
      <c r="CH394" s="134"/>
      <c r="CI394" s="134"/>
      <c r="CJ394" s="134"/>
      <c r="CK394" s="134"/>
      <c r="CL394" s="134"/>
      <c r="CM394" s="134"/>
      <c r="CN394" s="134"/>
      <c r="CO394" s="134"/>
      <c r="CP394" s="134"/>
      <c r="CQ394" s="134"/>
      <c r="CR394" s="134"/>
      <c r="CS394" s="134"/>
      <c r="CT394" s="134"/>
      <c r="CU394" s="134"/>
      <c r="CV394" s="134"/>
      <c r="CW394" s="134"/>
      <c r="CX394" s="134"/>
      <c r="CY394" s="134"/>
      <c r="CZ394" s="134"/>
      <c r="DA394" s="134"/>
      <c r="DB394" s="134"/>
      <c r="DC394" s="134"/>
      <c r="DD394" s="134"/>
      <c r="DE394" s="134"/>
      <c r="DF394" s="134"/>
    </row>
    <row r="395" spans="1:110" s="60" customFormat="1" ht="18" customHeight="1">
      <c r="A395" s="144" t="s">
        <v>115</v>
      </c>
      <c r="B395" s="144"/>
      <c r="C395" s="144"/>
      <c r="D395" s="159"/>
      <c r="E395" s="161"/>
      <c r="F395" s="368"/>
      <c r="G395" s="369">
        <v>9.1999999999999993</v>
      </c>
      <c r="H395" s="368"/>
      <c r="I395" s="251"/>
      <c r="J395" s="251"/>
      <c r="K395" s="370">
        <v>9.1999999999999993</v>
      </c>
      <c r="L395" s="371">
        <v>8.6</v>
      </c>
      <c r="M395" s="372">
        <v>7.1</v>
      </c>
      <c r="N395" s="372">
        <v>7.5</v>
      </c>
      <c r="O395" s="372">
        <v>7.3</v>
      </c>
      <c r="P395" s="372">
        <v>7</v>
      </c>
      <c r="Q395" s="373">
        <v>7.3</v>
      </c>
      <c r="R395" s="373">
        <v>7.3</v>
      </c>
      <c r="S395" s="372">
        <v>7.3</v>
      </c>
      <c r="T395" s="372">
        <v>8</v>
      </c>
      <c r="U395" s="374">
        <v>7.8</v>
      </c>
      <c r="V395" s="380">
        <v>7.6</v>
      </c>
      <c r="W395" s="380">
        <v>7.7</v>
      </c>
      <c r="X395" s="448">
        <v>8.3000000000000007</v>
      </c>
      <c r="Y395" s="448">
        <v>8.1999999999999993</v>
      </c>
      <c r="Z395" s="448">
        <v>8.1</v>
      </c>
      <c r="AA395" s="448">
        <v>7.4</v>
      </c>
      <c r="AB395" s="448">
        <v>7.3</v>
      </c>
      <c r="AC395" s="470">
        <v>7.2</v>
      </c>
      <c r="AD395" s="470">
        <v>7.2</v>
      </c>
      <c r="AE395" s="470">
        <v>7</v>
      </c>
      <c r="AF395" s="470">
        <v>7.1</v>
      </c>
      <c r="AG395" s="470">
        <v>6.8</v>
      </c>
      <c r="AH395" s="470">
        <v>6.7</v>
      </c>
      <c r="AI395" s="470">
        <v>6.8</v>
      </c>
      <c r="AJ395" s="120"/>
      <c r="AK395" s="120"/>
      <c r="AL395" s="121"/>
      <c r="AM395" s="121"/>
      <c r="AN395" s="121"/>
      <c r="AO395" s="121"/>
      <c r="AP395" s="121"/>
      <c r="AQ395" s="121"/>
      <c r="AR395" s="121"/>
      <c r="AS395" s="134"/>
      <c r="AT395" s="134"/>
      <c r="AU395" s="134"/>
      <c r="AV395" s="134"/>
      <c r="AW395" s="134"/>
      <c r="AX395" s="134"/>
      <c r="AY395" s="134"/>
      <c r="AZ395" s="134"/>
      <c r="BA395" s="134"/>
      <c r="BB395" s="134"/>
      <c r="BC395" s="134"/>
      <c r="BD395" s="134"/>
      <c r="BE395" s="134"/>
      <c r="BF395" s="134"/>
      <c r="BG395" s="134"/>
      <c r="BH395" s="134"/>
      <c r="BI395" s="134"/>
      <c r="BJ395" s="134"/>
      <c r="BK395" s="134"/>
      <c r="BL395" s="134"/>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c r="CG395" s="134"/>
      <c r="CH395" s="134"/>
      <c r="CI395" s="134"/>
      <c r="CJ395" s="134"/>
      <c r="CK395" s="134"/>
      <c r="CL395" s="134"/>
      <c r="CM395" s="134"/>
      <c r="CN395" s="134"/>
      <c r="CO395" s="134"/>
      <c r="CP395" s="134"/>
      <c r="CQ395" s="134"/>
      <c r="CR395" s="134"/>
      <c r="CS395" s="134"/>
      <c r="CT395" s="134"/>
      <c r="CU395" s="134"/>
      <c r="CV395" s="134"/>
      <c r="CW395" s="134"/>
      <c r="CX395" s="134"/>
      <c r="CY395" s="134"/>
      <c r="CZ395" s="134"/>
      <c r="DA395" s="134"/>
      <c r="DB395" s="134"/>
      <c r="DC395" s="134"/>
      <c r="DD395" s="134"/>
      <c r="DE395" s="134"/>
      <c r="DF395" s="134"/>
    </row>
    <row r="396" spans="1:110" s="60" customFormat="1" ht="18" customHeight="1">
      <c r="A396" s="163" t="s">
        <v>117</v>
      </c>
      <c r="B396" s="144"/>
      <c r="C396" s="144"/>
      <c r="D396" s="207"/>
      <c r="E396" s="207"/>
      <c r="F396" s="207"/>
      <c r="G396" s="207" t="s">
        <v>55</v>
      </c>
      <c r="H396" s="345"/>
      <c r="I396" s="345"/>
      <c r="J396" s="345"/>
      <c r="K396" s="370">
        <v>0</v>
      </c>
      <c r="L396" s="371">
        <v>0</v>
      </c>
      <c r="M396" s="376">
        <v>-1.4</v>
      </c>
      <c r="N396" s="376">
        <v>-3.3</v>
      </c>
      <c r="O396" s="376">
        <v>-3.8</v>
      </c>
      <c r="P396" s="376">
        <v>-3</v>
      </c>
      <c r="Q396" s="377">
        <v>-2.7</v>
      </c>
      <c r="R396" s="377">
        <v>-1.9</v>
      </c>
      <c r="S396" s="372">
        <v>0</v>
      </c>
      <c r="T396" s="372">
        <v>0.5</v>
      </c>
      <c r="U396" s="374">
        <v>0.8</v>
      </c>
      <c r="V396" s="380">
        <v>1</v>
      </c>
      <c r="W396" s="380">
        <v>0.7</v>
      </c>
      <c r="X396" s="448">
        <v>1.6</v>
      </c>
      <c r="Y396" s="448">
        <v>3.4</v>
      </c>
      <c r="Z396" s="448">
        <v>3.2</v>
      </c>
      <c r="AA396" s="448">
        <v>3.5</v>
      </c>
      <c r="AB396" s="448">
        <v>3.5</v>
      </c>
      <c r="AC396" s="470">
        <v>2.5</v>
      </c>
      <c r="AD396" s="470">
        <v>2.7</v>
      </c>
      <c r="AE396" s="470">
        <v>2.7</v>
      </c>
      <c r="AF396" s="470">
        <v>2.9</v>
      </c>
      <c r="AG396" s="470">
        <v>3.3</v>
      </c>
      <c r="AH396" s="470">
        <v>3.2</v>
      </c>
      <c r="AI396" s="470">
        <v>5.2</v>
      </c>
      <c r="AJ396" s="120"/>
      <c r="AK396" s="120"/>
      <c r="AL396" s="121"/>
      <c r="AM396" s="121"/>
      <c r="AN396" s="121"/>
      <c r="AO396" s="121"/>
      <c r="AP396" s="121"/>
      <c r="AQ396" s="121"/>
      <c r="AR396" s="121"/>
      <c r="AS396" s="134"/>
      <c r="AT396" s="134"/>
      <c r="AU396" s="134"/>
      <c r="AV396" s="134"/>
      <c r="AW396" s="134"/>
      <c r="AX396" s="134"/>
      <c r="AY396" s="134"/>
      <c r="AZ396" s="134"/>
      <c r="BA396" s="134"/>
      <c r="BB396" s="134"/>
      <c r="BC396" s="134"/>
      <c r="BD396" s="134"/>
      <c r="BE396" s="134"/>
      <c r="BF396" s="134"/>
      <c r="BG396" s="134"/>
      <c r="BH396" s="134"/>
      <c r="BI396" s="134"/>
      <c r="BJ396" s="134"/>
      <c r="BK396" s="134"/>
      <c r="BL396" s="134"/>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c r="CG396" s="134"/>
      <c r="CH396" s="134"/>
      <c r="CI396" s="134"/>
      <c r="CJ396" s="134"/>
      <c r="CK396" s="134"/>
      <c r="CL396" s="134"/>
      <c r="CM396" s="134"/>
      <c r="CN396" s="134"/>
      <c r="CO396" s="134"/>
      <c r="CP396" s="134"/>
      <c r="CQ396" s="134"/>
      <c r="CR396" s="134"/>
      <c r="CS396" s="134"/>
      <c r="CT396" s="134"/>
      <c r="CU396" s="134"/>
      <c r="CV396" s="134"/>
      <c r="CW396" s="134"/>
      <c r="CX396" s="134"/>
      <c r="CY396" s="134"/>
      <c r="CZ396" s="134"/>
      <c r="DA396" s="134"/>
      <c r="DB396" s="134"/>
      <c r="DC396" s="134"/>
      <c r="DD396" s="134"/>
      <c r="DE396" s="134"/>
      <c r="DF396" s="134"/>
    </row>
    <row r="397" spans="1:110" s="60" customFormat="1" ht="18" customHeight="1">
      <c r="A397" s="163" t="s">
        <v>116</v>
      </c>
      <c r="B397" s="144"/>
      <c r="C397" s="144"/>
      <c r="D397" s="159"/>
      <c r="E397" s="161"/>
      <c r="F397" s="368"/>
      <c r="G397" s="369">
        <v>8.3000000000000007</v>
      </c>
      <c r="H397" s="368"/>
      <c r="I397" s="251"/>
      <c r="J397" s="251"/>
      <c r="K397" s="370">
        <v>7.6</v>
      </c>
      <c r="L397" s="371">
        <v>8</v>
      </c>
      <c r="M397" s="372">
        <v>8.3000000000000007</v>
      </c>
      <c r="N397" s="372">
        <v>7.6</v>
      </c>
      <c r="O397" s="372">
        <v>8.1999999999999993</v>
      </c>
      <c r="P397" s="372">
        <v>7.9</v>
      </c>
      <c r="Q397" s="373">
        <v>8.1999999999999993</v>
      </c>
      <c r="R397" s="373">
        <v>8.1</v>
      </c>
      <c r="S397" s="372">
        <v>8.6</v>
      </c>
      <c r="T397" s="372">
        <v>9.1</v>
      </c>
      <c r="U397" s="374">
        <v>8.9</v>
      </c>
      <c r="V397" s="380">
        <v>9.1</v>
      </c>
      <c r="W397" s="380">
        <v>9.3000000000000007</v>
      </c>
      <c r="X397" s="448">
        <v>9.8000000000000007</v>
      </c>
      <c r="Y397" s="448">
        <v>9.9</v>
      </c>
      <c r="Z397" s="448">
        <v>9.9</v>
      </c>
      <c r="AA397" s="448">
        <v>8.6</v>
      </c>
      <c r="AB397" s="448">
        <v>8.1</v>
      </c>
      <c r="AC397" s="470">
        <v>7.8</v>
      </c>
      <c r="AD397" s="470">
        <v>7.5</v>
      </c>
      <c r="AE397" s="470">
        <v>8.8000000000000007</v>
      </c>
      <c r="AF397" s="470">
        <v>9.4</v>
      </c>
      <c r="AG397" s="470">
        <v>9.5</v>
      </c>
      <c r="AH397" s="470">
        <v>9.5</v>
      </c>
      <c r="AI397" s="470">
        <v>8.8000000000000007</v>
      </c>
      <c r="AJ397" s="120"/>
      <c r="AK397" s="120"/>
      <c r="AL397" s="121"/>
      <c r="AM397" s="121"/>
      <c r="AN397" s="121"/>
      <c r="AO397" s="121"/>
      <c r="AP397" s="121"/>
      <c r="AQ397" s="121"/>
      <c r="AR397" s="121"/>
      <c r="AS397" s="134"/>
      <c r="AT397" s="134"/>
      <c r="AU397" s="134"/>
      <c r="AV397" s="134"/>
      <c r="AW397" s="134"/>
      <c r="AX397" s="134"/>
      <c r="AY397" s="134"/>
      <c r="AZ397" s="134"/>
      <c r="BA397" s="134"/>
      <c r="BB397" s="134"/>
      <c r="BC397" s="134"/>
      <c r="BD397" s="134"/>
      <c r="BE397" s="134"/>
      <c r="BF397" s="134"/>
      <c r="BG397" s="134"/>
      <c r="BH397" s="134"/>
      <c r="BI397" s="134"/>
      <c r="BJ397" s="134"/>
      <c r="BK397" s="134"/>
      <c r="BL397" s="134"/>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c r="CG397" s="134"/>
      <c r="CH397" s="134"/>
      <c r="CI397" s="134"/>
      <c r="CJ397" s="134"/>
      <c r="CK397" s="134"/>
      <c r="CL397" s="134"/>
      <c r="CM397" s="134"/>
      <c r="CN397" s="134"/>
      <c r="CO397" s="134"/>
      <c r="CP397" s="134"/>
      <c r="CQ397" s="134"/>
      <c r="CR397" s="134"/>
      <c r="CS397" s="134"/>
      <c r="CT397" s="134"/>
      <c r="CU397" s="134"/>
      <c r="CV397" s="134"/>
      <c r="CW397" s="134"/>
      <c r="CX397" s="134"/>
      <c r="CY397" s="134"/>
      <c r="CZ397" s="134"/>
      <c r="DA397" s="134"/>
      <c r="DB397" s="134"/>
      <c r="DC397" s="134"/>
      <c r="DD397" s="134"/>
      <c r="DE397" s="134"/>
      <c r="DF397" s="134"/>
    </row>
    <row r="398" spans="1:110" s="60" customFormat="1" ht="18" customHeight="1">
      <c r="A398" s="163" t="s">
        <v>266</v>
      </c>
      <c r="B398" s="144"/>
      <c r="C398" s="144"/>
      <c r="D398" s="159"/>
      <c r="E398" s="161"/>
      <c r="F398" s="368"/>
      <c r="G398" s="378">
        <v>-0.8</v>
      </c>
      <c r="H398" s="379"/>
      <c r="I398" s="345"/>
      <c r="J398" s="345"/>
      <c r="K398" s="381">
        <v>-0.6</v>
      </c>
      <c r="L398" s="371">
        <v>1.2</v>
      </c>
      <c r="M398" s="376">
        <v>-10</v>
      </c>
      <c r="N398" s="376">
        <v>-31.2</v>
      </c>
      <c r="O398" s="376">
        <v>-15.3</v>
      </c>
      <c r="P398" s="376">
        <v>-11.8</v>
      </c>
      <c r="Q398" s="373">
        <v>0.7</v>
      </c>
      <c r="R398" s="373">
        <v>9.3000000000000007</v>
      </c>
      <c r="S398" s="372">
        <v>18.600000000000001</v>
      </c>
      <c r="T398" s="372">
        <v>7.3</v>
      </c>
      <c r="U398" s="374">
        <v>14</v>
      </c>
      <c r="V398" s="380">
        <v>17.899999999999999</v>
      </c>
      <c r="W398" s="380">
        <v>9.3000000000000007</v>
      </c>
      <c r="X398" s="448">
        <v>29.1</v>
      </c>
      <c r="Y398" s="448">
        <v>34.1</v>
      </c>
      <c r="Z398" s="448">
        <v>30.5</v>
      </c>
      <c r="AA398" s="448">
        <v>33.5</v>
      </c>
      <c r="AB398" s="448">
        <v>46.8</v>
      </c>
      <c r="AC398" s="470">
        <v>91.5</v>
      </c>
      <c r="AD398" s="470">
        <v>231.3</v>
      </c>
      <c r="AE398" s="470">
        <v>203.1</v>
      </c>
      <c r="AF398" s="470">
        <v>125.7</v>
      </c>
      <c r="AG398" s="470">
        <v>157.6</v>
      </c>
      <c r="AH398" s="470">
        <v>179.6</v>
      </c>
      <c r="AI398" s="470">
        <v>137.9</v>
      </c>
      <c r="AJ398" s="120"/>
      <c r="AK398" s="120"/>
      <c r="AL398" s="121"/>
      <c r="AM398" s="121"/>
      <c r="AN398" s="121"/>
      <c r="AO398" s="121"/>
      <c r="AP398" s="121"/>
      <c r="AQ398" s="121"/>
      <c r="AR398" s="121"/>
      <c r="AS398" s="134"/>
      <c r="AT398" s="134"/>
      <c r="AU398" s="134"/>
      <c r="AV398" s="134"/>
      <c r="AW398" s="134"/>
      <c r="AX398" s="134"/>
      <c r="AY398" s="134"/>
      <c r="AZ398" s="134"/>
      <c r="BA398" s="134"/>
      <c r="BB398" s="134"/>
      <c r="BC398" s="134"/>
      <c r="BD398" s="134"/>
      <c r="BE398" s="134"/>
      <c r="BF398" s="134"/>
      <c r="BG398" s="134"/>
      <c r="BH398" s="134"/>
      <c r="BI398" s="134"/>
      <c r="BJ398" s="134"/>
      <c r="BK398" s="134"/>
      <c r="BL398" s="134"/>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c r="CG398" s="134"/>
      <c r="CH398" s="134"/>
      <c r="CI398" s="134"/>
      <c r="CJ398" s="134"/>
      <c r="CK398" s="134"/>
      <c r="CL398" s="134"/>
      <c r="CM398" s="134"/>
      <c r="CN398" s="134"/>
      <c r="CO398" s="134"/>
      <c r="CP398" s="134"/>
      <c r="CQ398" s="134"/>
      <c r="CR398" s="134"/>
      <c r="CS398" s="134"/>
      <c r="CT398" s="134"/>
      <c r="CU398" s="134"/>
      <c r="CV398" s="134"/>
      <c r="CW398" s="134"/>
      <c r="CX398" s="134"/>
      <c r="CY398" s="134"/>
      <c r="CZ398" s="134"/>
      <c r="DA398" s="134"/>
      <c r="DB398" s="134"/>
      <c r="DC398" s="134"/>
      <c r="DD398" s="134"/>
      <c r="DE398" s="134"/>
      <c r="DF398" s="134"/>
    </row>
    <row r="399" spans="1:110">
      <c r="A399" s="144"/>
      <c r="B399" s="144"/>
      <c r="C399" s="144"/>
      <c r="D399" s="144"/>
      <c r="E399" s="144"/>
      <c r="F399" s="144"/>
      <c r="G399" s="144"/>
      <c r="H399" s="144"/>
      <c r="I399" s="144"/>
      <c r="J399" s="144"/>
      <c r="K399" s="144"/>
      <c r="L399" s="144"/>
      <c r="M399" s="144"/>
      <c r="N399" s="144"/>
      <c r="O399" s="145"/>
      <c r="P399" s="145"/>
      <c r="Q399" s="146"/>
      <c r="R399" s="146"/>
      <c r="S399" s="146"/>
      <c r="T399" s="146"/>
      <c r="U399" s="147"/>
      <c r="V399" s="146"/>
      <c r="W399" s="146"/>
      <c r="Y399" s="115"/>
    </row>
    <row r="400" spans="1:110" s="51" customFormat="1" ht="18" customHeight="1">
      <c r="A400" s="146"/>
      <c r="B400" s="146"/>
      <c r="C400" s="146"/>
      <c r="D400" s="159"/>
      <c r="E400" s="159"/>
      <c r="F400" s="273"/>
      <c r="G400" s="273"/>
      <c r="H400" s="273"/>
      <c r="I400" s="158"/>
      <c r="J400" s="158"/>
      <c r="K400" s="158"/>
      <c r="L400" s="368"/>
      <c r="M400" s="251"/>
      <c r="N400" s="251"/>
      <c r="O400" s="251"/>
      <c r="P400" s="368"/>
      <c r="Q400" s="244"/>
      <c r="R400" s="244"/>
      <c r="S400" s="368"/>
      <c r="T400" s="368"/>
      <c r="U400" s="382"/>
      <c r="V400" s="328"/>
      <c r="W400" s="255"/>
      <c r="X400" s="120"/>
      <c r="Y400" s="120"/>
      <c r="Z400" s="120"/>
      <c r="AA400" s="120"/>
      <c r="AB400" s="120"/>
      <c r="AC400" s="120"/>
      <c r="AD400" s="120"/>
      <c r="AE400" s="120"/>
      <c r="AF400" s="120"/>
      <c r="AG400" s="120"/>
      <c r="AH400" s="120"/>
      <c r="AI400" s="120"/>
      <c r="AJ400" s="120"/>
      <c r="AK400" s="120"/>
      <c r="AL400" s="115"/>
      <c r="AM400" s="115"/>
      <c r="AN400" s="115"/>
      <c r="AO400" s="115"/>
      <c r="AP400" s="115"/>
      <c r="AQ400" s="115"/>
      <c r="AR400" s="115"/>
      <c r="AS400" s="115"/>
      <c r="AT400" s="115"/>
      <c r="AU400" s="115"/>
      <c r="AV400" s="115"/>
      <c r="AW400" s="115"/>
      <c r="AX400" s="115"/>
      <c r="AY400" s="115"/>
      <c r="AZ400" s="115"/>
      <c r="BA400" s="115"/>
      <c r="BB400" s="115"/>
      <c r="BC400" s="115"/>
      <c r="BD400" s="115"/>
      <c r="BE400" s="115"/>
      <c r="BF400" s="115"/>
      <c r="BG400" s="115"/>
      <c r="BH400" s="115"/>
      <c r="BI400" s="115"/>
      <c r="BJ400" s="115"/>
      <c r="BK400" s="115"/>
      <c r="BL400" s="115"/>
      <c r="BM400" s="115"/>
      <c r="BN400" s="115"/>
      <c r="BO400" s="115"/>
      <c r="BP400" s="115"/>
      <c r="BQ400" s="115"/>
      <c r="BR400" s="115"/>
      <c r="BS400" s="115"/>
      <c r="BT400" s="115"/>
      <c r="BU400" s="115"/>
      <c r="BV400" s="115"/>
      <c r="BW400" s="115"/>
      <c r="BX400" s="115"/>
      <c r="BY400" s="115"/>
      <c r="BZ400" s="115"/>
      <c r="CA400" s="115"/>
      <c r="CB400" s="115"/>
      <c r="CC400" s="115"/>
      <c r="CD400" s="115"/>
      <c r="CE400" s="115"/>
      <c r="CF400" s="115"/>
      <c r="CG400" s="115"/>
      <c r="CH400" s="115"/>
      <c r="CI400" s="115"/>
      <c r="CJ400" s="115"/>
      <c r="CK400" s="115"/>
      <c r="CL400" s="115"/>
      <c r="CM400" s="115"/>
      <c r="CN400" s="115"/>
      <c r="CO400" s="115"/>
      <c r="CP400" s="115"/>
      <c r="CQ400" s="115"/>
      <c r="CR400" s="115"/>
      <c r="CS400" s="115"/>
      <c r="CT400" s="115"/>
      <c r="CU400" s="115"/>
      <c r="CV400" s="115"/>
      <c r="CW400" s="115"/>
      <c r="CX400" s="115"/>
      <c r="CY400" s="115"/>
      <c r="CZ400" s="115"/>
      <c r="DA400" s="115"/>
      <c r="DB400" s="115"/>
      <c r="DC400" s="115"/>
      <c r="DD400" s="115"/>
      <c r="DE400" s="115"/>
      <c r="DF400" s="115"/>
    </row>
    <row r="401" spans="1:110" s="51" customFormat="1" ht="18" customHeight="1">
      <c r="A401" s="146" t="s">
        <v>316</v>
      </c>
      <c r="B401" s="146"/>
      <c r="C401" s="146"/>
      <c r="D401" s="159"/>
      <c r="E401" s="159"/>
      <c r="F401" s="273"/>
      <c r="G401" s="273"/>
      <c r="H401" s="273"/>
      <c r="I401" s="158"/>
      <c r="J401" s="158"/>
      <c r="K401" s="158"/>
      <c r="L401" s="273"/>
      <c r="M401" s="301"/>
      <c r="N401" s="301"/>
      <c r="O401" s="301"/>
      <c r="P401" s="273"/>
      <c r="Q401" s="255"/>
      <c r="R401" s="255"/>
      <c r="S401" s="273"/>
      <c r="T401" s="273"/>
      <c r="U401" s="383"/>
      <c r="V401" s="328"/>
      <c r="W401" s="255"/>
      <c r="X401" s="120"/>
      <c r="Y401" s="120"/>
      <c r="Z401" s="120"/>
      <c r="AA401" s="120"/>
      <c r="AB401" s="120"/>
      <c r="AC401" s="120"/>
      <c r="AD401" s="120"/>
      <c r="AE401" s="120"/>
      <c r="AF401" s="120"/>
      <c r="AG401" s="120"/>
      <c r="AH401" s="120"/>
      <c r="AI401" s="120"/>
      <c r="AJ401" s="120"/>
      <c r="AK401" s="120"/>
      <c r="AL401" s="115"/>
      <c r="AM401" s="115"/>
      <c r="AN401" s="115"/>
      <c r="AO401" s="115"/>
      <c r="AP401" s="115"/>
      <c r="AQ401" s="115"/>
      <c r="AR401" s="115"/>
      <c r="AS401" s="115"/>
      <c r="AT401" s="115"/>
      <c r="AU401" s="115"/>
      <c r="AV401" s="115"/>
      <c r="AW401" s="115"/>
      <c r="AX401" s="115"/>
      <c r="AY401" s="115"/>
      <c r="AZ401" s="115"/>
      <c r="BA401" s="115"/>
      <c r="BB401" s="115"/>
      <c r="BC401" s="115"/>
      <c r="BD401" s="115"/>
      <c r="BE401" s="115"/>
      <c r="BF401" s="115"/>
      <c r="BG401" s="115"/>
      <c r="BH401" s="115"/>
      <c r="BI401" s="115"/>
      <c r="BJ401" s="115"/>
      <c r="BK401" s="115"/>
      <c r="BL401" s="115"/>
      <c r="BM401" s="115"/>
      <c r="BN401" s="115"/>
      <c r="BO401" s="115"/>
      <c r="BP401" s="115"/>
      <c r="BQ401" s="115"/>
      <c r="BR401" s="115"/>
      <c r="BS401" s="115"/>
      <c r="BT401" s="115"/>
      <c r="BU401" s="115"/>
      <c r="BV401" s="115"/>
      <c r="BW401" s="115"/>
      <c r="BX401" s="115"/>
      <c r="BY401" s="115"/>
      <c r="BZ401" s="115"/>
      <c r="CA401" s="115"/>
      <c r="CB401" s="115"/>
      <c r="CC401" s="115"/>
      <c r="CD401" s="115"/>
      <c r="CE401" s="115"/>
      <c r="CF401" s="115"/>
      <c r="CG401" s="115"/>
      <c r="CH401" s="115"/>
      <c r="CI401" s="115"/>
      <c r="CJ401" s="115"/>
      <c r="CK401" s="115"/>
      <c r="CL401" s="115"/>
      <c r="CM401" s="115"/>
      <c r="CN401" s="115"/>
      <c r="CO401" s="115"/>
      <c r="CP401" s="115"/>
      <c r="CQ401" s="115"/>
      <c r="CR401" s="115"/>
      <c r="CS401" s="115"/>
      <c r="CT401" s="115"/>
      <c r="CU401" s="115"/>
      <c r="CV401" s="115"/>
      <c r="CW401" s="115"/>
      <c r="CX401" s="115"/>
      <c r="CY401" s="115"/>
      <c r="CZ401" s="115"/>
      <c r="DA401" s="115"/>
      <c r="DB401" s="115"/>
      <c r="DC401" s="115"/>
      <c r="DD401" s="115"/>
      <c r="DE401" s="115"/>
      <c r="DF401" s="115"/>
    </row>
    <row r="402" spans="1:110" s="51" customFormat="1" ht="18" customHeight="1">
      <c r="A402" s="146"/>
      <c r="B402" s="146"/>
      <c r="C402" s="146"/>
      <c r="D402" s="159"/>
      <c r="E402" s="159"/>
      <c r="F402" s="273"/>
      <c r="G402" s="273"/>
      <c r="H402" s="273"/>
      <c r="I402" s="158"/>
      <c r="J402" s="158"/>
      <c r="K402" s="158"/>
      <c r="L402" s="273"/>
      <c r="M402" s="301"/>
      <c r="N402" s="301"/>
      <c r="O402" s="301"/>
      <c r="P402" s="273"/>
      <c r="Q402" s="255"/>
      <c r="R402" s="255"/>
      <c r="S402" s="273"/>
      <c r="T402" s="273"/>
      <c r="U402" s="383"/>
      <c r="V402" s="328"/>
      <c r="W402" s="255"/>
      <c r="X402" s="120"/>
      <c r="Y402" s="120"/>
      <c r="Z402" s="120"/>
      <c r="AA402" s="120"/>
      <c r="AB402" s="120"/>
      <c r="AC402" s="120"/>
      <c r="AD402" s="120"/>
      <c r="AE402" s="120"/>
      <c r="AF402" s="120"/>
      <c r="AG402" s="120"/>
      <c r="AH402" s="120"/>
      <c r="AI402" s="120"/>
      <c r="AJ402" s="120"/>
      <c r="AK402" s="120"/>
      <c r="AL402" s="115"/>
      <c r="AM402" s="115"/>
      <c r="AN402" s="115"/>
      <c r="AO402" s="115"/>
      <c r="AP402" s="115"/>
      <c r="AQ402" s="115"/>
      <c r="AR402" s="115"/>
      <c r="AS402" s="115"/>
      <c r="AT402" s="115"/>
      <c r="AU402" s="115"/>
      <c r="AV402" s="115"/>
      <c r="AW402" s="115"/>
      <c r="AX402" s="115"/>
      <c r="AY402" s="115"/>
      <c r="AZ402" s="115"/>
      <c r="BA402" s="115"/>
      <c r="BB402" s="115"/>
      <c r="BC402" s="115"/>
      <c r="BD402" s="115"/>
      <c r="BE402" s="115"/>
      <c r="BF402" s="115"/>
      <c r="BG402" s="115"/>
      <c r="BH402" s="115"/>
      <c r="BI402" s="115"/>
      <c r="BJ402" s="115"/>
      <c r="BK402" s="115"/>
      <c r="BL402" s="115"/>
      <c r="BM402" s="115"/>
      <c r="BN402" s="115"/>
      <c r="BO402" s="115"/>
      <c r="BP402" s="115"/>
      <c r="BQ402" s="115"/>
      <c r="BR402" s="115"/>
      <c r="BS402" s="115"/>
      <c r="BT402" s="115"/>
      <c r="BU402" s="115"/>
      <c r="BV402" s="115"/>
      <c r="BW402" s="115"/>
      <c r="BX402" s="115"/>
      <c r="BY402" s="115"/>
      <c r="BZ402" s="115"/>
      <c r="CA402" s="115"/>
      <c r="CB402" s="115"/>
      <c r="CC402" s="115"/>
      <c r="CD402" s="115"/>
      <c r="CE402" s="115"/>
      <c r="CF402" s="115"/>
      <c r="CG402" s="115"/>
      <c r="CH402" s="115"/>
      <c r="CI402" s="115"/>
      <c r="CJ402" s="115"/>
      <c r="CK402" s="115"/>
      <c r="CL402" s="115"/>
      <c r="CM402" s="115"/>
      <c r="CN402" s="115"/>
      <c r="CO402" s="115"/>
      <c r="CP402" s="115"/>
      <c r="CQ402" s="115"/>
      <c r="CR402" s="115"/>
      <c r="CS402" s="115"/>
      <c r="CT402" s="115"/>
      <c r="CU402" s="115"/>
      <c r="CV402" s="115"/>
      <c r="CW402" s="115"/>
      <c r="CX402" s="115"/>
      <c r="CY402" s="115"/>
      <c r="CZ402" s="115"/>
      <c r="DA402" s="115"/>
      <c r="DB402" s="115"/>
      <c r="DC402" s="115"/>
      <c r="DD402" s="115"/>
      <c r="DE402" s="115"/>
      <c r="DF402" s="115"/>
    </row>
    <row r="403" spans="1:110" s="58" customFormat="1" ht="18.95" customHeight="1">
      <c r="A403" s="143" t="s">
        <v>356</v>
      </c>
      <c r="B403" s="146"/>
      <c r="C403" s="146"/>
      <c r="D403" s="176"/>
      <c r="E403" s="176"/>
      <c r="F403" s="176"/>
      <c r="G403" s="176"/>
      <c r="H403" s="176"/>
      <c r="I403" s="176"/>
      <c r="J403" s="176"/>
      <c r="K403" s="176"/>
      <c r="L403" s="176"/>
      <c r="M403" s="307"/>
      <c r="N403" s="301"/>
      <c r="O403" s="301"/>
      <c r="P403" s="255"/>
      <c r="Q403" s="255"/>
      <c r="R403" s="255"/>
      <c r="S403" s="255"/>
      <c r="T403" s="255"/>
      <c r="U403" s="328"/>
      <c r="V403" s="255"/>
      <c r="W403" s="255"/>
      <c r="X403" s="120"/>
      <c r="Y403" s="120"/>
      <c r="Z403" s="120"/>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c r="BY403" s="121"/>
      <c r="BZ403" s="121"/>
      <c r="CA403" s="121"/>
      <c r="CB403" s="121"/>
      <c r="CC403" s="121"/>
      <c r="CD403" s="121"/>
      <c r="CE403" s="121"/>
      <c r="CF403" s="121"/>
      <c r="CG403" s="121"/>
      <c r="CH403" s="121"/>
      <c r="CI403" s="121"/>
      <c r="CJ403" s="121"/>
      <c r="CK403" s="121"/>
      <c r="CL403" s="121"/>
      <c r="CM403" s="121"/>
      <c r="CN403" s="121"/>
      <c r="CO403" s="121"/>
      <c r="CP403" s="121"/>
      <c r="CQ403" s="121"/>
      <c r="CR403" s="121"/>
      <c r="CS403" s="121"/>
      <c r="CT403" s="121"/>
      <c r="CU403" s="121"/>
      <c r="CV403" s="121"/>
      <c r="CW403" s="121"/>
      <c r="CX403" s="121"/>
      <c r="CY403" s="121"/>
      <c r="CZ403" s="121"/>
      <c r="DA403" s="121"/>
      <c r="DB403" s="121"/>
      <c r="DC403" s="121"/>
      <c r="DD403" s="121"/>
      <c r="DE403" s="121"/>
      <c r="DF403" s="121"/>
    </row>
    <row r="404" spans="1:110" s="60" customFormat="1" ht="37.5" customHeight="1" thickBot="1">
      <c r="A404" s="150" t="s">
        <v>271</v>
      </c>
      <c r="B404" s="220"/>
      <c r="C404" s="152"/>
      <c r="D404" s="221" t="s">
        <v>291</v>
      </c>
      <c r="E404" s="221" t="s">
        <v>292</v>
      </c>
      <c r="F404" s="221" t="s">
        <v>293</v>
      </c>
      <c r="G404" s="221" t="s">
        <v>294</v>
      </c>
      <c r="H404" s="221" t="s">
        <v>295</v>
      </c>
      <c r="I404" s="221" t="s">
        <v>296</v>
      </c>
      <c r="J404" s="221" t="s">
        <v>297</v>
      </c>
      <c r="K404" s="221" t="s">
        <v>298</v>
      </c>
      <c r="L404" s="221" t="s">
        <v>31</v>
      </c>
      <c r="M404" s="222" t="s">
        <v>32</v>
      </c>
      <c r="N404" s="222" t="s">
        <v>33</v>
      </c>
      <c r="O404" s="222" t="s">
        <v>34</v>
      </c>
      <c r="P404" s="221" t="s">
        <v>35</v>
      </c>
      <c r="Q404" s="223" t="s">
        <v>36</v>
      </c>
      <c r="R404" s="223" t="s">
        <v>37</v>
      </c>
      <c r="S404" s="223" t="s">
        <v>38</v>
      </c>
      <c r="T404" s="223" t="s">
        <v>261</v>
      </c>
      <c r="U404" s="221" t="s">
        <v>286</v>
      </c>
      <c r="V404" s="221" t="s">
        <v>319</v>
      </c>
      <c r="W404" s="221" t="s">
        <v>362</v>
      </c>
      <c r="X404" s="442" t="s">
        <v>370</v>
      </c>
      <c r="Y404" s="436" t="s">
        <v>375</v>
      </c>
      <c r="Z404" s="436" t="s">
        <v>382</v>
      </c>
      <c r="AA404" s="436" t="s">
        <v>385</v>
      </c>
      <c r="AB404" s="436" t="s">
        <v>434</v>
      </c>
      <c r="AC404" s="436" t="s">
        <v>435</v>
      </c>
      <c r="AD404" s="436" t="s">
        <v>436</v>
      </c>
      <c r="AE404" s="221" t="s">
        <v>437</v>
      </c>
      <c r="AF404" s="436" t="s">
        <v>428</v>
      </c>
      <c r="AG404" s="442" t="s">
        <v>461</v>
      </c>
      <c r="AH404" s="436" t="s">
        <v>459</v>
      </c>
      <c r="AI404" s="436" t="s">
        <v>453</v>
      </c>
      <c r="AJ404" s="121"/>
      <c r="AK404" s="121"/>
      <c r="AL404" s="121"/>
      <c r="AM404" s="121"/>
      <c r="AN404" s="121"/>
      <c r="AO404" s="121"/>
      <c r="AP404" s="121"/>
      <c r="AQ404" s="121"/>
      <c r="AR404" s="121"/>
      <c r="AS404" s="134"/>
      <c r="AT404" s="134"/>
      <c r="AU404" s="134"/>
      <c r="AV404" s="134"/>
      <c r="AW404" s="134"/>
      <c r="AX404" s="134"/>
      <c r="AY404" s="134"/>
      <c r="AZ404" s="134"/>
      <c r="BA404" s="134"/>
      <c r="BB404" s="134"/>
      <c r="BC404" s="134"/>
      <c r="BD404" s="134"/>
      <c r="BE404" s="134"/>
      <c r="BF404" s="134"/>
      <c r="BG404" s="134"/>
      <c r="BH404" s="134"/>
      <c r="BI404" s="134"/>
      <c r="BJ404" s="134"/>
      <c r="BK404" s="134"/>
      <c r="BL404" s="134"/>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c r="CG404" s="134"/>
      <c r="CH404" s="134"/>
      <c r="CI404" s="134"/>
      <c r="CJ404" s="134"/>
      <c r="CK404" s="134"/>
      <c r="CL404" s="134"/>
      <c r="CM404" s="134"/>
      <c r="CN404" s="134"/>
      <c r="CO404" s="134"/>
      <c r="CP404" s="134"/>
      <c r="CQ404" s="134"/>
      <c r="CR404" s="134"/>
      <c r="CS404" s="134"/>
      <c r="CT404" s="134"/>
      <c r="CU404" s="134"/>
      <c r="CV404" s="134"/>
      <c r="CW404" s="134"/>
      <c r="CX404" s="134"/>
      <c r="CY404" s="134"/>
      <c r="CZ404" s="134"/>
      <c r="DA404" s="134"/>
      <c r="DB404" s="134"/>
      <c r="DC404" s="134"/>
      <c r="DD404" s="134"/>
      <c r="DE404" s="134"/>
      <c r="DF404" s="134"/>
    </row>
    <row r="405" spans="1:110" s="60" customFormat="1" ht="18" customHeight="1">
      <c r="A405" s="163" t="s">
        <v>465</v>
      </c>
      <c r="B405" s="144"/>
      <c r="C405" s="144"/>
      <c r="D405" s="301">
        <v>6401</v>
      </c>
      <c r="E405" s="302">
        <v>6678</v>
      </c>
      <c r="F405" s="301">
        <v>6617</v>
      </c>
      <c r="G405" s="301">
        <v>6814</v>
      </c>
      <c r="H405" s="301">
        <v>6567</v>
      </c>
      <c r="I405" s="301">
        <v>6561</v>
      </c>
      <c r="J405" s="301">
        <v>6607</v>
      </c>
      <c r="K405" s="301">
        <v>6604</v>
      </c>
      <c r="L405" s="301">
        <v>6629</v>
      </c>
      <c r="M405" s="302">
        <v>6796</v>
      </c>
      <c r="N405" s="302">
        <v>6542</v>
      </c>
      <c r="O405" s="302">
        <v>6202</v>
      </c>
      <c r="P405" s="302">
        <v>5928</v>
      </c>
      <c r="Q405" s="256">
        <v>6081</v>
      </c>
      <c r="R405" s="256">
        <v>6191</v>
      </c>
      <c r="S405" s="302">
        <v>6260</v>
      </c>
      <c r="T405" s="302">
        <v>6301</v>
      </c>
      <c r="U405" s="256">
        <v>6680</v>
      </c>
      <c r="V405" s="256">
        <v>6820</v>
      </c>
      <c r="W405" s="255">
        <v>6934</v>
      </c>
      <c r="X405" s="120">
        <v>6864</v>
      </c>
      <c r="Y405" s="120">
        <v>6834</v>
      </c>
      <c r="Z405" s="120">
        <v>6825</v>
      </c>
      <c r="AA405" s="120">
        <v>7134</v>
      </c>
      <c r="AB405" s="120">
        <v>7078</v>
      </c>
      <c r="AC405" s="120">
        <v>7183</v>
      </c>
      <c r="AD405" s="120">
        <v>7416</v>
      </c>
      <c r="AE405" s="120">
        <v>7380</v>
      </c>
      <c r="AF405" s="120">
        <v>7478</v>
      </c>
      <c r="AG405" s="120">
        <v>7424</v>
      </c>
      <c r="AH405" s="120">
        <v>7286</v>
      </c>
      <c r="AI405" s="120">
        <v>7337</v>
      </c>
      <c r="AJ405" s="121"/>
      <c r="AK405" s="121"/>
      <c r="AL405" s="121"/>
      <c r="AM405" s="121"/>
      <c r="AN405" s="121"/>
      <c r="AO405" s="121"/>
      <c r="AP405" s="121"/>
      <c r="AQ405" s="121"/>
      <c r="AR405" s="121"/>
      <c r="AS405" s="134"/>
      <c r="AT405" s="134"/>
      <c r="AU405" s="134"/>
      <c r="AV405" s="134"/>
      <c r="AW405" s="134"/>
      <c r="AX405" s="134"/>
      <c r="AY405" s="134"/>
      <c r="AZ405" s="134"/>
      <c r="BA405" s="134"/>
      <c r="BB405" s="134"/>
      <c r="BC405" s="134"/>
      <c r="BD405" s="134"/>
      <c r="BE405" s="134"/>
      <c r="BF405" s="134"/>
      <c r="BG405" s="134"/>
      <c r="BH405" s="134"/>
      <c r="BI405" s="134"/>
      <c r="BJ405" s="134"/>
      <c r="BK405" s="134"/>
      <c r="BL405" s="134"/>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c r="CG405" s="134"/>
      <c r="CH405" s="134"/>
      <c r="CI405" s="134"/>
      <c r="CJ405" s="134"/>
      <c r="CK405" s="134"/>
      <c r="CL405" s="134"/>
      <c r="CM405" s="134"/>
      <c r="CN405" s="134"/>
      <c r="CO405" s="134"/>
      <c r="CP405" s="134"/>
      <c r="CQ405" s="134"/>
      <c r="CR405" s="134"/>
      <c r="CS405" s="134"/>
      <c r="CT405" s="134"/>
      <c r="CU405" s="134"/>
      <c r="CV405" s="134"/>
      <c r="CW405" s="134"/>
      <c r="CX405" s="134"/>
      <c r="CY405" s="134"/>
      <c r="CZ405" s="134"/>
      <c r="DA405" s="134"/>
      <c r="DB405" s="134"/>
      <c r="DC405" s="134"/>
      <c r="DD405" s="134"/>
      <c r="DE405" s="134"/>
      <c r="DF405" s="134"/>
    </row>
    <row r="406" spans="1:110" s="60" customFormat="1" ht="18" customHeight="1">
      <c r="A406" s="144" t="s">
        <v>115</v>
      </c>
      <c r="B406" s="144"/>
      <c r="C406" s="144"/>
      <c r="D406" s="301">
        <v>2871</v>
      </c>
      <c r="E406" s="302">
        <v>3593</v>
      </c>
      <c r="F406" s="301">
        <v>3636</v>
      </c>
      <c r="G406" s="301">
        <v>3870</v>
      </c>
      <c r="H406" s="301">
        <v>3830</v>
      </c>
      <c r="I406" s="301">
        <v>3686</v>
      </c>
      <c r="J406" s="301">
        <v>3766</v>
      </c>
      <c r="K406" s="301">
        <v>3928</v>
      </c>
      <c r="L406" s="301">
        <v>4033</v>
      </c>
      <c r="M406" s="302">
        <v>3976</v>
      </c>
      <c r="N406" s="302">
        <v>3949</v>
      </c>
      <c r="O406" s="302">
        <v>3923</v>
      </c>
      <c r="P406" s="302">
        <v>3892</v>
      </c>
      <c r="Q406" s="256">
        <v>3844</v>
      </c>
      <c r="R406" s="256">
        <v>4007</v>
      </c>
      <c r="S406" s="302">
        <v>4244</v>
      </c>
      <c r="T406" s="302">
        <v>4391</v>
      </c>
      <c r="U406" s="256">
        <v>4237</v>
      </c>
      <c r="V406" s="256">
        <v>4373</v>
      </c>
      <c r="W406" s="255">
        <v>4733</v>
      </c>
      <c r="X406" s="120">
        <v>4514</v>
      </c>
      <c r="Y406" s="120">
        <v>4262</v>
      </c>
      <c r="Z406" s="120">
        <v>4245</v>
      </c>
      <c r="AA406" s="120">
        <v>4597</v>
      </c>
      <c r="AB406" s="120">
        <v>4549</v>
      </c>
      <c r="AC406" s="120">
        <v>4389</v>
      </c>
      <c r="AD406" s="120">
        <v>4552</v>
      </c>
      <c r="AE406" s="120">
        <v>4785</v>
      </c>
      <c r="AF406" s="120">
        <v>4853</v>
      </c>
      <c r="AG406" s="120">
        <v>4503</v>
      </c>
      <c r="AH406" s="120">
        <v>4565</v>
      </c>
      <c r="AI406" s="120">
        <v>4709</v>
      </c>
      <c r="AJ406" s="121"/>
      <c r="AK406" s="121"/>
      <c r="AL406" s="121"/>
      <c r="AM406" s="121"/>
      <c r="AN406" s="121"/>
      <c r="AO406" s="121"/>
      <c r="AP406" s="121"/>
      <c r="AQ406" s="121"/>
      <c r="AR406" s="121"/>
      <c r="AS406" s="134"/>
      <c r="AT406" s="134"/>
      <c r="AU406" s="134"/>
      <c r="AV406" s="134"/>
      <c r="AW406" s="134"/>
      <c r="AX406" s="134"/>
      <c r="AY406" s="134"/>
      <c r="AZ406" s="134"/>
      <c r="BA406" s="134"/>
      <c r="BB406" s="134"/>
      <c r="BC406" s="134"/>
      <c r="BD406" s="134"/>
      <c r="BE406" s="134"/>
      <c r="BF406" s="134"/>
      <c r="BG406" s="134"/>
      <c r="BH406" s="134"/>
      <c r="BI406" s="134"/>
      <c r="BJ406" s="134"/>
      <c r="BK406" s="134"/>
      <c r="BL406" s="134"/>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c r="CG406" s="134"/>
      <c r="CH406" s="134"/>
      <c r="CI406" s="134"/>
      <c r="CJ406" s="134"/>
      <c r="CK406" s="134"/>
      <c r="CL406" s="134"/>
      <c r="CM406" s="134"/>
      <c r="CN406" s="134"/>
      <c r="CO406" s="134"/>
      <c r="CP406" s="134"/>
      <c r="CQ406" s="134"/>
      <c r="CR406" s="134"/>
      <c r="CS406" s="134"/>
      <c r="CT406" s="134"/>
      <c r="CU406" s="134"/>
      <c r="CV406" s="134"/>
      <c r="CW406" s="134"/>
      <c r="CX406" s="134"/>
      <c r="CY406" s="134"/>
      <c r="CZ406" s="134"/>
      <c r="DA406" s="134"/>
      <c r="DB406" s="134"/>
      <c r="DC406" s="134"/>
      <c r="DD406" s="134"/>
      <c r="DE406" s="134"/>
      <c r="DF406" s="134"/>
    </row>
    <row r="407" spans="1:110" s="58" customFormat="1" ht="18" customHeight="1">
      <c r="A407" s="163" t="s">
        <v>117</v>
      </c>
      <c r="B407" s="144"/>
      <c r="C407" s="144"/>
      <c r="D407" s="254">
        <v>153</v>
      </c>
      <c r="E407" s="254">
        <v>153</v>
      </c>
      <c r="F407" s="254">
        <v>360</v>
      </c>
      <c r="G407" s="254">
        <v>294</v>
      </c>
      <c r="H407" s="345">
        <v>302</v>
      </c>
      <c r="I407" s="345">
        <v>305</v>
      </c>
      <c r="J407" s="345">
        <v>482</v>
      </c>
      <c r="K407" s="345">
        <v>456</v>
      </c>
      <c r="L407" s="301">
        <v>2541</v>
      </c>
      <c r="M407" s="302">
        <v>2589</v>
      </c>
      <c r="N407" s="302">
        <v>2691</v>
      </c>
      <c r="O407" s="302">
        <v>2476</v>
      </c>
      <c r="P407" s="302">
        <v>2273</v>
      </c>
      <c r="Q407" s="256">
        <v>2327</v>
      </c>
      <c r="R407" s="256">
        <v>2370</v>
      </c>
      <c r="S407" s="302">
        <v>2542</v>
      </c>
      <c r="T407" s="302">
        <v>2790</v>
      </c>
      <c r="U407" s="256">
        <v>3024</v>
      </c>
      <c r="V407" s="256">
        <v>2835</v>
      </c>
      <c r="W407" s="255">
        <v>3173</v>
      </c>
      <c r="X407" s="120">
        <v>3312</v>
      </c>
      <c r="Y407" s="120">
        <v>3441</v>
      </c>
      <c r="Z407" s="120">
        <v>3390</v>
      </c>
      <c r="AA407" s="120">
        <v>3692</v>
      </c>
      <c r="AB407" s="120">
        <v>3984</v>
      </c>
      <c r="AC407" s="120">
        <v>3840</v>
      </c>
      <c r="AD407" s="120">
        <v>4051</v>
      </c>
      <c r="AE407" s="120">
        <v>4309</v>
      </c>
      <c r="AF407" s="120">
        <v>4450</v>
      </c>
      <c r="AG407" s="120">
        <v>4193</v>
      </c>
      <c r="AH407" s="120">
        <v>4189</v>
      </c>
      <c r="AI407" s="120">
        <v>4150</v>
      </c>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121"/>
      <c r="CF407" s="121"/>
      <c r="CG407" s="121"/>
      <c r="CH407" s="121"/>
      <c r="CI407" s="121"/>
      <c r="CJ407" s="121"/>
      <c r="CK407" s="121"/>
      <c r="CL407" s="121"/>
      <c r="CM407" s="121"/>
      <c r="CN407" s="121"/>
      <c r="CO407" s="121"/>
      <c r="CP407" s="121"/>
      <c r="CQ407" s="121"/>
      <c r="CR407" s="121"/>
      <c r="CS407" s="121"/>
      <c r="CT407" s="121"/>
      <c r="CU407" s="121"/>
      <c r="CV407" s="121"/>
      <c r="CW407" s="121"/>
      <c r="CX407" s="121"/>
      <c r="CY407" s="121"/>
      <c r="CZ407" s="121"/>
      <c r="DA407" s="121"/>
      <c r="DB407" s="121"/>
      <c r="DC407" s="121"/>
      <c r="DD407" s="121"/>
      <c r="DE407" s="121"/>
      <c r="DF407" s="121"/>
    </row>
    <row r="408" spans="1:110" s="58" customFormat="1" ht="18" customHeight="1">
      <c r="A408" s="163" t="s">
        <v>116</v>
      </c>
      <c r="B408" s="144"/>
      <c r="C408" s="144"/>
      <c r="D408" s="301">
        <v>3456</v>
      </c>
      <c r="E408" s="302">
        <v>3744</v>
      </c>
      <c r="F408" s="301">
        <v>3698</v>
      </c>
      <c r="G408" s="301">
        <v>3911</v>
      </c>
      <c r="H408" s="301">
        <v>3735</v>
      </c>
      <c r="I408" s="301">
        <v>3729</v>
      </c>
      <c r="J408" s="301">
        <v>3741</v>
      </c>
      <c r="K408" s="301">
        <v>3778</v>
      </c>
      <c r="L408" s="301">
        <v>3874</v>
      </c>
      <c r="M408" s="302">
        <v>3815</v>
      </c>
      <c r="N408" s="302">
        <v>3766</v>
      </c>
      <c r="O408" s="302">
        <v>3546</v>
      </c>
      <c r="P408" s="302">
        <v>3595</v>
      </c>
      <c r="Q408" s="256">
        <v>3553</v>
      </c>
      <c r="R408" s="256">
        <v>3692</v>
      </c>
      <c r="S408" s="302">
        <v>3765</v>
      </c>
      <c r="T408" s="302">
        <v>3917</v>
      </c>
      <c r="U408" s="256">
        <v>3929</v>
      </c>
      <c r="V408" s="256">
        <v>4024</v>
      </c>
      <c r="W408" s="255">
        <v>4207</v>
      </c>
      <c r="X408" s="120">
        <v>4243</v>
      </c>
      <c r="Y408" s="120">
        <v>3978</v>
      </c>
      <c r="Z408" s="120">
        <v>3956</v>
      </c>
      <c r="AA408" s="120">
        <v>4187</v>
      </c>
      <c r="AB408" s="120">
        <v>4170</v>
      </c>
      <c r="AC408" s="120">
        <v>4172</v>
      </c>
      <c r="AD408" s="120">
        <v>4322</v>
      </c>
      <c r="AE408" s="120">
        <v>4428</v>
      </c>
      <c r="AF408" s="120">
        <v>4513</v>
      </c>
      <c r="AG408" s="120">
        <v>4275</v>
      </c>
      <c r="AH408" s="120">
        <v>4260</v>
      </c>
      <c r="AI408" s="120">
        <v>4301</v>
      </c>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c r="BY408" s="121"/>
      <c r="BZ408" s="121"/>
      <c r="CA408" s="121"/>
      <c r="CB408" s="121"/>
      <c r="CC408" s="121"/>
      <c r="CD408" s="121"/>
      <c r="CE408" s="121"/>
      <c r="CF408" s="121"/>
      <c r="CG408" s="121"/>
      <c r="CH408" s="121"/>
      <c r="CI408" s="121"/>
      <c r="CJ408" s="121"/>
      <c r="CK408" s="121"/>
      <c r="CL408" s="121"/>
      <c r="CM408" s="121"/>
      <c r="CN408" s="121"/>
      <c r="CO408" s="121"/>
      <c r="CP408" s="121"/>
      <c r="CQ408" s="121"/>
      <c r="CR408" s="121"/>
      <c r="CS408" s="121"/>
      <c r="CT408" s="121"/>
      <c r="CU408" s="121"/>
      <c r="CV408" s="121"/>
      <c r="CW408" s="121"/>
      <c r="CX408" s="121"/>
      <c r="CY408" s="121"/>
      <c r="CZ408" s="121"/>
      <c r="DA408" s="121"/>
      <c r="DB408" s="121"/>
      <c r="DC408" s="121"/>
      <c r="DD408" s="121"/>
      <c r="DE408" s="121"/>
      <c r="DF408" s="121"/>
    </row>
    <row r="409" spans="1:110" s="58" customFormat="1" ht="18" customHeight="1">
      <c r="A409" s="163" t="s">
        <v>266</v>
      </c>
      <c r="B409" s="144"/>
      <c r="C409" s="144"/>
      <c r="D409" s="301">
        <v>754</v>
      </c>
      <c r="E409" s="302">
        <v>667</v>
      </c>
      <c r="F409" s="301">
        <v>711</v>
      </c>
      <c r="G409" s="301">
        <v>618</v>
      </c>
      <c r="H409" s="301">
        <v>617</v>
      </c>
      <c r="I409" s="301">
        <v>496</v>
      </c>
      <c r="J409" s="301">
        <v>468</v>
      </c>
      <c r="K409" s="301">
        <v>630</v>
      </c>
      <c r="L409" s="301">
        <v>612</v>
      </c>
      <c r="M409" s="302">
        <v>794</v>
      </c>
      <c r="N409" s="302">
        <v>631</v>
      </c>
      <c r="O409" s="302">
        <v>663</v>
      </c>
      <c r="P409" s="302">
        <v>728</v>
      </c>
      <c r="Q409" s="256">
        <v>448</v>
      </c>
      <c r="R409" s="256">
        <v>482</v>
      </c>
      <c r="S409" s="302">
        <v>475</v>
      </c>
      <c r="T409" s="302">
        <v>542</v>
      </c>
      <c r="U409" s="256">
        <v>379</v>
      </c>
      <c r="V409" s="256">
        <v>323</v>
      </c>
      <c r="W409" s="255">
        <v>663</v>
      </c>
      <c r="X409" s="120">
        <v>492</v>
      </c>
      <c r="Y409" s="120">
        <v>300</v>
      </c>
      <c r="Z409" s="120">
        <v>255</v>
      </c>
      <c r="AA409" s="120">
        <v>249</v>
      </c>
      <c r="AB409" s="120">
        <v>343</v>
      </c>
      <c r="AC409" s="120">
        <v>230</v>
      </c>
      <c r="AD409" s="120">
        <v>203</v>
      </c>
      <c r="AE409" s="120">
        <v>292</v>
      </c>
      <c r="AF409" s="120">
        <v>361</v>
      </c>
      <c r="AG409" s="120">
        <v>241</v>
      </c>
      <c r="AH409" s="120">
        <v>193</v>
      </c>
      <c r="AI409" s="120">
        <v>310</v>
      </c>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c r="BY409" s="121"/>
      <c r="BZ409" s="121"/>
      <c r="CA409" s="121"/>
      <c r="CB409" s="121"/>
      <c r="CC409" s="121"/>
      <c r="CD409" s="121"/>
      <c r="CE409" s="121"/>
      <c r="CF409" s="121"/>
      <c r="CG409" s="121"/>
      <c r="CH409" s="121"/>
      <c r="CI409" s="121"/>
      <c r="CJ409" s="121"/>
      <c r="CK409" s="121"/>
      <c r="CL409" s="121"/>
      <c r="CM409" s="121"/>
      <c r="CN409" s="121"/>
      <c r="CO409" s="121"/>
      <c r="CP409" s="121"/>
      <c r="CQ409" s="121"/>
      <c r="CR409" s="121"/>
      <c r="CS409" s="121"/>
      <c r="CT409" s="121"/>
      <c r="CU409" s="121"/>
      <c r="CV409" s="121"/>
      <c r="CW409" s="121"/>
      <c r="CX409" s="121"/>
      <c r="CY409" s="121"/>
      <c r="CZ409" s="121"/>
      <c r="DA409" s="121"/>
      <c r="DB409" s="121"/>
      <c r="DC409" s="121"/>
      <c r="DD409" s="121"/>
      <c r="DE409" s="121"/>
      <c r="DF409" s="121"/>
    </row>
    <row r="410" spans="1:110" s="58" customFormat="1" ht="18" customHeight="1">
      <c r="A410" s="146" t="s">
        <v>118</v>
      </c>
      <c r="B410" s="146"/>
      <c r="C410" s="146"/>
      <c r="D410" s="301">
        <v>547</v>
      </c>
      <c r="E410" s="301">
        <v>874</v>
      </c>
      <c r="F410" s="301">
        <v>921</v>
      </c>
      <c r="G410" s="301">
        <v>1005</v>
      </c>
      <c r="H410" s="301">
        <v>1057</v>
      </c>
      <c r="I410" s="301">
        <v>1166</v>
      </c>
      <c r="J410" s="301">
        <v>1264</v>
      </c>
      <c r="K410" s="301">
        <v>1392</v>
      </c>
      <c r="L410" s="301">
        <v>934</v>
      </c>
      <c r="M410" s="301">
        <v>920</v>
      </c>
      <c r="N410" s="301">
        <v>927</v>
      </c>
      <c r="O410" s="301">
        <v>997</v>
      </c>
      <c r="P410" s="301">
        <v>1036</v>
      </c>
      <c r="Q410" s="255">
        <v>726</v>
      </c>
      <c r="R410" s="255">
        <v>785</v>
      </c>
      <c r="S410" s="301">
        <v>621</v>
      </c>
      <c r="T410" s="301">
        <v>848</v>
      </c>
      <c r="U410" s="255">
        <v>534</v>
      </c>
      <c r="V410" s="255">
        <v>599</v>
      </c>
      <c r="W410" s="255">
        <v>723</v>
      </c>
      <c r="X410" s="120">
        <v>691</v>
      </c>
      <c r="Y410" s="120">
        <v>625</v>
      </c>
      <c r="Z410" s="120">
        <v>673</v>
      </c>
      <c r="AA410" s="120">
        <v>628</v>
      </c>
      <c r="AB410" s="120">
        <v>768</v>
      </c>
      <c r="AC410" s="120">
        <v>790</v>
      </c>
      <c r="AD410" s="120">
        <v>728</v>
      </c>
      <c r="AE410" s="120">
        <v>660</v>
      </c>
      <c r="AF410" s="120">
        <v>493</v>
      </c>
      <c r="AG410" s="120">
        <v>572</v>
      </c>
      <c r="AH410" s="120">
        <v>465</v>
      </c>
      <c r="AI410" s="120">
        <v>460</v>
      </c>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c r="BY410" s="121"/>
      <c r="BZ410" s="121"/>
      <c r="CA410" s="121"/>
      <c r="CB410" s="121"/>
      <c r="CC410" s="121"/>
      <c r="CD410" s="121"/>
      <c r="CE410" s="121"/>
      <c r="CF410" s="121"/>
      <c r="CG410" s="121"/>
      <c r="CH410" s="121"/>
      <c r="CI410" s="121"/>
      <c r="CJ410" s="121"/>
      <c r="CK410" s="121"/>
      <c r="CL410" s="121"/>
      <c r="CM410" s="121"/>
      <c r="CN410" s="121"/>
      <c r="CO410" s="121"/>
      <c r="CP410" s="121"/>
      <c r="CQ410" s="121"/>
      <c r="CR410" s="121"/>
      <c r="CS410" s="121"/>
      <c r="CT410" s="121"/>
      <c r="CU410" s="121"/>
      <c r="CV410" s="121"/>
      <c r="CW410" s="121"/>
      <c r="CX410" s="121"/>
      <c r="CY410" s="121"/>
      <c r="CZ410" s="121"/>
      <c r="DA410" s="121"/>
      <c r="DB410" s="121"/>
      <c r="DC410" s="121"/>
      <c r="DD410" s="121"/>
      <c r="DE410" s="121"/>
      <c r="DF410" s="121"/>
    </row>
    <row r="411" spans="1:110" s="58" customFormat="1" ht="18" customHeight="1">
      <c r="A411" s="192" t="s">
        <v>264</v>
      </c>
      <c r="B411" s="192"/>
      <c r="C411" s="192"/>
      <c r="D411" s="303">
        <v>-547</v>
      </c>
      <c r="E411" s="303">
        <v>-589</v>
      </c>
      <c r="F411" s="303">
        <v>-791</v>
      </c>
      <c r="G411" s="303">
        <v>-727</v>
      </c>
      <c r="H411" s="303">
        <v>-530</v>
      </c>
      <c r="I411" s="303">
        <v>-400</v>
      </c>
      <c r="J411" s="303">
        <v>-353</v>
      </c>
      <c r="K411" s="303">
        <v>-450</v>
      </c>
      <c r="L411" s="303">
        <v>-474</v>
      </c>
      <c r="M411" s="303">
        <v>-770</v>
      </c>
      <c r="N411" s="303">
        <v>-510</v>
      </c>
      <c r="O411" s="303">
        <v>-470</v>
      </c>
      <c r="P411" s="303">
        <v>-498</v>
      </c>
      <c r="Q411" s="305">
        <v>-272</v>
      </c>
      <c r="R411" s="305">
        <v>-315</v>
      </c>
      <c r="S411" s="303">
        <v>-293</v>
      </c>
      <c r="T411" s="303">
        <v>-312</v>
      </c>
      <c r="U411" s="305">
        <v>-242</v>
      </c>
      <c r="V411" s="305">
        <v>-236</v>
      </c>
      <c r="W411" s="305">
        <v>-576</v>
      </c>
      <c r="X411" s="444">
        <v>-349</v>
      </c>
      <c r="Y411" s="444">
        <v>-230</v>
      </c>
      <c r="Z411" s="444">
        <v>-252</v>
      </c>
      <c r="AA411" s="444">
        <v>-306</v>
      </c>
      <c r="AB411" s="444">
        <v>-606</v>
      </c>
      <c r="AC411" s="444">
        <v>-504</v>
      </c>
      <c r="AD411" s="444">
        <v>-433</v>
      </c>
      <c r="AE411" s="444">
        <v>-403</v>
      </c>
      <c r="AF411" s="444">
        <v>-317</v>
      </c>
      <c r="AG411" s="444">
        <v>-231</v>
      </c>
      <c r="AH411" s="444">
        <v>-203</v>
      </c>
      <c r="AI411" s="444">
        <v>-268</v>
      </c>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c r="BY411" s="121"/>
      <c r="BZ411" s="121"/>
      <c r="CA411" s="121"/>
      <c r="CB411" s="121"/>
      <c r="CC411" s="121"/>
      <c r="CD411" s="121"/>
      <c r="CE411" s="121"/>
      <c r="CF411" s="121"/>
      <c r="CG411" s="121"/>
      <c r="CH411" s="121"/>
      <c r="CI411" s="121"/>
      <c r="CJ411" s="121"/>
      <c r="CK411" s="121"/>
      <c r="CL411" s="121"/>
      <c r="CM411" s="121"/>
      <c r="CN411" s="121"/>
      <c r="CO411" s="121"/>
      <c r="CP411" s="121"/>
      <c r="CQ411" s="121"/>
      <c r="CR411" s="121"/>
      <c r="CS411" s="121"/>
      <c r="CT411" s="121"/>
      <c r="CU411" s="121"/>
      <c r="CV411" s="121"/>
      <c r="CW411" s="121"/>
      <c r="CX411" s="121"/>
      <c r="CY411" s="121"/>
      <c r="CZ411" s="121"/>
      <c r="DA411" s="121"/>
      <c r="DB411" s="121"/>
      <c r="DC411" s="121"/>
      <c r="DD411" s="121"/>
      <c r="DE411" s="121"/>
      <c r="DF411" s="121"/>
    </row>
    <row r="412" spans="1:110" s="60" customFormat="1" ht="19.5" customHeight="1">
      <c r="A412" s="149" t="s">
        <v>132</v>
      </c>
      <c r="B412" s="143"/>
      <c r="C412" s="143"/>
      <c r="D412" s="301">
        <f t="shared" ref="D412:W412" si="63">SUM(D405:D411)</f>
        <v>13635</v>
      </c>
      <c r="E412" s="301">
        <f t="shared" si="63"/>
        <v>15120</v>
      </c>
      <c r="F412" s="301">
        <f t="shared" si="63"/>
        <v>15152</v>
      </c>
      <c r="G412" s="301">
        <f t="shared" si="63"/>
        <v>15785</v>
      </c>
      <c r="H412" s="301">
        <f t="shared" si="63"/>
        <v>15578</v>
      </c>
      <c r="I412" s="301">
        <f t="shared" si="63"/>
        <v>15543</v>
      </c>
      <c r="J412" s="301">
        <f t="shared" si="63"/>
        <v>15975</v>
      </c>
      <c r="K412" s="301">
        <f t="shared" si="63"/>
        <v>16338</v>
      </c>
      <c r="L412" s="301">
        <f t="shared" si="63"/>
        <v>18149</v>
      </c>
      <c r="M412" s="301">
        <f t="shared" si="63"/>
        <v>18120</v>
      </c>
      <c r="N412" s="301">
        <f t="shared" si="63"/>
        <v>17996</v>
      </c>
      <c r="O412" s="301">
        <f t="shared" si="63"/>
        <v>17337</v>
      </c>
      <c r="P412" s="255">
        <f t="shared" si="63"/>
        <v>16954</v>
      </c>
      <c r="Q412" s="255">
        <f t="shared" si="63"/>
        <v>16707</v>
      </c>
      <c r="R412" s="255">
        <f t="shared" si="63"/>
        <v>17212</v>
      </c>
      <c r="S412" s="255">
        <f t="shared" si="63"/>
        <v>17614</v>
      </c>
      <c r="T412" s="255">
        <f t="shared" si="63"/>
        <v>18477</v>
      </c>
      <c r="U412" s="255">
        <f t="shared" si="63"/>
        <v>18541</v>
      </c>
      <c r="V412" s="255">
        <f t="shared" si="63"/>
        <v>18738</v>
      </c>
      <c r="W412" s="255">
        <f t="shared" si="63"/>
        <v>19857</v>
      </c>
      <c r="X412" s="120">
        <f t="shared" ref="X412:AH412" si="64">SUM(X405:X411)</f>
        <v>19767</v>
      </c>
      <c r="Y412" s="120">
        <f t="shared" si="64"/>
        <v>19210</v>
      </c>
      <c r="Z412" s="120">
        <f t="shared" si="64"/>
        <v>19092</v>
      </c>
      <c r="AA412" s="120">
        <f t="shared" si="64"/>
        <v>20181</v>
      </c>
      <c r="AB412" s="120">
        <f t="shared" si="64"/>
        <v>20286</v>
      </c>
      <c r="AC412" s="120">
        <f t="shared" si="64"/>
        <v>20100</v>
      </c>
      <c r="AD412" s="120">
        <f t="shared" si="64"/>
        <v>20839</v>
      </c>
      <c r="AE412" s="120">
        <f t="shared" si="64"/>
        <v>21451</v>
      </c>
      <c r="AF412" s="120">
        <f t="shared" si="64"/>
        <v>21831</v>
      </c>
      <c r="AG412" s="120">
        <f t="shared" si="64"/>
        <v>20977</v>
      </c>
      <c r="AH412" s="120">
        <f t="shared" si="64"/>
        <v>20755</v>
      </c>
      <c r="AI412" s="120">
        <f>SUM(AI405:AI411)</f>
        <v>20999</v>
      </c>
      <c r="AJ412" s="121"/>
      <c r="AK412" s="121"/>
      <c r="AL412" s="121"/>
      <c r="AM412" s="121"/>
      <c r="AN412" s="121"/>
      <c r="AO412" s="121"/>
      <c r="AP412" s="121"/>
      <c r="AQ412" s="121"/>
      <c r="AR412" s="121"/>
      <c r="AS412" s="134"/>
      <c r="AT412" s="134"/>
      <c r="AU412" s="134"/>
      <c r="AV412" s="134"/>
      <c r="AW412" s="134"/>
      <c r="AX412" s="134"/>
      <c r="AY412" s="134"/>
      <c r="AZ412" s="134"/>
      <c r="BA412" s="134"/>
      <c r="BB412" s="134"/>
      <c r="BC412" s="134"/>
      <c r="BD412" s="134"/>
      <c r="BE412" s="134"/>
      <c r="BF412" s="134"/>
      <c r="BG412" s="134"/>
      <c r="BH412" s="134"/>
      <c r="BI412" s="134"/>
      <c r="BJ412" s="134"/>
      <c r="BK412" s="134"/>
      <c r="BL412" s="134"/>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c r="CG412" s="134"/>
      <c r="CH412" s="134"/>
      <c r="CI412" s="134"/>
      <c r="CJ412" s="134"/>
      <c r="CK412" s="134"/>
      <c r="CL412" s="134"/>
      <c r="CM412" s="134"/>
      <c r="CN412" s="134"/>
      <c r="CO412" s="134"/>
      <c r="CP412" s="134"/>
      <c r="CQ412" s="134"/>
      <c r="CR412" s="134"/>
      <c r="CS412" s="134"/>
      <c r="CT412" s="134"/>
      <c r="CU412" s="134"/>
      <c r="CV412" s="134"/>
      <c r="CW412" s="134"/>
      <c r="CX412" s="134"/>
      <c r="CY412" s="134"/>
      <c r="CZ412" s="134"/>
      <c r="DA412" s="134"/>
      <c r="DB412" s="134"/>
      <c r="DC412" s="134"/>
      <c r="DD412" s="134"/>
      <c r="DE412" s="134"/>
      <c r="DF412" s="134"/>
    </row>
    <row r="413" spans="1:110" s="58" customFormat="1" ht="18.95" customHeight="1">
      <c r="A413" s="146" t="s">
        <v>133</v>
      </c>
      <c r="B413" s="144"/>
      <c r="C413" s="144"/>
      <c r="D413" s="301">
        <v>652</v>
      </c>
      <c r="E413" s="302">
        <v>650</v>
      </c>
      <c r="F413" s="301">
        <v>672</v>
      </c>
      <c r="G413" s="301">
        <v>693</v>
      </c>
      <c r="H413" s="301">
        <v>710</v>
      </c>
      <c r="I413" s="301">
        <v>718</v>
      </c>
      <c r="J413" s="301">
        <v>738</v>
      </c>
      <c r="K413" s="301">
        <v>747</v>
      </c>
      <c r="L413" s="301">
        <v>792</v>
      </c>
      <c r="M413" s="302">
        <v>823</v>
      </c>
      <c r="N413" s="302">
        <v>826</v>
      </c>
      <c r="O413" s="302">
        <v>799</v>
      </c>
      <c r="P413" s="256">
        <v>815</v>
      </c>
      <c r="Q413" s="256">
        <v>837</v>
      </c>
      <c r="R413" s="256">
        <v>913</v>
      </c>
      <c r="S413" s="256">
        <v>943</v>
      </c>
      <c r="T413" s="256">
        <v>1044</v>
      </c>
      <c r="U413" s="256">
        <v>1079</v>
      </c>
      <c r="V413" s="256">
        <v>1161</v>
      </c>
      <c r="W413" s="255">
        <v>1208</v>
      </c>
      <c r="X413" s="120">
        <v>1210</v>
      </c>
      <c r="Y413" s="120">
        <v>1178</v>
      </c>
      <c r="Z413" s="120">
        <v>1157</v>
      </c>
      <c r="AA413" s="120">
        <v>1219</v>
      </c>
      <c r="AB413" s="120">
        <v>1274</v>
      </c>
      <c r="AC413" s="120">
        <v>1274</v>
      </c>
      <c r="AD413" s="120">
        <v>1321</v>
      </c>
      <c r="AE413" s="120">
        <v>1393</v>
      </c>
      <c r="AF413" s="120">
        <v>1420</v>
      </c>
      <c r="AG413" s="120">
        <v>1368</v>
      </c>
      <c r="AH413" s="120">
        <v>1421</v>
      </c>
      <c r="AI413" s="120">
        <v>1467</v>
      </c>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c r="BY413" s="121"/>
      <c r="BZ413" s="121"/>
      <c r="CA413" s="121"/>
      <c r="CB413" s="121"/>
      <c r="CC413" s="121"/>
      <c r="CD413" s="121"/>
      <c r="CE413" s="121"/>
      <c r="CF413" s="121"/>
      <c r="CG413" s="121"/>
      <c r="CH413" s="121"/>
      <c r="CI413" s="121"/>
      <c r="CJ413" s="121"/>
      <c r="CK413" s="121"/>
      <c r="CL413" s="121"/>
      <c r="CM413" s="121"/>
      <c r="CN413" s="121"/>
      <c r="CO413" s="121"/>
      <c r="CP413" s="121"/>
      <c r="CQ413" s="121"/>
      <c r="CR413" s="121"/>
      <c r="CS413" s="121"/>
      <c r="CT413" s="121"/>
      <c r="CU413" s="121"/>
      <c r="CV413" s="121"/>
      <c r="CW413" s="121"/>
      <c r="CX413" s="121"/>
      <c r="CY413" s="121"/>
      <c r="CZ413" s="121"/>
      <c r="DA413" s="121"/>
      <c r="DB413" s="121"/>
      <c r="DC413" s="121"/>
      <c r="DD413" s="121"/>
      <c r="DE413" s="121"/>
      <c r="DF413" s="121"/>
    </row>
    <row r="414" spans="1:110" s="58" customFormat="1" ht="18.95" customHeight="1">
      <c r="A414" s="146" t="s">
        <v>134</v>
      </c>
      <c r="B414" s="144"/>
      <c r="C414" s="144"/>
      <c r="D414" s="301">
        <v>68</v>
      </c>
      <c r="E414" s="302">
        <v>103</v>
      </c>
      <c r="F414" s="301">
        <v>27</v>
      </c>
      <c r="G414" s="301">
        <v>5</v>
      </c>
      <c r="H414" s="301">
        <v>7</v>
      </c>
      <c r="I414" s="301">
        <v>4</v>
      </c>
      <c r="J414" s="301">
        <v>3</v>
      </c>
      <c r="K414" s="301">
        <v>3</v>
      </c>
      <c r="L414" s="301">
        <v>1</v>
      </c>
      <c r="M414" s="302">
        <v>42</v>
      </c>
      <c r="N414" s="302">
        <v>0</v>
      </c>
      <c r="O414" s="302">
        <v>2</v>
      </c>
      <c r="P414" s="256">
        <v>3</v>
      </c>
      <c r="Q414" s="256">
        <v>4</v>
      </c>
      <c r="R414" s="256">
        <v>7</v>
      </c>
      <c r="S414" s="256">
        <v>47</v>
      </c>
      <c r="T414" s="256">
        <v>59</v>
      </c>
      <c r="U414" s="256">
        <v>61</v>
      </c>
      <c r="V414" s="256">
        <v>57</v>
      </c>
      <c r="W414" s="255">
        <v>141</v>
      </c>
      <c r="X414" s="120">
        <v>152</v>
      </c>
      <c r="Y414" s="120">
        <v>152</v>
      </c>
      <c r="Z414" s="120">
        <v>148</v>
      </c>
      <c r="AA414" s="120">
        <v>150</v>
      </c>
      <c r="AB414" s="120">
        <v>174</v>
      </c>
      <c r="AC414" s="120">
        <v>170</v>
      </c>
      <c r="AD414" s="120">
        <v>178</v>
      </c>
      <c r="AE414" s="120">
        <v>177</v>
      </c>
      <c r="AF414" s="120">
        <v>128</v>
      </c>
      <c r="AG414" s="120">
        <v>138</v>
      </c>
      <c r="AH414" s="120">
        <v>169</v>
      </c>
      <c r="AI414" s="120">
        <v>130</v>
      </c>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c r="BY414" s="121"/>
      <c r="BZ414" s="121"/>
      <c r="CA414" s="121"/>
      <c r="CB414" s="121"/>
      <c r="CC414" s="121"/>
      <c r="CD414" s="121"/>
      <c r="CE414" s="121"/>
      <c r="CF414" s="121"/>
      <c r="CG414" s="121"/>
      <c r="CH414" s="121"/>
      <c r="CI414" s="121"/>
      <c r="CJ414" s="121"/>
      <c r="CK414" s="121"/>
      <c r="CL414" s="121"/>
      <c r="CM414" s="121"/>
      <c r="CN414" s="121"/>
      <c r="CO414" s="121"/>
      <c r="CP414" s="121"/>
      <c r="CQ414" s="121"/>
      <c r="CR414" s="121"/>
      <c r="CS414" s="121"/>
      <c r="CT414" s="121"/>
      <c r="CU414" s="121"/>
      <c r="CV414" s="121"/>
      <c r="CW414" s="121"/>
      <c r="CX414" s="121"/>
      <c r="CY414" s="121"/>
      <c r="CZ414" s="121"/>
      <c r="DA414" s="121"/>
      <c r="DB414" s="121"/>
      <c r="DC414" s="121"/>
      <c r="DD414" s="121"/>
      <c r="DE414" s="121"/>
      <c r="DF414" s="121"/>
    </row>
    <row r="415" spans="1:110" s="58" customFormat="1" ht="18.75" customHeight="1">
      <c r="A415" s="146" t="s">
        <v>135</v>
      </c>
      <c r="B415" s="144"/>
      <c r="C415" s="144"/>
      <c r="D415" s="301">
        <v>139</v>
      </c>
      <c r="E415" s="302">
        <v>179</v>
      </c>
      <c r="F415" s="301">
        <v>242</v>
      </c>
      <c r="G415" s="301">
        <v>199</v>
      </c>
      <c r="H415" s="301">
        <v>377</v>
      </c>
      <c r="I415" s="301">
        <v>307</v>
      </c>
      <c r="J415" s="301">
        <v>138</v>
      </c>
      <c r="K415" s="301">
        <v>159</v>
      </c>
      <c r="L415" s="301">
        <v>312</v>
      </c>
      <c r="M415" s="302">
        <v>299</v>
      </c>
      <c r="N415" s="302">
        <v>545</v>
      </c>
      <c r="O415" s="302">
        <v>819</v>
      </c>
      <c r="P415" s="256">
        <v>896</v>
      </c>
      <c r="Q415" s="256">
        <v>485</v>
      </c>
      <c r="R415" s="256">
        <v>612</v>
      </c>
      <c r="S415" s="144">
        <v>347</v>
      </c>
      <c r="T415" s="144">
        <v>240</v>
      </c>
      <c r="U415" s="144">
        <v>231</v>
      </c>
      <c r="V415" s="144">
        <v>266</v>
      </c>
      <c r="W415" s="255">
        <v>202</v>
      </c>
      <c r="X415" s="120">
        <v>159</v>
      </c>
      <c r="Y415" s="120">
        <v>168</v>
      </c>
      <c r="Z415" s="120">
        <v>427</v>
      </c>
      <c r="AA415" s="120">
        <v>717</v>
      </c>
      <c r="AB415" s="120">
        <v>732</v>
      </c>
      <c r="AC415" s="120">
        <v>593</v>
      </c>
      <c r="AD415" s="120">
        <v>611</v>
      </c>
      <c r="AE415" s="120">
        <v>577</v>
      </c>
      <c r="AF415" s="120">
        <v>437</v>
      </c>
      <c r="AG415" s="120">
        <v>463</v>
      </c>
      <c r="AH415" s="120">
        <v>390</v>
      </c>
      <c r="AI415" s="120">
        <v>570</v>
      </c>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c r="BY415" s="121"/>
      <c r="BZ415" s="121"/>
      <c r="CA415" s="121"/>
      <c r="CB415" s="121"/>
      <c r="CC415" s="121"/>
      <c r="CD415" s="121"/>
      <c r="CE415" s="121"/>
      <c r="CF415" s="121"/>
      <c r="CG415" s="121"/>
      <c r="CH415" s="121"/>
      <c r="CI415" s="121"/>
      <c r="CJ415" s="121"/>
      <c r="CK415" s="121"/>
      <c r="CL415" s="121"/>
      <c r="CM415" s="121"/>
      <c r="CN415" s="121"/>
      <c r="CO415" s="121"/>
      <c r="CP415" s="121"/>
      <c r="CQ415" s="121"/>
      <c r="CR415" s="121"/>
      <c r="CS415" s="121"/>
      <c r="CT415" s="121"/>
      <c r="CU415" s="121"/>
      <c r="CV415" s="121"/>
      <c r="CW415" s="121"/>
      <c r="CX415" s="121"/>
      <c r="CY415" s="121"/>
      <c r="CZ415" s="121"/>
      <c r="DA415" s="121"/>
      <c r="DB415" s="121"/>
      <c r="DC415" s="121"/>
      <c r="DD415" s="121"/>
      <c r="DE415" s="121"/>
      <c r="DF415" s="121"/>
    </row>
    <row r="416" spans="1:110" s="58" customFormat="1" ht="18.75" customHeight="1">
      <c r="A416" s="146" t="s">
        <v>300</v>
      </c>
      <c r="B416" s="144"/>
      <c r="C416" s="144"/>
      <c r="D416" s="251" t="s">
        <v>55</v>
      </c>
      <c r="E416" s="251" t="s">
        <v>55</v>
      </c>
      <c r="F416" s="251" t="s">
        <v>55</v>
      </c>
      <c r="G416" s="251" t="s">
        <v>55</v>
      </c>
      <c r="H416" s="251" t="s">
        <v>55</v>
      </c>
      <c r="I416" s="251" t="s">
        <v>55</v>
      </c>
      <c r="J416" s="251" t="s">
        <v>55</v>
      </c>
      <c r="K416" s="251" t="s">
        <v>55</v>
      </c>
      <c r="L416" s="251" t="s">
        <v>55</v>
      </c>
      <c r="M416" s="251" t="s">
        <v>55</v>
      </c>
      <c r="N416" s="251" t="s">
        <v>55</v>
      </c>
      <c r="O416" s="251" t="s">
        <v>55</v>
      </c>
      <c r="P416" s="251" t="s">
        <v>55</v>
      </c>
      <c r="Q416" s="251" t="s">
        <v>55</v>
      </c>
      <c r="R416" s="251" t="s">
        <v>55</v>
      </c>
      <c r="S416" s="251" t="s">
        <v>55</v>
      </c>
      <c r="T416" s="251" t="s">
        <v>55</v>
      </c>
      <c r="U416" s="162" t="s">
        <v>55</v>
      </c>
      <c r="V416" s="162" t="s">
        <v>55</v>
      </c>
      <c r="W416" s="162" t="s">
        <v>55</v>
      </c>
      <c r="X416" s="440" t="s">
        <v>55</v>
      </c>
      <c r="Y416" s="440" t="s">
        <v>55</v>
      </c>
      <c r="Z416" s="440" t="s">
        <v>55</v>
      </c>
      <c r="AA416" s="440" t="s">
        <v>55</v>
      </c>
      <c r="AB416" s="440" t="s">
        <v>55</v>
      </c>
      <c r="AC416" s="440" t="s">
        <v>55</v>
      </c>
      <c r="AD416" s="440" t="s">
        <v>55</v>
      </c>
      <c r="AE416" s="440" t="s">
        <v>55</v>
      </c>
      <c r="AF416" s="440" t="s">
        <v>55</v>
      </c>
      <c r="AG416" s="440" t="s">
        <v>55</v>
      </c>
      <c r="AH416" s="440" t="s">
        <v>55</v>
      </c>
      <c r="AI416" s="440" t="s">
        <v>55</v>
      </c>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c r="BY416" s="121"/>
      <c r="BZ416" s="121"/>
      <c r="CA416" s="121"/>
      <c r="CB416" s="121"/>
      <c r="CC416" s="121"/>
      <c r="CD416" s="121"/>
      <c r="CE416" s="121"/>
      <c r="CF416" s="121"/>
      <c r="CG416" s="121"/>
      <c r="CH416" s="121"/>
      <c r="CI416" s="121"/>
      <c r="CJ416" s="121"/>
      <c r="CK416" s="121"/>
      <c r="CL416" s="121"/>
      <c r="CM416" s="121"/>
      <c r="CN416" s="121"/>
      <c r="CO416" s="121"/>
      <c r="CP416" s="121"/>
      <c r="CQ416" s="121"/>
      <c r="CR416" s="121"/>
      <c r="CS416" s="121"/>
      <c r="CT416" s="121"/>
      <c r="CU416" s="121"/>
      <c r="CV416" s="121"/>
      <c r="CW416" s="121"/>
      <c r="CX416" s="121"/>
      <c r="CY416" s="121"/>
      <c r="CZ416" s="121"/>
      <c r="DA416" s="121"/>
      <c r="DB416" s="121"/>
      <c r="DC416" s="121"/>
      <c r="DD416" s="121"/>
      <c r="DE416" s="121"/>
      <c r="DF416" s="121"/>
    </row>
    <row r="417" spans="1:110" s="58" customFormat="1" ht="18.75" customHeight="1">
      <c r="A417" s="146" t="s">
        <v>57</v>
      </c>
      <c r="B417" s="144"/>
      <c r="C417" s="144"/>
      <c r="D417" s="303">
        <v>207</v>
      </c>
      <c r="E417" s="303">
        <v>677</v>
      </c>
      <c r="F417" s="303">
        <v>811</v>
      </c>
      <c r="G417" s="303">
        <v>157</v>
      </c>
      <c r="H417" s="303">
        <v>1067</v>
      </c>
      <c r="I417" s="303">
        <v>879</v>
      </c>
      <c r="J417" s="303">
        <v>815</v>
      </c>
      <c r="K417" s="303">
        <v>427</v>
      </c>
      <c r="L417" s="303">
        <v>2237</v>
      </c>
      <c r="M417" s="302">
        <v>1247</v>
      </c>
      <c r="N417" s="302">
        <v>1179</v>
      </c>
      <c r="O417" s="302">
        <v>1321</v>
      </c>
      <c r="P417" s="256">
        <v>3041</v>
      </c>
      <c r="Q417" s="256">
        <v>1440</v>
      </c>
      <c r="R417" s="256">
        <v>815</v>
      </c>
      <c r="S417" s="192">
        <v>890</v>
      </c>
      <c r="T417" s="192">
        <v>1498</v>
      </c>
      <c r="U417" s="192">
        <v>694</v>
      </c>
      <c r="V417" s="192">
        <v>980</v>
      </c>
      <c r="W417" s="305">
        <v>556</v>
      </c>
      <c r="X417" s="120">
        <v>1329</v>
      </c>
      <c r="Y417" s="120">
        <v>811</v>
      </c>
      <c r="Z417" s="120">
        <v>685</v>
      </c>
      <c r="AA417" s="120">
        <v>731</v>
      </c>
      <c r="AB417" s="120">
        <v>1574</v>
      </c>
      <c r="AC417" s="120">
        <v>404</v>
      </c>
      <c r="AD417" s="120">
        <v>1117</v>
      </c>
      <c r="AE417" s="120">
        <v>963</v>
      </c>
      <c r="AF417" s="120">
        <v>1719</v>
      </c>
      <c r="AG417" s="120">
        <v>1028</v>
      </c>
      <c r="AH417" s="120">
        <v>1095</v>
      </c>
      <c r="AI417" s="120">
        <v>1254</v>
      </c>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c r="BY417" s="121"/>
      <c r="BZ417" s="121"/>
      <c r="CA417" s="121"/>
      <c r="CB417" s="121"/>
      <c r="CC417" s="121"/>
      <c r="CD417" s="121"/>
      <c r="CE417" s="121"/>
      <c r="CF417" s="121"/>
      <c r="CG417" s="121"/>
      <c r="CH417" s="121"/>
      <c r="CI417" s="121"/>
      <c r="CJ417" s="121"/>
      <c r="CK417" s="121"/>
      <c r="CL417" s="121"/>
      <c r="CM417" s="121"/>
      <c r="CN417" s="121"/>
      <c r="CO417" s="121"/>
      <c r="CP417" s="121"/>
      <c r="CQ417" s="121"/>
      <c r="CR417" s="121"/>
      <c r="CS417" s="121"/>
      <c r="CT417" s="121"/>
      <c r="CU417" s="121"/>
      <c r="CV417" s="121"/>
      <c r="CW417" s="121"/>
      <c r="CX417" s="121"/>
      <c r="CY417" s="121"/>
      <c r="CZ417" s="121"/>
      <c r="DA417" s="121"/>
      <c r="DB417" s="121"/>
      <c r="DC417" s="121"/>
      <c r="DD417" s="121"/>
      <c r="DE417" s="121"/>
      <c r="DF417" s="121"/>
    </row>
    <row r="418" spans="1:110" s="58" customFormat="1" ht="25.5" customHeight="1" thickBot="1">
      <c r="A418" s="326" t="s">
        <v>59</v>
      </c>
      <c r="B418" s="326"/>
      <c r="C418" s="326"/>
      <c r="D418" s="350">
        <f t="shared" ref="D418:W418" si="65">SUM(D412:D417)</f>
        <v>14701</v>
      </c>
      <c r="E418" s="350">
        <f t="shared" si="65"/>
        <v>16729</v>
      </c>
      <c r="F418" s="350">
        <f t="shared" si="65"/>
        <v>16904</v>
      </c>
      <c r="G418" s="350">
        <f t="shared" si="65"/>
        <v>16839</v>
      </c>
      <c r="H418" s="350">
        <f t="shared" si="65"/>
        <v>17739</v>
      </c>
      <c r="I418" s="350">
        <f t="shared" si="65"/>
        <v>17451</v>
      </c>
      <c r="J418" s="350">
        <f t="shared" si="65"/>
        <v>17669</v>
      </c>
      <c r="K418" s="350">
        <f t="shared" si="65"/>
        <v>17674</v>
      </c>
      <c r="L418" s="350">
        <f t="shared" si="65"/>
        <v>21491</v>
      </c>
      <c r="M418" s="350">
        <f t="shared" si="65"/>
        <v>20531</v>
      </c>
      <c r="N418" s="350">
        <f t="shared" si="65"/>
        <v>20546</v>
      </c>
      <c r="O418" s="350">
        <f t="shared" si="65"/>
        <v>20278</v>
      </c>
      <c r="P418" s="351">
        <f t="shared" si="65"/>
        <v>21709</v>
      </c>
      <c r="Q418" s="351">
        <f t="shared" si="65"/>
        <v>19473</v>
      </c>
      <c r="R418" s="351">
        <f t="shared" si="65"/>
        <v>19559</v>
      </c>
      <c r="S418" s="351">
        <f t="shared" si="65"/>
        <v>19841</v>
      </c>
      <c r="T418" s="351">
        <f t="shared" si="65"/>
        <v>21318</v>
      </c>
      <c r="U418" s="351">
        <f t="shared" si="65"/>
        <v>20606</v>
      </c>
      <c r="V418" s="351">
        <f t="shared" si="65"/>
        <v>21202</v>
      </c>
      <c r="W418" s="351">
        <f t="shared" si="65"/>
        <v>21964</v>
      </c>
      <c r="X418" s="447">
        <f t="shared" ref="X418:AH418" si="66">SUM(X412:X417)</f>
        <v>22617</v>
      </c>
      <c r="Y418" s="447">
        <f t="shared" si="66"/>
        <v>21519</v>
      </c>
      <c r="Z418" s="447">
        <f t="shared" si="66"/>
        <v>21509</v>
      </c>
      <c r="AA418" s="447">
        <f t="shared" si="66"/>
        <v>22998</v>
      </c>
      <c r="AB418" s="447">
        <f t="shared" si="66"/>
        <v>24040</v>
      </c>
      <c r="AC418" s="447">
        <f t="shared" si="66"/>
        <v>22541</v>
      </c>
      <c r="AD418" s="447">
        <f t="shared" si="66"/>
        <v>24066</v>
      </c>
      <c r="AE418" s="447">
        <f t="shared" si="66"/>
        <v>24561</v>
      </c>
      <c r="AF418" s="447">
        <f t="shared" si="66"/>
        <v>25535</v>
      </c>
      <c r="AG418" s="447">
        <f t="shared" si="66"/>
        <v>23974</v>
      </c>
      <c r="AH418" s="447">
        <f t="shared" si="66"/>
        <v>23830</v>
      </c>
      <c r="AI418" s="447">
        <f>SUM(AI412:AI417)</f>
        <v>24420</v>
      </c>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c r="BY418" s="121"/>
      <c r="BZ418" s="121"/>
      <c r="CA418" s="121"/>
      <c r="CB418" s="121"/>
      <c r="CC418" s="121"/>
      <c r="CD418" s="121"/>
      <c r="CE418" s="121"/>
      <c r="CF418" s="121"/>
      <c r="CG418" s="121"/>
      <c r="CH418" s="121"/>
      <c r="CI418" s="121"/>
      <c r="CJ418" s="121"/>
      <c r="CK418" s="121"/>
      <c r="CL418" s="121"/>
      <c r="CM418" s="121"/>
      <c r="CN418" s="121"/>
      <c r="CO418" s="121"/>
      <c r="CP418" s="121"/>
      <c r="CQ418" s="121"/>
      <c r="CR418" s="121"/>
      <c r="CS418" s="121"/>
      <c r="CT418" s="121"/>
      <c r="CU418" s="121"/>
      <c r="CV418" s="121"/>
      <c r="CW418" s="121"/>
      <c r="CX418" s="121"/>
      <c r="CY418" s="121"/>
      <c r="CZ418" s="121"/>
      <c r="DA418" s="121"/>
      <c r="DB418" s="121"/>
      <c r="DC418" s="121"/>
      <c r="DD418" s="121"/>
      <c r="DE418" s="121"/>
      <c r="DF418" s="121"/>
    </row>
    <row r="419" spans="1:110" s="58" customFormat="1" ht="25.5" customHeight="1" thickTop="1">
      <c r="A419" s="147"/>
      <c r="B419" s="147"/>
      <c r="C419" s="147"/>
      <c r="D419" s="207"/>
      <c r="E419" s="207"/>
      <c r="F419" s="207"/>
      <c r="G419" s="207"/>
      <c r="H419" s="207"/>
      <c r="I419" s="207"/>
      <c r="J419" s="207"/>
      <c r="K419" s="207"/>
      <c r="L419" s="207"/>
      <c r="M419" s="207"/>
      <c r="N419" s="207"/>
      <c r="O419" s="207"/>
      <c r="P419" s="208"/>
      <c r="Q419" s="208"/>
      <c r="R419" s="208"/>
      <c r="S419" s="208"/>
      <c r="T419" s="208"/>
      <c r="U419" s="208"/>
      <c r="V419" s="208"/>
      <c r="W419" s="208"/>
      <c r="X419" s="484"/>
      <c r="Y419" s="484"/>
      <c r="Z419" s="484"/>
      <c r="AA419" s="484"/>
      <c r="AB419" s="484"/>
      <c r="AC419" s="484"/>
      <c r="AD419" s="484"/>
      <c r="AE419" s="484"/>
      <c r="AF419" s="484"/>
      <c r="AG419" s="484"/>
      <c r="AH419" s="484"/>
      <c r="AI419" s="484"/>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c r="BY419" s="121"/>
      <c r="BZ419" s="121"/>
      <c r="CA419" s="121"/>
      <c r="CB419" s="121"/>
      <c r="CC419" s="121"/>
      <c r="CD419" s="121"/>
      <c r="CE419" s="121"/>
      <c r="CF419" s="121"/>
      <c r="CG419" s="121"/>
      <c r="CH419" s="121"/>
      <c r="CI419" s="121"/>
      <c r="CJ419" s="121"/>
      <c r="CK419" s="121"/>
      <c r="CL419" s="121"/>
      <c r="CM419" s="121"/>
      <c r="CN419" s="121"/>
      <c r="CO419" s="121"/>
      <c r="CP419" s="121"/>
      <c r="CQ419" s="121"/>
      <c r="CR419" s="121"/>
      <c r="CS419" s="121"/>
      <c r="CT419" s="121"/>
      <c r="CU419" s="121"/>
      <c r="CV419" s="121"/>
      <c r="CW419" s="121"/>
      <c r="CX419" s="121"/>
      <c r="CY419" s="121"/>
      <c r="CZ419" s="121"/>
      <c r="DA419" s="121"/>
      <c r="DB419" s="121"/>
      <c r="DC419" s="121"/>
      <c r="DD419" s="121"/>
      <c r="DE419" s="121"/>
      <c r="DF419" s="121"/>
    </row>
    <row r="420" spans="1:110" s="58" customFormat="1" ht="16.5" customHeight="1">
      <c r="A420" s="148" t="s">
        <v>442</v>
      </c>
      <c r="B420" s="328"/>
      <c r="C420" s="328"/>
      <c r="D420" s="360"/>
      <c r="E420" s="360"/>
      <c r="F420" s="360"/>
      <c r="G420" s="360"/>
      <c r="H420" s="360"/>
      <c r="I420" s="360"/>
      <c r="J420" s="360"/>
      <c r="K420" s="360"/>
      <c r="L420" s="360"/>
      <c r="M420" s="307"/>
      <c r="N420" s="301"/>
      <c r="O420" s="301"/>
      <c r="P420" s="255"/>
      <c r="Q420" s="255"/>
      <c r="R420" s="255"/>
      <c r="S420" s="255"/>
      <c r="T420" s="255"/>
      <c r="U420" s="328"/>
      <c r="V420" s="255"/>
      <c r="W420" s="255"/>
      <c r="X420" s="120"/>
      <c r="Y420" s="120"/>
      <c r="Z420" s="120"/>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c r="CV420" s="121"/>
      <c r="CW420" s="121"/>
      <c r="CX420" s="121"/>
      <c r="CY420" s="121"/>
      <c r="CZ420" s="121"/>
      <c r="DA420" s="121"/>
      <c r="DB420" s="121"/>
      <c r="DC420" s="121"/>
      <c r="DD420" s="121"/>
      <c r="DE420" s="121"/>
      <c r="DF420" s="121"/>
    </row>
    <row r="421" spans="1:110" s="60" customFormat="1" ht="16.5" customHeight="1">
      <c r="A421" s="146"/>
      <c r="B421" s="255"/>
      <c r="C421" s="255"/>
      <c r="D421" s="301"/>
      <c r="E421" s="301"/>
      <c r="F421" s="301"/>
      <c r="G421" s="301"/>
      <c r="H421" s="301"/>
      <c r="I421" s="301"/>
      <c r="J421" s="301"/>
      <c r="K421" s="301"/>
      <c r="L421" s="301"/>
      <c r="M421" s="307"/>
      <c r="N421" s="301"/>
      <c r="O421" s="301"/>
      <c r="P421" s="255"/>
      <c r="Q421" s="255"/>
      <c r="R421" s="255"/>
      <c r="S421" s="255"/>
      <c r="T421" s="255"/>
      <c r="U421" s="328"/>
      <c r="V421" s="328"/>
      <c r="W421" s="255"/>
      <c r="X421" s="120"/>
      <c r="Y421" s="120"/>
      <c r="Z421" s="120"/>
      <c r="AA421" s="121"/>
      <c r="AB421" s="121"/>
      <c r="AC421" s="121"/>
      <c r="AD421" s="121"/>
      <c r="AE421" s="121"/>
      <c r="AF421" s="121"/>
      <c r="AG421" s="121"/>
      <c r="AH421" s="121"/>
      <c r="AI421" s="121"/>
      <c r="AJ421" s="121"/>
      <c r="AK421" s="121"/>
      <c r="AL421" s="121"/>
      <c r="AM421" s="121"/>
      <c r="AN421" s="121"/>
      <c r="AO421" s="121"/>
      <c r="AP421" s="121"/>
      <c r="AQ421" s="121"/>
      <c r="AR421" s="121"/>
      <c r="AS421" s="134"/>
      <c r="AT421" s="134"/>
      <c r="AU421" s="134"/>
      <c r="AV421" s="134"/>
      <c r="AW421" s="134"/>
      <c r="AX421" s="134"/>
      <c r="AY421" s="134"/>
      <c r="AZ421" s="134"/>
      <c r="BA421" s="134"/>
      <c r="BB421" s="134"/>
      <c r="BC421" s="134"/>
      <c r="BD421" s="134"/>
      <c r="BE421" s="134"/>
      <c r="BF421" s="134"/>
      <c r="BG421" s="134"/>
      <c r="BH421" s="134"/>
      <c r="BI421" s="134"/>
      <c r="BJ421" s="134"/>
      <c r="BK421" s="134"/>
      <c r="BL421" s="134"/>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c r="CG421" s="134"/>
      <c r="CH421" s="134"/>
      <c r="CI421" s="134"/>
      <c r="CJ421" s="134"/>
      <c r="CK421" s="134"/>
      <c r="CL421" s="134"/>
      <c r="CM421" s="134"/>
      <c r="CN421" s="134"/>
      <c r="CO421" s="134"/>
      <c r="CP421" s="134"/>
      <c r="CQ421" s="134"/>
      <c r="CR421" s="134"/>
      <c r="CS421" s="134"/>
      <c r="CT421" s="134"/>
      <c r="CU421" s="134"/>
      <c r="CV421" s="134"/>
      <c r="CW421" s="134"/>
      <c r="CX421" s="134"/>
      <c r="CY421" s="134"/>
      <c r="CZ421" s="134"/>
      <c r="DA421" s="134"/>
      <c r="DB421" s="134"/>
      <c r="DC421" s="134"/>
      <c r="DD421" s="134"/>
      <c r="DE421" s="134"/>
      <c r="DF421" s="134"/>
    </row>
    <row r="422" spans="1:110" s="58" customFormat="1" ht="18.95" customHeight="1">
      <c r="A422" s="143" t="s">
        <v>357</v>
      </c>
      <c r="B422" s="146"/>
      <c r="C422" s="146"/>
      <c r="D422" s="176"/>
      <c r="E422" s="176"/>
      <c r="F422" s="176"/>
      <c r="G422" s="176"/>
      <c r="H422" s="176"/>
      <c r="I422" s="176"/>
      <c r="J422" s="176"/>
      <c r="K422" s="176"/>
      <c r="L422" s="176"/>
      <c r="M422" s="307"/>
      <c r="N422" s="301"/>
      <c r="O422" s="301"/>
      <c r="P422" s="255"/>
      <c r="Q422" s="255"/>
      <c r="R422" s="255"/>
      <c r="S422" s="255"/>
      <c r="T422" s="255"/>
      <c r="U422" s="328"/>
      <c r="V422" s="255"/>
      <c r="W422" s="255"/>
      <c r="X422" s="120"/>
      <c r="Y422" s="120"/>
      <c r="Z422" s="120"/>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c r="CV422" s="121"/>
      <c r="CW422" s="121"/>
      <c r="CX422" s="121"/>
      <c r="CY422" s="121"/>
      <c r="CZ422" s="121"/>
      <c r="DA422" s="121"/>
      <c r="DB422" s="121"/>
      <c r="DC422" s="121"/>
      <c r="DD422" s="121"/>
      <c r="DE422" s="121"/>
      <c r="DF422" s="121"/>
    </row>
    <row r="423" spans="1:110" s="60" customFormat="1" ht="37.5" customHeight="1" thickBot="1">
      <c r="A423" s="150" t="s">
        <v>271</v>
      </c>
      <c r="B423" s="220"/>
      <c r="C423" s="152"/>
      <c r="D423" s="221" t="s">
        <v>291</v>
      </c>
      <c r="E423" s="221" t="s">
        <v>292</v>
      </c>
      <c r="F423" s="221" t="s">
        <v>293</v>
      </c>
      <c r="G423" s="221" t="s">
        <v>294</v>
      </c>
      <c r="H423" s="221" t="s">
        <v>295</v>
      </c>
      <c r="I423" s="221" t="s">
        <v>296</v>
      </c>
      <c r="J423" s="221" t="s">
        <v>297</v>
      </c>
      <c r="K423" s="221" t="s">
        <v>298</v>
      </c>
      <c r="L423" s="221" t="s">
        <v>31</v>
      </c>
      <c r="M423" s="222" t="s">
        <v>32</v>
      </c>
      <c r="N423" s="222" t="s">
        <v>33</v>
      </c>
      <c r="O423" s="222" t="s">
        <v>34</v>
      </c>
      <c r="P423" s="221" t="s">
        <v>35</v>
      </c>
      <c r="Q423" s="223" t="s">
        <v>36</v>
      </c>
      <c r="R423" s="223" t="s">
        <v>37</v>
      </c>
      <c r="S423" s="223" t="s">
        <v>38</v>
      </c>
      <c r="T423" s="223" t="s">
        <v>261</v>
      </c>
      <c r="U423" s="221" t="s">
        <v>286</v>
      </c>
      <c r="V423" s="221" t="s">
        <v>319</v>
      </c>
      <c r="W423" s="221" t="s">
        <v>362</v>
      </c>
      <c r="X423" s="442" t="s">
        <v>370</v>
      </c>
      <c r="Y423" s="436" t="s">
        <v>375</v>
      </c>
      <c r="Z423" s="436" t="s">
        <v>382</v>
      </c>
      <c r="AA423" s="436" t="s">
        <v>385</v>
      </c>
      <c r="AB423" s="436" t="s">
        <v>434</v>
      </c>
      <c r="AC423" s="436" t="s">
        <v>435</v>
      </c>
      <c r="AD423" s="436" t="s">
        <v>436</v>
      </c>
      <c r="AE423" s="221" t="s">
        <v>437</v>
      </c>
      <c r="AF423" s="436" t="s">
        <v>428</v>
      </c>
      <c r="AG423" s="442" t="s">
        <v>461</v>
      </c>
      <c r="AH423" s="436" t="s">
        <v>459</v>
      </c>
      <c r="AI423" s="436" t="s">
        <v>453</v>
      </c>
      <c r="AJ423" s="121"/>
      <c r="AK423" s="121"/>
      <c r="AL423" s="121"/>
      <c r="AM423" s="121"/>
      <c r="AN423" s="121"/>
      <c r="AO423" s="121"/>
      <c r="AP423" s="121"/>
      <c r="AQ423" s="121"/>
      <c r="AR423" s="121"/>
      <c r="AS423" s="134"/>
      <c r="AT423" s="134"/>
      <c r="AU423" s="134"/>
      <c r="AV423" s="134"/>
      <c r="AW423" s="134"/>
      <c r="AX423" s="134"/>
      <c r="AY423" s="134"/>
      <c r="AZ423" s="134"/>
      <c r="BA423" s="134"/>
      <c r="BB423" s="134"/>
      <c r="BC423" s="134"/>
      <c r="BD423" s="134"/>
      <c r="BE423" s="134"/>
      <c r="BF423" s="134"/>
      <c r="BG423" s="134"/>
      <c r="BH423" s="134"/>
      <c r="BI423" s="134"/>
      <c r="BJ423" s="134"/>
      <c r="BK423" s="134"/>
      <c r="BL423" s="134"/>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c r="CG423" s="134"/>
      <c r="CH423" s="134"/>
      <c r="CI423" s="134"/>
      <c r="CJ423" s="134"/>
      <c r="CK423" s="134"/>
      <c r="CL423" s="134"/>
      <c r="CM423" s="134"/>
      <c r="CN423" s="134"/>
      <c r="CO423" s="134"/>
      <c r="CP423" s="134"/>
      <c r="CQ423" s="134"/>
      <c r="CR423" s="134"/>
      <c r="CS423" s="134"/>
      <c r="CT423" s="134"/>
      <c r="CU423" s="134"/>
      <c r="CV423" s="134"/>
      <c r="CW423" s="134"/>
      <c r="CX423" s="134"/>
      <c r="CY423" s="134"/>
      <c r="CZ423" s="134"/>
      <c r="DA423" s="134"/>
      <c r="DB423" s="134"/>
      <c r="DC423" s="134"/>
      <c r="DD423" s="134"/>
      <c r="DE423" s="134"/>
      <c r="DF423" s="134"/>
    </row>
    <row r="424" spans="1:110" s="60" customFormat="1" ht="18" customHeight="1">
      <c r="A424" s="163" t="s">
        <v>136</v>
      </c>
      <c r="B424" s="144"/>
      <c r="C424" s="144"/>
      <c r="D424" s="301">
        <v>954</v>
      </c>
      <c r="E424" s="302">
        <v>1120</v>
      </c>
      <c r="F424" s="301">
        <v>1309</v>
      </c>
      <c r="G424" s="301">
        <v>1124</v>
      </c>
      <c r="H424" s="301">
        <v>931</v>
      </c>
      <c r="I424" s="301">
        <v>904</v>
      </c>
      <c r="J424" s="301">
        <v>948</v>
      </c>
      <c r="K424" s="301">
        <v>1005</v>
      </c>
      <c r="L424" s="301">
        <v>996</v>
      </c>
      <c r="M424" s="302">
        <v>1272</v>
      </c>
      <c r="N424" s="302">
        <v>1146</v>
      </c>
      <c r="O424" s="302">
        <v>871</v>
      </c>
      <c r="P424" s="182">
        <v>577</v>
      </c>
      <c r="Q424" s="256">
        <v>728</v>
      </c>
      <c r="R424" s="256">
        <v>675</v>
      </c>
      <c r="S424" s="182">
        <v>766</v>
      </c>
      <c r="T424" s="182">
        <v>710</v>
      </c>
      <c r="U424" s="144">
        <v>954</v>
      </c>
      <c r="V424" s="144">
        <v>1002</v>
      </c>
      <c r="W424" s="255">
        <v>1128</v>
      </c>
      <c r="X424" s="120">
        <v>868</v>
      </c>
      <c r="Y424" s="120">
        <v>836</v>
      </c>
      <c r="Z424" s="120">
        <v>869</v>
      </c>
      <c r="AA424" s="120">
        <v>887</v>
      </c>
      <c r="AB424" s="120">
        <v>1019</v>
      </c>
      <c r="AC424" s="120">
        <v>984</v>
      </c>
      <c r="AD424" s="120">
        <v>1007</v>
      </c>
      <c r="AE424" s="120">
        <v>991</v>
      </c>
      <c r="AF424" s="120">
        <v>1084</v>
      </c>
      <c r="AG424" s="120">
        <v>1050</v>
      </c>
      <c r="AH424" s="120">
        <v>1028</v>
      </c>
      <c r="AI424" s="120">
        <v>1008</v>
      </c>
      <c r="AJ424" s="121"/>
      <c r="AK424" s="121"/>
      <c r="AL424" s="121"/>
      <c r="AM424" s="121"/>
      <c r="AN424" s="121"/>
      <c r="AO424" s="121"/>
      <c r="AP424" s="121"/>
      <c r="AQ424" s="121"/>
      <c r="AR424" s="121"/>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134"/>
      <c r="CZ424" s="134"/>
      <c r="DA424" s="134"/>
      <c r="DB424" s="134"/>
      <c r="DC424" s="134"/>
      <c r="DD424" s="134"/>
      <c r="DE424" s="134"/>
      <c r="DF424" s="134"/>
    </row>
    <row r="425" spans="1:110" s="58" customFormat="1" ht="16.5" customHeight="1">
      <c r="A425" s="144" t="s">
        <v>115</v>
      </c>
      <c r="B425" s="144"/>
      <c r="C425" s="144"/>
      <c r="D425" s="301">
        <v>358</v>
      </c>
      <c r="E425" s="302">
        <v>407</v>
      </c>
      <c r="F425" s="301">
        <v>420</v>
      </c>
      <c r="G425" s="301">
        <v>463</v>
      </c>
      <c r="H425" s="301">
        <v>386</v>
      </c>
      <c r="I425" s="301">
        <v>353</v>
      </c>
      <c r="J425" s="301">
        <v>364</v>
      </c>
      <c r="K425" s="301">
        <v>421</v>
      </c>
      <c r="L425" s="301">
        <v>416</v>
      </c>
      <c r="M425" s="302">
        <v>377</v>
      </c>
      <c r="N425" s="302">
        <v>354</v>
      </c>
      <c r="O425" s="302">
        <v>455</v>
      </c>
      <c r="P425" s="182">
        <v>410</v>
      </c>
      <c r="Q425" s="256">
        <v>341</v>
      </c>
      <c r="R425" s="256">
        <v>352</v>
      </c>
      <c r="S425" s="182">
        <v>456</v>
      </c>
      <c r="T425" s="182">
        <v>436</v>
      </c>
      <c r="U425" s="144">
        <v>353</v>
      </c>
      <c r="V425" s="144">
        <v>352</v>
      </c>
      <c r="W425" s="255">
        <v>551</v>
      </c>
      <c r="X425" s="120">
        <v>484</v>
      </c>
      <c r="Y425" s="120">
        <v>351</v>
      </c>
      <c r="Z425" s="120">
        <v>311</v>
      </c>
      <c r="AA425" s="120">
        <v>406</v>
      </c>
      <c r="AB425" s="120">
        <v>423</v>
      </c>
      <c r="AC425" s="120">
        <v>362</v>
      </c>
      <c r="AD425" s="120">
        <v>353</v>
      </c>
      <c r="AE425" s="120">
        <v>499</v>
      </c>
      <c r="AF425" s="120">
        <v>460</v>
      </c>
      <c r="AG425" s="120">
        <v>359</v>
      </c>
      <c r="AH425" s="120">
        <v>330</v>
      </c>
      <c r="AI425" s="120">
        <v>426</v>
      </c>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c r="BY425" s="121"/>
      <c r="BZ425" s="121"/>
      <c r="CA425" s="121"/>
      <c r="CB425" s="121"/>
      <c r="CC425" s="121"/>
      <c r="CD425" s="121"/>
      <c r="CE425" s="121"/>
      <c r="CF425" s="121"/>
      <c r="CG425" s="121"/>
      <c r="CH425" s="121"/>
      <c r="CI425" s="121"/>
      <c r="CJ425" s="121"/>
      <c r="CK425" s="121"/>
      <c r="CL425" s="121"/>
      <c r="CM425" s="121"/>
      <c r="CN425" s="121"/>
      <c r="CO425" s="121"/>
      <c r="CP425" s="121"/>
      <c r="CQ425" s="121"/>
      <c r="CR425" s="121"/>
      <c r="CS425" s="121"/>
      <c r="CT425" s="121"/>
      <c r="CU425" s="121"/>
      <c r="CV425" s="121"/>
      <c r="CW425" s="121"/>
      <c r="CX425" s="121"/>
      <c r="CY425" s="121"/>
      <c r="CZ425" s="121"/>
      <c r="DA425" s="121"/>
      <c r="DB425" s="121"/>
      <c r="DC425" s="121"/>
      <c r="DD425" s="121"/>
      <c r="DE425" s="121"/>
      <c r="DF425" s="121"/>
    </row>
    <row r="426" spans="1:110" s="60" customFormat="1" ht="16.5" customHeight="1">
      <c r="A426" s="163" t="s">
        <v>117</v>
      </c>
      <c r="B426" s="144"/>
      <c r="C426" s="144"/>
      <c r="D426" s="318" t="s">
        <v>55</v>
      </c>
      <c r="E426" s="318" t="s">
        <v>55</v>
      </c>
      <c r="F426" s="318" t="s">
        <v>55</v>
      </c>
      <c r="G426" s="318" t="s">
        <v>55</v>
      </c>
      <c r="H426" s="345" t="s">
        <v>55</v>
      </c>
      <c r="I426" s="345" t="s">
        <v>55</v>
      </c>
      <c r="J426" s="345" t="s">
        <v>55</v>
      </c>
      <c r="K426" s="345" t="s">
        <v>55</v>
      </c>
      <c r="L426" s="301">
        <v>277</v>
      </c>
      <c r="M426" s="302">
        <v>260</v>
      </c>
      <c r="N426" s="302">
        <v>271</v>
      </c>
      <c r="O426" s="302">
        <v>271</v>
      </c>
      <c r="P426" s="384">
        <v>255</v>
      </c>
      <c r="Q426" s="256">
        <v>265</v>
      </c>
      <c r="R426" s="256">
        <v>258</v>
      </c>
      <c r="S426" s="384">
        <v>282</v>
      </c>
      <c r="T426" s="384">
        <v>301</v>
      </c>
      <c r="U426" s="384">
        <v>334</v>
      </c>
      <c r="V426" s="384">
        <v>313</v>
      </c>
      <c r="W426" s="255">
        <v>356</v>
      </c>
      <c r="X426" s="120">
        <v>394</v>
      </c>
      <c r="Y426" s="120">
        <v>390</v>
      </c>
      <c r="Z426" s="120">
        <v>381</v>
      </c>
      <c r="AA426" s="120">
        <v>419</v>
      </c>
      <c r="AB426" s="120">
        <v>435</v>
      </c>
      <c r="AC426" s="120">
        <v>401</v>
      </c>
      <c r="AD426" s="120">
        <v>412</v>
      </c>
      <c r="AE426" s="120">
        <v>461</v>
      </c>
      <c r="AF426" s="120">
        <v>452</v>
      </c>
      <c r="AG426" s="120">
        <v>400</v>
      </c>
      <c r="AH426" s="120">
        <v>394</v>
      </c>
      <c r="AI426" s="120">
        <v>304</v>
      </c>
      <c r="AJ426" s="121"/>
      <c r="AK426" s="121"/>
      <c r="AL426" s="121"/>
      <c r="AM426" s="121"/>
      <c r="AN426" s="121"/>
      <c r="AO426" s="121"/>
      <c r="AP426" s="121"/>
      <c r="AQ426" s="121"/>
      <c r="AR426" s="121"/>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c r="CH426" s="134"/>
      <c r="CI426" s="134"/>
      <c r="CJ426" s="134"/>
      <c r="CK426" s="134"/>
      <c r="CL426" s="134"/>
      <c r="CM426" s="134"/>
      <c r="CN426" s="134"/>
      <c r="CO426" s="134"/>
      <c r="CP426" s="134"/>
      <c r="CQ426" s="134"/>
      <c r="CR426" s="134"/>
      <c r="CS426" s="134"/>
      <c r="CT426" s="134"/>
      <c r="CU426" s="134"/>
      <c r="CV426" s="134"/>
      <c r="CW426" s="134"/>
      <c r="CX426" s="134"/>
      <c r="CY426" s="134"/>
      <c r="CZ426" s="134"/>
      <c r="DA426" s="134"/>
      <c r="DB426" s="134"/>
      <c r="DC426" s="134"/>
      <c r="DD426" s="134"/>
      <c r="DE426" s="134"/>
      <c r="DF426" s="134"/>
    </row>
    <row r="427" spans="1:110" s="58" customFormat="1">
      <c r="A427" s="163" t="s">
        <v>116</v>
      </c>
      <c r="B427" s="144"/>
      <c r="C427" s="144"/>
      <c r="D427" s="301">
        <v>426</v>
      </c>
      <c r="E427" s="302">
        <v>469</v>
      </c>
      <c r="F427" s="301">
        <v>482</v>
      </c>
      <c r="G427" s="301">
        <v>499</v>
      </c>
      <c r="H427" s="301">
        <v>490</v>
      </c>
      <c r="I427" s="301">
        <v>447</v>
      </c>
      <c r="J427" s="301">
        <v>449</v>
      </c>
      <c r="K427" s="301">
        <v>539</v>
      </c>
      <c r="L427" s="301">
        <v>542</v>
      </c>
      <c r="M427" s="302">
        <v>485</v>
      </c>
      <c r="N427" s="302">
        <v>501</v>
      </c>
      <c r="O427" s="302">
        <v>514</v>
      </c>
      <c r="P427" s="182">
        <v>505</v>
      </c>
      <c r="Q427" s="256">
        <v>447</v>
      </c>
      <c r="R427" s="256">
        <v>443</v>
      </c>
      <c r="S427" s="182">
        <v>466</v>
      </c>
      <c r="T427" s="182">
        <v>498</v>
      </c>
      <c r="U427" s="144">
        <v>447</v>
      </c>
      <c r="V427" s="144">
        <v>464</v>
      </c>
      <c r="W427" s="255">
        <v>524</v>
      </c>
      <c r="X427" s="120">
        <v>532</v>
      </c>
      <c r="Y427" s="120">
        <v>491</v>
      </c>
      <c r="Z427" s="120">
        <v>493</v>
      </c>
      <c r="AA427" s="120">
        <v>598</v>
      </c>
      <c r="AB427" s="120">
        <v>552</v>
      </c>
      <c r="AC427" s="120">
        <v>494</v>
      </c>
      <c r="AD427" s="120">
        <v>496</v>
      </c>
      <c r="AE427" s="120">
        <v>539</v>
      </c>
      <c r="AF427" s="120">
        <v>548</v>
      </c>
      <c r="AG427" s="120">
        <v>501</v>
      </c>
      <c r="AH427" s="120">
        <v>474</v>
      </c>
      <c r="AI427" s="120">
        <v>531</v>
      </c>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c r="BY427" s="121"/>
      <c r="BZ427" s="121"/>
      <c r="CA427" s="121"/>
      <c r="CB427" s="121"/>
      <c r="CC427" s="121"/>
      <c r="CD427" s="121"/>
      <c r="CE427" s="121"/>
      <c r="CF427" s="121"/>
      <c r="CG427" s="121"/>
      <c r="CH427" s="121"/>
      <c r="CI427" s="121"/>
      <c r="CJ427" s="121"/>
      <c r="CK427" s="121"/>
      <c r="CL427" s="121"/>
      <c r="CM427" s="121"/>
      <c r="CN427" s="121"/>
      <c r="CO427" s="121"/>
      <c r="CP427" s="121"/>
      <c r="CQ427" s="121"/>
      <c r="CR427" s="121"/>
      <c r="CS427" s="121"/>
      <c r="CT427" s="121"/>
      <c r="CU427" s="121"/>
      <c r="CV427" s="121"/>
      <c r="CW427" s="121"/>
      <c r="CX427" s="121"/>
      <c r="CY427" s="121"/>
      <c r="CZ427" s="121"/>
      <c r="DA427" s="121"/>
      <c r="DB427" s="121"/>
      <c r="DC427" s="121"/>
      <c r="DD427" s="121"/>
      <c r="DE427" s="121"/>
      <c r="DF427" s="121"/>
    </row>
    <row r="428" spans="1:110" s="60" customFormat="1" ht="16.5" customHeight="1">
      <c r="A428" s="163" t="s">
        <v>266</v>
      </c>
      <c r="B428" s="144"/>
      <c r="C428" s="144"/>
      <c r="D428" s="301">
        <v>398</v>
      </c>
      <c r="E428" s="302">
        <v>423</v>
      </c>
      <c r="F428" s="301">
        <v>463</v>
      </c>
      <c r="G428" s="301">
        <v>442</v>
      </c>
      <c r="H428" s="301">
        <v>477</v>
      </c>
      <c r="I428" s="301">
        <v>347</v>
      </c>
      <c r="J428" s="301">
        <v>311</v>
      </c>
      <c r="K428" s="301">
        <v>383</v>
      </c>
      <c r="L428" s="301">
        <v>443</v>
      </c>
      <c r="M428" s="302">
        <v>558</v>
      </c>
      <c r="N428" s="302">
        <v>402</v>
      </c>
      <c r="O428" s="302">
        <v>475</v>
      </c>
      <c r="P428" s="182">
        <v>638</v>
      </c>
      <c r="Q428" s="256">
        <v>367</v>
      </c>
      <c r="R428" s="256">
        <v>436</v>
      </c>
      <c r="S428" s="182">
        <v>350</v>
      </c>
      <c r="T428" s="182">
        <v>379</v>
      </c>
      <c r="U428" s="144">
        <v>320</v>
      </c>
      <c r="V428" s="144">
        <v>268</v>
      </c>
      <c r="W428" s="255">
        <v>453</v>
      </c>
      <c r="X428" s="120">
        <v>362</v>
      </c>
      <c r="Y428" s="120">
        <v>223</v>
      </c>
      <c r="Z428" s="120">
        <v>212</v>
      </c>
      <c r="AA428" s="120">
        <v>238</v>
      </c>
      <c r="AB428" s="120">
        <v>293</v>
      </c>
      <c r="AC428" s="120">
        <v>208</v>
      </c>
      <c r="AD428" s="120">
        <v>202</v>
      </c>
      <c r="AE428" s="120">
        <v>241</v>
      </c>
      <c r="AF428" s="120">
        <v>290</v>
      </c>
      <c r="AG428" s="120">
        <v>222</v>
      </c>
      <c r="AH428" s="120">
        <v>185</v>
      </c>
      <c r="AI428" s="120">
        <v>271</v>
      </c>
      <c r="AJ428" s="121"/>
      <c r="AK428" s="121"/>
      <c r="AL428" s="121"/>
      <c r="AM428" s="121"/>
      <c r="AN428" s="121"/>
      <c r="AO428" s="121"/>
      <c r="AP428" s="121"/>
      <c r="AQ428" s="121"/>
      <c r="AR428" s="121"/>
      <c r="AS428" s="134"/>
      <c r="AT428" s="134"/>
      <c r="AU428" s="134"/>
      <c r="AV428" s="134"/>
      <c r="AW428" s="134"/>
      <c r="AX428" s="134"/>
      <c r="AY428" s="134"/>
      <c r="AZ428" s="134"/>
      <c r="BA428" s="134"/>
      <c r="BB428" s="134"/>
      <c r="BC428" s="134"/>
      <c r="BD428" s="134"/>
      <c r="BE428" s="134"/>
      <c r="BF428" s="134"/>
      <c r="BG428" s="134"/>
      <c r="BH428" s="134"/>
      <c r="BI428" s="134"/>
      <c r="BJ428" s="134"/>
      <c r="BK428" s="134"/>
      <c r="BL428" s="134"/>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c r="CG428" s="134"/>
      <c r="CH428" s="134"/>
      <c r="CI428" s="134"/>
      <c r="CJ428" s="134"/>
      <c r="CK428" s="134"/>
      <c r="CL428" s="134"/>
      <c r="CM428" s="134"/>
      <c r="CN428" s="134"/>
      <c r="CO428" s="134"/>
      <c r="CP428" s="134"/>
      <c r="CQ428" s="134"/>
      <c r="CR428" s="134"/>
      <c r="CS428" s="134"/>
      <c r="CT428" s="134"/>
      <c r="CU428" s="134"/>
      <c r="CV428" s="134"/>
      <c r="CW428" s="134"/>
      <c r="CX428" s="134"/>
      <c r="CY428" s="134"/>
      <c r="CZ428" s="134"/>
      <c r="DA428" s="134"/>
      <c r="DB428" s="134"/>
      <c r="DC428" s="134"/>
      <c r="DD428" s="134"/>
      <c r="DE428" s="134"/>
      <c r="DF428" s="134"/>
    </row>
    <row r="429" spans="1:110" s="60" customFormat="1">
      <c r="A429" s="146" t="s">
        <v>131</v>
      </c>
      <c r="B429" s="146"/>
      <c r="C429" s="146"/>
      <c r="D429" s="301">
        <v>81</v>
      </c>
      <c r="E429" s="301">
        <v>86</v>
      </c>
      <c r="F429" s="301">
        <v>64</v>
      </c>
      <c r="G429" s="301">
        <v>170</v>
      </c>
      <c r="H429" s="301">
        <v>120</v>
      </c>
      <c r="I429" s="301">
        <v>114</v>
      </c>
      <c r="J429" s="301">
        <v>120</v>
      </c>
      <c r="K429" s="301">
        <v>155</v>
      </c>
      <c r="L429" s="301">
        <v>112</v>
      </c>
      <c r="M429" s="301">
        <v>95</v>
      </c>
      <c r="N429" s="301">
        <v>104</v>
      </c>
      <c r="O429" s="301">
        <v>201</v>
      </c>
      <c r="P429" s="385">
        <v>314</v>
      </c>
      <c r="Q429" s="255">
        <v>250</v>
      </c>
      <c r="R429" s="255">
        <v>412</v>
      </c>
      <c r="S429" s="385">
        <v>240</v>
      </c>
      <c r="T429" s="385">
        <v>547</v>
      </c>
      <c r="U429" s="385">
        <v>249</v>
      </c>
      <c r="V429" s="385">
        <v>361</v>
      </c>
      <c r="W429" s="255">
        <v>694</v>
      </c>
      <c r="X429" s="120">
        <v>346</v>
      </c>
      <c r="Y429" s="120">
        <v>238</v>
      </c>
      <c r="Z429" s="120">
        <v>231</v>
      </c>
      <c r="AA429" s="120">
        <v>420</v>
      </c>
      <c r="AB429" s="120">
        <v>606</v>
      </c>
      <c r="AC429" s="120">
        <v>631</v>
      </c>
      <c r="AD429" s="120">
        <v>678</v>
      </c>
      <c r="AE429" s="120">
        <v>502</v>
      </c>
      <c r="AF429" s="120">
        <v>364</v>
      </c>
      <c r="AG429" s="120">
        <v>134</v>
      </c>
      <c r="AH429" s="120">
        <v>151</v>
      </c>
      <c r="AI429" s="120">
        <v>145</v>
      </c>
      <c r="AJ429" s="121"/>
      <c r="AK429" s="121"/>
      <c r="AL429" s="121"/>
      <c r="AM429" s="121"/>
      <c r="AN429" s="121"/>
      <c r="AO429" s="121"/>
      <c r="AP429" s="121"/>
      <c r="AQ429" s="121"/>
      <c r="AR429" s="121"/>
      <c r="AS429" s="134"/>
      <c r="AT429" s="134"/>
      <c r="AU429" s="134"/>
      <c r="AV429" s="134"/>
      <c r="AW429" s="134"/>
      <c r="AX429" s="134"/>
      <c r="AY429" s="134"/>
      <c r="AZ429" s="134"/>
      <c r="BA429" s="134"/>
      <c r="BB429" s="134"/>
      <c r="BC429" s="134"/>
      <c r="BD429" s="134"/>
      <c r="BE429" s="134"/>
      <c r="BF429" s="134"/>
      <c r="BG429" s="134"/>
      <c r="BH429" s="134"/>
      <c r="BI429" s="134"/>
      <c r="BJ429" s="134"/>
      <c r="BK429" s="134"/>
      <c r="BL429" s="134"/>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c r="CG429" s="134"/>
      <c r="CH429" s="134"/>
      <c r="CI429" s="134"/>
      <c r="CJ429" s="134"/>
      <c r="CK429" s="134"/>
      <c r="CL429" s="134"/>
      <c r="CM429" s="134"/>
      <c r="CN429" s="134"/>
      <c r="CO429" s="134"/>
      <c r="CP429" s="134"/>
      <c r="CQ429" s="134"/>
      <c r="CR429" s="134"/>
      <c r="CS429" s="134"/>
      <c r="CT429" s="134"/>
      <c r="CU429" s="134"/>
      <c r="CV429" s="134"/>
      <c r="CW429" s="134"/>
      <c r="CX429" s="134"/>
      <c r="CY429" s="134"/>
      <c r="CZ429" s="134"/>
      <c r="DA429" s="134"/>
      <c r="DB429" s="134"/>
      <c r="DC429" s="134"/>
      <c r="DD429" s="134"/>
      <c r="DE429" s="134"/>
      <c r="DF429" s="134"/>
    </row>
    <row r="430" spans="1:110" s="60" customFormat="1">
      <c r="A430" s="192" t="s">
        <v>264</v>
      </c>
      <c r="B430" s="192"/>
      <c r="C430" s="192"/>
      <c r="D430" s="303">
        <v>-547</v>
      </c>
      <c r="E430" s="303">
        <v>-589</v>
      </c>
      <c r="F430" s="303">
        <v>-791</v>
      </c>
      <c r="G430" s="303">
        <v>-727</v>
      </c>
      <c r="H430" s="303">
        <v>-530</v>
      </c>
      <c r="I430" s="303">
        <v>-400</v>
      </c>
      <c r="J430" s="303">
        <v>-353</v>
      </c>
      <c r="K430" s="303">
        <v>-450</v>
      </c>
      <c r="L430" s="303">
        <v>-474</v>
      </c>
      <c r="M430" s="303">
        <v>-770</v>
      </c>
      <c r="N430" s="303">
        <v>-510</v>
      </c>
      <c r="O430" s="303">
        <v>-470</v>
      </c>
      <c r="P430" s="386">
        <v>-498</v>
      </c>
      <c r="Q430" s="305">
        <v>-272</v>
      </c>
      <c r="R430" s="305">
        <v>-315</v>
      </c>
      <c r="S430" s="386">
        <v>-293</v>
      </c>
      <c r="T430" s="386">
        <v>-312</v>
      </c>
      <c r="U430" s="386">
        <v>-242</v>
      </c>
      <c r="V430" s="386">
        <v>-236</v>
      </c>
      <c r="W430" s="305">
        <v>-576</v>
      </c>
      <c r="X430" s="444">
        <v>-349</v>
      </c>
      <c r="Y430" s="444">
        <v>-230</v>
      </c>
      <c r="Z430" s="444">
        <v>-252</v>
      </c>
      <c r="AA430" s="444">
        <v>-306</v>
      </c>
      <c r="AB430" s="444">
        <v>-606</v>
      </c>
      <c r="AC430" s="444">
        <v>-504</v>
      </c>
      <c r="AD430" s="444">
        <v>-433</v>
      </c>
      <c r="AE430" s="444">
        <v>-403</v>
      </c>
      <c r="AF430" s="444">
        <v>-317</v>
      </c>
      <c r="AG430" s="444">
        <v>-231</v>
      </c>
      <c r="AH430" s="444">
        <v>-203</v>
      </c>
      <c r="AI430" s="444">
        <v>-268</v>
      </c>
      <c r="AJ430" s="121"/>
      <c r="AK430" s="121"/>
      <c r="AL430" s="121"/>
      <c r="AM430" s="121"/>
      <c r="AN430" s="121"/>
      <c r="AO430" s="121"/>
      <c r="AP430" s="121"/>
      <c r="AQ430" s="121"/>
      <c r="AR430" s="121"/>
      <c r="AS430" s="134"/>
      <c r="AT430" s="134"/>
      <c r="AU430" s="134"/>
      <c r="AV430" s="134"/>
      <c r="AW430" s="134"/>
      <c r="AX430" s="134"/>
      <c r="AY430" s="134"/>
      <c r="AZ430" s="134"/>
      <c r="BA430" s="134"/>
      <c r="BB430" s="134"/>
      <c r="BC430" s="134"/>
      <c r="BD430" s="134"/>
      <c r="BE430" s="134"/>
      <c r="BF430" s="134"/>
      <c r="BG430" s="134"/>
      <c r="BH430" s="134"/>
      <c r="BI430" s="134"/>
      <c r="BJ430" s="134"/>
      <c r="BK430" s="134"/>
      <c r="BL430" s="134"/>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c r="CG430" s="134"/>
      <c r="CH430" s="134"/>
      <c r="CI430" s="134"/>
      <c r="CJ430" s="134"/>
      <c r="CK430" s="134"/>
      <c r="CL430" s="134"/>
      <c r="CM430" s="134"/>
      <c r="CN430" s="134"/>
      <c r="CO430" s="134"/>
      <c r="CP430" s="134"/>
      <c r="CQ430" s="134"/>
      <c r="CR430" s="134"/>
      <c r="CS430" s="134"/>
      <c r="CT430" s="134"/>
      <c r="CU430" s="134"/>
      <c r="CV430" s="134"/>
      <c r="CW430" s="134"/>
      <c r="CX430" s="134"/>
      <c r="CY430" s="134"/>
      <c r="CZ430" s="134"/>
      <c r="DA430" s="134"/>
      <c r="DB430" s="134"/>
      <c r="DC430" s="134"/>
      <c r="DD430" s="134"/>
      <c r="DE430" s="134"/>
      <c r="DF430" s="134"/>
    </row>
    <row r="431" spans="1:110" s="60" customFormat="1" ht="18.75" customHeight="1">
      <c r="A431" s="149" t="s">
        <v>137</v>
      </c>
      <c r="B431" s="143"/>
      <c r="C431" s="143"/>
      <c r="D431" s="301">
        <f t="shared" ref="D431:W431" si="67">SUM(D424:D430)</f>
        <v>1670</v>
      </c>
      <c r="E431" s="301">
        <f t="shared" si="67"/>
        <v>1916</v>
      </c>
      <c r="F431" s="301">
        <f t="shared" si="67"/>
        <v>1947</v>
      </c>
      <c r="G431" s="301">
        <f t="shared" si="67"/>
        <v>1971</v>
      </c>
      <c r="H431" s="301">
        <f t="shared" si="67"/>
        <v>1874</v>
      </c>
      <c r="I431" s="301">
        <f t="shared" si="67"/>
        <v>1765</v>
      </c>
      <c r="J431" s="301">
        <f t="shared" si="67"/>
        <v>1839</v>
      </c>
      <c r="K431" s="301">
        <f t="shared" si="67"/>
        <v>2053</v>
      </c>
      <c r="L431" s="301">
        <f t="shared" si="67"/>
        <v>2312</v>
      </c>
      <c r="M431" s="301">
        <f t="shared" si="67"/>
        <v>2277</v>
      </c>
      <c r="N431" s="301">
        <f t="shared" si="67"/>
        <v>2268</v>
      </c>
      <c r="O431" s="301">
        <f t="shared" si="67"/>
        <v>2317</v>
      </c>
      <c r="P431" s="301">
        <f t="shared" si="67"/>
        <v>2201</v>
      </c>
      <c r="Q431" s="301">
        <f t="shared" si="67"/>
        <v>2126</v>
      </c>
      <c r="R431" s="301">
        <f t="shared" si="67"/>
        <v>2261</v>
      </c>
      <c r="S431" s="301">
        <f t="shared" si="67"/>
        <v>2267</v>
      </c>
      <c r="T431" s="301">
        <f t="shared" si="67"/>
        <v>2559</v>
      </c>
      <c r="U431" s="301">
        <f t="shared" si="67"/>
        <v>2415</v>
      </c>
      <c r="V431" s="301">
        <f t="shared" si="67"/>
        <v>2524</v>
      </c>
      <c r="W431" s="301">
        <f t="shared" si="67"/>
        <v>3130</v>
      </c>
      <c r="X431" s="449">
        <f t="shared" ref="X431:AH431" si="68">SUM(X424:X430)</f>
        <v>2637</v>
      </c>
      <c r="Y431" s="449">
        <f t="shared" si="68"/>
        <v>2299</v>
      </c>
      <c r="Z431" s="449">
        <f t="shared" si="68"/>
        <v>2245</v>
      </c>
      <c r="AA431" s="449">
        <f t="shared" si="68"/>
        <v>2662</v>
      </c>
      <c r="AB431" s="449">
        <f t="shared" si="68"/>
        <v>2722</v>
      </c>
      <c r="AC431" s="449">
        <f t="shared" si="68"/>
        <v>2576</v>
      </c>
      <c r="AD431" s="449">
        <f t="shared" si="68"/>
        <v>2715</v>
      </c>
      <c r="AE431" s="449">
        <f t="shared" si="68"/>
        <v>2830</v>
      </c>
      <c r="AF431" s="449">
        <f t="shared" si="68"/>
        <v>2881</v>
      </c>
      <c r="AG431" s="449">
        <f t="shared" si="68"/>
        <v>2435</v>
      </c>
      <c r="AH431" s="449">
        <f t="shared" si="68"/>
        <v>2359</v>
      </c>
      <c r="AI431" s="449">
        <f>SUM(AI424:AI430)</f>
        <v>2417</v>
      </c>
      <c r="AJ431" s="121"/>
      <c r="AK431" s="121"/>
      <c r="AL431" s="121"/>
      <c r="AM431" s="121"/>
      <c r="AN431" s="121"/>
      <c r="AO431" s="121"/>
      <c r="AP431" s="121"/>
      <c r="AQ431" s="121"/>
      <c r="AR431" s="121"/>
      <c r="AS431" s="134"/>
      <c r="AT431" s="134"/>
      <c r="AU431" s="134"/>
      <c r="AV431" s="134"/>
      <c r="AW431" s="134"/>
      <c r="AX431" s="134"/>
      <c r="AY431" s="134"/>
      <c r="AZ431" s="134"/>
      <c r="BA431" s="134"/>
      <c r="BB431" s="134"/>
      <c r="BC431" s="134"/>
      <c r="BD431" s="134"/>
      <c r="BE431" s="134"/>
      <c r="BF431" s="134"/>
      <c r="BG431" s="134"/>
      <c r="BH431" s="134"/>
      <c r="BI431" s="134"/>
      <c r="BJ431" s="134"/>
      <c r="BK431" s="134"/>
      <c r="BL431" s="134"/>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c r="CG431" s="134"/>
      <c r="CH431" s="134"/>
      <c r="CI431" s="134"/>
      <c r="CJ431" s="134"/>
      <c r="CK431" s="134"/>
      <c r="CL431" s="134"/>
      <c r="CM431" s="134"/>
      <c r="CN431" s="134"/>
      <c r="CO431" s="134"/>
      <c r="CP431" s="134"/>
      <c r="CQ431" s="134"/>
      <c r="CR431" s="134"/>
      <c r="CS431" s="134"/>
      <c r="CT431" s="134"/>
      <c r="CU431" s="134"/>
      <c r="CV431" s="134"/>
      <c r="CW431" s="134"/>
      <c r="CX431" s="134"/>
      <c r="CY431" s="134"/>
      <c r="CZ431" s="134"/>
      <c r="DA431" s="134"/>
      <c r="DB431" s="134"/>
      <c r="DC431" s="134"/>
      <c r="DD431" s="134"/>
      <c r="DE431" s="134"/>
      <c r="DF431" s="134"/>
    </row>
    <row r="432" spans="1:110">
      <c r="A432" s="146" t="s">
        <v>71</v>
      </c>
      <c r="B432" s="144"/>
      <c r="C432" s="144"/>
      <c r="D432" s="301">
        <v>1535</v>
      </c>
      <c r="E432" s="302">
        <v>1856</v>
      </c>
      <c r="F432" s="301">
        <v>1724</v>
      </c>
      <c r="G432" s="301">
        <v>1795</v>
      </c>
      <c r="H432" s="301">
        <v>1826</v>
      </c>
      <c r="I432" s="158">
        <v>1788</v>
      </c>
      <c r="J432" s="158">
        <v>1715</v>
      </c>
      <c r="K432" s="158">
        <v>1687</v>
      </c>
      <c r="L432" s="158">
        <v>1899</v>
      </c>
      <c r="M432" s="176">
        <v>1808</v>
      </c>
      <c r="N432" s="176">
        <v>1810</v>
      </c>
      <c r="O432" s="176">
        <v>1851</v>
      </c>
      <c r="P432" s="146">
        <v>1830</v>
      </c>
      <c r="Q432" s="146">
        <v>1762</v>
      </c>
      <c r="R432" s="146">
        <v>1810</v>
      </c>
      <c r="S432" s="387">
        <v>1750</v>
      </c>
      <c r="T432" s="387">
        <v>1814</v>
      </c>
      <c r="U432" s="387">
        <v>1784</v>
      </c>
      <c r="V432" s="387">
        <v>1810</v>
      </c>
      <c r="W432" s="146">
        <v>1725</v>
      </c>
      <c r="X432" s="115">
        <v>1825</v>
      </c>
      <c r="Y432" s="115">
        <v>1887</v>
      </c>
      <c r="Z432" s="115">
        <v>1885</v>
      </c>
      <c r="AA432" s="115">
        <v>2013</v>
      </c>
      <c r="AB432" s="115">
        <v>2021</v>
      </c>
      <c r="AC432" s="115">
        <v>2021</v>
      </c>
      <c r="AD432" s="115">
        <v>2071</v>
      </c>
      <c r="AE432" s="115">
        <v>1879</v>
      </c>
      <c r="AF432" s="115">
        <v>1842</v>
      </c>
      <c r="AG432" s="115">
        <v>1846</v>
      </c>
      <c r="AH432" s="115">
        <v>1845</v>
      </c>
      <c r="AI432" s="115">
        <v>1648</v>
      </c>
    </row>
    <row r="433" spans="1:110" ht="20.25" customHeight="1">
      <c r="A433" s="146" t="s">
        <v>138</v>
      </c>
      <c r="B433" s="144"/>
      <c r="C433" s="144"/>
      <c r="D433" s="303">
        <v>891</v>
      </c>
      <c r="E433" s="303">
        <v>836</v>
      </c>
      <c r="F433" s="303">
        <v>1017</v>
      </c>
      <c r="G433" s="303">
        <v>410</v>
      </c>
      <c r="H433" s="303">
        <v>1446</v>
      </c>
      <c r="I433" s="236">
        <v>395</v>
      </c>
      <c r="J433" s="236">
        <v>351</v>
      </c>
      <c r="K433" s="236">
        <v>390</v>
      </c>
      <c r="L433" s="236">
        <v>412</v>
      </c>
      <c r="M433" s="176">
        <v>853</v>
      </c>
      <c r="N433" s="176">
        <v>712</v>
      </c>
      <c r="O433" s="176">
        <v>199</v>
      </c>
      <c r="P433" s="146">
        <v>274</v>
      </c>
      <c r="Q433" s="146">
        <v>238</v>
      </c>
      <c r="R433" s="146">
        <v>304</v>
      </c>
      <c r="S433" s="388">
        <v>474</v>
      </c>
      <c r="T433" s="388">
        <v>1303</v>
      </c>
      <c r="U433" s="388">
        <v>545</v>
      </c>
      <c r="V433" s="388">
        <v>544</v>
      </c>
      <c r="W433" s="192">
        <v>985</v>
      </c>
      <c r="X433" s="115">
        <v>1595</v>
      </c>
      <c r="Y433" s="115">
        <v>335</v>
      </c>
      <c r="Z433" s="115">
        <v>345</v>
      </c>
      <c r="AA433" s="115">
        <v>392</v>
      </c>
      <c r="AB433" s="115">
        <v>437</v>
      </c>
      <c r="AC433" s="115">
        <v>254</v>
      </c>
      <c r="AD433" s="115">
        <v>324</v>
      </c>
      <c r="AE433" s="115">
        <v>432</v>
      </c>
      <c r="AF433" s="115">
        <v>490</v>
      </c>
      <c r="AG433" s="115">
        <v>345</v>
      </c>
      <c r="AH433" s="115">
        <v>413</v>
      </c>
      <c r="AI433" s="115">
        <v>575</v>
      </c>
    </row>
    <row r="434" spans="1:110" ht="18.75" customHeight="1">
      <c r="A434" s="258" t="s">
        <v>139</v>
      </c>
      <c r="B434" s="389"/>
      <c r="C434" s="389"/>
      <c r="D434" s="390">
        <f t="shared" ref="D434:W434" si="69">SUM(D431:D433)</f>
        <v>4096</v>
      </c>
      <c r="E434" s="390">
        <f t="shared" si="69"/>
        <v>4608</v>
      </c>
      <c r="F434" s="390">
        <f t="shared" si="69"/>
        <v>4688</v>
      </c>
      <c r="G434" s="390">
        <f t="shared" si="69"/>
        <v>4176</v>
      </c>
      <c r="H434" s="390">
        <f t="shared" si="69"/>
        <v>5146</v>
      </c>
      <c r="I434" s="390">
        <f t="shared" si="69"/>
        <v>3948</v>
      </c>
      <c r="J434" s="390">
        <f t="shared" si="69"/>
        <v>3905</v>
      </c>
      <c r="K434" s="390">
        <f t="shared" si="69"/>
        <v>4130</v>
      </c>
      <c r="L434" s="390">
        <f t="shared" si="69"/>
        <v>4623</v>
      </c>
      <c r="M434" s="390">
        <f t="shared" si="69"/>
        <v>4938</v>
      </c>
      <c r="N434" s="390">
        <f t="shared" si="69"/>
        <v>4790</v>
      </c>
      <c r="O434" s="390">
        <f t="shared" si="69"/>
        <v>4367</v>
      </c>
      <c r="P434" s="391">
        <f t="shared" si="69"/>
        <v>4305</v>
      </c>
      <c r="Q434" s="391">
        <f t="shared" si="69"/>
        <v>4126</v>
      </c>
      <c r="R434" s="391">
        <f t="shared" si="69"/>
        <v>4375</v>
      </c>
      <c r="S434" s="391">
        <f t="shared" si="69"/>
        <v>4491</v>
      </c>
      <c r="T434" s="391">
        <f t="shared" si="69"/>
        <v>5676</v>
      </c>
      <c r="U434" s="391">
        <f t="shared" si="69"/>
        <v>4744</v>
      </c>
      <c r="V434" s="391">
        <f t="shared" si="69"/>
        <v>4878</v>
      </c>
      <c r="W434" s="391">
        <f t="shared" si="69"/>
        <v>5840</v>
      </c>
      <c r="X434" s="450">
        <f t="shared" ref="X434:AH434" si="70">SUM(X431:X433)</f>
        <v>6057</v>
      </c>
      <c r="Y434" s="450">
        <f t="shared" si="70"/>
        <v>4521</v>
      </c>
      <c r="Z434" s="450">
        <f t="shared" si="70"/>
        <v>4475</v>
      </c>
      <c r="AA434" s="450">
        <f t="shared" si="70"/>
        <v>5067</v>
      </c>
      <c r="AB434" s="450">
        <f t="shared" si="70"/>
        <v>5180</v>
      </c>
      <c r="AC434" s="450">
        <f t="shared" si="70"/>
        <v>4851</v>
      </c>
      <c r="AD434" s="450">
        <f t="shared" si="70"/>
        <v>5110</v>
      </c>
      <c r="AE434" s="450">
        <f t="shared" si="70"/>
        <v>5141</v>
      </c>
      <c r="AF434" s="450">
        <f t="shared" si="70"/>
        <v>5213</v>
      </c>
      <c r="AG434" s="450">
        <f t="shared" si="70"/>
        <v>4626</v>
      </c>
      <c r="AH434" s="450">
        <f t="shared" si="70"/>
        <v>4617</v>
      </c>
      <c r="AI434" s="450">
        <f>SUM(AI431:AI433)</f>
        <v>4640</v>
      </c>
    </row>
    <row r="435" spans="1:110" ht="18.75" customHeight="1">
      <c r="A435" s="146" t="s">
        <v>70</v>
      </c>
      <c r="B435" s="328"/>
      <c r="C435" s="328"/>
      <c r="D435" s="301">
        <v>4107</v>
      </c>
      <c r="E435" s="302">
        <v>4985</v>
      </c>
      <c r="F435" s="301">
        <v>4970</v>
      </c>
      <c r="G435" s="301">
        <v>4502</v>
      </c>
      <c r="H435" s="301">
        <v>4999</v>
      </c>
      <c r="I435" s="158">
        <v>5489</v>
      </c>
      <c r="J435" s="158">
        <v>5271</v>
      </c>
      <c r="K435" s="158">
        <v>4893</v>
      </c>
      <c r="L435" s="158">
        <v>7465</v>
      </c>
      <c r="M435" s="176">
        <v>7501</v>
      </c>
      <c r="N435" s="176">
        <v>7699</v>
      </c>
      <c r="O435" s="176">
        <v>7500</v>
      </c>
      <c r="P435" s="146">
        <v>8675</v>
      </c>
      <c r="Q435" s="146">
        <v>7444</v>
      </c>
      <c r="R435" s="146">
        <v>6856</v>
      </c>
      <c r="S435" s="392">
        <v>6859</v>
      </c>
      <c r="T435" s="392">
        <v>7177</v>
      </c>
      <c r="U435" s="392">
        <v>7200</v>
      </c>
      <c r="V435" s="392">
        <v>7588</v>
      </c>
      <c r="W435" s="146">
        <v>7382</v>
      </c>
      <c r="X435" s="115">
        <v>7696</v>
      </c>
      <c r="Y435" s="115">
        <v>7594</v>
      </c>
      <c r="Z435" s="115">
        <v>7614</v>
      </c>
      <c r="AA435" s="115">
        <v>7770</v>
      </c>
      <c r="AB435" s="115">
        <v>8097</v>
      </c>
      <c r="AC435" s="115">
        <v>7824</v>
      </c>
      <c r="AD435" s="115">
        <v>8881</v>
      </c>
      <c r="AE435" s="115">
        <v>8777</v>
      </c>
      <c r="AF435" s="115">
        <v>9152</v>
      </c>
      <c r="AG435" s="115">
        <v>9063</v>
      </c>
      <c r="AH435" s="115">
        <v>8992</v>
      </c>
      <c r="AI435" s="115">
        <v>9118</v>
      </c>
    </row>
    <row r="436" spans="1:110" ht="18.75" customHeight="1">
      <c r="A436" s="146" t="s">
        <v>67</v>
      </c>
      <c r="B436" s="328"/>
      <c r="C436" s="328"/>
      <c r="D436" s="303">
        <v>6498</v>
      </c>
      <c r="E436" s="303">
        <v>7136</v>
      </c>
      <c r="F436" s="303">
        <v>7246</v>
      </c>
      <c r="G436" s="303">
        <v>8161</v>
      </c>
      <c r="H436" s="303">
        <v>7594</v>
      </c>
      <c r="I436" s="236">
        <v>8014</v>
      </c>
      <c r="J436" s="236">
        <v>8493</v>
      </c>
      <c r="K436" s="236">
        <v>8651</v>
      </c>
      <c r="L436" s="236">
        <v>9403</v>
      </c>
      <c r="M436" s="176">
        <v>8092</v>
      </c>
      <c r="N436" s="176">
        <v>8057</v>
      </c>
      <c r="O436" s="176">
        <v>8411</v>
      </c>
      <c r="P436" s="146">
        <v>8729</v>
      </c>
      <c r="Q436" s="146">
        <v>7903</v>
      </c>
      <c r="R436" s="146">
        <v>8328</v>
      </c>
      <c r="S436" s="388">
        <v>8491</v>
      </c>
      <c r="T436" s="388">
        <v>8465</v>
      </c>
      <c r="U436" s="388">
        <v>8662</v>
      </c>
      <c r="V436" s="388">
        <v>8736</v>
      </c>
      <c r="W436" s="192">
        <v>8742</v>
      </c>
      <c r="X436" s="115">
        <v>8864</v>
      </c>
      <c r="Y436" s="115">
        <v>9404</v>
      </c>
      <c r="Z436" s="115">
        <v>9420</v>
      </c>
      <c r="AA436" s="115">
        <v>10161</v>
      </c>
      <c r="AB436" s="115">
        <v>10763</v>
      </c>
      <c r="AC436" s="115">
        <v>9866</v>
      </c>
      <c r="AD436" s="115">
        <v>10075</v>
      </c>
      <c r="AE436" s="115">
        <v>10643</v>
      </c>
      <c r="AF436" s="115">
        <v>11170</v>
      </c>
      <c r="AG436" s="115">
        <v>10285</v>
      </c>
      <c r="AH436" s="115">
        <v>10221</v>
      </c>
      <c r="AI436" s="115">
        <v>10662</v>
      </c>
    </row>
    <row r="437" spans="1:110" s="58" customFormat="1" ht="25.5" customHeight="1" thickBot="1">
      <c r="A437" s="326" t="s">
        <v>81</v>
      </c>
      <c r="B437" s="326"/>
      <c r="C437" s="326"/>
      <c r="D437" s="350">
        <f t="shared" ref="D437:AH437" si="71">D434+D435+D436</f>
        <v>14701</v>
      </c>
      <c r="E437" s="350">
        <f t="shared" si="71"/>
        <v>16729</v>
      </c>
      <c r="F437" s="350">
        <f t="shared" si="71"/>
        <v>16904</v>
      </c>
      <c r="G437" s="350">
        <f t="shared" si="71"/>
        <v>16839</v>
      </c>
      <c r="H437" s="350">
        <f t="shared" si="71"/>
        <v>17739</v>
      </c>
      <c r="I437" s="350">
        <f t="shared" si="71"/>
        <v>17451</v>
      </c>
      <c r="J437" s="350">
        <f t="shared" si="71"/>
        <v>17669</v>
      </c>
      <c r="K437" s="350">
        <f t="shared" si="71"/>
        <v>17674</v>
      </c>
      <c r="L437" s="350">
        <f t="shared" si="71"/>
        <v>21491</v>
      </c>
      <c r="M437" s="350">
        <f t="shared" si="71"/>
        <v>20531</v>
      </c>
      <c r="N437" s="350">
        <f t="shared" si="71"/>
        <v>20546</v>
      </c>
      <c r="O437" s="350">
        <f t="shared" si="71"/>
        <v>20278</v>
      </c>
      <c r="P437" s="351">
        <f t="shared" si="71"/>
        <v>21709</v>
      </c>
      <c r="Q437" s="351">
        <f t="shared" si="71"/>
        <v>19473</v>
      </c>
      <c r="R437" s="351">
        <f t="shared" si="71"/>
        <v>19559</v>
      </c>
      <c r="S437" s="351">
        <f t="shared" si="71"/>
        <v>19841</v>
      </c>
      <c r="T437" s="351">
        <f t="shared" si="71"/>
        <v>21318</v>
      </c>
      <c r="U437" s="351">
        <f t="shared" si="71"/>
        <v>20606</v>
      </c>
      <c r="V437" s="351">
        <f t="shared" si="71"/>
        <v>21202</v>
      </c>
      <c r="W437" s="351">
        <f t="shared" si="71"/>
        <v>21964</v>
      </c>
      <c r="X437" s="447">
        <f t="shared" si="71"/>
        <v>22617</v>
      </c>
      <c r="Y437" s="447">
        <f t="shared" si="71"/>
        <v>21519</v>
      </c>
      <c r="Z437" s="447">
        <f t="shared" si="71"/>
        <v>21509</v>
      </c>
      <c r="AA437" s="447">
        <f t="shared" si="71"/>
        <v>22998</v>
      </c>
      <c r="AB437" s="447">
        <f t="shared" si="71"/>
        <v>24040</v>
      </c>
      <c r="AC437" s="447">
        <f t="shared" si="71"/>
        <v>22541</v>
      </c>
      <c r="AD437" s="447">
        <f t="shared" si="71"/>
        <v>24066</v>
      </c>
      <c r="AE437" s="447">
        <f t="shared" si="71"/>
        <v>24561</v>
      </c>
      <c r="AF437" s="447">
        <f t="shared" si="71"/>
        <v>25535</v>
      </c>
      <c r="AG437" s="447">
        <f t="shared" si="71"/>
        <v>23974</v>
      </c>
      <c r="AH437" s="447">
        <f t="shared" si="71"/>
        <v>23830</v>
      </c>
      <c r="AI437" s="447">
        <f>AI434+AI435+AI436</f>
        <v>24420</v>
      </c>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c r="BY437" s="121"/>
      <c r="BZ437" s="121"/>
      <c r="CA437" s="121"/>
      <c r="CB437" s="121"/>
      <c r="CC437" s="121"/>
      <c r="CD437" s="121"/>
      <c r="CE437" s="121"/>
      <c r="CF437" s="121"/>
      <c r="CG437" s="121"/>
      <c r="CH437" s="121"/>
      <c r="CI437" s="121"/>
      <c r="CJ437" s="121"/>
      <c r="CK437" s="121"/>
      <c r="CL437" s="121"/>
      <c r="CM437" s="121"/>
      <c r="CN437" s="121"/>
      <c r="CO437" s="121"/>
      <c r="CP437" s="121"/>
      <c r="CQ437" s="121"/>
      <c r="CR437" s="121"/>
      <c r="CS437" s="121"/>
      <c r="CT437" s="121"/>
      <c r="CU437" s="121"/>
      <c r="CV437" s="121"/>
      <c r="CW437" s="121"/>
      <c r="CX437" s="121"/>
      <c r="CY437" s="121"/>
      <c r="CZ437" s="121"/>
      <c r="DA437" s="121"/>
      <c r="DB437" s="121"/>
      <c r="DC437" s="121"/>
      <c r="DD437" s="121"/>
      <c r="DE437" s="121"/>
      <c r="DF437" s="121"/>
    </row>
    <row r="438" spans="1:110" s="58" customFormat="1" ht="25.5" customHeight="1" thickTop="1">
      <c r="A438" s="148" t="s">
        <v>442</v>
      </c>
      <c r="B438" s="147"/>
      <c r="C438" s="147"/>
      <c r="D438" s="208"/>
      <c r="E438" s="208"/>
      <c r="F438" s="208"/>
      <c r="G438" s="208"/>
      <c r="H438" s="208"/>
      <c r="I438" s="208"/>
      <c r="J438" s="208"/>
      <c r="K438" s="208"/>
      <c r="L438" s="208"/>
      <c r="M438" s="208"/>
      <c r="N438" s="208"/>
      <c r="O438" s="208"/>
      <c r="P438" s="208"/>
      <c r="Q438" s="208"/>
      <c r="R438" s="208"/>
      <c r="S438" s="208"/>
      <c r="T438" s="208"/>
      <c r="U438" s="358"/>
      <c r="V438" s="255"/>
      <c r="W438" s="255"/>
      <c r="X438" s="120"/>
      <c r="Y438" s="120"/>
      <c r="Z438" s="120"/>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c r="BY438" s="121"/>
      <c r="BZ438" s="121"/>
      <c r="CA438" s="121"/>
      <c r="CB438" s="121"/>
      <c r="CC438" s="121"/>
      <c r="CD438" s="121"/>
      <c r="CE438" s="121"/>
      <c r="CF438" s="121"/>
      <c r="CG438" s="121"/>
      <c r="CH438" s="121"/>
      <c r="CI438" s="121"/>
      <c r="CJ438" s="121"/>
      <c r="CK438" s="121"/>
      <c r="CL438" s="121"/>
      <c r="CM438" s="121"/>
      <c r="CN438" s="121"/>
      <c r="CO438" s="121"/>
      <c r="CP438" s="121"/>
      <c r="CQ438" s="121"/>
      <c r="CR438" s="121"/>
      <c r="CS438" s="121"/>
      <c r="CT438" s="121"/>
      <c r="CU438" s="121"/>
      <c r="CV438" s="121"/>
      <c r="CW438" s="121"/>
      <c r="CX438" s="121"/>
      <c r="CY438" s="121"/>
      <c r="CZ438" s="121"/>
      <c r="DA438" s="121"/>
      <c r="DB438" s="121"/>
      <c r="DC438" s="121"/>
      <c r="DD438" s="121"/>
      <c r="DE438" s="121"/>
      <c r="DF438" s="121"/>
    </row>
    <row r="439" spans="1:110" s="58" customFormat="1" ht="25.5" customHeight="1">
      <c r="A439" s="148"/>
      <c r="B439" s="147"/>
      <c r="C439" s="147"/>
      <c r="D439" s="208"/>
      <c r="E439" s="208"/>
      <c r="F439" s="208"/>
      <c r="G439" s="208"/>
      <c r="H439" s="208"/>
      <c r="I439" s="208"/>
      <c r="J439" s="208"/>
      <c r="K439" s="208"/>
      <c r="L439" s="208"/>
      <c r="M439" s="208"/>
      <c r="N439" s="208"/>
      <c r="O439" s="208"/>
      <c r="P439" s="208"/>
      <c r="Q439" s="208"/>
      <c r="R439" s="208"/>
      <c r="S439" s="208"/>
      <c r="T439" s="208"/>
      <c r="U439" s="358"/>
      <c r="V439" s="255"/>
      <c r="W439" s="255"/>
      <c r="X439" s="120"/>
      <c r="Y439" s="120"/>
      <c r="Z439" s="120"/>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c r="BY439" s="121"/>
      <c r="BZ439" s="121"/>
      <c r="CA439" s="121"/>
      <c r="CB439" s="121"/>
      <c r="CC439" s="121"/>
      <c r="CD439" s="121"/>
      <c r="CE439" s="121"/>
      <c r="CF439" s="121"/>
      <c r="CG439" s="121"/>
      <c r="CH439" s="121"/>
      <c r="CI439" s="121"/>
      <c r="CJ439" s="121"/>
      <c r="CK439" s="121"/>
      <c r="CL439" s="121"/>
      <c r="CM439" s="121"/>
      <c r="CN439" s="121"/>
      <c r="CO439" s="121"/>
      <c r="CP439" s="121"/>
      <c r="CQ439" s="121"/>
      <c r="CR439" s="121"/>
      <c r="CS439" s="121"/>
      <c r="CT439" s="121"/>
      <c r="CU439" s="121"/>
      <c r="CV439" s="121"/>
      <c r="CW439" s="121"/>
      <c r="CX439" s="121"/>
      <c r="CY439" s="121"/>
      <c r="CZ439" s="121"/>
      <c r="DA439" s="121"/>
      <c r="DB439" s="121"/>
      <c r="DC439" s="121"/>
      <c r="DD439" s="121"/>
      <c r="DE439" s="121"/>
      <c r="DF439" s="121"/>
    </row>
    <row r="440" spans="1:110" s="58" customFormat="1" ht="18" customHeight="1">
      <c r="A440" s="143" t="s">
        <v>456</v>
      </c>
      <c r="B440" s="166"/>
      <c r="C440" s="166"/>
      <c r="D440" s="341"/>
      <c r="E440" s="341"/>
      <c r="F440" s="341"/>
      <c r="G440" s="341"/>
      <c r="H440" s="341"/>
      <c r="I440" s="341"/>
      <c r="J440" s="341"/>
      <c r="K440" s="341"/>
      <c r="L440" s="341"/>
      <c r="M440" s="307"/>
      <c r="N440" s="301"/>
      <c r="O440" s="301"/>
      <c r="P440" s="255"/>
      <c r="Q440" s="255"/>
      <c r="R440" s="255"/>
      <c r="S440" s="255"/>
      <c r="T440" s="255"/>
      <c r="U440" s="328"/>
      <c r="V440" s="255"/>
      <c r="W440" s="255"/>
      <c r="X440" s="120"/>
      <c r="Y440" s="120"/>
      <c r="Z440" s="120"/>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c r="BY440" s="121"/>
      <c r="BZ440" s="121"/>
      <c r="CA440" s="121"/>
      <c r="CB440" s="121"/>
      <c r="CC440" s="121"/>
      <c r="CD440" s="121"/>
      <c r="CE440" s="121"/>
      <c r="CF440" s="121"/>
      <c r="CG440" s="121"/>
      <c r="CH440" s="121"/>
      <c r="CI440" s="121"/>
      <c r="CJ440" s="121"/>
      <c r="CK440" s="121"/>
      <c r="CL440" s="121"/>
      <c r="CM440" s="121"/>
      <c r="CN440" s="121"/>
      <c r="CO440" s="121"/>
      <c r="CP440" s="121"/>
      <c r="CQ440" s="121"/>
      <c r="CR440" s="121"/>
      <c r="CS440" s="121"/>
      <c r="CT440" s="121"/>
      <c r="CU440" s="121"/>
      <c r="CV440" s="121"/>
      <c r="CW440" s="121"/>
      <c r="CX440" s="121"/>
      <c r="CY440" s="121"/>
      <c r="CZ440" s="121"/>
      <c r="DA440" s="121"/>
      <c r="DB440" s="121"/>
      <c r="DC440" s="121"/>
      <c r="DD440" s="121"/>
      <c r="DE440" s="121"/>
      <c r="DF440" s="121"/>
    </row>
    <row r="441" spans="1:110" s="58" customFormat="1" ht="37.5" customHeight="1" thickBot="1">
      <c r="A441" s="150"/>
      <c r="B441" s="151"/>
      <c r="C441" s="152"/>
      <c r="D441" s="221" t="s">
        <v>291</v>
      </c>
      <c r="E441" s="221" t="s">
        <v>292</v>
      </c>
      <c r="F441" s="221" t="s">
        <v>293</v>
      </c>
      <c r="G441" s="221" t="s">
        <v>294</v>
      </c>
      <c r="H441" s="221" t="s">
        <v>295</v>
      </c>
      <c r="I441" s="221" t="s">
        <v>296</v>
      </c>
      <c r="J441" s="221" t="s">
        <v>297</v>
      </c>
      <c r="K441" s="221" t="s">
        <v>298</v>
      </c>
      <c r="L441" s="221" t="s">
        <v>31</v>
      </c>
      <c r="M441" s="222" t="s">
        <v>32</v>
      </c>
      <c r="N441" s="222" t="s">
        <v>33</v>
      </c>
      <c r="O441" s="222" t="s">
        <v>34</v>
      </c>
      <c r="P441" s="221" t="s">
        <v>35</v>
      </c>
      <c r="Q441" s="223" t="s">
        <v>36</v>
      </c>
      <c r="R441" s="223" t="s">
        <v>37</v>
      </c>
      <c r="S441" s="223" t="s">
        <v>38</v>
      </c>
      <c r="T441" s="223" t="s">
        <v>261</v>
      </c>
      <c r="U441" s="221" t="s">
        <v>286</v>
      </c>
      <c r="V441" s="221" t="s">
        <v>319</v>
      </c>
      <c r="W441" s="221" t="s">
        <v>362</v>
      </c>
      <c r="X441" s="442" t="s">
        <v>370</v>
      </c>
      <c r="Y441" s="436" t="s">
        <v>375</v>
      </c>
      <c r="Z441" s="436" t="s">
        <v>382</v>
      </c>
      <c r="AA441" s="436" t="s">
        <v>385</v>
      </c>
      <c r="AB441" s="436" t="s">
        <v>395</v>
      </c>
      <c r="AC441" s="436" t="s">
        <v>409</v>
      </c>
      <c r="AD441" s="436" t="s">
        <v>412</v>
      </c>
      <c r="AE441" s="221" t="s">
        <v>417</v>
      </c>
      <c r="AF441" s="436" t="s">
        <v>428</v>
      </c>
      <c r="AG441" s="442" t="s">
        <v>461</v>
      </c>
      <c r="AH441" s="436" t="s">
        <v>459</v>
      </c>
      <c r="AI441" s="436" t="s">
        <v>453</v>
      </c>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c r="BY441" s="121"/>
      <c r="BZ441" s="121"/>
      <c r="CA441" s="121"/>
      <c r="CB441" s="121"/>
      <c r="CC441" s="121"/>
      <c r="CD441" s="121"/>
      <c r="CE441" s="121"/>
      <c r="CF441" s="121"/>
      <c r="CG441" s="121"/>
      <c r="CH441" s="121"/>
      <c r="CI441" s="121"/>
      <c r="CJ441" s="121"/>
      <c r="CK441" s="121"/>
      <c r="CL441" s="121"/>
      <c r="CM441" s="121"/>
      <c r="CN441" s="121"/>
      <c r="CO441" s="121"/>
      <c r="CP441" s="121"/>
      <c r="CQ441" s="121"/>
      <c r="CR441" s="121"/>
      <c r="CS441" s="121"/>
      <c r="CT441" s="121"/>
      <c r="CU441" s="121"/>
      <c r="CV441" s="121"/>
      <c r="CW441" s="121"/>
      <c r="CX441" s="121"/>
      <c r="CY441" s="121"/>
      <c r="CZ441" s="121"/>
      <c r="DA441" s="121"/>
      <c r="DB441" s="121"/>
      <c r="DC441" s="121"/>
      <c r="DD441" s="121"/>
      <c r="DE441" s="121"/>
      <c r="DF441" s="121"/>
    </row>
    <row r="442" spans="1:110" s="60" customFormat="1" ht="18" customHeight="1">
      <c r="A442" s="163" t="s">
        <v>465</v>
      </c>
      <c r="B442" s="144"/>
      <c r="C442" s="144"/>
      <c r="D442" s="4"/>
      <c r="E442" s="4"/>
      <c r="F442" s="4"/>
      <c r="G442" s="4"/>
      <c r="H442" s="4"/>
      <c r="I442" s="4"/>
      <c r="J442" s="4"/>
      <c r="K442" s="4"/>
      <c r="L442" s="4"/>
      <c r="M442" s="3"/>
      <c r="N442" s="4"/>
      <c r="O442" s="4"/>
      <c r="P442" s="4">
        <v>2018</v>
      </c>
      <c r="Q442" s="4">
        <v>2026</v>
      </c>
      <c r="R442" s="4">
        <v>1977</v>
      </c>
      <c r="S442" s="4">
        <v>1916</v>
      </c>
      <c r="T442" s="4">
        <v>1866</v>
      </c>
      <c r="U442" s="3">
        <v>1983</v>
      </c>
      <c r="V442" s="3">
        <v>1892</v>
      </c>
      <c r="W442" s="3">
        <v>1819</v>
      </c>
      <c r="X442" s="138">
        <v>1812</v>
      </c>
      <c r="Y442" s="138">
        <v>1995</v>
      </c>
      <c r="Z442" s="138">
        <v>1902</v>
      </c>
      <c r="AA442" s="138">
        <v>1847</v>
      </c>
      <c r="AB442" s="138">
        <v>1842</v>
      </c>
      <c r="AC442" s="138">
        <v>2019</v>
      </c>
      <c r="AD442" s="138">
        <v>1921</v>
      </c>
      <c r="AE442" s="138">
        <v>1846</v>
      </c>
      <c r="AF442" s="138">
        <v>1884</v>
      </c>
      <c r="AG442" s="138">
        <v>1994</v>
      </c>
      <c r="AH442" s="138">
        <v>1876</v>
      </c>
      <c r="AI442" s="138">
        <v>1709</v>
      </c>
      <c r="AJ442" s="120"/>
      <c r="AK442" s="120"/>
      <c r="AL442" s="121"/>
      <c r="AM442" s="121"/>
      <c r="AN442" s="121"/>
      <c r="AO442" s="121"/>
      <c r="AP442" s="121"/>
      <c r="AQ442" s="121"/>
      <c r="AR442" s="121"/>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c r="CG442" s="134"/>
      <c r="CH442" s="134"/>
      <c r="CI442" s="134"/>
      <c r="CJ442" s="134"/>
      <c r="CK442" s="134"/>
      <c r="CL442" s="134"/>
      <c r="CM442" s="134"/>
      <c r="CN442" s="134"/>
      <c r="CO442" s="134"/>
      <c r="CP442" s="134"/>
      <c r="CQ442" s="134"/>
      <c r="CR442" s="134"/>
      <c r="CS442" s="134"/>
      <c r="CT442" s="134"/>
      <c r="CU442" s="134"/>
      <c r="CV442" s="134"/>
      <c r="CW442" s="134"/>
      <c r="CX442" s="134"/>
      <c r="CY442" s="134"/>
      <c r="CZ442" s="134"/>
      <c r="DA442" s="134"/>
      <c r="DB442" s="134"/>
      <c r="DC442" s="134"/>
      <c r="DD442" s="134"/>
      <c r="DE442" s="134"/>
      <c r="DF442" s="134"/>
    </row>
    <row r="443" spans="1:110" s="60" customFormat="1" ht="18" customHeight="1">
      <c r="A443" s="144" t="s">
        <v>115</v>
      </c>
      <c r="B443" s="144"/>
      <c r="C443" s="144"/>
      <c r="D443" s="9"/>
      <c r="E443" s="9"/>
      <c r="F443" s="9"/>
      <c r="G443" s="9"/>
      <c r="H443" s="9"/>
      <c r="I443" s="9"/>
      <c r="J443" s="9"/>
      <c r="K443" s="19"/>
      <c r="L443" s="19"/>
      <c r="M443" s="19"/>
      <c r="N443" s="19"/>
      <c r="O443" s="19"/>
      <c r="P443" s="19">
        <v>2695</v>
      </c>
      <c r="Q443" s="19">
        <v>2666</v>
      </c>
      <c r="R443" s="19">
        <v>2578</v>
      </c>
      <c r="S443" s="19">
        <v>2552</v>
      </c>
      <c r="T443" s="19">
        <v>2479</v>
      </c>
      <c r="U443" s="19">
        <v>2549</v>
      </c>
      <c r="V443" s="19">
        <v>2434</v>
      </c>
      <c r="W443" s="19">
        <v>2394</v>
      </c>
      <c r="X443" s="139">
        <v>2770</v>
      </c>
      <c r="Y443" s="139">
        <v>2793</v>
      </c>
      <c r="Z443" s="139">
        <v>2627</v>
      </c>
      <c r="AA443" s="139">
        <v>2504</v>
      </c>
      <c r="AB443" s="139">
        <v>2352</v>
      </c>
      <c r="AC443" s="139">
        <v>2439</v>
      </c>
      <c r="AD443" s="139">
        <v>2341</v>
      </c>
      <c r="AE443" s="139">
        <v>2212</v>
      </c>
      <c r="AF443" s="139">
        <v>2192</v>
      </c>
      <c r="AG443" s="139">
        <v>2221</v>
      </c>
      <c r="AH443" s="139">
        <v>2107</v>
      </c>
      <c r="AI443" s="139">
        <v>2102</v>
      </c>
      <c r="AJ443" s="120"/>
      <c r="AK443" s="120"/>
      <c r="AL443" s="121"/>
      <c r="AM443" s="121"/>
      <c r="AN443" s="121"/>
      <c r="AO443" s="121"/>
      <c r="AP443" s="121"/>
      <c r="AQ443" s="121"/>
      <c r="AR443" s="121"/>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c r="CG443" s="134"/>
      <c r="CH443" s="134"/>
      <c r="CI443" s="134"/>
      <c r="CJ443" s="134"/>
      <c r="CK443" s="134"/>
      <c r="CL443" s="134"/>
      <c r="CM443" s="134"/>
      <c r="CN443" s="134"/>
      <c r="CO443" s="134"/>
      <c r="CP443" s="134"/>
      <c r="CQ443" s="134"/>
      <c r="CR443" s="134"/>
      <c r="CS443" s="134"/>
      <c r="CT443" s="134"/>
      <c r="CU443" s="134"/>
      <c r="CV443" s="134"/>
      <c r="CW443" s="134"/>
      <c r="CX443" s="134"/>
      <c r="CY443" s="134"/>
      <c r="CZ443" s="134"/>
      <c r="DA443" s="134"/>
      <c r="DB443" s="134"/>
      <c r="DC443" s="134"/>
      <c r="DD443" s="134"/>
      <c r="DE443" s="134"/>
      <c r="DF443" s="134"/>
    </row>
    <row r="444" spans="1:110" s="60" customFormat="1" ht="18" customHeight="1">
      <c r="A444" s="163" t="s">
        <v>117</v>
      </c>
      <c r="B444" s="144"/>
      <c r="C444" s="144"/>
      <c r="D444" s="10"/>
      <c r="E444" s="10"/>
      <c r="F444" s="10"/>
      <c r="G444" s="10"/>
      <c r="H444" s="10"/>
      <c r="I444" s="10"/>
      <c r="J444" s="10"/>
      <c r="K444" s="10"/>
      <c r="L444" s="10"/>
      <c r="M444" s="3"/>
      <c r="N444" s="4"/>
      <c r="O444" s="4"/>
      <c r="P444" s="4">
        <v>7136</v>
      </c>
      <c r="Q444" s="4">
        <v>6483</v>
      </c>
      <c r="R444" s="4">
        <v>5107</v>
      </c>
      <c r="S444" s="4">
        <v>4855</v>
      </c>
      <c r="T444" s="4">
        <v>4688</v>
      </c>
      <c r="U444" s="4">
        <v>4584</v>
      </c>
      <c r="V444" s="4">
        <v>4332</v>
      </c>
      <c r="W444" s="4">
        <v>4294</v>
      </c>
      <c r="X444" s="138">
        <v>4418</v>
      </c>
      <c r="Y444" s="138">
        <v>4497</v>
      </c>
      <c r="Z444" s="138">
        <v>4488</v>
      </c>
      <c r="AA444" s="138">
        <v>4379</v>
      </c>
      <c r="AB444" s="138">
        <v>4337</v>
      </c>
      <c r="AC444" s="138">
        <v>4272</v>
      </c>
      <c r="AD444" s="138">
        <v>4270</v>
      </c>
      <c r="AE444" s="138">
        <v>4253</v>
      </c>
      <c r="AF444" s="138">
        <v>4284</v>
      </c>
      <c r="AG444" s="138">
        <v>4297</v>
      </c>
      <c r="AH444" s="138">
        <v>4197</v>
      </c>
      <c r="AI444" s="138">
        <v>4162</v>
      </c>
      <c r="AJ444" s="120"/>
      <c r="AK444" s="120"/>
      <c r="AL444" s="121"/>
      <c r="AM444" s="121"/>
      <c r="AN444" s="121"/>
      <c r="AO444" s="121"/>
      <c r="AP444" s="121"/>
      <c r="AQ444" s="121"/>
      <c r="AR444" s="121"/>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c r="CH444" s="134"/>
      <c r="CI444" s="134"/>
      <c r="CJ444" s="134"/>
      <c r="CK444" s="134"/>
      <c r="CL444" s="134"/>
      <c r="CM444" s="134"/>
      <c r="CN444" s="134"/>
      <c r="CO444" s="134"/>
      <c r="CP444" s="134"/>
      <c r="CQ444" s="134"/>
      <c r="CR444" s="134"/>
      <c r="CS444" s="134"/>
      <c r="CT444" s="134"/>
      <c r="CU444" s="134"/>
      <c r="CV444" s="134"/>
      <c r="CW444" s="134"/>
      <c r="CX444" s="134"/>
      <c r="CY444" s="134"/>
      <c r="CZ444" s="134"/>
      <c r="DA444" s="134"/>
      <c r="DB444" s="134"/>
      <c r="DC444" s="134"/>
      <c r="DD444" s="134"/>
      <c r="DE444" s="134"/>
      <c r="DF444" s="134"/>
    </row>
    <row r="445" spans="1:110" s="60" customFormat="1" ht="18" customHeight="1">
      <c r="A445" s="163" t="s">
        <v>116</v>
      </c>
      <c r="B445" s="144"/>
      <c r="C445" s="144"/>
      <c r="D445" s="9"/>
      <c r="E445" s="9"/>
      <c r="F445" s="9"/>
      <c r="G445" s="9"/>
      <c r="H445" s="9"/>
      <c r="I445" s="9"/>
      <c r="J445" s="9"/>
      <c r="K445" s="19"/>
      <c r="L445" s="19"/>
      <c r="M445" s="19"/>
      <c r="N445" s="19"/>
      <c r="O445" s="19"/>
      <c r="P445" s="19">
        <v>1184</v>
      </c>
      <c r="Q445" s="19">
        <v>1169</v>
      </c>
      <c r="R445" s="19">
        <v>1154</v>
      </c>
      <c r="S445" s="19">
        <v>1088</v>
      </c>
      <c r="T445" s="19">
        <v>1132</v>
      </c>
      <c r="U445" s="19">
        <v>1144</v>
      </c>
      <c r="V445" s="19">
        <v>1090</v>
      </c>
      <c r="W445" s="19">
        <v>962</v>
      </c>
      <c r="X445" s="139">
        <v>888</v>
      </c>
      <c r="Y445" s="139">
        <v>928</v>
      </c>
      <c r="Z445" s="139">
        <v>894</v>
      </c>
      <c r="AA445" s="139">
        <v>898</v>
      </c>
      <c r="AB445" s="139">
        <v>851</v>
      </c>
      <c r="AC445" s="139">
        <v>907</v>
      </c>
      <c r="AD445" s="139">
        <v>870</v>
      </c>
      <c r="AE445" s="139">
        <v>870</v>
      </c>
      <c r="AF445" s="139">
        <v>866</v>
      </c>
      <c r="AG445" s="139">
        <v>882</v>
      </c>
      <c r="AH445" s="139">
        <v>860</v>
      </c>
      <c r="AI445" s="139">
        <v>852</v>
      </c>
      <c r="AJ445" s="120"/>
      <c r="AK445" s="120"/>
      <c r="AL445" s="121"/>
      <c r="AM445" s="121"/>
      <c r="AN445" s="121"/>
      <c r="AO445" s="121"/>
      <c r="AP445" s="121"/>
      <c r="AQ445" s="121"/>
      <c r="AR445" s="121"/>
      <c r="AS445" s="134"/>
      <c r="AT445" s="134"/>
      <c r="AU445" s="134"/>
      <c r="AV445" s="134"/>
      <c r="AW445" s="134"/>
      <c r="AX445" s="134"/>
      <c r="AY445" s="134"/>
      <c r="AZ445" s="134"/>
      <c r="BA445" s="134"/>
      <c r="BB445" s="134"/>
      <c r="BC445" s="134"/>
      <c r="BD445" s="134"/>
      <c r="BE445" s="134"/>
      <c r="BF445" s="134"/>
      <c r="BG445" s="134"/>
      <c r="BH445" s="134"/>
      <c r="BI445" s="134"/>
      <c r="BJ445" s="134"/>
      <c r="BK445" s="134"/>
      <c r="BL445" s="134"/>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c r="CG445" s="134"/>
      <c r="CH445" s="134"/>
      <c r="CI445" s="134"/>
      <c r="CJ445" s="134"/>
      <c r="CK445" s="134"/>
      <c r="CL445" s="134"/>
      <c r="CM445" s="134"/>
      <c r="CN445" s="134"/>
      <c r="CO445" s="134"/>
      <c r="CP445" s="134"/>
      <c r="CQ445" s="134"/>
      <c r="CR445" s="134"/>
      <c r="CS445" s="134"/>
      <c r="CT445" s="134"/>
      <c r="CU445" s="134"/>
      <c r="CV445" s="134"/>
      <c r="CW445" s="134"/>
      <c r="CX445" s="134"/>
      <c r="CY445" s="134"/>
      <c r="CZ445" s="134"/>
      <c r="DA445" s="134"/>
      <c r="DB445" s="134"/>
      <c r="DC445" s="134"/>
      <c r="DD445" s="134"/>
      <c r="DE445" s="134"/>
      <c r="DF445" s="134"/>
    </row>
    <row r="446" spans="1:110" s="60" customFormat="1" ht="18" customHeight="1">
      <c r="A446" s="163" t="s">
        <v>266</v>
      </c>
      <c r="B446" s="144"/>
      <c r="C446" s="144"/>
      <c r="D446" s="9"/>
      <c r="E446" s="9"/>
      <c r="F446" s="9"/>
      <c r="G446" s="9"/>
      <c r="H446" s="9"/>
      <c r="I446" s="9"/>
      <c r="J446" s="9"/>
      <c r="K446" s="4"/>
      <c r="L446" s="4"/>
      <c r="M446" s="3"/>
      <c r="N446" s="4"/>
      <c r="O446" s="4"/>
      <c r="P446" s="4">
        <v>626</v>
      </c>
      <c r="Q446" s="4">
        <v>637</v>
      </c>
      <c r="R446" s="4">
        <v>638</v>
      </c>
      <c r="S446" s="4">
        <v>611</v>
      </c>
      <c r="T446" s="4">
        <v>539</v>
      </c>
      <c r="U446" s="4">
        <v>549</v>
      </c>
      <c r="V446" s="4">
        <v>521</v>
      </c>
      <c r="W446" s="4">
        <v>525</v>
      </c>
      <c r="X446" s="122">
        <v>500</v>
      </c>
      <c r="Y446" s="122">
        <v>518</v>
      </c>
      <c r="Z446" s="122">
        <v>507</v>
      </c>
      <c r="AA446" s="122">
        <v>519</v>
      </c>
      <c r="AB446" s="122">
        <v>516</v>
      </c>
      <c r="AC446" s="122">
        <v>528</v>
      </c>
      <c r="AD446" s="122">
        <v>514</v>
      </c>
      <c r="AE446" s="122">
        <v>509</v>
      </c>
      <c r="AF446" s="122">
        <v>502</v>
      </c>
      <c r="AG446" s="122">
        <v>519</v>
      </c>
      <c r="AH446" s="122">
        <v>500</v>
      </c>
      <c r="AI446" s="122">
        <v>496</v>
      </c>
      <c r="AJ446" s="120"/>
      <c r="AK446" s="120"/>
      <c r="AL446" s="121"/>
      <c r="AM446" s="121"/>
      <c r="AN446" s="121"/>
      <c r="AO446" s="121"/>
      <c r="AP446" s="121"/>
      <c r="AQ446" s="121"/>
      <c r="AR446" s="121"/>
      <c r="AS446" s="134"/>
      <c r="AT446" s="134"/>
      <c r="AU446" s="134"/>
      <c r="AV446" s="134"/>
      <c r="AW446" s="134"/>
      <c r="AX446" s="134"/>
      <c r="AY446" s="134"/>
      <c r="AZ446" s="134"/>
      <c r="BA446" s="134"/>
      <c r="BB446" s="134"/>
      <c r="BC446" s="134"/>
      <c r="BD446" s="134"/>
      <c r="BE446" s="134"/>
      <c r="BF446" s="134"/>
      <c r="BG446" s="134"/>
      <c r="BH446" s="134"/>
      <c r="BI446" s="134"/>
      <c r="BJ446" s="134"/>
      <c r="BK446" s="134"/>
      <c r="BL446" s="134"/>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c r="CG446" s="134"/>
      <c r="CH446" s="134"/>
      <c r="CI446" s="134"/>
      <c r="CJ446" s="134"/>
      <c r="CK446" s="134"/>
      <c r="CL446" s="134"/>
      <c r="CM446" s="134"/>
      <c r="CN446" s="134"/>
      <c r="CO446" s="134"/>
      <c r="CP446" s="134"/>
      <c r="CQ446" s="134"/>
      <c r="CR446" s="134"/>
      <c r="CS446" s="134"/>
      <c r="CT446" s="134"/>
      <c r="CU446" s="134"/>
      <c r="CV446" s="134"/>
      <c r="CW446" s="134"/>
      <c r="CX446" s="134"/>
      <c r="CY446" s="134"/>
      <c r="CZ446" s="134"/>
      <c r="DA446" s="134"/>
      <c r="DB446" s="134"/>
      <c r="DC446" s="134"/>
      <c r="DD446" s="134"/>
      <c r="DE446" s="134"/>
      <c r="DF446" s="134"/>
    </row>
    <row r="447" spans="1:110" ht="18" customHeight="1">
      <c r="A447" s="192" t="s">
        <v>131</v>
      </c>
      <c r="B447" s="192"/>
      <c r="C447" s="192"/>
      <c r="D447" s="177"/>
      <c r="E447" s="177"/>
      <c r="F447" s="367"/>
      <c r="G447" s="367"/>
      <c r="H447" s="367"/>
      <c r="I447" s="236"/>
      <c r="J447" s="236"/>
      <c r="K447" s="236"/>
      <c r="L447" s="367"/>
      <c r="M447" s="302"/>
      <c r="N447" s="302"/>
      <c r="O447" s="302"/>
      <c r="P447" s="273">
        <v>608</v>
      </c>
      <c r="Q447" s="256">
        <v>605</v>
      </c>
      <c r="R447" s="256">
        <v>600</v>
      </c>
      <c r="S447" s="273">
        <v>591</v>
      </c>
      <c r="T447" s="273">
        <v>586</v>
      </c>
      <c r="U447" s="366">
        <v>597</v>
      </c>
      <c r="V447" s="366">
        <v>596</v>
      </c>
      <c r="W447" s="305">
        <v>591</v>
      </c>
      <c r="X447" s="120">
        <v>588</v>
      </c>
      <c r="Y447" s="120">
        <v>611</v>
      </c>
      <c r="Z447" s="120">
        <v>623</v>
      </c>
      <c r="AA447" s="120">
        <v>633</v>
      </c>
      <c r="AB447" s="120">
        <v>644</v>
      </c>
      <c r="AC447" s="440">
        <v>683</v>
      </c>
      <c r="AD447" s="440">
        <v>668</v>
      </c>
      <c r="AE447" s="440">
        <v>681</v>
      </c>
      <c r="AF447" s="440">
        <v>585</v>
      </c>
      <c r="AG447" s="440">
        <v>593</v>
      </c>
      <c r="AH447" s="440">
        <v>565</v>
      </c>
      <c r="AI447" s="440">
        <v>565</v>
      </c>
      <c r="AJ447" s="120"/>
      <c r="AK447" s="120"/>
    </row>
    <row r="448" spans="1:110" s="58" customFormat="1" ht="25.5" customHeight="1" thickBot="1">
      <c r="A448" s="326" t="s">
        <v>120</v>
      </c>
      <c r="B448" s="326"/>
      <c r="C448" s="326"/>
      <c r="D448" s="350">
        <f t="shared" ref="D448:W448" si="72">SUM(D442:D447)</f>
        <v>0</v>
      </c>
      <c r="E448" s="350">
        <f t="shared" si="72"/>
        <v>0</v>
      </c>
      <c r="F448" s="350">
        <f t="shared" si="72"/>
        <v>0</v>
      </c>
      <c r="G448" s="350">
        <f t="shared" si="72"/>
        <v>0</v>
      </c>
      <c r="H448" s="350">
        <f t="shared" si="72"/>
        <v>0</v>
      </c>
      <c r="I448" s="350">
        <f t="shared" si="72"/>
        <v>0</v>
      </c>
      <c r="J448" s="350">
        <f t="shared" si="72"/>
        <v>0</v>
      </c>
      <c r="K448" s="350">
        <f t="shared" si="72"/>
        <v>0</v>
      </c>
      <c r="L448" s="350">
        <f t="shared" si="72"/>
        <v>0</v>
      </c>
      <c r="M448" s="350">
        <f t="shared" si="72"/>
        <v>0</v>
      </c>
      <c r="N448" s="350">
        <f t="shared" si="72"/>
        <v>0</v>
      </c>
      <c r="O448" s="350">
        <f t="shared" si="72"/>
        <v>0</v>
      </c>
      <c r="P448" s="351">
        <f t="shared" si="72"/>
        <v>14267</v>
      </c>
      <c r="Q448" s="351">
        <f t="shared" si="72"/>
        <v>13586</v>
      </c>
      <c r="R448" s="351">
        <f t="shared" si="72"/>
        <v>12054</v>
      </c>
      <c r="S448" s="351">
        <f t="shared" si="72"/>
        <v>11613</v>
      </c>
      <c r="T448" s="351">
        <f t="shared" si="72"/>
        <v>11290</v>
      </c>
      <c r="U448" s="351">
        <f t="shared" si="72"/>
        <v>11406</v>
      </c>
      <c r="V448" s="351">
        <f t="shared" si="72"/>
        <v>10865</v>
      </c>
      <c r="W448" s="351">
        <f t="shared" si="72"/>
        <v>10585</v>
      </c>
      <c r="X448" s="447">
        <f t="shared" ref="X448:AH448" si="73">SUM(X442:X447)</f>
        <v>10976</v>
      </c>
      <c r="Y448" s="447">
        <f t="shared" si="73"/>
        <v>11342</v>
      </c>
      <c r="Z448" s="447">
        <f t="shared" si="73"/>
        <v>11041</v>
      </c>
      <c r="AA448" s="447">
        <f t="shared" si="73"/>
        <v>10780</v>
      </c>
      <c r="AB448" s="447">
        <f t="shared" si="73"/>
        <v>10542</v>
      </c>
      <c r="AC448" s="447">
        <f t="shared" si="73"/>
        <v>10848</v>
      </c>
      <c r="AD448" s="447">
        <f t="shared" si="73"/>
        <v>10584</v>
      </c>
      <c r="AE448" s="447">
        <f t="shared" si="73"/>
        <v>10371</v>
      </c>
      <c r="AF448" s="447">
        <f t="shared" si="73"/>
        <v>10313</v>
      </c>
      <c r="AG448" s="447">
        <f t="shared" si="73"/>
        <v>10506</v>
      </c>
      <c r="AH448" s="447">
        <f t="shared" si="73"/>
        <v>10105</v>
      </c>
      <c r="AI448" s="447">
        <f>SUM(AI442:AI447)</f>
        <v>9886</v>
      </c>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c r="CW448" s="121"/>
      <c r="CX448" s="121"/>
      <c r="CY448" s="121"/>
      <c r="CZ448" s="121"/>
      <c r="DA448" s="121"/>
      <c r="DB448" s="121"/>
      <c r="DC448" s="121"/>
      <c r="DD448" s="121"/>
      <c r="DE448" s="121"/>
      <c r="DF448" s="121"/>
    </row>
    <row r="449" spans="1:110" s="58" customFormat="1" ht="25.5" customHeight="1" thickTop="1">
      <c r="A449" s="148"/>
      <c r="B449" s="147"/>
      <c r="C449" s="147"/>
      <c r="D449" s="208"/>
      <c r="E449" s="208"/>
      <c r="F449" s="208"/>
      <c r="G449" s="208"/>
      <c r="H449" s="208"/>
      <c r="I449" s="208"/>
      <c r="J449" s="208"/>
      <c r="K449" s="208"/>
      <c r="L449" s="208"/>
      <c r="M449" s="208"/>
      <c r="N449" s="208"/>
      <c r="O449" s="208"/>
      <c r="P449" s="208"/>
      <c r="Q449" s="208"/>
      <c r="R449" s="208"/>
      <c r="S449" s="208"/>
      <c r="T449" s="208"/>
      <c r="U449" s="358"/>
      <c r="V449" s="255"/>
      <c r="W449" s="255"/>
      <c r="X449" s="120"/>
      <c r="Y449" s="120"/>
      <c r="Z449" s="120"/>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c r="BY449" s="121"/>
      <c r="BZ449" s="121"/>
      <c r="CA449" s="121"/>
      <c r="CB449" s="121"/>
      <c r="CC449" s="121"/>
      <c r="CD449" s="121"/>
      <c r="CE449" s="121"/>
      <c r="CF449" s="121"/>
      <c r="CG449" s="121"/>
      <c r="CH449" s="121"/>
      <c r="CI449" s="121"/>
      <c r="CJ449" s="121"/>
      <c r="CK449" s="121"/>
      <c r="CL449" s="121"/>
      <c r="CM449" s="121"/>
      <c r="CN449" s="121"/>
      <c r="CO449" s="121"/>
      <c r="CP449" s="121"/>
      <c r="CQ449" s="121"/>
      <c r="CR449" s="121"/>
      <c r="CS449" s="121"/>
      <c r="CT449" s="121"/>
      <c r="CU449" s="121"/>
      <c r="CV449" s="121"/>
      <c r="CW449" s="121"/>
      <c r="CX449" s="121"/>
      <c r="CY449" s="121"/>
      <c r="CZ449" s="121"/>
      <c r="DA449" s="121"/>
      <c r="DB449" s="121"/>
      <c r="DC449" s="121"/>
      <c r="DD449" s="121"/>
      <c r="DE449" s="121"/>
      <c r="DF449" s="121"/>
    </row>
    <row r="450" spans="1:110" s="58" customFormat="1" ht="25.5" customHeight="1">
      <c r="A450" s="148"/>
      <c r="B450" s="147"/>
      <c r="C450" s="147"/>
      <c r="D450" s="208"/>
      <c r="E450" s="208"/>
      <c r="F450" s="208"/>
      <c r="G450" s="208"/>
      <c r="H450" s="208"/>
      <c r="I450" s="208"/>
      <c r="J450" s="208"/>
      <c r="K450" s="208"/>
      <c r="L450" s="208"/>
      <c r="M450" s="208"/>
      <c r="N450" s="208"/>
      <c r="O450" s="208"/>
      <c r="P450" s="208"/>
      <c r="Q450" s="208"/>
      <c r="R450" s="208"/>
      <c r="S450" s="208"/>
      <c r="T450" s="208"/>
      <c r="U450" s="358"/>
      <c r="V450" s="255"/>
      <c r="W450" s="255"/>
      <c r="X450" s="120"/>
      <c r="Y450" s="120"/>
      <c r="Z450" s="120"/>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c r="BY450" s="121"/>
      <c r="BZ450" s="121"/>
      <c r="CA450" s="121"/>
      <c r="CB450" s="121"/>
      <c r="CC450" s="121"/>
      <c r="CD450" s="121"/>
      <c r="CE450" s="121"/>
      <c r="CF450" s="121"/>
      <c r="CG450" s="121"/>
      <c r="CH450" s="121"/>
      <c r="CI450" s="121"/>
      <c r="CJ450" s="121"/>
      <c r="CK450" s="121"/>
      <c r="CL450" s="121"/>
      <c r="CM450" s="121"/>
      <c r="CN450" s="121"/>
      <c r="CO450" s="121"/>
      <c r="CP450" s="121"/>
      <c r="CQ450" s="121"/>
      <c r="CR450" s="121"/>
      <c r="CS450" s="121"/>
      <c r="CT450" s="121"/>
      <c r="CU450" s="121"/>
      <c r="CV450" s="121"/>
      <c r="CW450" s="121"/>
      <c r="CX450" s="121"/>
      <c r="CY450" s="121"/>
      <c r="CZ450" s="121"/>
      <c r="DA450" s="121"/>
      <c r="DB450" s="121"/>
      <c r="DC450" s="121"/>
      <c r="DD450" s="121"/>
      <c r="DE450" s="121"/>
      <c r="DF450" s="121"/>
    </row>
    <row r="451" spans="1:110" s="58" customFormat="1" ht="25.5" customHeight="1">
      <c r="A451" s="148"/>
      <c r="B451" s="147"/>
      <c r="C451" s="147"/>
      <c r="D451" s="208"/>
      <c r="E451" s="208"/>
      <c r="F451" s="208"/>
      <c r="G451" s="208"/>
      <c r="H451" s="208"/>
      <c r="I451" s="208"/>
      <c r="J451" s="208"/>
      <c r="K451" s="208"/>
      <c r="L451" s="208"/>
      <c r="M451" s="208"/>
      <c r="N451" s="208"/>
      <c r="O451" s="208"/>
      <c r="P451" s="208"/>
      <c r="Q451" s="208"/>
      <c r="R451" s="208"/>
      <c r="S451" s="208"/>
      <c r="T451" s="208"/>
      <c r="U451" s="358"/>
      <c r="V451" s="255"/>
      <c r="W451" s="255"/>
      <c r="X451" s="120"/>
      <c r="Y451" s="120"/>
      <c r="Z451" s="120"/>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c r="BY451" s="121"/>
      <c r="BZ451" s="121"/>
      <c r="CA451" s="121"/>
      <c r="CB451" s="121"/>
      <c r="CC451" s="121"/>
      <c r="CD451" s="121"/>
      <c r="CE451" s="121"/>
      <c r="CF451" s="121"/>
      <c r="CG451" s="121"/>
      <c r="CH451" s="121"/>
      <c r="CI451" s="121"/>
      <c r="CJ451" s="121"/>
      <c r="CK451" s="121"/>
      <c r="CL451" s="121"/>
      <c r="CM451" s="121"/>
      <c r="CN451" s="121"/>
      <c r="CO451" s="121"/>
      <c r="CP451" s="121"/>
      <c r="CQ451" s="121"/>
      <c r="CR451" s="121"/>
      <c r="CS451" s="121"/>
      <c r="CT451" s="121"/>
      <c r="CU451" s="121"/>
      <c r="CV451" s="121"/>
      <c r="CW451" s="121"/>
      <c r="CX451" s="121"/>
      <c r="CY451" s="121"/>
      <c r="CZ451" s="121"/>
      <c r="DA451" s="121"/>
      <c r="DB451" s="121"/>
      <c r="DC451" s="121"/>
      <c r="DD451" s="121"/>
      <c r="DE451" s="121"/>
      <c r="DF451" s="121"/>
    </row>
    <row r="452" spans="1:110" s="58" customFormat="1" ht="25.5" customHeight="1">
      <c r="A452" s="148"/>
      <c r="B452" s="147"/>
      <c r="C452" s="147"/>
      <c r="D452" s="208"/>
      <c r="E452" s="208"/>
      <c r="F452" s="208"/>
      <c r="G452" s="208"/>
      <c r="H452" s="208"/>
      <c r="I452" s="208"/>
      <c r="J452" s="208"/>
      <c r="K452" s="208"/>
      <c r="L452" s="208"/>
      <c r="M452" s="208"/>
      <c r="N452" s="208"/>
      <c r="O452" s="208"/>
      <c r="P452" s="208"/>
      <c r="Q452" s="208"/>
      <c r="R452" s="208"/>
      <c r="S452" s="208"/>
      <c r="T452" s="208"/>
      <c r="U452" s="358"/>
      <c r="V452" s="255"/>
      <c r="W452" s="255"/>
      <c r="X452" s="120"/>
      <c r="Y452" s="120"/>
      <c r="Z452" s="120"/>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c r="BZ452" s="121"/>
      <c r="CA452" s="121"/>
      <c r="CB452" s="121"/>
      <c r="CC452" s="121"/>
      <c r="CD452" s="121"/>
      <c r="CE452" s="121"/>
      <c r="CF452" s="121"/>
      <c r="CG452" s="121"/>
      <c r="CH452" s="121"/>
      <c r="CI452" s="121"/>
      <c r="CJ452" s="121"/>
      <c r="CK452" s="121"/>
      <c r="CL452" s="121"/>
      <c r="CM452" s="121"/>
      <c r="CN452" s="121"/>
      <c r="CO452" s="121"/>
      <c r="CP452" s="121"/>
      <c r="CQ452" s="121"/>
      <c r="CR452" s="121"/>
      <c r="CS452" s="121"/>
      <c r="CT452" s="121"/>
      <c r="CU452" s="121"/>
      <c r="CV452" s="121"/>
      <c r="CW452" s="121"/>
      <c r="CX452" s="121"/>
      <c r="CY452" s="121"/>
      <c r="CZ452" s="121"/>
      <c r="DA452" s="121"/>
      <c r="DB452" s="121"/>
      <c r="DC452" s="121"/>
      <c r="DD452" s="121"/>
      <c r="DE452" s="121"/>
      <c r="DF452" s="121"/>
    </row>
    <row r="453" spans="1:110" s="58" customFormat="1" ht="25.5" customHeight="1">
      <c r="A453" s="148"/>
      <c r="B453" s="147"/>
      <c r="C453" s="147"/>
      <c r="D453" s="208"/>
      <c r="E453" s="208"/>
      <c r="F453" s="208"/>
      <c r="G453" s="208"/>
      <c r="H453" s="208"/>
      <c r="I453" s="208"/>
      <c r="J453" s="208"/>
      <c r="K453" s="208"/>
      <c r="L453" s="208"/>
      <c r="M453" s="208"/>
      <c r="N453" s="208"/>
      <c r="O453" s="208"/>
      <c r="P453" s="208"/>
      <c r="Q453" s="208"/>
      <c r="R453" s="208"/>
      <c r="S453" s="208"/>
      <c r="T453" s="208"/>
      <c r="U453" s="358"/>
      <c r="V453" s="255"/>
      <c r="W453" s="255"/>
      <c r="X453" s="120"/>
      <c r="Y453" s="120"/>
      <c r="Z453" s="120"/>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c r="BY453" s="121"/>
      <c r="BZ453" s="121"/>
      <c r="CA453" s="121"/>
      <c r="CB453" s="121"/>
      <c r="CC453" s="121"/>
      <c r="CD453" s="121"/>
      <c r="CE453" s="121"/>
      <c r="CF453" s="121"/>
      <c r="CG453" s="121"/>
      <c r="CH453" s="121"/>
      <c r="CI453" s="121"/>
      <c r="CJ453" s="121"/>
      <c r="CK453" s="121"/>
      <c r="CL453" s="121"/>
      <c r="CM453" s="121"/>
      <c r="CN453" s="121"/>
      <c r="CO453" s="121"/>
      <c r="CP453" s="121"/>
      <c r="CQ453" s="121"/>
      <c r="CR453" s="121"/>
      <c r="CS453" s="121"/>
      <c r="CT453" s="121"/>
      <c r="CU453" s="121"/>
      <c r="CV453" s="121"/>
      <c r="CW453" s="121"/>
      <c r="CX453" s="121"/>
      <c r="CY453" s="121"/>
      <c r="CZ453" s="121"/>
      <c r="DA453" s="121"/>
      <c r="DB453" s="121"/>
      <c r="DC453" s="121"/>
      <c r="DD453" s="121"/>
      <c r="DE453" s="121"/>
      <c r="DF453" s="121"/>
    </row>
    <row r="454" spans="1:110" s="58" customFormat="1" ht="25.5" customHeight="1">
      <c r="A454" s="147"/>
      <c r="B454" s="147"/>
      <c r="C454" s="147"/>
      <c r="D454" s="208"/>
      <c r="E454" s="208"/>
      <c r="F454" s="208"/>
      <c r="G454" s="208"/>
      <c r="H454" s="208"/>
      <c r="I454" s="208"/>
      <c r="J454" s="208"/>
      <c r="K454" s="208"/>
      <c r="L454" s="208"/>
      <c r="M454" s="208"/>
      <c r="N454" s="208"/>
      <c r="O454" s="208"/>
      <c r="P454" s="208"/>
      <c r="Q454" s="208"/>
      <c r="R454" s="208"/>
      <c r="S454" s="208"/>
      <c r="T454" s="208"/>
      <c r="U454" s="358"/>
      <c r="V454" s="255"/>
      <c r="W454" s="255"/>
      <c r="X454" s="120"/>
      <c r="Y454" s="120"/>
      <c r="Z454" s="120"/>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c r="BY454" s="121"/>
      <c r="BZ454" s="121"/>
      <c r="CA454" s="121"/>
      <c r="CB454" s="121"/>
      <c r="CC454" s="121"/>
      <c r="CD454" s="121"/>
      <c r="CE454" s="121"/>
      <c r="CF454" s="121"/>
      <c r="CG454" s="121"/>
      <c r="CH454" s="121"/>
      <c r="CI454" s="121"/>
      <c r="CJ454" s="121"/>
      <c r="CK454" s="121"/>
      <c r="CL454" s="121"/>
      <c r="CM454" s="121"/>
      <c r="CN454" s="121"/>
      <c r="CO454" s="121"/>
      <c r="CP454" s="121"/>
      <c r="CQ454" s="121"/>
      <c r="CR454" s="121"/>
      <c r="CS454" s="121"/>
      <c r="CT454" s="121"/>
      <c r="CU454" s="121"/>
      <c r="CV454" s="121"/>
      <c r="CW454" s="121"/>
      <c r="CX454" s="121"/>
      <c r="CY454" s="121"/>
      <c r="CZ454" s="121"/>
      <c r="DA454" s="121"/>
      <c r="DB454" s="121"/>
      <c r="DC454" s="121"/>
      <c r="DD454" s="121"/>
      <c r="DE454" s="121"/>
      <c r="DF454" s="121"/>
    </row>
    <row r="455" spans="1:110">
      <c r="A455" s="144"/>
      <c r="B455" s="144"/>
      <c r="C455" s="144"/>
      <c r="D455" s="144"/>
      <c r="E455" s="144"/>
      <c r="F455" s="144"/>
      <c r="G455" s="144"/>
      <c r="H455" s="144"/>
      <c r="I455" s="144"/>
      <c r="J455" s="144"/>
      <c r="K455" s="144"/>
      <c r="L455" s="144"/>
      <c r="M455" s="144"/>
      <c r="N455" s="144"/>
      <c r="O455" s="145"/>
      <c r="P455" s="145"/>
      <c r="Q455" s="146"/>
      <c r="R455" s="146"/>
      <c r="S455" s="146"/>
      <c r="T455" s="146"/>
      <c r="U455" s="147"/>
      <c r="V455" s="146"/>
      <c r="W455" s="146"/>
    </row>
    <row r="456" spans="1:110">
      <c r="A456" s="144"/>
      <c r="B456" s="144"/>
      <c r="C456" s="144"/>
      <c r="D456" s="144"/>
      <c r="E456" s="144"/>
      <c r="F456" s="144"/>
      <c r="G456" s="144"/>
      <c r="H456" s="144"/>
      <c r="I456" s="144"/>
      <c r="J456" s="144"/>
      <c r="K456" s="144"/>
      <c r="L456" s="144"/>
      <c r="M456" s="144"/>
      <c r="N456" s="144"/>
      <c r="O456" s="145"/>
      <c r="P456" s="145"/>
      <c r="Q456" s="146"/>
      <c r="R456" s="146"/>
      <c r="S456" s="146"/>
      <c r="T456" s="146"/>
      <c r="U456" s="147"/>
      <c r="V456" s="146"/>
      <c r="W456" s="146"/>
    </row>
    <row r="457" spans="1:110">
      <c r="A457" s="144"/>
      <c r="B457" s="144"/>
      <c r="C457" s="144"/>
      <c r="D457" s="144"/>
      <c r="E457" s="144"/>
      <c r="F457" s="144"/>
      <c r="G457" s="144"/>
      <c r="H457" s="144"/>
      <c r="I457" s="144"/>
      <c r="J457" s="144"/>
      <c r="K457" s="144"/>
      <c r="L457" s="144"/>
      <c r="M457" s="144"/>
      <c r="N457" s="144"/>
      <c r="O457" s="145"/>
      <c r="P457" s="145"/>
      <c r="Q457" s="146"/>
      <c r="R457" s="146"/>
      <c r="S457" s="146"/>
      <c r="T457" s="146"/>
      <c r="U457" s="147"/>
      <c r="V457" s="146"/>
      <c r="W457" s="146"/>
    </row>
    <row r="458" spans="1:110">
      <c r="A458" s="144"/>
      <c r="B458" s="144"/>
      <c r="C458" s="144"/>
      <c r="D458" s="144"/>
      <c r="E458" s="144"/>
      <c r="F458" s="144"/>
      <c r="G458" s="144"/>
      <c r="H458" s="144"/>
      <c r="I458" s="144"/>
      <c r="J458" s="144"/>
      <c r="K458" s="144"/>
      <c r="L458" s="144"/>
      <c r="M458" s="144"/>
      <c r="N458" s="144"/>
      <c r="O458" s="145"/>
      <c r="P458" s="145"/>
      <c r="Q458" s="146"/>
      <c r="R458" s="146"/>
      <c r="S458" s="146"/>
      <c r="T458" s="146"/>
      <c r="U458" s="147"/>
      <c r="V458" s="146"/>
      <c r="W458" s="146"/>
    </row>
    <row r="459" spans="1:110">
      <c r="A459" s="144"/>
      <c r="B459" s="144"/>
      <c r="C459" s="144"/>
      <c r="D459" s="144"/>
      <c r="E459" s="144"/>
      <c r="F459" s="144"/>
      <c r="G459" s="144"/>
      <c r="H459" s="144"/>
      <c r="I459" s="144"/>
      <c r="J459" s="144"/>
      <c r="K459" s="144"/>
      <c r="L459" s="144"/>
      <c r="M459" s="144"/>
      <c r="N459" s="144"/>
      <c r="O459" s="145"/>
      <c r="P459" s="145"/>
      <c r="Q459" s="146"/>
      <c r="R459" s="146"/>
      <c r="S459" s="146"/>
      <c r="T459" s="146"/>
      <c r="U459" s="147"/>
      <c r="V459" s="146"/>
      <c r="W459" s="146"/>
    </row>
    <row r="460" spans="1:110">
      <c r="A460" s="144"/>
      <c r="B460" s="144"/>
      <c r="C460" s="144"/>
      <c r="D460" s="144"/>
      <c r="E460" s="144"/>
      <c r="F460" s="144"/>
      <c r="G460" s="144"/>
      <c r="H460" s="144"/>
      <c r="I460" s="144"/>
      <c r="J460" s="144"/>
      <c r="K460" s="144"/>
      <c r="L460" s="144"/>
      <c r="M460" s="144"/>
      <c r="N460" s="144"/>
      <c r="O460" s="145"/>
      <c r="P460" s="145"/>
      <c r="Q460" s="146"/>
      <c r="R460" s="146"/>
      <c r="S460" s="146"/>
      <c r="T460" s="146"/>
      <c r="U460" s="147"/>
      <c r="V460" s="146"/>
      <c r="W460" s="146"/>
    </row>
    <row r="461" spans="1:110">
      <c r="A461" s="144"/>
      <c r="B461" s="144"/>
      <c r="C461" s="144"/>
      <c r="D461" s="144"/>
      <c r="E461" s="144"/>
      <c r="F461" s="144"/>
      <c r="G461" s="144"/>
      <c r="H461" s="144"/>
      <c r="I461" s="144"/>
      <c r="J461" s="144"/>
      <c r="K461" s="144"/>
      <c r="L461" s="144"/>
      <c r="M461" s="144"/>
      <c r="N461" s="144"/>
      <c r="O461" s="145"/>
      <c r="P461" s="145"/>
      <c r="Q461" s="146"/>
      <c r="R461" s="146"/>
      <c r="S461" s="146"/>
      <c r="T461" s="146"/>
      <c r="U461" s="147"/>
      <c r="V461" s="146"/>
      <c r="W461" s="146"/>
    </row>
    <row r="462" spans="1:110">
      <c r="A462" s="144"/>
      <c r="B462" s="144"/>
      <c r="C462" s="144"/>
      <c r="D462" s="144"/>
      <c r="E462" s="144"/>
      <c r="F462" s="144"/>
      <c r="G462" s="144"/>
      <c r="H462" s="144"/>
      <c r="I462" s="144"/>
      <c r="J462" s="144"/>
      <c r="K462" s="144"/>
      <c r="L462" s="144"/>
      <c r="M462" s="144"/>
      <c r="N462" s="144"/>
      <c r="O462" s="145"/>
      <c r="P462" s="145"/>
      <c r="Q462" s="146"/>
      <c r="R462" s="146"/>
      <c r="S462" s="146"/>
      <c r="T462" s="146"/>
      <c r="U462" s="147"/>
      <c r="V462" s="146"/>
      <c r="W462" s="146"/>
    </row>
    <row r="463" spans="1:110">
      <c r="A463" s="144"/>
      <c r="B463" s="144"/>
      <c r="C463" s="144"/>
      <c r="D463" s="144"/>
      <c r="E463" s="144"/>
      <c r="F463" s="144"/>
      <c r="G463" s="144"/>
      <c r="H463" s="144"/>
      <c r="I463" s="144"/>
      <c r="J463" s="144"/>
      <c r="K463" s="144"/>
      <c r="L463" s="144"/>
      <c r="M463" s="144"/>
      <c r="N463" s="144"/>
      <c r="O463" s="145"/>
      <c r="P463" s="145"/>
      <c r="Q463" s="146"/>
      <c r="R463" s="146"/>
      <c r="S463" s="146"/>
      <c r="T463" s="146"/>
      <c r="U463" s="147"/>
      <c r="V463" s="146"/>
      <c r="W463" s="146"/>
    </row>
    <row r="464" spans="1:110">
      <c r="A464" s="144"/>
      <c r="B464" s="144"/>
      <c r="C464" s="144"/>
      <c r="D464" s="144"/>
      <c r="E464" s="144"/>
      <c r="F464" s="144"/>
      <c r="G464" s="144"/>
      <c r="H464" s="144"/>
      <c r="I464" s="144"/>
      <c r="J464" s="144"/>
      <c r="K464" s="144"/>
      <c r="L464" s="144"/>
      <c r="M464" s="144"/>
      <c r="N464" s="144"/>
      <c r="O464" s="145"/>
      <c r="P464" s="145"/>
      <c r="Q464" s="146"/>
      <c r="R464" s="146"/>
      <c r="S464" s="146"/>
      <c r="T464" s="146"/>
      <c r="U464" s="147"/>
      <c r="V464" s="146"/>
      <c r="W464" s="146"/>
    </row>
    <row r="465" spans="1:23">
      <c r="A465" s="144"/>
      <c r="B465" s="144"/>
      <c r="C465" s="144"/>
      <c r="D465" s="144"/>
      <c r="E465" s="144"/>
      <c r="F465" s="144"/>
      <c r="G465" s="144"/>
      <c r="H465" s="144"/>
      <c r="I465" s="144"/>
      <c r="J465" s="144"/>
      <c r="K465" s="144"/>
      <c r="L465" s="144"/>
      <c r="M465" s="144"/>
      <c r="N465" s="144"/>
      <c r="O465" s="145"/>
      <c r="P465" s="145"/>
      <c r="Q465" s="146"/>
      <c r="R465" s="146"/>
      <c r="S465" s="146"/>
      <c r="T465" s="146"/>
      <c r="U465" s="147"/>
      <c r="V465" s="146"/>
      <c r="W465" s="146"/>
    </row>
    <row r="466" spans="1:23">
      <c r="A466" s="144"/>
      <c r="B466" s="144"/>
      <c r="C466" s="144"/>
      <c r="D466" s="144"/>
      <c r="E466" s="144"/>
      <c r="F466" s="144"/>
      <c r="G466" s="144"/>
      <c r="H466" s="144"/>
      <c r="I466" s="144"/>
      <c r="J466" s="144"/>
      <c r="K466" s="144"/>
      <c r="L466" s="144"/>
      <c r="M466" s="144"/>
      <c r="N466" s="144"/>
      <c r="O466" s="145"/>
      <c r="P466" s="145"/>
      <c r="Q466" s="146"/>
      <c r="R466" s="146"/>
      <c r="S466" s="146"/>
      <c r="T466" s="146"/>
      <c r="U466" s="147"/>
      <c r="V466" s="146"/>
      <c r="W466" s="146"/>
    </row>
    <row r="467" spans="1:23">
      <c r="A467" s="144"/>
      <c r="B467" s="144"/>
      <c r="C467" s="144"/>
      <c r="D467" s="144"/>
      <c r="E467" s="144"/>
      <c r="F467" s="144"/>
      <c r="G467" s="144"/>
      <c r="H467" s="144"/>
      <c r="I467" s="144"/>
      <c r="J467" s="144"/>
      <c r="K467" s="144"/>
      <c r="L467" s="144"/>
      <c r="M467" s="144"/>
      <c r="N467" s="144"/>
      <c r="O467" s="145"/>
      <c r="P467" s="145"/>
      <c r="Q467" s="146"/>
      <c r="R467" s="146"/>
      <c r="S467" s="146"/>
      <c r="T467" s="146"/>
      <c r="U467" s="147"/>
      <c r="V467" s="146"/>
      <c r="W467" s="146"/>
    </row>
    <row r="468" spans="1:23">
      <c r="A468" s="144"/>
      <c r="B468" s="144"/>
      <c r="C468" s="144"/>
      <c r="D468" s="144"/>
      <c r="E468" s="144"/>
      <c r="F468" s="144"/>
      <c r="G468" s="144"/>
      <c r="H468" s="144"/>
      <c r="I468" s="144"/>
      <c r="J468" s="144"/>
      <c r="K468" s="144"/>
      <c r="L468" s="144"/>
      <c r="M468" s="144"/>
      <c r="N468" s="144"/>
      <c r="O468" s="145"/>
      <c r="P468" s="145"/>
      <c r="Q468" s="146"/>
      <c r="R468" s="146"/>
      <c r="S468" s="146"/>
      <c r="T468" s="146"/>
      <c r="U468" s="147"/>
      <c r="V468" s="146"/>
      <c r="W468" s="146"/>
    </row>
    <row r="469" spans="1:23">
      <c r="A469" s="144"/>
      <c r="B469" s="144"/>
      <c r="C469" s="144"/>
      <c r="D469" s="144"/>
      <c r="E469" s="144"/>
      <c r="F469" s="144"/>
      <c r="G469" s="144"/>
      <c r="H469" s="144"/>
      <c r="I469" s="144"/>
      <c r="J469" s="144"/>
      <c r="K469" s="144"/>
      <c r="L469" s="144"/>
      <c r="M469" s="144"/>
      <c r="N469" s="144"/>
      <c r="O469" s="145"/>
      <c r="P469" s="145"/>
      <c r="Q469" s="146"/>
      <c r="R469" s="146"/>
      <c r="S469" s="146"/>
      <c r="T469" s="146"/>
      <c r="U469" s="147"/>
      <c r="V469" s="146"/>
      <c r="W469" s="146"/>
    </row>
    <row r="470" spans="1:23">
      <c r="A470" s="144"/>
      <c r="B470" s="144"/>
      <c r="C470" s="144"/>
      <c r="D470" s="144"/>
      <c r="E470" s="144"/>
      <c r="F470" s="144"/>
      <c r="G470" s="144"/>
      <c r="H470" s="144"/>
      <c r="I470" s="144"/>
      <c r="J470" s="144"/>
      <c r="K470" s="144"/>
      <c r="L470" s="144"/>
      <c r="M470" s="144"/>
      <c r="N470" s="144"/>
      <c r="O470" s="145"/>
      <c r="P470" s="145"/>
      <c r="Q470" s="146"/>
      <c r="R470" s="146"/>
      <c r="S470" s="146"/>
      <c r="T470" s="146"/>
      <c r="U470" s="147"/>
      <c r="V470" s="146"/>
      <c r="W470" s="146"/>
    </row>
    <row r="471" spans="1:23">
      <c r="A471" s="144"/>
      <c r="B471" s="144"/>
      <c r="C471" s="144"/>
      <c r="D471" s="144"/>
      <c r="E471" s="144"/>
      <c r="F471" s="144"/>
      <c r="G471" s="144"/>
      <c r="H471" s="144"/>
      <c r="I471" s="144"/>
      <c r="J471" s="144"/>
      <c r="K471" s="144"/>
      <c r="L471" s="144"/>
      <c r="M471" s="144"/>
      <c r="N471" s="144"/>
      <c r="O471" s="145"/>
      <c r="P471" s="145"/>
      <c r="Q471" s="146"/>
      <c r="R471" s="146"/>
      <c r="S471" s="146"/>
      <c r="T471" s="146"/>
      <c r="U471" s="147"/>
      <c r="V471" s="146"/>
      <c r="W471" s="146"/>
    </row>
    <row r="472" spans="1:23">
      <c r="A472" s="144"/>
      <c r="B472" s="144"/>
      <c r="C472" s="144"/>
      <c r="D472" s="144"/>
      <c r="E472" s="144"/>
      <c r="F472" s="144"/>
      <c r="G472" s="144"/>
      <c r="H472" s="144"/>
      <c r="I472" s="144"/>
      <c r="J472" s="144"/>
      <c r="K472" s="144"/>
      <c r="L472" s="144"/>
      <c r="M472" s="144"/>
      <c r="N472" s="144"/>
      <c r="O472" s="145"/>
      <c r="P472" s="145"/>
      <c r="Q472" s="146"/>
      <c r="R472" s="146"/>
      <c r="S472" s="146"/>
      <c r="T472" s="146"/>
      <c r="U472" s="147"/>
      <c r="V472" s="146"/>
      <c r="W472" s="146"/>
    </row>
    <row r="473" spans="1:23">
      <c r="A473" s="144"/>
      <c r="B473" s="144"/>
      <c r="C473" s="144"/>
      <c r="D473" s="144"/>
      <c r="E473" s="144"/>
      <c r="F473" s="144"/>
      <c r="G473" s="144"/>
      <c r="H473" s="144"/>
      <c r="I473" s="144"/>
      <c r="J473" s="144"/>
      <c r="K473" s="144"/>
      <c r="L473" s="144"/>
      <c r="M473" s="144"/>
      <c r="N473" s="144"/>
      <c r="O473" s="145"/>
      <c r="P473" s="145"/>
      <c r="Q473" s="146"/>
      <c r="R473" s="146"/>
      <c r="S473" s="146"/>
      <c r="T473" s="146"/>
      <c r="U473" s="147"/>
      <c r="V473" s="146"/>
      <c r="W473" s="146"/>
    </row>
    <row r="474" spans="1:23">
      <c r="A474" s="144"/>
      <c r="B474" s="144"/>
      <c r="C474" s="144"/>
      <c r="D474" s="144"/>
      <c r="E474" s="144"/>
      <c r="F474" s="144"/>
      <c r="G474" s="144"/>
      <c r="H474" s="144"/>
      <c r="I474" s="144"/>
      <c r="J474" s="144"/>
      <c r="K474" s="144"/>
      <c r="L474" s="144"/>
      <c r="M474" s="144"/>
      <c r="N474" s="144"/>
      <c r="O474" s="145"/>
      <c r="P474" s="145"/>
      <c r="Q474" s="146"/>
      <c r="R474" s="146"/>
      <c r="S474" s="146"/>
      <c r="T474" s="146"/>
      <c r="U474" s="147"/>
      <c r="V474" s="146"/>
      <c r="W474" s="146"/>
    </row>
    <row r="475" spans="1:23">
      <c r="A475" s="144"/>
      <c r="B475" s="144"/>
      <c r="C475" s="144"/>
      <c r="D475" s="144"/>
      <c r="E475" s="144"/>
      <c r="F475" s="144"/>
      <c r="G475" s="144"/>
      <c r="H475" s="144"/>
      <c r="I475" s="144"/>
      <c r="J475" s="144"/>
      <c r="K475" s="144"/>
      <c r="L475" s="144"/>
      <c r="M475" s="144"/>
      <c r="N475" s="144"/>
      <c r="O475" s="145"/>
      <c r="P475" s="145"/>
      <c r="Q475" s="146"/>
      <c r="R475" s="146"/>
      <c r="S475" s="146"/>
      <c r="T475" s="146"/>
      <c r="U475" s="147"/>
      <c r="V475" s="146"/>
      <c r="W475" s="146"/>
    </row>
    <row r="476" spans="1:23">
      <c r="A476" s="144"/>
      <c r="B476" s="144"/>
      <c r="C476" s="144"/>
      <c r="D476" s="144"/>
      <c r="E476" s="144"/>
      <c r="F476" s="144"/>
      <c r="G476" s="144"/>
      <c r="H476" s="144"/>
      <c r="I476" s="144"/>
      <c r="J476" s="144"/>
      <c r="K476" s="144"/>
      <c r="L476" s="144"/>
      <c r="M476" s="144"/>
      <c r="N476" s="144"/>
      <c r="O476" s="145"/>
      <c r="P476" s="145"/>
      <c r="Q476" s="146"/>
      <c r="R476" s="146"/>
      <c r="S476" s="146"/>
      <c r="T476" s="146"/>
      <c r="U476" s="147"/>
      <c r="V476" s="146"/>
      <c r="W476" s="146"/>
    </row>
    <row r="477" spans="1:23">
      <c r="A477" s="144"/>
      <c r="B477" s="144"/>
      <c r="C477" s="144"/>
      <c r="D477" s="144"/>
      <c r="E477" s="144"/>
      <c r="F477" s="144"/>
      <c r="G477" s="144"/>
      <c r="H477" s="144"/>
      <c r="I477" s="144"/>
      <c r="J477" s="144"/>
      <c r="K477" s="144"/>
      <c r="L477" s="144"/>
      <c r="M477" s="144"/>
      <c r="N477" s="144"/>
      <c r="O477" s="145"/>
      <c r="P477" s="145"/>
      <c r="Q477" s="146"/>
      <c r="R477" s="146"/>
      <c r="S477" s="146"/>
      <c r="T477" s="146"/>
      <c r="U477" s="147"/>
      <c r="V477" s="146"/>
      <c r="W477" s="146"/>
    </row>
    <row r="478" spans="1:23">
      <c r="A478" s="144"/>
      <c r="B478" s="144"/>
      <c r="C478" s="144"/>
      <c r="D478" s="144"/>
      <c r="E478" s="144"/>
      <c r="F478" s="144"/>
      <c r="G478" s="144"/>
      <c r="H478" s="144"/>
      <c r="I478" s="144"/>
      <c r="J478" s="144"/>
      <c r="K478" s="144"/>
      <c r="L478" s="144"/>
      <c r="M478" s="144"/>
      <c r="N478" s="144"/>
      <c r="O478" s="145"/>
      <c r="P478" s="145"/>
      <c r="Q478" s="146"/>
      <c r="R478" s="146"/>
      <c r="S478" s="146"/>
      <c r="T478" s="146"/>
      <c r="U478" s="147"/>
      <c r="V478" s="146"/>
      <c r="W478" s="146"/>
    </row>
    <row r="479" spans="1:23">
      <c r="A479" s="144"/>
      <c r="B479" s="144"/>
      <c r="C479" s="144"/>
      <c r="D479" s="144"/>
      <c r="E479" s="144"/>
      <c r="F479" s="144"/>
      <c r="G479" s="144"/>
      <c r="H479" s="144"/>
      <c r="I479" s="144"/>
      <c r="J479" s="144"/>
      <c r="K479" s="144"/>
      <c r="L479" s="144"/>
      <c r="M479" s="144"/>
      <c r="N479" s="144"/>
      <c r="O479" s="145"/>
      <c r="P479" s="145"/>
      <c r="Q479" s="146"/>
      <c r="R479" s="146"/>
      <c r="S479" s="146"/>
      <c r="T479" s="146"/>
      <c r="U479" s="147"/>
      <c r="V479" s="146"/>
      <c r="W479" s="146"/>
    </row>
    <row r="480" spans="1:23">
      <c r="A480" s="144"/>
      <c r="B480" s="144"/>
      <c r="C480" s="144"/>
      <c r="D480" s="144"/>
      <c r="E480" s="144"/>
      <c r="F480" s="144"/>
      <c r="G480" s="144"/>
      <c r="H480" s="144"/>
      <c r="I480" s="144"/>
      <c r="J480" s="144"/>
      <c r="K480" s="144"/>
      <c r="L480" s="144"/>
      <c r="M480" s="144"/>
      <c r="N480" s="144"/>
      <c r="O480" s="145"/>
      <c r="P480" s="145"/>
      <c r="Q480" s="146"/>
      <c r="R480" s="146"/>
      <c r="S480" s="146"/>
      <c r="T480" s="146"/>
      <c r="U480" s="147"/>
      <c r="V480" s="146"/>
      <c r="W480" s="146"/>
    </row>
    <row r="481" spans="1:23">
      <c r="A481" s="144"/>
      <c r="B481" s="144"/>
      <c r="C481" s="144"/>
      <c r="D481" s="144"/>
      <c r="E481" s="144"/>
      <c r="F481" s="144"/>
      <c r="G481" s="144"/>
      <c r="H481" s="144"/>
      <c r="I481" s="144"/>
      <c r="J481" s="144"/>
      <c r="K481" s="144"/>
      <c r="L481" s="144"/>
      <c r="M481" s="144"/>
      <c r="N481" s="144"/>
      <c r="O481" s="145"/>
      <c r="P481" s="145"/>
      <c r="Q481" s="146"/>
      <c r="R481" s="146"/>
      <c r="S481" s="146"/>
      <c r="T481" s="146"/>
      <c r="U481" s="147"/>
      <c r="V481" s="146"/>
      <c r="W481" s="146"/>
    </row>
    <row r="482" spans="1:23">
      <c r="A482" s="144"/>
      <c r="B482" s="144"/>
      <c r="C482" s="144"/>
      <c r="D482" s="144"/>
      <c r="E482" s="144"/>
      <c r="F482" s="144"/>
      <c r="G482" s="144"/>
      <c r="H482" s="144"/>
      <c r="I482" s="144"/>
      <c r="J482" s="144"/>
      <c r="K482" s="144"/>
      <c r="L482" s="144"/>
      <c r="M482" s="144"/>
      <c r="N482" s="144"/>
      <c r="O482" s="145"/>
      <c r="P482" s="145"/>
      <c r="Q482" s="146"/>
      <c r="R482" s="146"/>
      <c r="S482" s="146"/>
      <c r="T482" s="146"/>
      <c r="U482" s="147"/>
      <c r="V482" s="146"/>
      <c r="W482" s="146"/>
    </row>
    <row r="483" spans="1:23">
      <c r="A483" s="144"/>
      <c r="B483" s="144"/>
      <c r="C483" s="144"/>
      <c r="D483" s="144"/>
      <c r="E483" s="144"/>
      <c r="F483" s="144"/>
      <c r="G483" s="144"/>
      <c r="H483" s="144"/>
      <c r="I483" s="144"/>
      <c r="J483" s="144"/>
      <c r="K483" s="144"/>
      <c r="L483" s="144"/>
      <c r="M483" s="144"/>
      <c r="N483" s="144"/>
      <c r="O483" s="145"/>
      <c r="P483" s="145"/>
      <c r="Q483" s="146"/>
      <c r="R483" s="146"/>
      <c r="S483" s="146"/>
      <c r="T483" s="146"/>
      <c r="U483" s="147"/>
      <c r="V483" s="146"/>
      <c r="W483" s="146"/>
    </row>
    <row r="484" spans="1:23">
      <c r="A484" s="144"/>
      <c r="B484" s="144"/>
      <c r="C484" s="144"/>
      <c r="D484" s="144"/>
      <c r="E484" s="144"/>
      <c r="F484" s="144"/>
      <c r="G484" s="144"/>
      <c r="H484" s="144"/>
      <c r="I484" s="144"/>
      <c r="J484" s="144"/>
      <c r="K484" s="144"/>
      <c r="L484" s="144"/>
      <c r="M484" s="144"/>
      <c r="N484" s="144"/>
      <c r="O484" s="145"/>
      <c r="P484" s="145"/>
      <c r="Q484" s="146"/>
      <c r="R484" s="146"/>
      <c r="S484" s="146"/>
      <c r="T484" s="146"/>
      <c r="U484" s="147"/>
      <c r="V484" s="146"/>
      <c r="W484" s="146"/>
    </row>
    <row r="485" spans="1:23">
      <c r="A485" s="144"/>
      <c r="B485" s="144"/>
      <c r="C485" s="144"/>
      <c r="D485" s="144"/>
      <c r="E485" s="144"/>
      <c r="F485" s="144"/>
      <c r="G485" s="144"/>
      <c r="H485" s="144"/>
      <c r="I485" s="144"/>
      <c r="J485" s="144"/>
      <c r="K485" s="144"/>
      <c r="L485" s="144"/>
      <c r="M485" s="144"/>
      <c r="N485" s="144"/>
      <c r="O485" s="145"/>
      <c r="P485" s="145"/>
      <c r="Q485" s="146"/>
      <c r="R485" s="146"/>
      <c r="S485" s="146"/>
      <c r="T485" s="146"/>
      <c r="U485" s="147"/>
      <c r="V485" s="146"/>
      <c r="W485" s="146"/>
    </row>
    <row r="486" spans="1:23">
      <c r="A486" s="144"/>
      <c r="B486" s="144"/>
      <c r="C486" s="144"/>
      <c r="D486" s="144"/>
      <c r="E486" s="144"/>
      <c r="F486" s="144"/>
      <c r="G486" s="144"/>
      <c r="H486" s="144"/>
      <c r="I486" s="144"/>
      <c r="J486" s="144"/>
      <c r="K486" s="144"/>
      <c r="L486" s="144"/>
      <c r="M486" s="144"/>
      <c r="N486" s="144"/>
      <c r="O486" s="145"/>
      <c r="P486" s="145"/>
      <c r="Q486" s="146"/>
      <c r="R486" s="146"/>
      <c r="S486" s="146"/>
      <c r="T486" s="146"/>
      <c r="U486" s="147"/>
      <c r="V486" s="146"/>
      <c r="W486" s="146"/>
    </row>
    <row r="487" spans="1:23">
      <c r="A487" s="144"/>
      <c r="B487" s="144"/>
      <c r="C487" s="144"/>
      <c r="D487" s="144"/>
      <c r="E487" s="144"/>
      <c r="F487" s="144"/>
      <c r="G487" s="144"/>
      <c r="H487" s="144"/>
      <c r="I487" s="144"/>
      <c r="J487" s="144"/>
      <c r="K487" s="144"/>
      <c r="L487" s="144"/>
      <c r="M487" s="144"/>
      <c r="N487" s="144"/>
      <c r="O487" s="145"/>
      <c r="P487" s="145"/>
      <c r="Q487" s="146"/>
      <c r="R487" s="146"/>
      <c r="S487" s="146"/>
      <c r="T487" s="146"/>
      <c r="U487" s="147"/>
      <c r="V487" s="146"/>
      <c r="W487" s="146"/>
    </row>
    <row r="488" spans="1:23">
      <c r="A488" s="144"/>
      <c r="B488" s="144"/>
      <c r="C488" s="144"/>
      <c r="D488" s="144"/>
      <c r="E488" s="144"/>
      <c r="F488" s="144"/>
      <c r="G488" s="144"/>
      <c r="H488" s="144"/>
      <c r="I488" s="144"/>
      <c r="J488" s="144"/>
      <c r="K488" s="144"/>
      <c r="L488" s="144"/>
      <c r="M488" s="144"/>
      <c r="N488" s="144"/>
      <c r="O488" s="145"/>
      <c r="P488" s="145"/>
      <c r="Q488" s="146"/>
      <c r="R488" s="146"/>
      <c r="S488" s="146"/>
      <c r="T488" s="146"/>
      <c r="U488" s="147"/>
      <c r="V488" s="146"/>
      <c r="W488" s="146"/>
    </row>
    <row r="489" spans="1:23">
      <c r="A489" s="144"/>
      <c r="B489" s="144"/>
      <c r="C489" s="144"/>
      <c r="D489" s="144"/>
      <c r="E489" s="144"/>
      <c r="F489" s="144"/>
      <c r="G489" s="144"/>
      <c r="H489" s="144"/>
      <c r="I489" s="144"/>
      <c r="J489" s="144"/>
      <c r="K489" s="144"/>
      <c r="L489" s="144"/>
      <c r="M489" s="144"/>
      <c r="N489" s="144"/>
      <c r="O489" s="145"/>
      <c r="P489" s="145"/>
      <c r="Q489" s="146"/>
      <c r="R489" s="146"/>
      <c r="S489" s="146"/>
      <c r="T489" s="146"/>
      <c r="U489" s="147"/>
      <c r="V489" s="146"/>
      <c r="W489" s="146"/>
    </row>
    <row r="490" spans="1:23">
      <c r="A490" s="144"/>
      <c r="B490" s="144"/>
      <c r="C490" s="144"/>
      <c r="D490" s="144"/>
      <c r="E490" s="144"/>
      <c r="F490" s="144"/>
      <c r="G490" s="144"/>
      <c r="H490" s="144"/>
      <c r="I490" s="144"/>
      <c r="J490" s="144"/>
      <c r="K490" s="144"/>
      <c r="L490" s="144"/>
      <c r="M490" s="144"/>
      <c r="N490" s="144"/>
      <c r="O490" s="145"/>
      <c r="P490" s="145"/>
      <c r="Q490" s="146"/>
      <c r="R490" s="146"/>
      <c r="S490" s="146"/>
      <c r="T490" s="146"/>
      <c r="U490" s="147"/>
      <c r="V490" s="146"/>
      <c r="W490" s="146"/>
    </row>
    <row r="491" spans="1:23">
      <c r="A491" s="163"/>
      <c r="B491" s="144"/>
      <c r="C491" s="144"/>
      <c r="D491" s="144"/>
      <c r="E491" s="144"/>
      <c r="F491" s="144"/>
      <c r="G491" s="144"/>
      <c r="H491" s="144"/>
      <c r="I491" s="144"/>
      <c r="J491" s="144"/>
      <c r="K491" s="144"/>
      <c r="L491" s="144"/>
      <c r="M491" s="144"/>
      <c r="N491" s="144"/>
      <c r="O491" s="145"/>
      <c r="P491" s="145"/>
      <c r="Q491" s="146"/>
      <c r="R491" s="146"/>
      <c r="S491" s="146"/>
      <c r="T491" s="146"/>
      <c r="U491" s="147"/>
      <c r="V491" s="146"/>
      <c r="W491" s="146"/>
    </row>
    <row r="492" spans="1:23">
      <c r="A492" s="144"/>
      <c r="B492" s="144"/>
      <c r="C492" s="144"/>
      <c r="D492" s="144"/>
      <c r="E492" s="144"/>
      <c r="F492" s="144"/>
      <c r="G492" s="144"/>
      <c r="H492" s="144"/>
      <c r="I492" s="144"/>
      <c r="J492" s="144"/>
      <c r="K492" s="144"/>
      <c r="L492" s="144"/>
      <c r="M492" s="144"/>
      <c r="N492" s="144"/>
      <c r="O492" s="145"/>
      <c r="P492" s="145"/>
      <c r="Q492" s="146"/>
      <c r="R492" s="146"/>
      <c r="S492" s="146"/>
      <c r="T492" s="146"/>
      <c r="U492" s="147"/>
      <c r="V492" s="146"/>
      <c r="W492" s="146"/>
    </row>
    <row r="493" spans="1:23">
      <c r="A493" s="144"/>
      <c r="B493" s="144"/>
      <c r="C493" s="144"/>
      <c r="D493" s="144"/>
      <c r="E493" s="144"/>
      <c r="F493" s="144"/>
      <c r="G493" s="144"/>
      <c r="H493" s="144"/>
      <c r="I493" s="144"/>
      <c r="J493" s="144"/>
      <c r="K493" s="144"/>
      <c r="L493" s="144"/>
      <c r="M493" s="144"/>
      <c r="N493" s="144"/>
      <c r="O493" s="145"/>
      <c r="P493" s="145"/>
      <c r="Q493" s="146"/>
      <c r="R493" s="146"/>
      <c r="S493" s="146"/>
      <c r="T493" s="146"/>
      <c r="U493" s="147"/>
      <c r="V493" s="146"/>
      <c r="W493" s="146"/>
    </row>
    <row r="494" spans="1:23">
      <c r="A494" s="144"/>
      <c r="B494" s="144"/>
      <c r="C494" s="144"/>
      <c r="D494" s="144"/>
      <c r="E494" s="144"/>
      <c r="F494" s="144"/>
      <c r="G494" s="144"/>
      <c r="H494" s="144"/>
      <c r="I494" s="144"/>
      <c r="J494" s="144"/>
      <c r="K494" s="144"/>
      <c r="L494" s="144"/>
      <c r="M494" s="144"/>
      <c r="N494" s="144"/>
      <c r="O494" s="145"/>
      <c r="P494" s="145"/>
      <c r="Q494" s="146"/>
      <c r="R494" s="146"/>
      <c r="S494" s="146"/>
      <c r="T494" s="146"/>
      <c r="U494" s="147"/>
      <c r="V494" s="146"/>
      <c r="W494" s="146"/>
    </row>
    <row r="495" spans="1:23">
      <c r="A495" s="144"/>
      <c r="B495" s="144"/>
      <c r="C495" s="144"/>
      <c r="D495" s="144"/>
      <c r="E495" s="144"/>
      <c r="F495" s="144"/>
      <c r="G495" s="144"/>
      <c r="H495" s="144"/>
      <c r="I495" s="144"/>
      <c r="J495" s="144"/>
      <c r="K495" s="144"/>
      <c r="L495" s="144"/>
      <c r="M495" s="144"/>
      <c r="N495" s="144"/>
      <c r="O495" s="145"/>
      <c r="P495" s="145"/>
      <c r="Q495" s="146"/>
      <c r="R495" s="146"/>
      <c r="S495" s="146"/>
      <c r="T495" s="146"/>
      <c r="U495" s="147"/>
      <c r="V495" s="146"/>
      <c r="W495" s="146"/>
    </row>
    <row r="496" spans="1:23">
      <c r="A496" s="144"/>
      <c r="B496" s="144"/>
      <c r="C496" s="144"/>
      <c r="D496" s="144"/>
      <c r="E496" s="144"/>
      <c r="F496" s="144"/>
      <c r="G496" s="144"/>
      <c r="H496" s="144"/>
      <c r="I496" s="144"/>
      <c r="J496" s="144"/>
      <c r="K496" s="144"/>
      <c r="L496" s="144"/>
      <c r="M496" s="144"/>
      <c r="N496" s="144"/>
      <c r="O496" s="145"/>
      <c r="P496" s="145"/>
      <c r="Q496" s="146"/>
      <c r="R496" s="146"/>
      <c r="S496" s="146"/>
      <c r="T496" s="146"/>
      <c r="U496" s="147"/>
      <c r="V496" s="146"/>
      <c r="W496" s="146"/>
    </row>
    <row r="497" spans="1:23">
      <c r="A497" s="144"/>
      <c r="B497" s="144"/>
      <c r="C497" s="144"/>
      <c r="D497" s="144"/>
      <c r="E497" s="144"/>
      <c r="F497" s="144"/>
      <c r="G497" s="144"/>
      <c r="H497" s="144"/>
      <c r="I497" s="144"/>
      <c r="J497" s="144"/>
      <c r="K497" s="144"/>
      <c r="L497" s="144"/>
      <c r="M497" s="144"/>
      <c r="N497" s="144"/>
      <c r="O497" s="145"/>
      <c r="P497" s="145"/>
      <c r="Q497" s="146"/>
      <c r="R497" s="146"/>
      <c r="S497" s="146"/>
      <c r="T497" s="146"/>
      <c r="U497" s="147"/>
      <c r="V497" s="146"/>
      <c r="W497" s="146"/>
    </row>
    <row r="498" spans="1:23">
      <c r="A498" s="144"/>
      <c r="B498" s="144"/>
      <c r="C498" s="144"/>
      <c r="D498" s="144"/>
      <c r="E498" s="144"/>
      <c r="F498" s="144"/>
      <c r="G498" s="144"/>
      <c r="H498" s="144"/>
      <c r="I498" s="144"/>
      <c r="J498" s="144"/>
      <c r="K498" s="144"/>
      <c r="L498" s="144"/>
      <c r="M498" s="144"/>
      <c r="N498" s="144"/>
      <c r="O498" s="145"/>
      <c r="P498" s="145"/>
      <c r="Q498" s="146"/>
      <c r="R498" s="146"/>
      <c r="S498" s="146"/>
      <c r="T498" s="146"/>
      <c r="U498" s="147"/>
      <c r="V498" s="146"/>
      <c r="W498" s="146"/>
    </row>
    <row r="499" spans="1:23">
      <c r="A499" s="144"/>
      <c r="B499" s="144"/>
      <c r="C499" s="144"/>
      <c r="D499" s="144"/>
      <c r="E499" s="144"/>
      <c r="F499" s="144"/>
      <c r="G499" s="144"/>
      <c r="H499" s="144"/>
      <c r="I499" s="144"/>
      <c r="J499" s="144"/>
      <c r="K499" s="144"/>
      <c r="L499" s="144"/>
      <c r="M499" s="144"/>
      <c r="N499" s="144"/>
      <c r="O499" s="145"/>
      <c r="P499" s="145"/>
      <c r="Q499" s="146"/>
      <c r="R499" s="146"/>
      <c r="S499" s="146"/>
      <c r="T499" s="146"/>
      <c r="U499" s="147"/>
      <c r="V499" s="146"/>
      <c r="W499" s="146"/>
    </row>
    <row r="500" spans="1:23">
      <c r="A500" s="144"/>
      <c r="B500" s="144"/>
      <c r="C500" s="144"/>
      <c r="D500" s="144"/>
      <c r="E500" s="144"/>
      <c r="F500" s="144"/>
      <c r="G500" s="144"/>
      <c r="H500" s="144"/>
      <c r="I500" s="144"/>
      <c r="J500" s="144"/>
      <c r="K500" s="144"/>
      <c r="L500" s="144"/>
      <c r="M500" s="144"/>
      <c r="N500" s="144"/>
      <c r="O500" s="145"/>
      <c r="P500" s="145"/>
      <c r="Q500" s="146"/>
      <c r="R500" s="146"/>
      <c r="S500" s="146"/>
      <c r="T500" s="146"/>
      <c r="U500" s="147"/>
      <c r="V500" s="146"/>
      <c r="W500" s="146"/>
    </row>
    <row r="501" spans="1:23">
      <c r="A501" s="144"/>
      <c r="B501" s="144"/>
      <c r="C501" s="144"/>
      <c r="D501" s="144"/>
      <c r="E501" s="144"/>
      <c r="F501" s="144"/>
      <c r="G501" s="144"/>
      <c r="H501" s="144"/>
      <c r="I501" s="144"/>
      <c r="J501" s="144"/>
      <c r="K501" s="144"/>
      <c r="L501" s="144"/>
      <c r="M501" s="144"/>
      <c r="N501" s="144"/>
      <c r="O501" s="145"/>
      <c r="P501" s="145"/>
      <c r="Q501" s="146"/>
      <c r="R501" s="146"/>
      <c r="S501" s="146"/>
      <c r="T501" s="146"/>
      <c r="U501" s="147"/>
      <c r="V501" s="146"/>
      <c r="W501" s="146"/>
    </row>
    <row r="502" spans="1:23">
      <c r="A502" s="144"/>
      <c r="B502" s="144"/>
      <c r="C502" s="144"/>
      <c r="D502" s="144"/>
      <c r="E502" s="144"/>
      <c r="F502" s="144"/>
      <c r="G502" s="144"/>
      <c r="H502" s="144"/>
      <c r="I502" s="144"/>
      <c r="J502" s="144"/>
      <c r="K502" s="144"/>
      <c r="L502" s="144"/>
      <c r="M502" s="144"/>
      <c r="N502" s="144"/>
      <c r="O502" s="145"/>
      <c r="P502" s="145"/>
      <c r="Q502" s="146"/>
      <c r="R502" s="146"/>
      <c r="S502" s="146"/>
      <c r="T502" s="146"/>
      <c r="U502" s="147"/>
      <c r="V502" s="146"/>
      <c r="W502" s="146"/>
    </row>
    <row r="503" spans="1:23">
      <c r="A503" s="144"/>
      <c r="B503" s="144"/>
      <c r="C503" s="144"/>
      <c r="D503" s="144"/>
      <c r="E503" s="144"/>
      <c r="F503" s="144"/>
      <c r="G503" s="144"/>
      <c r="H503" s="144"/>
      <c r="I503" s="144"/>
      <c r="J503" s="144"/>
      <c r="K503" s="144"/>
      <c r="L503" s="144"/>
      <c r="M503" s="144"/>
      <c r="N503" s="144"/>
      <c r="O503" s="145"/>
      <c r="P503" s="145"/>
      <c r="Q503" s="146"/>
      <c r="R503" s="146"/>
      <c r="S503" s="146"/>
      <c r="T503" s="146"/>
      <c r="U503" s="147"/>
      <c r="V503" s="146"/>
      <c r="W503" s="146"/>
    </row>
    <row r="504" spans="1:23">
      <c r="A504" s="144"/>
      <c r="B504" s="144"/>
      <c r="C504" s="144"/>
      <c r="D504" s="144"/>
      <c r="E504" s="144"/>
      <c r="F504" s="144"/>
      <c r="G504" s="144"/>
      <c r="H504" s="144"/>
      <c r="I504" s="144"/>
      <c r="J504" s="144"/>
      <c r="K504" s="144"/>
      <c r="L504" s="144"/>
      <c r="M504" s="144"/>
      <c r="N504" s="144"/>
      <c r="O504" s="145"/>
      <c r="P504" s="145"/>
      <c r="Q504" s="146"/>
      <c r="R504" s="146"/>
      <c r="S504" s="146"/>
      <c r="T504" s="146"/>
      <c r="U504" s="147"/>
      <c r="V504" s="146"/>
      <c r="W504" s="146"/>
    </row>
    <row r="505" spans="1:23">
      <c r="A505" s="144"/>
      <c r="B505" s="144"/>
      <c r="C505" s="144"/>
      <c r="D505" s="144"/>
      <c r="E505" s="144"/>
      <c r="F505" s="144"/>
      <c r="G505" s="144"/>
      <c r="H505" s="144"/>
      <c r="I505" s="144"/>
      <c r="J505" s="144"/>
      <c r="K505" s="144"/>
      <c r="L505" s="144"/>
      <c r="M505" s="144"/>
      <c r="N505" s="144"/>
      <c r="O505" s="145"/>
      <c r="P505" s="145"/>
      <c r="Q505" s="146"/>
      <c r="R505" s="146"/>
      <c r="S505" s="146"/>
      <c r="T505" s="146"/>
      <c r="U505" s="147"/>
      <c r="V505" s="146"/>
      <c r="W505" s="146"/>
    </row>
    <row r="506" spans="1:23">
      <c r="A506" s="144"/>
      <c r="B506" s="144"/>
      <c r="C506" s="144"/>
      <c r="D506" s="144"/>
      <c r="E506" s="144"/>
      <c r="F506" s="144"/>
      <c r="G506" s="144"/>
      <c r="H506" s="144"/>
      <c r="I506" s="144"/>
      <c r="J506" s="144"/>
      <c r="K506" s="144"/>
      <c r="L506" s="144"/>
      <c r="M506" s="144"/>
      <c r="N506" s="144"/>
      <c r="O506" s="145"/>
      <c r="P506" s="145"/>
      <c r="Q506" s="146"/>
      <c r="R506" s="146"/>
      <c r="S506" s="146"/>
      <c r="T506" s="146"/>
      <c r="U506" s="147"/>
      <c r="V506" s="146"/>
      <c r="W506" s="146"/>
    </row>
    <row r="507" spans="1:23">
      <c r="A507" s="144"/>
      <c r="B507" s="144"/>
      <c r="C507" s="144"/>
      <c r="D507" s="144"/>
      <c r="E507" s="144"/>
      <c r="F507" s="144"/>
      <c r="G507" s="144"/>
      <c r="H507" s="144"/>
      <c r="I507" s="144"/>
      <c r="J507" s="144"/>
      <c r="K507" s="144"/>
      <c r="L507" s="144"/>
      <c r="M507" s="144"/>
      <c r="N507" s="144"/>
      <c r="O507" s="145"/>
      <c r="P507" s="145"/>
      <c r="Q507" s="146"/>
      <c r="R507" s="146"/>
      <c r="S507" s="146"/>
      <c r="T507" s="146"/>
      <c r="U507" s="147"/>
      <c r="V507" s="146"/>
      <c r="W507" s="146"/>
    </row>
    <row r="508" spans="1:23">
      <c r="A508" s="144"/>
      <c r="B508" s="144"/>
      <c r="C508" s="144"/>
      <c r="D508" s="144"/>
      <c r="E508" s="144"/>
      <c r="F508" s="144"/>
      <c r="G508" s="144"/>
      <c r="H508" s="144"/>
      <c r="I508" s="144"/>
      <c r="J508" s="144"/>
      <c r="K508" s="144"/>
      <c r="L508" s="144"/>
      <c r="M508" s="144"/>
      <c r="N508" s="144"/>
      <c r="O508" s="145"/>
      <c r="P508" s="145"/>
      <c r="Q508" s="146"/>
      <c r="R508" s="146"/>
      <c r="S508" s="146"/>
      <c r="T508" s="146"/>
      <c r="U508" s="147"/>
      <c r="V508" s="146"/>
      <c r="W508" s="146"/>
    </row>
    <row r="509" spans="1:23">
      <c r="A509" s="144"/>
      <c r="B509" s="144"/>
      <c r="C509" s="144"/>
      <c r="D509" s="144"/>
      <c r="E509" s="144"/>
      <c r="F509" s="144"/>
      <c r="G509" s="144"/>
      <c r="H509" s="144"/>
      <c r="I509" s="144"/>
      <c r="J509" s="144"/>
      <c r="K509" s="144"/>
      <c r="L509" s="144"/>
      <c r="M509" s="144"/>
      <c r="N509" s="144"/>
      <c r="O509" s="145"/>
      <c r="P509" s="145"/>
      <c r="Q509" s="146"/>
      <c r="R509" s="146"/>
      <c r="S509" s="146"/>
      <c r="T509" s="146"/>
      <c r="U509" s="147"/>
      <c r="V509" s="146"/>
      <c r="W509" s="146"/>
    </row>
    <row r="510" spans="1:23">
      <c r="A510" s="144"/>
      <c r="B510" s="144"/>
      <c r="C510" s="144"/>
      <c r="D510" s="144"/>
      <c r="E510" s="144"/>
      <c r="F510" s="144"/>
      <c r="G510" s="144"/>
      <c r="H510" s="144"/>
      <c r="I510" s="144"/>
      <c r="J510" s="144"/>
      <c r="K510" s="144"/>
      <c r="L510" s="144"/>
      <c r="M510" s="144"/>
      <c r="N510" s="144"/>
      <c r="O510" s="145"/>
      <c r="P510" s="145"/>
      <c r="Q510" s="146"/>
      <c r="R510" s="146"/>
      <c r="S510" s="146"/>
      <c r="T510" s="146"/>
      <c r="U510" s="147"/>
      <c r="V510" s="146"/>
      <c r="W510" s="146"/>
    </row>
    <row r="511" spans="1:23">
      <c r="A511" s="144"/>
      <c r="B511" s="144"/>
      <c r="C511" s="144"/>
      <c r="D511" s="144"/>
      <c r="E511" s="144"/>
      <c r="F511" s="144"/>
      <c r="G511" s="144"/>
      <c r="H511" s="144"/>
      <c r="I511" s="144"/>
      <c r="J511" s="144"/>
      <c r="K511" s="144"/>
      <c r="L511" s="144"/>
      <c r="M511" s="144"/>
      <c r="N511" s="144"/>
      <c r="O511" s="145"/>
      <c r="P511" s="145"/>
      <c r="Q511" s="146"/>
      <c r="R511" s="146"/>
      <c r="S511" s="146"/>
      <c r="T511" s="146"/>
      <c r="U511" s="147"/>
      <c r="V511" s="146"/>
      <c r="W511" s="146"/>
    </row>
    <row r="512" spans="1:23">
      <c r="A512" s="144"/>
      <c r="B512" s="144"/>
      <c r="C512" s="144"/>
      <c r="D512" s="144"/>
      <c r="E512" s="144"/>
      <c r="F512" s="144"/>
      <c r="G512" s="144"/>
      <c r="H512" s="144"/>
      <c r="I512" s="144"/>
      <c r="J512" s="144"/>
      <c r="K512" s="144"/>
      <c r="L512" s="144"/>
      <c r="M512" s="144"/>
      <c r="N512" s="144"/>
      <c r="O512" s="145"/>
      <c r="P512" s="145"/>
      <c r="Q512" s="146"/>
      <c r="R512" s="146"/>
      <c r="S512" s="146"/>
      <c r="T512" s="146"/>
      <c r="U512" s="147"/>
      <c r="V512" s="146"/>
      <c r="W512" s="146"/>
    </row>
    <row r="513" spans="1:23">
      <c r="A513" s="144"/>
      <c r="B513" s="144"/>
      <c r="C513" s="144"/>
      <c r="D513" s="144"/>
      <c r="E513" s="144"/>
      <c r="F513" s="144"/>
      <c r="G513" s="144"/>
      <c r="H513" s="144"/>
      <c r="I513" s="144"/>
      <c r="J513" s="144"/>
      <c r="K513" s="144"/>
      <c r="L513" s="144"/>
      <c r="M513" s="144"/>
      <c r="N513" s="144"/>
      <c r="O513" s="145"/>
      <c r="P513" s="145"/>
      <c r="Q513" s="146"/>
      <c r="R513" s="146"/>
      <c r="S513" s="146"/>
      <c r="T513" s="146"/>
      <c r="U513" s="147"/>
      <c r="V513" s="146"/>
      <c r="W513" s="146"/>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3"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XNKU4XNH5CYD-1783173692-86</_dlc_DocId>
    <_dlc_DocIdUrl xmlns="f0571a6b-5cff-455f-a22c-7474f17aae02">
      <Url>https://fortum.sharepoint.com/sites/FRC2018/_layouts/15/DocIdRedir.aspx?ID=XNKU4XNH5CYD-1783173692-86</Url>
      <Description>XNKU4XNH5CYD-1783173692-86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1A996801ED0446A1726CE20B437FE9" ma:contentTypeVersion="9" ma:contentTypeDescription="Create a new document." ma:contentTypeScope="" ma:versionID="a3471a5a840e8a571209e7353f18eefd">
  <xsd:schema xmlns:xsd="http://www.w3.org/2001/XMLSchema" xmlns:xs="http://www.w3.org/2001/XMLSchema" xmlns:p="http://schemas.microsoft.com/office/2006/metadata/properties" xmlns:ns2="f0571a6b-5cff-455f-a22c-7474f17aae02" xmlns:ns3="48c71167-a074-4ebd-9816-24ae9a87077c" targetNamespace="http://schemas.microsoft.com/office/2006/metadata/properties" ma:root="true" ma:fieldsID="13f1f9b533056925732de2893aa726c5" ns2:_="" ns3:_="">
    <xsd:import namespace="f0571a6b-5cff-455f-a22c-7474f17aae02"/>
    <xsd:import namespace="48c71167-a074-4ebd-9816-24ae9a87077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8c71167-a074-4ebd-9816-24ae9a87077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F8DC78-C1C3-440E-A539-8CAEEB52C0B9}">
  <ds:schemaRefs>
    <ds:schemaRef ds:uri="http://schemas.microsoft.com/sharepoint/events"/>
    <ds:schemaRef ds:uri=""/>
  </ds:schemaRefs>
</ds:datastoreItem>
</file>

<file path=customXml/itemProps2.xml><?xml version="1.0" encoding="utf-8"?>
<ds:datastoreItem xmlns:ds="http://schemas.openxmlformats.org/officeDocument/2006/customXml" ds:itemID="{D2EC0165-7BEA-4DE9-8698-508A6599F078}">
  <ds:schemaRefs>
    <ds:schemaRef ds:uri="http://schemas.microsoft.com/office/2006/documentManagement/types"/>
    <ds:schemaRef ds:uri="f0571a6b-5cff-455f-a22c-7474f17aae02"/>
    <ds:schemaRef ds:uri="http://purl.org/dc/dcmitype/"/>
    <ds:schemaRef ds:uri="http://purl.org/dc/terms/"/>
    <ds:schemaRef ds:uri="http://purl.org/dc/elements/1.1/"/>
    <ds:schemaRef ds:uri="48c71167-a074-4ebd-9816-24ae9a87077c"/>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27735C9-C32A-4D04-8090-FE42B38FC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48c71167-a074-4ebd-9816-24ae9a870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129E4F-B33C-4AFC-9CB4-647A9A5C9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Financials 2013 --</vt:lpstr>
      <vt:lpstr>Definitions</vt:lpstr>
      <vt:lpstr>Volume information</vt:lpstr>
      <vt:lpstr>Generation</vt:lpstr>
      <vt:lpstr>City Solutions</vt:lpstr>
      <vt:lpstr>Consumer solutions</vt:lpstr>
      <vt:lpstr>Russia</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'Volume information'!Print_Area</vt:lpstr>
      <vt:lpstr>Definitions!Print_Titles</vt:lpstr>
      <vt:lpstr>'Financials 2013 --'!Print_Titles</vt:lpstr>
      <vt:lpstr>'History financials 2006-2013'!Print_Titles</vt:lpstr>
    </vt:vector>
  </TitlesOfParts>
  <Company>Fortum Oyj</Company>
  <LinksUpToDate>false</LinksUpToDate>
  <SharedDoc>false</SharedDoc>
  <HyperlinkBase>C:\</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creator>Fortum User</dc:creator>
  <cp:lastModifiedBy>Liflander Pirjo</cp:lastModifiedBy>
  <cp:lastPrinted>2018-10-22T09:48:34Z</cp:lastPrinted>
  <dcterms:created xsi:type="dcterms:W3CDTF">2010-02-02T13:30:20Z</dcterms:created>
  <dcterms:modified xsi:type="dcterms:W3CDTF">2019-01-31T20:29:26Z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0x0101007E1A996801ED0446A1726CE20B437FE9</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e3f8251b-fa01-4132-89aa-753b06d491ab</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MSIP_Label_65c3b1a5-3e25-4525-b923-a0572e679d8b_Enabled">
    <vt:lpwstr>True</vt:lpwstr>
  </property>
  <property fmtid="{D5CDD505-2E9C-101B-9397-08002B2CF9AE}" pid="21" name="MSIP_Label_65c3b1a5-3e25-4525-b923-a0572e679d8b_SiteId">
    <vt:lpwstr>62a9c2c8-8b09-43be-a7fb-9a87875714a9</vt:lpwstr>
  </property>
  <property fmtid="{D5CDD505-2E9C-101B-9397-08002B2CF9AE}" pid="22" name="MSIP_Label_65c3b1a5-3e25-4525-b923-a0572e679d8b_Ref">
    <vt:lpwstr>https://api.informationprotection.azure.com/api/62a9c2c8-8b09-43be-a7fb-9a87875714a9</vt:lpwstr>
  </property>
  <property fmtid="{D5CDD505-2E9C-101B-9397-08002B2CF9AE}" pid="23" name="MSIP_Label_65c3b1a5-3e25-4525-b923-a0572e679d8b_Owner">
    <vt:lpwstr>annika.lilja@fortum.com</vt:lpwstr>
  </property>
  <property fmtid="{D5CDD505-2E9C-101B-9397-08002B2CF9AE}" pid="24" name="MSIP_Label_65c3b1a5-3e25-4525-b923-a0572e679d8b_SetDate">
    <vt:lpwstr>2018-03-19T10:48:37.7827410+01:00</vt:lpwstr>
  </property>
  <property fmtid="{D5CDD505-2E9C-101B-9397-08002B2CF9AE}" pid="25" name="MSIP_Label_65c3b1a5-3e25-4525-b923-a0572e679d8b_Name">
    <vt:lpwstr>Internal</vt:lpwstr>
  </property>
  <property fmtid="{D5CDD505-2E9C-101B-9397-08002B2CF9AE}" pid="26" name="MSIP_Label_65c3b1a5-3e25-4525-b923-a0572e679d8b_Application">
    <vt:lpwstr>Microsoft Azure Information Protection</vt:lpwstr>
  </property>
  <property fmtid="{D5CDD505-2E9C-101B-9397-08002B2CF9AE}" pid="27" name="MSIP_Label_65c3b1a5-3e25-4525-b923-a0572e679d8b_Extended_MSFT_Method">
    <vt:lpwstr>Automatic</vt:lpwstr>
  </property>
  <property fmtid="{D5CDD505-2E9C-101B-9397-08002B2CF9AE}" pid="28" name="MSIP_Label_f45044c0-b6aa-4b2b-834d-65c9ef8bb134_Enabled">
    <vt:lpwstr>True</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Ref">
    <vt:lpwstr>https://api.informationprotection.azure.com/api/62a9c2c8-8b09-43be-a7fb-9a87875714a9</vt:lpwstr>
  </property>
  <property fmtid="{D5CDD505-2E9C-101B-9397-08002B2CF9AE}" pid="31" name="MSIP_Label_f45044c0-b6aa-4b2b-834d-65c9ef8bb134_Owner">
    <vt:lpwstr>annika.lilja@fortum.com</vt:lpwstr>
  </property>
  <property fmtid="{D5CDD505-2E9C-101B-9397-08002B2CF9AE}" pid="32" name="MSIP_Label_f45044c0-b6aa-4b2b-834d-65c9ef8bb134_SetDate">
    <vt:lpwstr>2018-03-19T10:48:37.7827410+01:00</vt:lpwstr>
  </property>
  <property fmtid="{D5CDD505-2E9C-101B-9397-08002B2CF9AE}" pid="33" name="MSIP_Label_f45044c0-b6aa-4b2b-834d-65c9ef8bb134_Name">
    <vt:lpwstr>Hide Visual Label</vt:lpwstr>
  </property>
  <property fmtid="{D5CDD505-2E9C-101B-9397-08002B2CF9AE}" pid="34" name="MSIP_Label_f45044c0-b6aa-4b2b-834d-65c9ef8bb134_Application">
    <vt:lpwstr>Microsoft Azure Information Protection</vt:lpwstr>
  </property>
  <property fmtid="{D5CDD505-2E9C-101B-9397-08002B2CF9AE}" pid="35" name="MSIP_Label_f45044c0-b6aa-4b2b-834d-65c9ef8bb134_Extended_MSFT_Method">
    <vt:lpwstr>Automatic</vt:lpwstr>
  </property>
  <property fmtid="{D5CDD505-2E9C-101B-9397-08002B2CF9AE}" pid="36" name="MSIP_Label_f45044c0-b6aa-4b2b-834d-65c9ef8bb134_Parent">
    <vt:lpwstr>65c3b1a5-3e25-4525-b923-a0572e679d8b</vt:lpwstr>
  </property>
  <property fmtid="{D5CDD505-2E9C-101B-9397-08002B2CF9AE}" pid="37" name="Sensitivity">
    <vt:lpwstr>Internal Hide Visual Label</vt:lpwstr>
  </property>
  <property fmtid="{D5CDD505-2E9C-101B-9397-08002B2CF9AE}" pid="38" name="Order">
    <vt:r8>500</vt:r8>
  </property>
  <property fmtid="{D5CDD505-2E9C-101B-9397-08002B2CF9AE}" pid="39" name="SV_HIDDEN_GRID_QUERY_LIST_4F35BF76-6C0D-4D9B-82B2-816C12CF3733">
    <vt:lpwstr>empty_477D106A-C0D6-4607-AEBD-E2C9D60EA279</vt:lpwstr>
  </property>
  <property fmtid="{D5CDD505-2E9C-101B-9397-08002B2CF9AE}" pid="40" name="_AdHocReviewCycleID">
    <vt:i4>-969224328</vt:i4>
  </property>
  <property fmtid="{D5CDD505-2E9C-101B-9397-08002B2CF9AE}" pid="41" name="_NewReviewCycle">
    <vt:lpwstr/>
  </property>
  <property fmtid="{D5CDD505-2E9C-101B-9397-08002B2CF9AE}" pid="42" name="_EmailSubject">
    <vt:lpwstr>Q4 files for publishing</vt:lpwstr>
  </property>
  <property fmtid="{D5CDD505-2E9C-101B-9397-08002B2CF9AE}" pid="43" name="_AuthorEmail">
    <vt:lpwstr>Anna.Norling@fortum.com</vt:lpwstr>
  </property>
  <property fmtid="{D5CDD505-2E9C-101B-9397-08002B2CF9AE}" pid="44" name="_AuthorEmailDisplayName">
    <vt:lpwstr>Norling Anna</vt:lpwstr>
  </property>
  <property fmtid="{D5CDD505-2E9C-101B-9397-08002B2CF9AE}" pid="45" name="_ReviewingToolsShownOnce">
    <vt:lpwstr/>
  </property>
</Properties>
</file>